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filterPrivacy="1" defaultThemeVersion="166925"/>
  <xr:revisionPtr revIDLastSave="0" documentId="13_ncr:1_{C03CB5FE-D93D-4AEC-95F1-2186489852A2}" xr6:coauthVersionLast="47" xr6:coauthVersionMax="47" xr10:uidLastSave="{00000000-0000-0000-0000-000000000000}"/>
  <bookViews>
    <workbookView xWindow="-120" yWindow="-120" windowWidth="29040" windowHeight="15840" firstSheet="47" activeTab="49" xr2:uid="{00000000-000D-0000-FFFF-FFFF00000000}"/>
  </bookViews>
  <sheets>
    <sheet name="01" sheetId="49" r:id="rId1"/>
    <sheet name="02-01110" sheetId="50" r:id="rId2"/>
    <sheet name="02-01120" sheetId="51" r:id="rId3"/>
    <sheet name="03" sheetId="52" r:id="rId4"/>
    <sheet name="18" sheetId="2" r:id="rId5"/>
    <sheet name="19-08310" sheetId="53" r:id="rId6"/>
    <sheet name="19-08330" sheetId="54" r:id="rId7"/>
    <sheet name="19-08340" sheetId="55" r:id="rId8"/>
    <sheet name="19-08520" sheetId="56" r:id="rId9"/>
    <sheet name="20" sheetId="57" r:id="rId10"/>
    <sheet name="22" sheetId="3" r:id="rId11"/>
    <sheet name="24" sheetId="47" r:id="rId12"/>
    <sheet name="28" sheetId="13" r:id="rId13"/>
    <sheet name="29-01110" sheetId="14" r:id="rId14"/>
    <sheet name="29-01140" sheetId="15" r:id="rId15"/>
    <sheet name="29-03310" sheetId="16" r:id="rId16"/>
    <sheet name="30" sheetId="17" r:id="rId17"/>
    <sheet name="31" sheetId="4" r:id="rId18"/>
    <sheet name="35" sheetId="18" r:id="rId19"/>
    <sheet name="41" sheetId="19" r:id="rId20"/>
    <sheet name="50" sheetId="10" r:id="rId21"/>
    <sheet name="55" sheetId="20" r:id="rId22"/>
    <sheet name="57" sheetId="9" r:id="rId23"/>
    <sheet name="63-KPK" sheetId="24" r:id="rId24"/>
    <sheet name="63-KP" sheetId="22" r:id="rId25"/>
    <sheet name="63-KPA" sheetId="23" r:id="rId26"/>
    <sheet name="63-ILD" sheetId="21" r:id="rId27"/>
    <sheet name="66" sheetId="1" r:id="rId28"/>
    <sheet name="67" sheetId="6" r:id="rId29"/>
    <sheet name="73" sheetId="25" r:id="rId30"/>
    <sheet name="76" sheetId="26" r:id="rId31"/>
    <sheet name="77" sheetId="7" r:id="rId32"/>
    <sheet name="82" sheetId="8" r:id="rId33"/>
    <sheet name="87-DSHQ" sheetId="27" r:id="rId34"/>
    <sheet name="87-APP" sheetId="28" r:id="rId35"/>
    <sheet name="87-AMBU" sheetId="29" r:id="rId36"/>
    <sheet name="87-ASH" sheetId="30" r:id="rId37"/>
    <sheet name="87-AKR" sheetId="31" r:id="rId38"/>
    <sheet name="87-Mbeshtetja per Kultet fetare" sheetId="32" r:id="rId39"/>
    <sheet name="87-ADISA" sheetId="33" r:id="rId40"/>
    <sheet name="87-ASPA" sheetId="34" r:id="rId41"/>
    <sheet name="87-DAP" sheetId="35" r:id="rId42"/>
    <sheet name="87-ACESK" sheetId="36" r:id="rId43"/>
    <sheet name="87-ASIG" sheetId="37" r:id="rId44"/>
    <sheet name="87-AKSHI" sheetId="40" r:id="rId45"/>
    <sheet name="87-AKSIK" sheetId="41" r:id="rId46"/>
    <sheet name="87-Pakicat Kombetare" sheetId="42" r:id="rId47"/>
    <sheet name="87-IQ" sheetId="43" r:id="rId48"/>
    <sheet name="87-ADB" sheetId="48" r:id="rId49"/>
    <sheet name="87-Agjencia e Auditimit BE" sheetId="62" r:id="rId50"/>
    <sheet name="87-AZHT" sheetId="44" r:id="rId51"/>
    <sheet name="87-AKPT" sheetId="61" r:id="rId52"/>
    <sheet name="87-AMI" sheetId="45" r:id="rId53"/>
    <sheet name="87-SASPC" sheetId="46" r:id="rId54"/>
    <sheet name="88" sheetId="58" r:id="rId55"/>
    <sheet name="90" sheetId="59" r:id="rId56"/>
    <sheet name="91" sheetId="60" r:id="rId57"/>
    <sheet name="92" sheetId="11" r:id="rId58"/>
    <sheet name="95" sheetId="12" r:id="rId59"/>
  </sheets>
  <definedNames>
    <definedName name="_xlnm._FilterDatabase" localSheetId="43" hidden="1">'87-ASIG'!$A$7:$G$207</definedName>
    <definedName name="JR_PAGE_ANCHOR_0_1" localSheetId="0">'01'!$A$1</definedName>
    <definedName name="JR_PAGE_ANCHOR_0_1" localSheetId="1">'02-01110'!#REF!</definedName>
    <definedName name="JR_PAGE_ANCHOR_0_1" localSheetId="2">'02-01120'!#REF!</definedName>
    <definedName name="JR_PAGE_ANCHOR_0_1" localSheetId="3">'03'!#REF!</definedName>
    <definedName name="JR_PAGE_ANCHOR_0_1" localSheetId="4">'18'!$A$1</definedName>
    <definedName name="JR_PAGE_ANCHOR_0_1" localSheetId="5">'19-08310'!#REF!</definedName>
    <definedName name="JR_PAGE_ANCHOR_0_1" localSheetId="6">'19-08330'!#REF!</definedName>
    <definedName name="JR_PAGE_ANCHOR_0_1" localSheetId="7">'19-08340'!#REF!</definedName>
    <definedName name="JR_PAGE_ANCHOR_0_1" localSheetId="8">'19-08520'!$A$1</definedName>
    <definedName name="JR_PAGE_ANCHOR_0_1" localSheetId="9">'20'!$A$1</definedName>
    <definedName name="JR_PAGE_ANCHOR_0_1" localSheetId="10">'22'!$A$1</definedName>
    <definedName name="JR_PAGE_ANCHOR_0_1" localSheetId="12">'28'!$A$1</definedName>
    <definedName name="JR_PAGE_ANCHOR_0_1" localSheetId="13">'29-01110'!#REF!</definedName>
    <definedName name="JR_PAGE_ANCHOR_0_1" localSheetId="14">'29-01140'!$A$1</definedName>
    <definedName name="JR_PAGE_ANCHOR_0_1" localSheetId="15">'29-03310'!$A$1</definedName>
    <definedName name="JR_PAGE_ANCHOR_0_1" localSheetId="16">'30'!$A$1</definedName>
    <definedName name="JR_PAGE_ANCHOR_0_1" localSheetId="17">'31'!$A$1</definedName>
    <definedName name="JR_PAGE_ANCHOR_0_1" localSheetId="18">'35'!$A$1</definedName>
    <definedName name="JR_PAGE_ANCHOR_0_1" localSheetId="19">'41'!$A$1</definedName>
    <definedName name="JR_PAGE_ANCHOR_0_1" localSheetId="20">'50'!$A$1</definedName>
    <definedName name="JR_PAGE_ANCHOR_0_1" localSheetId="21">'55'!$A$1</definedName>
    <definedName name="JR_PAGE_ANCHOR_0_1" localSheetId="22">'57'!$A$1</definedName>
    <definedName name="JR_PAGE_ANCHOR_0_1" localSheetId="28">'67'!$A$1</definedName>
    <definedName name="JR_PAGE_ANCHOR_0_1" localSheetId="29">'73'!$A$1</definedName>
    <definedName name="JR_PAGE_ANCHOR_0_1" localSheetId="30">'76'!$A$1</definedName>
    <definedName name="JR_PAGE_ANCHOR_0_1" localSheetId="31">'77'!$A$1</definedName>
    <definedName name="JR_PAGE_ANCHOR_0_1" localSheetId="32">'82'!$A$1</definedName>
    <definedName name="JR_PAGE_ANCHOR_0_1" localSheetId="54">'88'!$A$1</definedName>
    <definedName name="JR_PAGE_ANCHOR_0_1" localSheetId="55">'90'!$A$1</definedName>
    <definedName name="JR_PAGE_ANCHOR_0_1" localSheetId="56">'91'!$A$1</definedName>
    <definedName name="JR_PAGE_ANCHOR_0_1" localSheetId="57">'92'!$A$1</definedName>
    <definedName name="JR_PAGE_ANCHOR_0_1" localSheetId="58">'95'!$A$1</definedName>
    <definedName name="JR_PAGE_ANCHOR_0_1">'66'!$A$1</definedName>
    <definedName name="_xlnm.Print_Area" localSheetId="0">'01'!$A$1:$G$352</definedName>
    <definedName name="_xlnm.Print_Area" localSheetId="1">'02-01110'!$A$1:$F$642</definedName>
    <definedName name="_xlnm.Print_Area" localSheetId="2">'02-01120'!$A$1:$F$299</definedName>
    <definedName name="_xlnm.Print_Area" localSheetId="3">'03'!$A$1:$F$295</definedName>
    <definedName name="_xlnm.Print_Area" localSheetId="4">'18'!$A$1:$G$576</definedName>
    <definedName name="_xlnm.Print_Area" localSheetId="5">'19-08310'!$A$1:$F$176</definedName>
    <definedName name="_xlnm.Print_Area" localSheetId="6">'19-08330'!$A$1:$F$120</definedName>
    <definedName name="_xlnm.Print_Area" localSheetId="7">'19-08340'!$A$1:$F$120</definedName>
    <definedName name="_xlnm.Print_Area" localSheetId="8">'19-08520'!$A$1:$G$120</definedName>
    <definedName name="_xlnm.Print_Area" localSheetId="9">'20'!$A$1:$G$516</definedName>
    <definedName name="_xlnm.Print_Area" localSheetId="10">'22'!$A$1:$G$470</definedName>
    <definedName name="_xlnm.Print_Area" localSheetId="11">'24'!$B$1:$F$114</definedName>
    <definedName name="_xlnm.Print_Area" localSheetId="12">'28'!$A$1:$G$515</definedName>
    <definedName name="_xlnm.Print_Area" localSheetId="13">'29-01110'!$A$1:$F$177</definedName>
    <definedName name="_xlnm.Print_Area" localSheetId="14">'29-01140'!$A$1:$G$118</definedName>
    <definedName name="_xlnm.Print_Area" localSheetId="15">'29-03310'!$A$1:$G$234</definedName>
    <definedName name="_xlnm.Print_Area" localSheetId="16">'30'!$A$1:$G$290</definedName>
    <definedName name="_xlnm.Print_Area" localSheetId="17">'31'!$A$1:$G$183</definedName>
    <definedName name="_xlnm.Print_Area" localSheetId="18">'35'!$A$1:$G$235</definedName>
    <definedName name="_xlnm.Print_Area" localSheetId="19">'41'!$A$1:$G$290</definedName>
    <definedName name="_xlnm.Print_Area" localSheetId="20">'50'!$A$1:$G$412</definedName>
    <definedName name="_xlnm.Print_Area" localSheetId="21">'55'!$A$1:$G$479</definedName>
    <definedName name="_xlnm.Print_Area" localSheetId="22">'57'!$A$1:$G$314</definedName>
    <definedName name="_xlnm.Print_Area" localSheetId="26">'63-ILD'!$A$1:$F$176</definedName>
    <definedName name="_xlnm.Print_Area" localSheetId="24">'63-KP'!$A$1:$G$214</definedName>
    <definedName name="_xlnm.Print_Area" localSheetId="25">'63-KPA'!$A$1:$F$184</definedName>
    <definedName name="_xlnm.Print_Area" localSheetId="23">'63-KPK'!$A$135:$G$379</definedName>
    <definedName name="_xlnm.Print_Area" localSheetId="27">'66'!$A$1:$G$179</definedName>
    <definedName name="_xlnm.Print_Area" localSheetId="28">'67'!$A$1:$G$178</definedName>
    <definedName name="_xlnm.Print_Area" localSheetId="29">'73'!$A$1:$G$345</definedName>
    <definedName name="_xlnm.Print_Area" localSheetId="30">'76'!$A$1:$G$348</definedName>
    <definedName name="_xlnm.Print_Area" localSheetId="31">'77'!$A$1:$G$182</definedName>
    <definedName name="_xlnm.Print_Area" localSheetId="32">'82'!$A$1:$G$182</definedName>
    <definedName name="_xlnm.Print_Area" localSheetId="42">'87-ACESK'!$A$1:$F$257</definedName>
    <definedName name="_xlnm.Print_Area" localSheetId="48">'87-ADB'!$A$1:$F$125</definedName>
    <definedName name="_xlnm.Print_Area" localSheetId="39">'87-ADISA'!$A$1:$F$155</definedName>
    <definedName name="_xlnm.Print_Area" localSheetId="49">'87-Agjencia e Auditimit BE'!$A$1:$F$242</definedName>
    <definedName name="_xlnm.Print_Area" localSheetId="51">'87-AKPT'!$A$1:$L$380</definedName>
    <definedName name="_xlnm.Print_Area" localSheetId="37">'87-AKR'!$A$1:$F$384</definedName>
    <definedName name="_xlnm.Print_Area" localSheetId="44">'87-AKSHI'!$A$1:$F$956</definedName>
    <definedName name="_xlnm.Print_Area" localSheetId="45">'87-AKSIK'!$A$1:$F$125</definedName>
    <definedName name="_xlnm.Print_Area" localSheetId="35">'87-AMBU'!$A$1:$E$202</definedName>
    <definedName name="_xlnm.Print_Area" localSheetId="52">'87-AMI'!$B$1:$F$381</definedName>
    <definedName name="_xlnm.Print_Area" localSheetId="34">'87-APP'!$A$1:$F$124</definedName>
    <definedName name="_xlnm.Print_Area" localSheetId="36">'87-ASH'!$A$1:$F$172</definedName>
    <definedName name="_xlnm.Print_Area" localSheetId="43">'87-ASIG'!$A$1:$F$241</definedName>
    <definedName name="_xlnm.Print_Area" localSheetId="40">'87-ASPA'!$A$1:$F$389</definedName>
    <definedName name="_xlnm.Print_Area" localSheetId="50">'87-AZHT'!$A$1:$K$376</definedName>
    <definedName name="_xlnm.Print_Area" localSheetId="41">'87-DAP'!$A$1:$F$505</definedName>
    <definedName name="_xlnm.Print_Area" localSheetId="33">'87-DSHQ'!$A$1:$F$190</definedName>
    <definedName name="_xlnm.Print_Area" localSheetId="47">'87-IQ'!$A$1:$F$152</definedName>
    <definedName name="_xlnm.Print_Area" localSheetId="38">'87-Mbeshtetja per Kultet fetare'!$A$1:$G$367</definedName>
    <definedName name="_xlnm.Print_Area" localSheetId="46">'87-Pakicat Kombetare'!$A$1:$F$235</definedName>
    <definedName name="_xlnm.Print_Area" localSheetId="53">'87-SASPC'!$A$1:$E$740</definedName>
    <definedName name="_xlnm.Print_Area" localSheetId="54">'88'!$A$1:$G$235</definedName>
    <definedName name="_xlnm.Print_Area" localSheetId="55">'90'!$A$1:$G$238</definedName>
    <definedName name="_xlnm.Print_Area" localSheetId="56">'91'!$A$1:$G$295</definedName>
    <definedName name="_xlnm.Print_Area" localSheetId="57">'92'!$A$1:$G$345</definedName>
    <definedName name="_xlnm.Print_Area" localSheetId="58">'95'!$A$1:$G$234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9" i="62" l="1"/>
  <c r="E239" i="62"/>
  <c r="D239" i="62"/>
  <c r="C239" i="62"/>
  <c r="F238" i="62"/>
  <c r="E238" i="62"/>
  <c r="D238" i="62"/>
  <c r="C238" i="62"/>
  <c r="F237" i="62"/>
  <c r="E237" i="62"/>
  <c r="D237" i="62"/>
  <c r="C237" i="62"/>
  <c r="D236" i="62"/>
  <c r="C236" i="62"/>
  <c r="F235" i="62"/>
  <c r="E235" i="62"/>
  <c r="D235" i="62"/>
  <c r="C235" i="62"/>
  <c r="F234" i="62"/>
  <c r="E234" i="62"/>
  <c r="D234" i="62"/>
  <c r="C234" i="62"/>
  <c r="C233" i="62" s="1"/>
  <c r="F233" i="62"/>
  <c r="D233" i="62"/>
  <c r="F232" i="62"/>
  <c r="E232" i="62"/>
  <c r="D232" i="62"/>
  <c r="C232" i="62"/>
  <c r="F231" i="62"/>
  <c r="F230" i="62" s="1"/>
  <c r="E231" i="62"/>
  <c r="D231" i="62"/>
  <c r="D230" i="62" s="1"/>
  <c r="C231" i="62"/>
  <c r="C230" i="62" s="1"/>
  <c r="F229" i="62"/>
  <c r="E229" i="62"/>
  <c r="D229" i="62"/>
  <c r="C229" i="62"/>
  <c r="F228" i="62"/>
  <c r="E228" i="62"/>
  <c r="E227" i="62" s="1"/>
  <c r="D228" i="62"/>
  <c r="D227" i="62" s="1"/>
  <c r="C228" i="62"/>
  <c r="C227" i="62" s="1"/>
  <c r="F227" i="62"/>
  <c r="F226" i="62"/>
  <c r="E226" i="62"/>
  <c r="D226" i="62"/>
  <c r="C226" i="62"/>
  <c r="F225" i="62"/>
  <c r="F224" i="62" s="1"/>
  <c r="E225" i="62"/>
  <c r="E224" i="62" s="1"/>
  <c r="D225" i="62"/>
  <c r="D224" i="62" s="1"/>
  <c r="C225" i="62"/>
  <c r="C224" i="62" s="1"/>
  <c r="F223" i="62"/>
  <c r="E223" i="62"/>
  <c r="D223" i="62"/>
  <c r="C223" i="62"/>
  <c r="F222" i="62"/>
  <c r="E222" i="62"/>
  <c r="D222" i="62"/>
  <c r="D221" i="62" s="1"/>
  <c r="C222" i="62"/>
  <c r="C221" i="62" s="1"/>
  <c r="F220" i="62"/>
  <c r="E220" i="62"/>
  <c r="D220" i="62"/>
  <c r="C220" i="62"/>
  <c r="F219" i="62"/>
  <c r="F218" i="62" s="1"/>
  <c r="E219" i="62"/>
  <c r="D219" i="62"/>
  <c r="D218" i="62" s="1"/>
  <c r="C219" i="62"/>
  <c r="E218" i="62"/>
  <c r="C218" i="62"/>
  <c r="F214" i="62"/>
  <c r="E214" i="62"/>
  <c r="E204" i="62" s="1"/>
  <c r="D214" i="62"/>
  <c r="C214" i="62"/>
  <c r="D204" i="62"/>
  <c r="C204" i="62"/>
  <c r="F193" i="62"/>
  <c r="E193" i="62"/>
  <c r="D193" i="62"/>
  <c r="D183" i="62" s="1"/>
  <c r="C193" i="62"/>
  <c r="C183" i="62" s="1"/>
  <c r="F173" i="62"/>
  <c r="F163" i="62" s="1"/>
  <c r="E173" i="62"/>
  <c r="E163" i="62" s="1"/>
  <c r="D173" i="62"/>
  <c r="C173" i="62"/>
  <c r="D163" i="62"/>
  <c r="C163" i="62"/>
  <c r="F154" i="62"/>
  <c r="F240" i="62" s="1"/>
  <c r="E154" i="62"/>
  <c r="E240" i="62" s="1"/>
  <c r="D154" i="62"/>
  <c r="D155" i="62" s="1"/>
  <c r="C154" i="62"/>
  <c r="C155" i="62" s="1"/>
  <c r="F148" i="62"/>
  <c r="E148" i="62"/>
  <c r="D148" i="62"/>
  <c r="F147" i="62"/>
  <c r="E147" i="62"/>
  <c r="D147" i="62"/>
  <c r="F146" i="62"/>
  <c r="F149" i="62" s="1"/>
  <c r="E146" i="62"/>
  <c r="E149" i="62" s="1"/>
  <c r="D146" i="62"/>
  <c r="D149" i="62" s="1"/>
  <c r="C146" i="62"/>
  <c r="C147" i="62" s="1"/>
  <c r="C148" i="62" s="1"/>
  <c r="C149" i="62" s="1"/>
  <c r="F133" i="62"/>
  <c r="E133" i="62"/>
  <c r="D133" i="62"/>
  <c r="C133" i="62"/>
  <c r="F96" i="62"/>
  <c r="E96" i="62"/>
  <c r="D96" i="62"/>
  <c r="D67" i="62" s="1"/>
  <c r="D97" i="62" s="1"/>
  <c r="C96" i="62"/>
  <c r="C67" i="62" s="1"/>
  <c r="C97" i="62" s="1"/>
  <c r="F67" i="62"/>
  <c r="F97" i="62" s="1"/>
  <c r="D59" i="62"/>
  <c r="C59" i="62"/>
  <c r="C30" i="62" s="1"/>
  <c r="E56" i="62"/>
  <c r="E59" i="62" s="1"/>
  <c r="F32" i="62"/>
  <c r="E32" i="62"/>
  <c r="D32" i="62"/>
  <c r="F369" i="61"/>
  <c r="E369" i="61"/>
  <c r="D369" i="61"/>
  <c r="C369" i="61"/>
  <c r="F368" i="61"/>
  <c r="E368" i="61"/>
  <c r="D368" i="61"/>
  <c r="C368" i="61"/>
  <c r="F367" i="61"/>
  <c r="E367" i="61"/>
  <c r="D367" i="61"/>
  <c r="C367" i="61"/>
  <c r="F366" i="61"/>
  <c r="E366" i="61"/>
  <c r="D366" i="61"/>
  <c r="C366" i="61"/>
  <c r="F365" i="61"/>
  <c r="E365" i="61"/>
  <c r="D365" i="61"/>
  <c r="C365" i="61"/>
  <c r="F364" i="61"/>
  <c r="E364" i="61"/>
  <c r="D364" i="61"/>
  <c r="C364" i="61"/>
  <c r="F363" i="61"/>
  <c r="E363" i="61"/>
  <c r="D363" i="61"/>
  <c r="C363" i="61"/>
  <c r="F362" i="61"/>
  <c r="E362" i="61"/>
  <c r="D362" i="61"/>
  <c r="C362" i="61"/>
  <c r="F361" i="61"/>
  <c r="F360" i="61" s="1"/>
  <c r="E361" i="61"/>
  <c r="D361" i="61"/>
  <c r="C361" i="61"/>
  <c r="C360" i="61" s="1"/>
  <c r="F359" i="61"/>
  <c r="E359" i="61"/>
  <c r="D359" i="61"/>
  <c r="C359" i="61"/>
  <c r="F358" i="61"/>
  <c r="E358" i="61"/>
  <c r="D358" i="61"/>
  <c r="C358" i="61"/>
  <c r="D357" i="61"/>
  <c r="F356" i="61"/>
  <c r="E356" i="61"/>
  <c r="D356" i="61"/>
  <c r="C356" i="61"/>
  <c r="F355" i="61"/>
  <c r="F354" i="61" s="1"/>
  <c r="E355" i="61"/>
  <c r="D355" i="61"/>
  <c r="D354" i="61" s="1"/>
  <c r="C355" i="61"/>
  <c r="C354" i="61" s="1"/>
  <c r="E354" i="61"/>
  <c r="F353" i="61"/>
  <c r="E353" i="61"/>
  <c r="D353" i="61"/>
  <c r="C353" i="61"/>
  <c r="F352" i="61"/>
  <c r="E352" i="61"/>
  <c r="E351" i="61" s="1"/>
  <c r="D352" i="61"/>
  <c r="C352" i="61"/>
  <c r="F351" i="61"/>
  <c r="D351" i="61"/>
  <c r="C351" i="61"/>
  <c r="F350" i="61"/>
  <c r="E350" i="61"/>
  <c r="E348" i="61" s="1"/>
  <c r="D350" i="61"/>
  <c r="C350" i="61"/>
  <c r="F349" i="61"/>
  <c r="F348" i="61" s="1"/>
  <c r="E349" i="61"/>
  <c r="D349" i="61"/>
  <c r="C349" i="61"/>
  <c r="D348" i="61"/>
  <c r="C348" i="61"/>
  <c r="F347" i="61"/>
  <c r="E347" i="61"/>
  <c r="D347" i="61"/>
  <c r="C347" i="61"/>
  <c r="F346" i="61"/>
  <c r="F345" i="61" s="1"/>
  <c r="E346" i="61"/>
  <c r="E345" i="61" s="1"/>
  <c r="C346" i="61"/>
  <c r="D345" i="61"/>
  <c r="C345" i="61"/>
  <c r="F344" i="61"/>
  <c r="F342" i="61" s="1"/>
  <c r="E344" i="61"/>
  <c r="D344" i="61"/>
  <c r="C344" i="61"/>
  <c r="F343" i="61"/>
  <c r="E343" i="61"/>
  <c r="D343" i="61"/>
  <c r="D342" i="61" s="1"/>
  <c r="E342" i="61"/>
  <c r="C342" i="61"/>
  <c r="F341" i="61"/>
  <c r="E341" i="61"/>
  <c r="D341" i="61"/>
  <c r="C341" i="61"/>
  <c r="F340" i="61"/>
  <c r="E340" i="61"/>
  <c r="D340" i="61"/>
  <c r="C340" i="61"/>
  <c r="C339" i="61" s="1"/>
  <c r="F339" i="61"/>
  <c r="E339" i="61"/>
  <c r="D339" i="61"/>
  <c r="F330" i="61"/>
  <c r="E330" i="61"/>
  <c r="D330" i="61"/>
  <c r="C330" i="61"/>
  <c r="F325" i="61"/>
  <c r="F335" i="61" s="1"/>
  <c r="E325" i="61"/>
  <c r="E335" i="61" s="1"/>
  <c r="D325" i="61"/>
  <c r="D335" i="61" s="1"/>
  <c r="C325" i="61"/>
  <c r="C335" i="61" s="1"/>
  <c r="F317" i="61"/>
  <c r="E317" i="61"/>
  <c r="D317" i="61"/>
  <c r="C317" i="61"/>
  <c r="F312" i="61"/>
  <c r="F322" i="61" s="1"/>
  <c r="F304" i="61" s="1"/>
  <c r="E312" i="61"/>
  <c r="E322" i="61" s="1"/>
  <c r="E304" i="61" s="1"/>
  <c r="D312" i="61"/>
  <c r="D322" i="61" s="1"/>
  <c r="D304" i="61" s="1"/>
  <c r="C312" i="61"/>
  <c r="C322" i="61" s="1"/>
  <c r="F306" i="61"/>
  <c r="E306" i="61"/>
  <c r="D306" i="61"/>
  <c r="C305" i="61"/>
  <c r="F291" i="61"/>
  <c r="E291" i="61"/>
  <c r="D291" i="61"/>
  <c r="C291" i="61"/>
  <c r="F286" i="61"/>
  <c r="F296" i="61" s="1"/>
  <c r="E286" i="61"/>
  <c r="E296" i="61" s="1"/>
  <c r="D286" i="61"/>
  <c r="D296" i="61" s="1"/>
  <c r="C286" i="61"/>
  <c r="C296" i="61" s="1"/>
  <c r="F281" i="61"/>
  <c r="E281" i="61"/>
  <c r="D281" i="61"/>
  <c r="F280" i="61"/>
  <c r="E280" i="61"/>
  <c r="D280" i="61"/>
  <c r="F279" i="61"/>
  <c r="E279" i="61"/>
  <c r="F282" i="61" s="1"/>
  <c r="D279" i="61"/>
  <c r="D282" i="61" s="1"/>
  <c r="C279" i="61"/>
  <c r="F265" i="61"/>
  <c r="E265" i="61"/>
  <c r="D265" i="61"/>
  <c r="C265" i="61"/>
  <c r="F260" i="61"/>
  <c r="F270" i="61" s="1"/>
  <c r="E260" i="61"/>
  <c r="E270" i="61" s="1"/>
  <c r="D260" i="61"/>
  <c r="D270" i="61" s="1"/>
  <c r="C260" i="61"/>
  <c r="C270" i="61" s="1"/>
  <c r="F255" i="61"/>
  <c r="E255" i="61"/>
  <c r="D255" i="61"/>
  <c r="F254" i="61"/>
  <c r="E254" i="61"/>
  <c r="D254" i="61"/>
  <c r="F253" i="61"/>
  <c r="F256" i="61" s="1"/>
  <c r="E253" i="61"/>
  <c r="E256" i="61" s="1"/>
  <c r="D253" i="61"/>
  <c r="D256" i="61" s="1"/>
  <c r="C253" i="61"/>
  <c r="F236" i="61"/>
  <c r="E236" i="61"/>
  <c r="D236" i="61"/>
  <c r="C236" i="61"/>
  <c r="F231" i="61"/>
  <c r="F241" i="61" s="1"/>
  <c r="E231" i="61"/>
  <c r="E241" i="61" s="1"/>
  <c r="D231" i="61"/>
  <c r="D241" i="61" s="1"/>
  <c r="C231" i="61"/>
  <c r="C241" i="61" s="1"/>
  <c r="F225" i="61"/>
  <c r="E225" i="61"/>
  <c r="D225" i="61"/>
  <c r="F210" i="61"/>
  <c r="E210" i="61"/>
  <c r="D210" i="61"/>
  <c r="C210" i="61"/>
  <c r="F205" i="61"/>
  <c r="F215" i="61" s="1"/>
  <c r="F197" i="61" s="1"/>
  <c r="E205" i="61"/>
  <c r="E215" i="61" s="1"/>
  <c r="E197" i="61" s="1"/>
  <c r="D205" i="61"/>
  <c r="D215" i="61" s="1"/>
  <c r="D197" i="61" s="1"/>
  <c r="C205" i="61"/>
  <c r="C215" i="61" s="1"/>
  <c r="C197" i="61" s="1"/>
  <c r="C198" i="61" s="1"/>
  <c r="F199" i="61"/>
  <c r="E199" i="61"/>
  <c r="D199" i="61"/>
  <c r="F185" i="61"/>
  <c r="E185" i="61"/>
  <c r="D185" i="61"/>
  <c r="C185" i="61"/>
  <c r="F180" i="61"/>
  <c r="F190" i="61" s="1"/>
  <c r="E180" i="61"/>
  <c r="E190" i="61" s="1"/>
  <c r="D180" i="61"/>
  <c r="D190" i="61" s="1"/>
  <c r="D172" i="61" s="1"/>
  <c r="C180" i="61"/>
  <c r="C190" i="61" s="1"/>
  <c r="F175" i="61"/>
  <c r="F174" i="61"/>
  <c r="E174" i="61"/>
  <c r="D174" i="61"/>
  <c r="F173" i="61"/>
  <c r="F176" i="61" s="1"/>
  <c r="E173" i="61"/>
  <c r="C173" i="61"/>
  <c r="F160" i="61"/>
  <c r="E160" i="61"/>
  <c r="D160" i="61"/>
  <c r="C160" i="61"/>
  <c r="F155" i="61"/>
  <c r="F165" i="61" s="1"/>
  <c r="E155" i="61"/>
  <c r="E165" i="61" s="1"/>
  <c r="D155" i="61"/>
  <c r="D165" i="61" s="1"/>
  <c r="C155" i="61"/>
  <c r="C165" i="61" s="1"/>
  <c r="E151" i="61"/>
  <c r="F150" i="61"/>
  <c r="E150" i="61"/>
  <c r="D150" i="61"/>
  <c r="F149" i="61"/>
  <c r="E149" i="61"/>
  <c r="D149" i="61"/>
  <c r="F148" i="61"/>
  <c r="F151" i="61" s="1"/>
  <c r="E148" i="61"/>
  <c r="D148" i="61"/>
  <c r="D151" i="61" s="1"/>
  <c r="C148" i="61"/>
  <c r="F135" i="61"/>
  <c r="F106" i="61" s="1"/>
  <c r="E135" i="61"/>
  <c r="E136" i="61" s="1"/>
  <c r="D135" i="61"/>
  <c r="D136" i="61" s="1"/>
  <c r="C135" i="61"/>
  <c r="C136" i="61" s="1"/>
  <c r="E109" i="61"/>
  <c r="F108" i="61"/>
  <c r="E108" i="61"/>
  <c r="D108" i="61"/>
  <c r="C107" i="61"/>
  <c r="E106" i="61"/>
  <c r="E107" i="61" s="1"/>
  <c r="D106" i="61"/>
  <c r="D109" i="61" s="1"/>
  <c r="C106" i="61"/>
  <c r="C99" i="61"/>
  <c r="F98" i="61"/>
  <c r="F99" i="61" s="1"/>
  <c r="E98" i="61"/>
  <c r="E99" i="61" s="1"/>
  <c r="D98" i="61"/>
  <c r="D99" i="61" s="1"/>
  <c r="C98" i="61"/>
  <c r="F72" i="61"/>
  <c r="F71" i="61"/>
  <c r="E71" i="61"/>
  <c r="D71" i="61"/>
  <c r="D70" i="61"/>
  <c r="F69" i="61"/>
  <c r="F70" i="61" s="1"/>
  <c r="E69" i="61"/>
  <c r="E72" i="61" s="1"/>
  <c r="D69" i="61"/>
  <c r="D72" i="61" s="1"/>
  <c r="C69" i="61"/>
  <c r="C70" i="61" s="1"/>
  <c r="E58" i="61"/>
  <c r="E357" i="61" s="1"/>
  <c r="C58" i="61"/>
  <c r="C61" i="61" s="1"/>
  <c r="N56" i="61"/>
  <c r="F55" i="61"/>
  <c r="E55" i="61"/>
  <c r="E61" i="61" s="1"/>
  <c r="D55" i="61"/>
  <c r="D61" i="61" s="1"/>
  <c r="C55" i="61"/>
  <c r="F46" i="61"/>
  <c r="E46" i="61"/>
  <c r="D46" i="61"/>
  <c r="C46" i="61"/>
  <c r="F43" i="61"/>
  <c r="E43" i="61"/>
  <c r="D43" i="61"/>
  <c r="C43" i="61"/>
  <c r="F40" i="61"/>
  <c r="E40" i="61"/>
  <c r="D40" i="61"/>
  <c r="C40" i="61"/>
  <c r="F34" i="61"/>
  <c r="E34" i="61"/>
  <c r="D34" i="61"/>
  <c r="F120" i="48"/>
  <c r="E120" i="48"/>
  <c r="D120" i="48"/>
  <c r="C120" i="48"/>
  <c r="F115" i="48"/>
  <c r="E115" i="48"/>
  <c r="D115" i="48"/>
  <c r="C115" i="48"/>
  <c r="F114" i="48"/>
  <c r="E114" i="48"/>
  <c r="D114" i="48"/>
  <c r="C114" i="48"/>
  <c r="F113" i="48"/>
  <c r="E113" i="48"/>
  <c r="D113" i="48"/>
  <c r="C113" i="48"/>
  <c r="F112" i="48"/>
  <c r="E112" i="48"/>
  <c r="D112" i="48"/>
  <c r="C112" i="48"/>
  <c r="F111" i="48"/>
  <c r="E111" i="48"/>
  <c r="D111" i="48"/>
  <c r="C111" i="48"/>
  <c r="F110" i="48"/>
  <c r="E110" i="48"/>
  <c r="D110" i="48"/>
  <c r="C110" i="48"/>
  <c r="F109" i="48"/>
  <c r="E109" i="48"/>
  <c r="D109" i="48"/>
  <c r="C109" i="48"/>
  <c r="F108" i="48"/>
  <c r="E108" i="48"/>
  <c r="D108" i="48"/>
  <c r="C108" i="48"/>
  <c r="F107" i="48"/>
  <c r="E107" i="48"/>
  <c r="E106" i="48" s="1"/>
  <c r="D107" i="48"/>
  <c r="C107" i="48"/>
  <c r="C106" i="48" s="1"/>
  <c r="F106" i="48"/>
  <c r="D106" i="48"/>
  <c r="F105" i="48"/>
  <c r="E105" i="48"/>
  <c r="D105" i="48"/>
  <c r="C105" i="48"/>
  <c r="F104" i="48"/>
  <c r="F103" i="48" s="1"/>
  <c r="E104" i="48"/>
  <c r="D104" i="48"/>
  <c r="D103" i="48" s="1"/>
  <c r="C104" i="48"/>
  <c r="F101" i="48"/>
  <c r="F100" i="48" s="1"/>
  <c r="E101" i="48"/>
  <c r="E100" i="48" s="1"/>
  <c r="D101" i="48"/>
  <c r="D100" i="48" s="1"/>
  <c r="C101" i="48"/>
  <c r="C100" i="48" s="1"/>
  <c r="F98" i="48"/>
  <c r="F97" i="48" s="1"/>
  <c r="E98" i="48"/>
  <c r="E97" i="48" s="1"/>
  <c r="D98" i="48"/>
  <c r="D97" i="48" s="1"/>
  <c r="C98" i="48"/>
  <c r="C97" i="48" s="1"/>
  <c r="F96" i="48"/>
  <c r="E96" i="48"/>
  <c r="E94" i="48" s="1"/>
  <c r="D96" i="48"/>
  <c r="C96" i="48"/>
  <c r="F95" i="48"/>
  <c r="E95" i="48"/>
  <c r="D95" i="48"/>
  <c r="C95" i="48"/>
  <c r="C94" i="48" s="1"/>
  <c r="F94" i="48"/>
  <c r="D94" i="48"/>
  <c r="E90" i="48"/>
  <c r="F85" i="48"/>
  <c r="F90" i="48" s="1"/>
  <c r="E85" i="48"/>
  <c r="D85" i="48"/>
  <c r="D90" i="48" s="1"/>
  <c r="C85" i="48"/>
  <c r="C90" i="48" s="1"/>
  <c r="F76" i="48"/>
  <c r="E76" i="48"/>
  <c r="D76" i="48"/>
  <c r="F75" i="48"/>
  <c r="E75" i="48"/>
  <c r="D75" i="48"/>
  <c r="F74" i="48"/>
  <c r="E74" i="48"/>
  <c r="D74" i="48"/>
  <c r="F45" i="48"/>
  <c r="F60" i="48" s="1"/>
  <c r="E45" i="48"/>
  <c r="D45" i="48"/>
  <c r="C45" i="48"/>
  <c r="F42" i="48"/>
  <c r="E42" i="48"/>
  <c r="D42" i="48"/>
  <c r="C42" i="48"/>
  <c r="C60" i="48" s="1"/>
  <c r="F39" i="48"/>
  <c r="E39" i="48"/>
  <c r="D39" i="48"/>
  <c r="C39" i="48"/>
  <c r="F33" i="48"/>
  <c r="E33" i="48"/>
  <c r="D33" i="48"/>
  <c r="E134" i="62" l="1"/>
  <c r="E104" i="62"/>
  <c r="D217" i="62"/>
  <c r="E221" i="62"/>
  <c r="D60" i="62"/>
  <c r="D30" i="62"/>
  <c r="D31" i="62" s="1"/>
  <c r="F221" i="62"/>
  <c r="E233" i="62"/>
  <c r="E230" i="62"/>
  <c r="E155" i="62"/>
  <c r="C31" i="62"/>
  <c r="C217" i="62"/>
  <c r="E217" i="62"/>
  <c r="D134" i="62"/>
  <c r="F134" i="62"/>
  <c r="E30" i="62"/>
  <c r="C240" i="62"/>
  <c r="F56" i="62"/>
  <c r="F104" i="62"/>
  <c r="F155" i="62"/>
  <c r="D240" i="62"/>
  <c r="D33" i="62"/>
  <c r="E236" i="62"/>
  <c r="E67" i="62"/>
  <c r="E97" i="62" s="1"/>
  <c r="E183" i="62"/>
  <c r="E216" i="62" s="1"/>
  <c r="C60" i="62"/>
  <c r="C104" i="62"/>
  <c r="C216" i="62" s="1"/>
  <c r="D104" i="62"/>
  <c r="D32" i="61"/>
  <c r="D62" i="61" s="1"/>
  <c r="C223" i="61"/>
  <c r="C338" i="61"/>
  <c r="D223" i="61"/>
  <c r="D338" i="61"/>
  <c r="D307" i="61"/>
  <c r="D305" i="61"/>
  <c r="D308" i="61" s="1"/>
  <c r="F107" i="61"/>
  <c r="F110" i="61" s="1"/>
  <c r="F109" i="61"/>
  <c r="E32" i="61"/>
  <c r="E62" i="61" s="1"/>
  <c r="D73" i="61"/>
  <c r="E223" i="61"/>
  <c r="E338" i="61"/>
  <c r="E307" i="61"/>
  <c r="E305" i="61"/>
  <c r="E308" i="61" s="1"/>
  <c r="E175" i="61"/>
  <c r="D175" i="61"/>
  <c r="D173" i="61"/>
  <c r="D176" i="61" s="1"/>
  <c r="F223" i="61"/>
  <c r="F307" i="61"/>
  <c r="F305" i="61"/>
  <c r="F308" i="61" s="1"/>
  <c r="C32" i="61"/>
  <c r="C33" i="61" s="1"/>
  <c r="E176" i="61"/>
  <c r="E198" i="61"/>
  <c r="E201" i="61" s="1"/>
  <c r="E200" i="61"/>
  <c r="F198" i="61"/>
  <c r="F200" i="61"/>
  <c r="D198" i="61"/>
  <c r="D201" i="61" s="1"/>
  <c r="D200" i="61"/>
  <c r="E70" i="61"/>
  <c r="E73" i="61" s="1"/>
  <c r="D107" i="61"/>
  <c r="D110" i="61" s="1"/>
  <c r="F58" i="61"/>
  <c r="C357" i="61"/>
  <c r="F136" i="61"/>
  <c r="E282" i="61"/>
  <c r="C103" i="48"/>
  <c r="D60" i="48"/>
  <c r="D31" i="48" s="1"/>
  <c r="D61" i="48" s="1"/>
  <c r="E103" i="48"/>
  <c r="E60" i="48"/>
  <c r="E31" i="48" s="1"/>
  <c r="C31" i="48"/>
  <c r="C61" i="48" s="1"/>
  <c r="F31" i="48"/>
  <c r="D34" i="62" l="1"/>
  <c r="C134" i="62"/>
  <c r="D216" i="62"/>
  <c r="D241" i="62" s="1"/>
  <c r="F59" i="62"/>
  <c r="F217" i="62" s="1"/>
  <c r="F236" i="62"/>
  <c r="E241" i="62"/>
  <c r="E31" i="62"/>
  <c r="E34" i="62" s="1"/>
  <c r="E33" i="62"/>
  <c r="E60" i="62"/>
  <c r="C241" i="62"/>
  <c r="F201" i="61"/>
  <c r="F224" i="61"/>
  <c r="F226" i="61"/>
  <c r="E224" i="61"/>
  <c r="E227" i="61" s="1"/>
  <c r="E226" i="61"/>
  <c r="D337" i="61"/>
  <c r="D370" i="61" s="1"/>
  <c r="D226" i="61"/>
  <c r="D224" i="61"/>
  <c r="F73" i="61"/>
  <c r="F61" i="61"/>
  <c r="F357" i="61"/>
  <c r="E33" i="61"/>
  <c r="E36" i="61" s="1"/>
  <c r="E35" i="61"/>
  <c r="C337" i="61"/>
  <c r="C370" i="61" s="1"/>
  <c r="C224" i="61"/>
  <c r="E337" i="61"/>
  <c r="E370" i="61" s="1"/>
  <c r="C62" i="61"/>
  <c r="E110" i="61"/>
  <c r="D33" i="61"/>
  <c r="D36" i="61" s="1"/>
  <c r="D35" i="61"/>
  <c r="F92" i="48"/>
  <c r="F125" i="48" s="1"/>
  <c r="F32" i="48"/>
  <c r="F34" i="48"/>
  <c r="F61" i="48"/>
  <c r="E92" i="48"/>
  <c r="E125" i="48" s="1"/>
  <c r="E34" i="48"/>
  <c r="E32" i="48"/>
  <c r="E35" i="48" s="1"/>
  <c r="E61" i="48"/>
  <c r="D34" i="48"/>
  <c r="D92" i="48"/>
  <c r="D125" i="48" s="1"/>
  <c r="D32" i="48"/>
  <c r="C92" i="48"/>
  <c r="C125" i="48" s="1"/>
  <c r="C32" i="48"/>
  <c r="F30" i="62" l="1"/>
  <c r="F60" i="62" s="1"/>
  <c r="F32" i="61"/>
  <c r="F338" i="61"/>
  <c r="F227" i="61"/>
  <c r="D227" i="61"/>
  <c r="D35" i="48"/>
  <c r="F35" i="48"/>
  <c r="F31" i="62" l="1"/>
  <c r="F34" i="62" s="1"/>
  <c r="F33" i="62"/>
  <c r="F216" i="62"/>
  <c r="F241" i="62" s="1"/>
  <c r="F33" i="61"/>
  <c r="F36" i="61" s="1"/>
  <c r="F35" i="61"/>
  <c r="F337" i="61"/>
  <c r="F370" i="61" s="1"/>
  <c r="F62" i="61"/>
  <c r="F110" i="47"/>
  <c r="F109" i="47" s="1"/>
  <c r="E110" i="47"/>
  <c r="E109" i="47" s="1"/>
  <c r="D110" i="47"/>
  <c r="D109" i="47" s="1"/>
  <c r="F107" i="47"/>
  <c r="F106" i="47" s="1"/>
  <c r="E107" i="47"/>
  <c r="E106" i="47" s="1"/>
  <c r="D107" i="47"/>
  <c r="D106" i="47" s="1"/>
  <c r="F104" i="47"/>
  <c r="E104" i="47"/>
  <c r="D104" i="47"/>
  <c r="D103" i="47" s="1"/>
  <c r="D102" i="47" s="1"/>
  <c r="C104" i="47"/>
  <c r="C103" i="47" s="1"/>
  <c r="C102" i="47" s="1"/>
  <c r="F103" i="47"/>
  <c r="E103" i="47"/>
  <c r="F99" i="47"/>
  <c r="F79" i="47"/>
  <c r="E79" i="47"/>
  <c r="D79" i="47"/>
  <c r="F69" i="47"/>
  <c r="F68" i="47"/>
  <c r="E68" i="47"/>
  <c r="D68" i="47"/>
  <c r="F67" i="47"/>
  <c r="F70" i="47" s="1"/>
  <c r="E67" i="47"/>
  <c r="D67" i="47"/>
  <c r="D70" i="47" s="1"/>
  <c r="C67" i="47"/>
  <c r="D66" i="47"/>
  <c r="E69" i="47" s="1"/>
  <c r="F58" i="47"/>
  <c r="E58" i="47"/>
  <c r="D58" i="47"/>
  <c r="F57" i="47"/>
  <c r="E57" i="47"/>
  <c r="D57" i="47"/>
  <c r="F56" i="47"/>
  <c r="E56" i="47"/>
  <c r="E59" i="47" s="1"/>
  <c r="D56" i="47"/>
  <c r="D59" i="47" s="1"/>
  <c r="C56" i="47"/>
  <c r="F44" i="47"/>
  <c r="F24" i="47" s="1"/>
  <c r="E44" i="47"/>
  <c r="D44" i="47"/>
  <c r="D24" i="47" s="1"/>
  <c r="C44" i="47"/>
  <c r="C24" i="47" s="1"/>
  <c r="F41" i="47"/>
  <c r="E41" i="47"/>
  <c r="D23" i="47"/>
  <c r="D26" i="47" s="1"/>
  <c r="F45" i="47" l="1"/>
  <c r="E70" i="47"/>
  <c r="F59" i="47"/>
  <c r="E102" i="47"/>
  <c r="E24" i="47"/>
  <c r="F27" i="47" s="1"/>
  <c r="F102" i="47"/>
  <c r="F101" i="47" s="1"/>
  <c r="F114" i="47" s="1"/>
  <c r="E23" i="47"/>
  <c r="E26" i="47" s="1"/>
  <c r="D25" i="47"/>
  <c r="D27" i="47"/>
  <c r="D45" i="47"/>
  <c r="C45" i="47"/>
  <c r="C25" i="47"/>
  <c r="E101" i="47"/>
  <c r="E114" i="47" s="1"/>
  <c r="C101" i="47"/>
  <c r="C114" i="47" s="1"/>
  <c r="D101" i="47"/>
  <c r="D114" i="47" s="1"/>
  <c r="D69" i="47"/>
  <c r="E45" i="47" l="1"/>
  <c r="E27" i="47"/>
  <c r="D28" i="47"/>
  <c r="E25" i="47"/>
  <c r="E28" i="47" s="1"/>
  <c r="F23" i="47"/>
  <c r="F25" i="47" s="1"/>
  <c r="F26" i="47" l="1"/>
  <c r="F28" i="47"/>
  <c r="C740" i="46" l="1"/>
  <c r="D740" i="46"/>
  <c r="E740" i="46"/>
  <c r="B740" i="46"/>
  <c r="E739" i="46"/>
  <c r="D739" i="46"/>
  <c r="B739" i="46"/>
  <c r="E738" i="46"/>
  <c r="D738" i="46"/>
  <c r="C738" i="46"/>
  <c r="B738" i="46"/>
  <c r="E737" i="46"/>
  <c r="D737" i="46"/>
  <c r="C737" i="46"/>
  <c r="B737" i="46"/>
  <c r="E736" i="46"/>
  <c r="D736" i="46"/>
  <c r="C736" i="46"/>
  <c r="B736" i="46"/>
  <c r="E734" i="46"/>
  <c r="D734" i="46"/>
  <c r="C734" i="46"/>
  <c r="B734" i="46"/>
  <c r="E733" i="46"/>
  <c r="D733" i="46"/>
  <c r="C733" i="46"/>
  <c r="B733" i="46"/>
  <c r="E732" i="46"/>
  <c r="D732" i="46"/>
  <c r="C732" i="46"/>
  <c r="B732" i="46"/>
  <c r="E728" i="46"/>
  <c r="D728" i="46"/>
  <c r="C727" i="46"/>
  <c r="B727" i="46"/>
  <c r="E726" i="46"/>
  <c r="D726" i="46"/>
  <c r="C726" i="46"/>
  <c r="B726" i="46"/>
  <c r="E725" i="46"/>
  <c r="D725" i="46"/>
  <c r="C725" i="46"/>
  <c r="B725" i="46"/>
  <c r="E723" i="46"/>
  <c r="D723" i="46"/>
  <c r="C723" i="46"/>
  <c r="B723" i="46"/>
  <c r="E722" i="46"/>
  <c r="D722" i="46"/>
  <c r="C722" i="46"/>
  <c r="B722" i="46"/>
  <c r="B721" i="46"/>
  <c r="E720" i="46"/>
  <c r="D720" i="46"/>
  <c r="C720" i="46"/>
  <c r="B720" i="46"/>
  <c r="E719" i="46"/>
  <c r="D719" i="46"/>
  <c r="C719" i="46"/>
  <c r="B719" i="46"/>
  <c r="E717" i="46"/>
  <c r="D717" i="46"/>
  <c r="C717" i="46"/>
  <c r="B717" i="46"/>
  <c r="E716" i="46"/>
  <c r="D716" i="46"/>
  <c r="C716" i="46"/>
  <c r="B716" i="46"/>
  <c r="E714" i="46"/>
  <c r="D714" i="46"/>
  <c r="C714" i="46"/>
  <c r="B714" i="46"/>
  <c r="E713" i="46"/>
  <c r="D713" i="46"/>
  <c r="C713" i="46"/>
  <c r="B713" i="46"/>
  <c r="E711" i="46"/>
  <c r="D711" i="46"/>
  <c r="C711" i="46"/>
  <c r="B711" i="46"/>
  <c r="E710" i="46"/>
  <c r="D710" i="46"/>
  <c r="C710" i="46"/>
  <c r="B710" i="46"/>
  <c r="E700" i="46"/>
  <c r="D700" i="46"/>
  <c r="C700" i="46"/>
  <c r="B700" i="46"/>
  <c r="E695" i="46"/>
  <c r="E705" i="46" s="1"/>
  <c r="E687" i="46" s="1"/>
  <c r="E688" i="46" s="1"/>
  <c r="D695" i="46"/>
  <c r="D705" i="46" s="1"/>
  <c r="D687" i="46" s="1"/>
  <c r="D688" i="46" s="1"/>
  <c r="C695" i="46"/>
  <c r="C705" i="46" s="1"/>
  <c r="C687" i="46" s="1"/>
  <c r="C688" i="46" s="1"/>
  <c r="B695" i="46"/>
  <c r="B705" i="46" s="1"/>
  <c r="B687" i="46" s="1"/>
  <c r="C679" i="46"/>
  <c r="C739" i="46" s="1"/>
  <c r="E675" i="46"/>
  <c r="D675" i="46"/>
  <c r="C675" i="46"/>
  <c r="B675" i="46"/>
  <c r="E670" i="46"/>
  <c r="E680" i="46" s="1"/>
  <c r="D670" i="46"/>
  <c r="D680" i="46" s="1"/>
  <c r="C670" i="46"/>
  <c r="C680" i="46" s="1"/>
  <c r="B670" i="46"/>
  <c r="E649" i="46"/>
  <c r="D649" i="46"/>
  <c r="C649" i="46"/>
  <c r="B649" i="46"/>
  <c r="E644" i="46"/>
  <c r="E654" i="46" s="1"/>
  <c r="D644" i="46"/>
  <c r="D654" i="46" s="1"/>
  <c r="C644" i="46"/>
  <c r="C654" i="46" s="1"/>
  <c r="B644" i="46"/>
  <c r="B654" i="46" s="1"/>
  <c r="E622" i="46"/>
  <c r="D622" i="46"/>
  <c r="C622" i="46"/>
  <c r="B622" i="46"/>
  <c r="E617" i="46"/>
  <c r="E627" i="46" s="1"/>
  <c r="D617" i="46"/>
  <c r="D627" i="46" s="1"/>
  <c r="C617" i="46"/>
  <c r="C627" i="46" s="1"/>
  <c r="B617" i="46"/>
  <c r="E596" i="46"/>
  <c r="D596" i="46"/>
  <c r="C596" i="46"/>
  <c r="B596" i="46"/>
  <c r="E591" i="46"/>
  <c r="E601" i="46" s="1"/>
  <c r="D591" i="46"/>
  <c r="D601" i="46" s="1"/>
  <c r="C591" i="46"/>
  <c r="B591" i="46"/>
  <c r="B601" i="46" s="1"/>
  <c r="E569" i="46"/>
  <c r="D569" i="46"/>
  <c r="C569" i="46"/>
  <c r="B569" i="46"/>
  <c r="E564" i="46"/>
  <c r="E731" i="46" s="1"/>
  <c r="D564" i="46"/>
  <c r="D731" i="46" s="1"/>
  <c r="C564" i="46"/>
  <c r="C731" i="46" s="1"/>
  <c r="B564" i="46"/>
  <c r="B731" i="46" s="1"/>
  <c r="B730" i="46" s="1"/>
  <c r="E549" i="46"/>
  <c r="D549" i="46"/>
  <c r="C549" i="46"/>
  <c r="B549" i="46"/>
  <c r="E543" i="46"/>
  <c r="D543" i="46"/>
  <c r="C543" i="46"/>
  <c r="B543" i="46"/>
  <c r="E538" i="46"/>
  <c r="E724" i="46" s="1"/>
  <c r="D538" i="46"/>
  <c r="D724" i="46" s="1"/>
  <c r="C538" i="46"/>
  <c r="C724" i="46" s="1"/>
  <c r="B538" i="46"/>
  <c r="B724" i="46" s="1"/>
  <c r="E535" i="46"/>
  <c r="E721" i="46" s="1"/>
  <c r="D535" i="46"/>
  <c r="D721" i="46" s="1"/>
  <c r="C535" i="46"/>
  <c r="C721" i="46" s="1"/>
  <c r="B535" i="46"/>
  <c r="E532" i="46"/>
  <c r="E718" i="46" s="1"/>
  <c r="D532" i="46"/>
  <c r="D718" i="46" s="1"/>
  <c r="C532" i="46"/>
  <c r="C718" i="46" s="1"/>
  <c r="B532" i="46"/>
  <c r="B718" i="46" s="1"/>
  <c r="E529" i="46"/>
  <c r="D529" i="46"/>
  <c r="C529" i="46"/>
  <c r="B529" i="46"/>
  <c r="E526" i="46"/>
  <c r="D526" i="46"/>
  <c r="C526" i="46"/>
  <c r="B526" i="46"/>
  <c r="E523" i="46"/>
  <c r="D523" i="46"/>
  <c r="C523" i="46"/>
  <c r="B523" i="46"/>
  <c r="E520" i="46"/>
  <c r="D520" i="46"/>
  <c r="C520" i="46"/>
  <c r="B520" i="46"/>
  <c r="E517" i="46"/>
  <c r="E548" i="46" s="1"/>
  <c r="E509" i="46" s="1"/>
  <c r="E510" i="46" s="1"/>
  <c r="D517" i="46"/>
  <c r="D548" i="46" s="1"/>
  <c r="D509" i="46" s="1"/>
  <c r="D510" i="46" s="1"/>
  <c r="C517" i="46"/>
  <c r="B517" i="46"/>
  <c r="B509" i="46"/>
  <c r="B510" i="46" s="1"/>
  <c r="E502" i="46"/>
  <c r="D502" i="46"/>
  <c r="C502" i="46"/>
  <c r="B502" i="46"/>
  <c r="E496" i="46"/>
  <c r="D496" i="46"/>
  <c r="C496" i="46"/>
  <c r="B496" i="46"/>
  <c r="E491" i="46"/>
  <c r="D491" i="46"/>
  <c r="C491" i="46"/>
  <c r="B491" i="46"/>
  <c r="E488" i="46"/>
  <c r="D488" i="46"/>
  <c r="C488" i="46"/>
  <c r="B488" i="46"/>
  <c r="E485" i="46"/>
  <c r="D485" i="46"/>
  <c r="C485" i="46"/>
  <c r="B485" i="46"/>
  <c r="E482" i="46"/>
  <c r="D482" i="46"/>
  <c r="C482" i="46"/>
  <c r="B482" i="46"/>
  <c r="E479" i="46"/>
  <c r="D479" i="46"/>
  <c r="C479" i="46"/>
  <c r="B479" i="46"/>
  <c r="E476" i="46"/>
  <c r="D476" i="46"/>
  <c r="C476" i="46"/>
  <c r="B476" i="46"/>
  <c r="E473" i="46"/>
  <c r="D473" i="46"/>
  <c r="C473" i="46"/>
  <c r="C501" i="46" s="1"/>
  <c r="C462" i="46" s="1"/>
  <c r="C463" i="46" s="1"/>
  <c r="B473" i="46"/>
  <c r="B462" i="46" s="1"/>
  <c r="B463" i="46" s="1"/>
  <c r="E470" i="46"/>
  <c r="D470" i="46"/>
  <c r="C470" i="46"/>
  <c r="B470" i="46"/>
  <c r="E455" i="46"/>
  <c r="D455" i="46"/>
  <c r="C455" i="46"/>
  <c r="B455" i="46"/>
  <c r="E449" i="46"/>
  <c r="D449" i="46"/>
  <c r="C449" i="46"/>
  <c r="B449" i="46"/>
  <c r="E444" i="46"/>
  <c r="D444" i="46"/>
  <c r="C444" i="46"/>
  <c r="B444" i="46"/>
  <c r="E441" i="46"/>
  <c r="D441" i="46"/>
  <c r="C441" i="46"/>
  <c r="B441" i="46"/>
  <c r="E438" i="46"/>
  <c r="D438" i="46"/>
  <c r="C438" i="46"/>
  <c r="B438" i="46"/>
  <c r="E435" i="46"/>
  <c r="D435" i="46"/>
  <c r="C435" i="46"/>
  <c r="B435" i="46"/>
  <c r="E432" i="46"/>
  <c r="D432" i="46"/>
  <c r="C432" i="46"/>
  <c r="B432" i="46"/>
  <c r="E429" i="46"/>
  <c r="D429" i="46"/>
  <c r="C429" i="46"/>
  <c r="B429" i="46"/>
  <c r="E426" i="46"/>
  <c r="D426" i="46"/>
  <c r="C426" i="46"/>
  <c r="B426" i="46"/>
  <c r="E423" i="46"/>
  <c r="E454" i="46" s="1"/>
  <c r="E415" i="46" s="1"/>
  <c r="D423" i="46"/>
  <c r="C423" i="46"/>
  <c r="C454" i="46" s="1"/>
  <c r="C415" i="46" s="1"/>
  <c r="C416" i="46" s="1"/>
  <c r="B423" i="46"/>
  <c r="B415" i="46"/>
  <c r="B416" i="46" s="1"/>
  <c r="E408" i="46"/>
  <c r="D408" i="46"/>
  <c r="C408" i="46"/>
  <c r="B408" i="46"/>
  <c r="E402" i="46"/>
  <c r="D402" i="46"/>
  <c r="C402" i="46"/>
  <c r="B402" i="46"/>
  <c r="E397" i="46"/>
  <c r="D397" i="46"/>
  <c r="C397" i="46"/>
  <c r="B397" i="46"/>
  <c r="E394" i="46"/>
  <c r="D394" i="46"/>
  <c r="C394" i="46"/>
  <c r="B394" i="46"/>
  <c r="E391" i="46"/>
  <c r="D391" i="46"/>
  <c r="C391" i="46"/>
  <c r="B391" i="46"/>
  <c r="E388" i="46"/>
  <c r="D388" i="46"/>
  <c r="C388" i="46"/>
  <c r="B388" i="46"/>
  <c r="E385" i="46"/>
  <c r="D385" i="46"/>
  <c r="C385" i="46"/>
  <c r="B385" i="46"/>
  <c r="E382" i="46"/>
  <c r="D382" i="46"/>
  <c r="C382" i="46"/>
  <c r="B382" i="46"/>
  <c r="E379" i="46"/>
  <c r="D379" i="46"/>
  <c r="C379" i="46"/>
  <c r="C407" i="46" s="1"/>
  <c r="C368" i="46" s="1"/>
  <c r="C369" i="46" s="1"/>
  <c r="B379" i="46"/>
  <c r="E376" i="46"/>
  <c r="D376" i="46"/>
  <c r="D407" i="46" s="1"/>
  <c r="D368" i="46" s="1"/>
  <c r="D369" i="46" s="1"/>
  <c r="C376" i="46"/>
  <c r="B376" i="46"/>
  <c r="B368" i="46"/>
  <c r="B369" i="46" s="1"/>
  <c r="E361" i="46"/>
  <c r="D361" i="46"/>
  <c r="C361" i="46"/>
  <c r="B361" i="46"/>
  <c r="E355" i="46"/>
  <c r="D355" i="46"/>
  <c r="C355" i="46"/>
  <c r="B355" i="46"/>
  <c r="E350" i="46"/>
  <c r="D350" i="46"/>
  <c r="C350" i="46"/>
  <c r="B350" i="46"/>
  <c r="E347" i="46"/>
  <c r="D347" i="46"/>
  <c r="C347" i="46"/>
  <c r="B347" i="46"/>
  <c r="E344" i="46"/>
  <c r="D344" i="46"/>
  <c r="C344" i="46"/>
  <c r="B344" i="46"/>
  <c r="E341" i="46"/>
  <c r="D341" i="46"/>
  <c r="C341" i="46"/>
  <c r="B341" i="46"/>
  <c r="E338" i="46"/>
  <c r="D338" i="46"/>
  <c r="C338" i="46"/>
  <c r="B338" i="46"/>
  <c r="E335" i="46"/>
  <c r="D335" i="46"/>
  <c r="C335" i="46"/>
  <c r="B335" i="46"/>
  <c r="E332" i="46"/>
  <c r="E360" i="46" s="1"/>
  <c r="D332" i="46"/>
  <c r="C332" i="46"/>
  <c r="B332" i="46"/>
  <c r="E329" i="46"/>
  <c r="D329" i="46"/>
  <c r="D360" i="46" s="1"/>
  <c r="C329" i="46"/>
  <c r="C360" i="46" s="1"/>
  <c r="B329" i="46"/>
  <c r="B321" i="46" s="1"/>
  <c r="B322" i="46" s="1"/>
  <c r="D321" i="46"/>
  <c r="D322" i="46" s="1"/>
  <c r="E314" i="46"/>
  <c r="D314" i="46"/>
  <c r="C314" i="46"/>
  <c r="B314" i="46"/>
  <c r="E308" i="46"/>
  <c r="D308" i="46"/>
  <c r="C308" i="46"/>
  <c r="B308" i="46"/>
  <c r="E303" i="46"/>
  <c r="D303" i="46"/>
  <c r="C303" i="46"/>
  <c r="B303" i="46"/>
  <c r="E300" i="46"/>
  <c r="D300" i="46"/>
  <c r="C300" i="46"/>
  <c r="B300" i="46"/>
  <c r="E297" i="46"/>
  <c r="D297" i="46"/>
  <c r="C297" i="46"/>
  <c r="B297" i="46"/>
  <c r="E294" i="46"/>
  <c r="D294" i="46"/>
  <c r="C294" i="46"/>
  <c r="B294" i="46"/>
  <c r="E291" i="46"/>
  <c r="D291" i="46"/>
  <c r="C291" i="46"/>
  <c r="B291" i="46"/>
  <c r="E288" i="46"/>
  <c r="D288" i="46"/>
  <c r="C288" i="46"/>
  <c r="B288" i="46"/>
  <c r="E285" i="46"/>
  <c r="D285" i="46"/>
  <c r="C285" i="46"/>
  <c r="C313" i="46" s="1"/>
  <c r="C274" i="46" s="1"/>
  <c r="C275" i="46" s="1"/>
  <c r="B285" i="46"/>
  <c r="B274" i="46" s="1"/>
  <c r="B275" i="46" s="1"/>
  <c r="E282" i="46"/>
  <c r="E313" i="46" s="1"/>
  <c r="E274" i="46" s="1"/>
  <c r="E275" i="46" s="1"/>
  <c r="D282" i="46"/>
  <c r="D313" i="46" s="1"/>
  <c r="D274" i="46" s="1"/>
  <c r="D275" i="46" s="1"/>
  <c r="C282" i="46"/>
  <c r="B282" i="46"/>
  <c r="E267" i="46"/>
  <c r="D267" i="46"/>
  <c r="C267" i="46"/>
  <c r="B267" i="46"/>
  <c r="E261" i="46"/>
  <c r="D261" i="46"/>
  <c r="C261" i="46"/>
  <c r="B261" i="46"/>
  <c r="E256" i="46"/>
  <c r="D256" i="46"/>
  <c r="C256" i="46"/>
  <c r="B256" i="46"/>
  <c r="E253" i="46"/>
  <c r="D253" i="46"/>
  <c r="C253" i="46"/>
  <c r="B253" i="46"/>
  <c r="E250" i="46"/>
  <c r="D250" i="46"/>
  <c r="C250" i="46"/>
  <c r="B250" i="46"/>
  <c r="E247" i="46"/>
  <c r="D247" i="46"/>
  <c r="C247" i="46"/>
  <c r="B247" i="46"/>
  <c r="E244" i="46"/>
  <c r="D244" i="46"/>
  <c r="C244" i="46"/>
  <c r="B244" i="46"/>
  <c r="E241" i="46"/>
  <c r="D241" i="46"/>
  <c r="C241" i="46"/>
  <c r="B241" i="46"/>
  <c r="E238" i="46"/>
  <c r="E266" i="46" s="1"/>
  <c r="D238" i="46"/>
  <c r="C238" i="46"/>
  <c r="B238" i="46"/>
  <c r="E235" i="46"/>
  <c r="D235" i="46"/>
  <c r="D227" i="46" s="1"/>
  <c r="D228" i="46" s="1"/>
  <c r="C235" i="46"/>
  <c r="C266" i="46" s="1"/>
  <c r="B235" i="46"/>
  <c r="B266" i="46" s="1"/>
  <c r="C227" i="46"/>
  <c r="C228" i="46" s="1"/>
  <c r="B227" i="46"/>
  <c r="B228" i="46" s="1"/>
  <c r="E220" i="46"/>
  <c r="D220" i="46"/>
  <c r="C220" i="46"/>
  <c r="B220" i="46"/>
  <c r="E214" i="46"/>
  <c r="D214" i="46"/>
  <c r="C214" i="46"/>
  <c r="B214" i="46"/>
  <c r="E209" i="46"/>
  <c r="D209" i="46"/>
  <c r="C209" i="46"/>
  <c r="B209" i="46"/>
  <c r="E206" i="46"/>
  <c r="D206" i="46"/>
  <c r="C206" i="46"/>
  <c r="B206" i="46"/>
  <c r="E203" i="46"/>
  <c r="D203" i="46"/>
  <c r="C203" i="46"/>
  <c r="B203" i="46"/>
  <c r="E200" i="46"/>
  <c r="D200" i="46"/>
  <c r="C200" i="46"/>
  <c r="B200" i="46"/>
  <c r="E197" i="46"/>
  <c r="D197" i="46"/>
  <c r="C197" i="46"/>
  <c r="B197" i="46"/>
  <c r="E194" i="46"/>
  <c r="D194" i="46"/>
  <c r="C194" i="46"/>
  <c r="B194" i="46"/>
  <c r="E191" i="46"/>
  <c r="D191" i="46"/>
  <c r="C191" i="46"/>
  <c r="B191" i="46"/>
  <c r="E188" i="46"/>
  <c r="E219" i="46" s="1"/>
  <c r="E180" i="46" s="1"/>
  <c r="E181" i="46" s="1"/>
  <c r="D188" i="46"/>
  <c r="D219" i="46" s="1"/>
  <c r="D180" i="46" s="1"/>
  <c r="D181" i="46" s="1"/>
  <c r="C188" i="46"/>
  <c r="B188" i="46"/>
  <c r="E167" i="46"/>
  <c r="E735" i="46" s="1"/>
  <c r="D167" i="46"/>
  <c r="D735" i="46" s="1"/>
  <c r="C167" i="46"/>
  <c r="B167" i="46"/>
  <c r="E162" i="46"/>
  <c r="D162" i="46"/>
  <c r="C162" i="46"/>
  <c r="B162" i="46"/>
  <c r="E159" i="46"/>
  <c r="D159" i="46"/>
  <c r="C159" i="46"/>
  <c r="B159" i="46"/>
  <c r="E156" i="46"/>
  <c r="D156" i="46"/>
  <c r="C156" i="46"/>
  <c r="B156" i="46"/>
  <c r="E153" i="46"/>
  <c r="D153" i="46"/>
  <c r="C153" i="46"/>
  <c r="B153" i="46"/>
  <c r="E150" i="46"/>
  <c r="D150" i="46"/>
  <c r="C150" i="46"/>
  <c r="B150" i="46"/>
  <c r="E147" i="46"/>
  <c r="D147" i="46"/>
  <c r="C147" i="46"/>
  <c r="B147" i="46"/>
  <c r="E144" i="46"/>
  <c r="E134" i="46" s="1"/>
  <c r="E135" i="46" s="1"/>
  <c r="D144" i="46"/>
  <c r="C144" i="46"/>
  <c r="B144" i="46"/>
  <c r="E141" i="46"/>
  <c r="E172" i="46" s="1"/>
  <c r="E173" i="46" s="1"/>
  <c r="D141" i="46"/>
  <c r="D172" i="46" s="1"/>
  <c r="C141" i="46"/>
  <c r="C172" i="46" s="1"/>
  <c r="B141" i="46"/>
  <c r="B172" i="46" s="1"/>
  <c r="B173" i="46" s="1"/>
  <c r="B134" i="46"/>
  <c r="B135" i="46" s="1"/>
  <c r="E121" i="46"/>
  <c r="D121" i="46"/>
  <c r="C121" i="46"/>
  <c r="B121" i="46"/>
  <c r="B124" i="46" s="1"/>
  <c r="B125" i="46" s="1"/>
  <c r="E118" i="46"/>
  <c r="D118" i="46"/>
  <c r="C118" i="46"/>
  <c r="B118" i="46"/>
  <c r="E115" i="46"/>
  <c r="D115" i="46"/>
  <c r="C115" i="46"/>
  <c r="B115" i="46"/>
  <c r="E112" i="46"/>
  <c r="D112" i="46"/>
  <c r="C112" i="46"/>
  <c r="B112" i="46"/>
  <c r="E109" i="46"/>
  <c r="E95" i="46" s="1"/>
  <c r="E96" i="46" s="1"/>
  <c r="D109" i="46"/>
  <c r="C109" i="46"/>
  <c r="B109" i="46"/>
  <c r="E106" i="46"/>
  <c r="D106" i="46"/>
  <c r="C106" i="46"/>
  <c r="B106" i="46"/>
  <c r="E103" i="46"/>
  <c r="D103" i="46"/>
  <c r="C103" i="46"/>
  <c r="B103" i="46"/>
  <c r="B96" i="46"/>
  <c r="D95" i="46"/>
  <c r="D96" i="46" s="1"/>
  <c r="C95" i="46"/>
  <c r="C96" i="46" s="1"/>
  <c r="E83" i="46"/>
  <c r="D83" i="46"/>
  <c r="C83" i="46"/>
  <c r="B83" i="46"/>
  <c r="E80" i="46"/>
  <c r="D80" i="46"/>
  <c r="C80" i="46"/>
  <c r="B80" i="46"/>
  <c r="E77" i="46"/>
  <c r="D77" i="46"/>
  <c r="C77" i="46"/>
  <c r="B77" i="46"/>
  <c r="E74" i="46"/>
  <c r="D74" i="46"/>
  <c r="C74" i="46"/>
  <c r="B74" i="46"/>
  <c r="E71" i="46"/>
  <c r="D71" i="46"/>
  <c r="C71" i="46"/>
  <c r="B71" i="46"/>
  <c r="B715" i="46" s="1"/>
  <c r="E68" i="46"/>
  <c r="D68" i="46"/>
  <c r="C68" i="46"/>
  <c r="B68" i="46"/>
  <c r="E65" i="46"/>
  <c r="D65" i="46"/>
  <c r="C65" i="46"/>
  <c r="B65" i="46"/>
  <c r="E58" i="46"/>
  <c r="D58" i="46"/>
  <c r="E57" i="46"/>
  <c r="D57" i="46"/>
  <c r="C57" i="46"/>
  <c r="C58" i="46" s="1"/>
  <c r="E45" i="46"/>
  <c r="D45" i="46"/>
  <c r="C45" i="46"/>
  <c r="B45" i="46"/>
  <c r="E42" i="46"/>
  <c r="D42" i="46"/>
  <c r="C42" i="46"/>
  <c r="B42" i="46"/>
  <c r="E39" i="46"/>
  <c r="D39" i="46"/>
  <c r="C39" i="46"/>
  <c r="B39" i="46"/>
  <c r="E36" i="46"/>
  <c r="D36" i="46"/>
  <c r="C36" i="46"/>
  <c r="B36" i="46"/>
  <c r="E33" i="46"/>
  <c r="D33" i="46"/>
  <c r="D715" i="46" s="1"/>
  <c r="C33" i="46"/>
  <c r="C715" i="46" s="1"/>
  <c r="B33" i="46"/>
  <c r="E30" i="46"/>
  <c r="E712" i="46" s="1"/>
  <c r="D30" i="46"/>
  <c r="D712" i="46" s="1"/>
  <c r="C30" i="46"/>
  <c r="C712" i="46" s="1"/>
  <c r="B30" i="46"/>
  <c r="B48" i="46" s="1"/>
  <c r="E27" i="46"/>
  <c r="E49" i="46" s="1"/>
  <c r="D27" i="46"/>
  <c r="D709" i="46" s="1"/>
  <c r="C27" i="46"/>
  <c r="B27" i="46"/>
  <c r="C19" i="46"/>
  <c r="C20" i="46" s="1"/>
  <c r="E18" i="46"/>
  <c r="D18" i="46"/>
  <c r="B18" i="46"/>
  <c r="C48" i="46" l="1"/>
  <c r="E19" i="46"/>
  <c r="E20" i="46" s="1"/>
  <c r="D48" i="46"/>
  <c r="E501" i="46"/>
  <c r="E462" i="46" s="1"/>
  <c r="E463" i="46" s="1"/>
  <c r="B735" i="46"/>
  <c r="E48" i="46"/>
  <c r="D124" i="46"/>
  <c r="D125" i="46" s="1"/>
  <c r="B313" i="46"/>
  <c r="B454" i="46"/>
  <c r="B86" i="46"/>
  <c r="E124" i="46"/>
  <c r="B219" i="46"/>
  <c r="B180" i="46" s="1"/>
  <c r="B181" i="46" s="1"/>
  <c r="B548" i="46"/>
  <c r="E407" i="46"/>
  <c r="E368" i="46" s="1"/>
  <c r="E369" i="46" s="1"/>
  <c r="D454" i="46"/>
  <c r="D415" i="46" s="1"/>
  <c r="D501" i="46"/>
  <c r="D462" i="46" s="1"/>
  <c r="D463" i="46" s="1"/>
  <c r="C548" i="46"/>
  <c r="C509" i="46" s="1"/>
  <c r="C510" i="46" s="1"/>
  <c r="C601" i="46"/>
  <c r="B627" i="46"/>
  <c r="B49" i="46"/>
  <c r="C86" i="46"/>
  <c r="C87" i="46" s="1"/>
  <c r="C124" i="46"/>
  <c r="C125" i="46" s="1"/>
  <c r="D134" i="46"/>
  <c r="D135" i="46" s="1"/>
  <c r="B407" i="46"/>
  <c r="B680" i="46"/>
  <c r="C219" i="46"/>
  <c r="C180" i="46" s="1"/>
  <c r="C181" i="46" s="1"/>
  <c r="D266" i="46"/>
  <c r="C49" i="46"/>
  <c r="D86" i="46"/>
  <c r="D87" i="46" s="1"/>
  <c r="B501" i="46"/>
  <c r="B360" i="46"/>
  <c r="E86" i="46"/>
  <c r="E87" i="46" s="1"/>
  <c r="C735" i="46"/>
  <c r="B709" i="46"/>
  <c r="B57" i="46"/>
  <c r="B58" i="46" s="1"/>
  <c r="E125" i="46"/>
  <c r="B583" i="46"/>
  <c r="B584" i="46" s="1"/>
  <c r="C730" i="46"/>
  <c r="C708" i="46"/>
  <c r="C583" i="46"/>
  <c r="C584" i="46" s="1"/>
  <c r="B609" i="46"/>
  <c r="B628" i="46" s="1"/>
  <c r="B708" i="46"/>
  <c r="D730" i="46"/>
  <c r="D708" i="46"/>
  <c r="C609" i="46"/>
  <c r="C628" i="46" s="1"/>
  <c r="C636" i="46"/>
  <c r="C655" i="46" s="1"/>
  <c r="B662" i="46"/>
  <c r="B663" i="46" s="1"/>
  <c r="E730" i="46"/>
  <c r="E708" i="46"/>
  <c r="E583" i="46"/>
  <c r="E602" i="46" s="1"/>
  <c r="D609" i="46"/>
  <c r="D628" i="46" s="1"/>
  <c r="D636" i="46"/>
  <c r="D655" i="46" s="1"/>
  <c r="C662" i="46"/>
  <c r="C663" i="46" s="1"/>
  <c r="D707" i="46"/>
  <c r="E609" i="46"/>
  <c r="E628" i="46" s="1"/>
  <c r="E636" i="46"/>
  <c r="E655" i="46" s="1"/>
  <c r="D662" i="46"/>
  <c r="D706" i="46" s="1"/>
  <c r="C321" i="46"/>
  <c r="C322" i="46" s="1"/>
  <c r="C574" i="46"/>
  <c r="E662" i="46"/>
  <c r="E706" i="46" s="1"/>
  <c r="C709" i="46"/>
  <c r="D49" i="46"/>
  <c r="C134" i="46"/>
  <c r="C135" i="46" s="1"/>
  <c r="B19" i="46"/>
  <c r="B20" i="46" s="1"/>
  <c r="E227" i="46"/>
  <c r="E228" i="46" s="1"/>
  <c r="E321" i="46"/>
  <c r="E322" i="46" s="1"/>
  <c r="D574" i="46"/>
  <c r="D583" i="46"/>
  <c r="D602" i="46" s="1"/>
  <c r="B636" i="46"/>
  <c r="B655" i="46" s="1"/>
  <c r="B574" i="46"/>
  <c r="E574" i="46"/>
  <c r="E709" i="46"/>
  <c r="E715" i="46"/>
  <c r="D19" i="46"/>
  <c r="D20" i="46" s="1"/>
  <c r="B712" i="46"/>
  <c r="B707" i="46" s="1"/>
  <c r="D173" i="46" l="1"/>
  <c r="C707" i="46"/>
  <c r="C173" i="46"/>
  <c r="B706" i="46"/>
  <c r="D556" i="46"/>
  <c r="D557" i="46" s="1"/>
  <c r="C556" i="46"/>
  <c r="C557" i="46" s="1"/>
  <c r="B602" i="46"/>
  <c r="E707" i="46"/>
  <c r="E556" i="46"/>
  <c r="E575" i="46" s="1"/>
  <c r="C706" i="46"/>
  <c r="C602" i="46"/>
  <c r="B87" i="46"/>
  <c r="B556" i="46"/>
  <c r="B557" i="46" s="1"/>
  <c r="B575" i="46" l="1"/>
  <c r="C575" i="46"/>
  <c r="D575" i="46"/>
  <c r="F380" i="45" l="1"/>
  <c r="E380" i="45"/>
  <c r="D380" i="45"/>
  <c r="C380" i="45"/>
  <c r="F379" i="45"/>
  <c r="E379" i="45"/>
  <c r="E376" i="45" s="1"/>
  <c r="D379" i="45"/>
  <c r="C379" i="45"/>
  <c r="F378" i="45"/>
  <c r="D378" i="45"/>
  <c r="C378" i="45"/>
  <c r="C377" i="45"/>
  <c r="F375" i="45"/>
  <c r="E375" i="45"/>
  <c r="D375" i="45"/>
  <c r="C375" i="45"/>
  <c r="F374" i="45"/>
  <c r="E374" i="45"/>
  <c r="D374" i="45"/>
  <c r="C374" i="45"/>
  <c r="F373" i="45"/>
  <c r="E373" i="45"/>
  <c r="D373" i="45"/>
  <c r="C373" i="45"/>
  <c r="F370" i="45"/>
  <c r="E370" i="45"/>
  <c r="D370" i="45"/>
  <c r="C370" i="45"/>
  <c r="F369" i="45"/>
  <c r="E369" i="45"/>
  <c r="D369" i="45"/>
  <c r="C369" i="45"/>
  <c r="D368" i="45"/>
  <c r="C368" i="45"/>
  <c r="F367" i="45"/>
  <c r="E367" i="45"/>
  <c r="E365" i="45" s="1"/>
  <c r="D367" i="45"/>
  <c r="C367" i="45"/>
  <c r="C365" i="45" s="1"/>
  <c r="F366" i="45"/>
  <c r="F365" i="45" s="1"/>
  <c r="E366" i="45"/>
  <c r="D366" i="45"/>
  <c r="C366" i="45"/>
  <c r="F364" i="45"/>
  <c r="E364" i="45"/>
  <c r="D364" i="45"/>
  <c r="C364" i="45"/>
  <c r="F363" i="45"/>
  <c r="E363" i="45"/>
  <c r="D363" i="45"/>
  <c r="C363" i="45"/>
  <c r="F361" i="45"/>
  <c r="E361" i="45"/>
  <c r="E359" i="45" s="1"/>
  <c r="D361" i="45"/>
  <c r="C361" i="45"/>
  <c r="C359" i="45" s="1"/>
  <c r="F360" i="45"/>
  <c r="E360" i="45"/>
  <c r="D360" i="45"/>
  <c r="C360" i="45"/>
  <c r="F358" i="45"/>
  <c r="E358" i="45"/>
  <c r="D358" i="45"/>
  <c r="C358" i="45"/>
  <c r="F357" i="45"/>
  <c r="E357" i="45"/>
  <c r="D357" i="45"/>
  <c r="D356" i="45" s="1"/>
  <c r="C357" i="45"/>
  <c r="C356" i="45" s="1"/>
  <c r="F355" i="45"/>
  <c r="E355" i="45"/>
  <c r="D355" i="45"/>
  <c r="C355" i="45"/>
  <c r="F354" i="45"/>
  <c r="E354" i="45"/>
  <c r="D354" i="45"/>
  <c r="C354" i="45"/>
  <c r="F352" i="45"/>
  <c r="E352" i="45"/>
  <c r="E350" i="45" s="1"/>
  <c r="D352" i="45"/>
  <c r="C352" i="45"/>
  <c r="F351" i="45"/>
  <c r="E351" i="45"/>
  <c r="D351" i="45"/>
  <c r="C351" i="45"/>
  <c r="C350" i="45" s="1"/>
  <c r="F341" i="45"/>
  <c r="F337" i="45" s="1"/>
  <c r="F372" i="45" s="1"/>
  <c r="E341" i="45"/>
  <c r="E337" i="45" s="1"/>
  <c r="E372" i="45" s="1"/>
  <c r="D341" i="45"/>
  <c r="C341" i="45"/>
  <c r="D337" i="45"/>
  <c r="D372" i="45" s="1"/>
  <c r="C337" i="45"/>
  <c r="C372" i="45" s="1"/>
  <c r="C371" i="45" s="1"/>
  <c r="F315" i="45"/>
  <c r="E315" i="45"/>
  <c r="E252" i="45" s="1"/>
  <c r="D315" i="45"/>
  <c r="D252" i="45" s="1"/>
  <c r="C315" i="45"/>
  <c r="C252" i="45" s="1"/>
  <c r="F310" i="45"/>
  <c r="E310" i="45"/>
  <c r="D310" i="45"/>
  <c r="D320" i="45" s="1"/>
  <c r="D302" i="45" s="1"/>
  <c r="C310" i="45"/>
  <c r="C320" i="45" s="1"/>
  <c r="C302" i="45" s="1"/>
  <c r="F290" i="45"/>
  <c r="E290" i="45"/>
  <c r="D290" i="45"/>
  <c r="C290" i="45"/>
  <c r="F285" i="45"/>
  <c r="E285" i="45"/>
  <c r="D285" i="45"/>
  <c r="D295" i="45" s="1"/>
  <c r="C285" i="45"/>
  <c r="C295" i="45" s="1"/>
  <c r="F265" i="45"/>
  <c r="E265" i="45"/>
  <c r="D265" i="45"/>
  <c r="C265" i="45"/>
  <c r="F260" i="45"/>
  <c r="E260" i="45"/>
  <c r="D260" i="45"/>
  <c r="D270" i="45" s="1"/>
  <c r="C260" i="45"/>
  <c r="C270" i="45" s="1"/>
  <c r="F236" i="45"/>
  <c r="E236" i="45"/>
  <c r="D236" i="45"/>
  <c r="C236" i="45"/>
  <c r="F231" i="45"/>
  <c r="E231" i="45"/>
  <c r="D231" i="45"/>
  <c r="D241" i="45" s="1"/>
  <c r="C231" i="45"/>
  <c r="F210" i="45"/>
  <c r="E210" i="45"/>
  <c r="D210" i="45"/>
  <c r="C210" i="45"/>
  <c r="F205" i="45"/>
  <c r="E205" i="45"/>
  <c r="D205" i="45"/>
  <c r="D215" i="45" s="1"/>
  <c r="D197" i="45" s="1"/>
  <c r="C205" i="45"/>
  <c r="C215" i="45" s="1"/>
  <c r="C197" i="45" s="1"/>
  <c r="C198" i="45" s="1"/>
  <c r="F199" i="45"/>
  <c r="E199" i="45"/>
  <c r="D199" i="45"/>
  <c r="F185" i="45"/>
  <c r="E185" i="45"/>
  <c r="D185" i="45"/>
  <c r="C185" i="45"/>
  <c r="F180" i="45"/>
  <c r="F190" i="45" s="1"/>
  <c r="E180" i="45"/>
  <c r="E190" i="45" s="1"/>
  <c r="D180" i="45"/>
  <c r="C180" i="45"/>
  <c r="F160" i="45"/>
  <c r="E160" i="45"/>
  <c r="D160" i="45"/>
  <c r="C160" i="45"/>
  <c r="F155" i="45"/>
  <c r="F165" i="45" s="1"/>
  <c r="E155" i="45"/>
  <c r="E165" i="45" s="1"/>
  <c r="D155" i="45"/>
  <c r="C155" i="45"/>
  <c r="F148" i="45"/>
  <c r="E148" i="45"/>
  <c r="D148" i="45"/>
  <c r="C148" i="45"/>
  <c r="F135" i="45"/>
  <c r="F106" i="45" s="1"/>
  <c r="E135" i="45"/>
  <c r="D135" i="45"/>
  <c r="D106" i="45" s="1"/>
  <c r="D107" i="45" s="1"/>
  <c r="C135" i="45"/>
  <c r="C106" i="45" s="1"/>
  <c r="C107" i="45" s="1"/>
  <c r="F108" i="45"/>
  <c r="E108" i="45"/>
  <c r="D108" i="45"/>
  <c r="F98" i="45"/>
  <c r="F69" i="45" s="1"/>
  <c r="F72" i="45" s="1"/>
  <c r="E98" i="45"/>
  <c r="D98" i="45"/>
  <c r="D69" i="45" s="1"/>
  <c r="D70" i="45" s="1"/>
  <c r="C98" i="45"/>
  <c r="F71" i="45"/>
  <c r="E71" i="45"/>
  <c r="D71" i="45"/>
  <c r="E69" i="45"/>
  <c r="E70" i="45" s="1"/>
  <c r="C69" i="45"/>
  <c r="C70" i="45" s="1"/>
  <c r="E58" i="45"/>
  <c r="E368" i="45" s="1"/>
  <c r="F55" i="45"/>
  <c r="E55" i="45"/>
  <c r="D55" i="45"/>
  <c r="D61" i="45" s="1"/>
  <c r="C55" i="45"/>
  <c r="F46" i="45"/>
  <c r="E46" i="45"/>
  <c r="D46" i="45"/>
  <c r="C46" i="45"/>
  <c r="F43" i="45"/>
  <c r="E43" i="45"/>
  <c r="D43" i="45"/>
  <c r="C43" i="45"/>
  <c r="F40" i="45"/>
  <c r="F32" i="45" s="1"/>
  <c r="F33" i="45" s="1"/>
  <c r="E40" i="45"/>
  <c r="D40" i="45"/>
  <c r="C40" i="45"/>
  <c r="F34" i="45"/>
  <c r="E34" i="45"/>
  <c r="D34" i="45"/>
  <c r="E215" i="45" l="1"/>
  <c r="E197" i="45" s="1"/>
  <c r="E241" i="45"/>
  <c r="E353" i="45"/>
  <c r="C362" i="45"/>
  <c r="E106" i="45"/>
  <c r="E107" i="45" s="1"/>
  <c r="D371" i="45"/>
  <c r="C32" i="45"/>
  <c r="C33" i="45" s="1"/>
  <c r="F353" i="45"/>
  <c r="F356" i="45"/>
  <c r="D359" i="45"/>
  <c r="D32" i="45"/>
  <c r="E362" i="45"/>
  <c r="E32" i="45"/>
  <c r="E99" i="45"/>
  <c r="E371" i="45"/>
  <c r="F376" i="45"/>
  <c r="C61" i="45"/>
  <c r="F371" i="45"/>
  <c r="F99" i="45"/>
  <c r="F270" i="45"/>
  <c r="F252" i="45" s="1"/>
  <c r="F295" i="45"/>
  <c r="F320" i="45"/>
  <c r="F302" i="45" s="1"/>
  <c r="F350" i="45"/>
  <c r="E356" i="45"/>
  <c r="F359" i="45"/>
  <c r="D365" i="45"/>
  <c r="F70" i="45"/>
  <c r="F136" i="45"/>
  <c r="D136" i="45"/>
  <c r="C165" i="45"/>
  <c r="C190" i="45"/>
  <c r="C353" i="45"/>
  <c r="D362" i="45"/>
  <c r="D353" i="45"/>
  <c r="F58" i="45"/>
  <c r="F368" i="45" s="1"/>
  <c r="C241" i="45"/>
  <c r="C223" i="45" s="1"/>
  <c r="E61" i="45"/>
  <c r="E62" i="45" s="1"/>
  <c r="C136" i="45"/>
  <c r="C99" i="45"/>
  <c r="F215" i="45"/>
  <c r="F197" i="45" s="1"/>
  <c r="F198" i="45" s="1"/>
  <c r="F241" i="45"/>
  <c r="F223" i="45" s="1"/>
  <c r="E270" i="45"/>
  <c r="E295" i="45"/>
  <c r="E320" i="45"/>
  <c r="E302" i="45" s="1"/>
  <c r="D350" i="45"/>
  <c r="F362" i="45"/>
  <c r="C376" i="45"/>
  <c r="D99" i="45"/>
  <c r="D376" i="45"/>
  <c r="F107" i="45"/>
  <c r="D165" i="45"/>
  <c r="D190" i="45"/>
  <c r="D172" i="45" s="1"/>
  <c r="D35" i="45"/>
  <c r="D33" i="45"/>
  <c r="E198" i="45"/>
  <c r="E200" i="45"/>
  <c r="E223" i="45"/>
  <c r="E35" i="45"/>
  <c r="E33" i="45"/>
  <c r="F36" i="45" s="1"/>
  <c r="D198" i="45"/>
  <c r="D201" i="45" s="1"/>
  <c r="D200" i="45"/>
  <c r="D62" i="45"/>
  <c r="D73" i="45"/>
  <c r="D223" i="45"/>
  <c r="E73" i="45"/>
  <c r="F73" i="45"/>
  <c r="D110" i="45"/>
  <c r="E110" i="45"/>
  <c r="F35" i="45"/>
  <c r="D72" i="45"/>
  <c r="E72" i="45"/>
  <c r="D109" i="45"/>
  <c r="C336" i="45"/>
  <c r="C346" i="45" s="1"/>
  <c r="C328" i="45" s="1"/>
  <c r="D336" i="45"/>
  <c r="D346" i="45" s="1"/>
  <c r="D328" i="45" s="1"/>
  <c r="E336" i="45"/>
  <c r="E346" i="45" s="1"/>
  <c r="E328" i="45" s="1"/>
  <c r="F336" i="45"/>
  <c r="F346" i="45" s="1"/>
  <c r="F328" i="45" s="1"/>
  <c r="F110" i="45" l="1"/>
  <c r="F109" i="45"/>
  <c r="C62" i="45"/>
  <c r="F61" i="45"/>
  <c r="F62" i="45" s="1"/>
  <c r="E109" i="45"/>
  <c r="D36" i="45"/>
  <c r="E136" i="45"/>
  <c r="F349" i="45"/>
  <c r="E201" i="45"/>
  <c r="F200" i="45"/>
  <c r="E36" i="45"/>
  <c r="E349" i="45"/>
  <c r="E348" i="45"/>
  <c r="F348" i="45"/>
  <c r="D348" i="45"/>
  <c r="C348" i="45"/>
  <c r="D349" i="45"/>
  <c r="F201" i="45"/>
  <c r="C349" i="45"/>
  <c r="E381" i="45" l="1"/>
  <c r="F381" i="45"/>
  <c r="C381" i="45"/>
  <c r="D381" i="45"/>
  <c r="F375" i="44" l="1"/>
  <c r="E375" i="44"/>
  <c r="D375" i="44"/>
  <c r="C375" i="44"/>
  <c r="F374" i="44"/>
  <c r="E374" i="44"/>
  <c r="D374" i="44"/>
  <c r="C374" i="44"/>
  <c r="F373" i="44"/>
  <c r="F371" i="44" s="1"/>
  <c r="E373" i="44"/>
  <c r="E371" i="44" s="1"/>
  <c r="D373" i="44"/>
  <c r="C373" i="44"/>
  <c r="F372" i="44"/>
  <c r="E372" i="44"/>
  <c r="D372" i="44"/>
  <c r="D371" i="44" s="1"/>
  <c r="C372" i="44"/>
  <c r="C371" i="44" s="1"/>
  <c r="F370" i="44"/>
  <c r="E370" i="44"/>
  <c r="D370" i="44"/>
  <c r="C370" i="44"/>
  <c r="F369" i="44"/>
  <c r="E369" i="44"/>
  <c r="D369" i="44"/>
  <c r="C369" i="44"/>
  <c r="F368" i="44"/>
  <c r="E368" i="44"/>
  <c r="D368" i="44"/>
  <c r="C368" i="44"/>
  <c r="F367" i="44"/>
  <c r="F366" i="44" s="1"/>
  <c r="E367" i="44"/>
  <c r="E366" i="44" s="1"/>
  <c r="D367" i="44"/>
  <c r="D366" i="44" s="1"/>
  <c r="C367" i="44"/>
  <c r="C366" i="44" s="1"/>
  <c r="F365" i="44"/>
  <c r="E365" i="44"/>
  <c r="D365" i="44"/>
  <c r="C365" i="44"/>
  <c r="F364" i="44"/>
  <c r="E364" i="44"/>
  <c r="D364" i="44"/>
  <c r="C364" i="44"/>
  <c r="D363" i="44"/>
  <c r="F362" i="44"/>
  <c r="E362" i="44"/>
  <c r="D362" i="44"/>
  <c r="C362" i="44"/>
  <c r="F361" i="44"/>
  <c r="F360" i="44" s="1"/>
  <c r="E361" i="44"/>
  <c r="E360" i="44" s="1"/>
  <c r="D361" i="44"/>
  <c r="D360" i="44" s="1"/>
  <c r="C361" i="44"/>
  <c r="F359" i="44"/>
  <c r="E359" i="44"/>
  <c r="D359" i="44"/>
  <c r="D357" i="44" s="1"/>
  <c r="C359" i="44"/>
  <c r="F358" i="44"/>
  <c r="E358" i="44"/>
  <c r="D358" i="44"/>
  <c r="C358" i="44"/>
  <c r="C357" i="44"/>
  <c r="F356" i="44"/>
  <c r="E356" i="44"/>
  <c r="D356" i="44"/>
  <c r="C356" i="44"/>
  <c r="F355" i="44"/>
  <c r="E355" i="44"/>
  <c r="E354" i="44" s="1"/>
  <c r="D355" i="44"/>
  <c r="C355" i="44"/>
  <c r="C354" i="44" s="1"/>
  <c r="D354" i="44"/>
  <c r="F353" i="44"/>
  <c r="F351" i="44" s="1"/>
  <c r="E353" i="44"/>
  <c r="E351" i="44" s="1"/>
  <c r="D353" i="44"/>
  <c r="D351" i="44" s="1"/>
  <c r="C353" i="44"/>
  <c r="C352" i="44"/>
  <c r="C351" i="44" s="1"/>
  <c r="F350" i="44"/>
  <c r="F348" i="44" s="1"/>
  <c r="E350" i="44"/>
  <c r="E348" i="44" s="1"/>
  <c r="D350" i="44"/>
  <c r="C350" i="44"/>
  <c r="C349" i="44"/>
  <c r="C348" i="44" s="1"/>
  <c r="D348" i="44"/>
  <c r="F347" i="44"/>
  <c r="F345" i="44" s="1"/>
  <c r="E347" i="44"/>
  <c r="E345" i="44" s="1"/>
  <c r="D347" i="44"/>
  <c r="D345" i="44" s="1"/>
  <c r="C347" i="44"/>
  <c r="C346" i="44"/>
  <c r="C345" i="44" s="1"/>
  <c r="F336" i="44"/>
  <c r="E336" i="44"/>
  <c r="D336" i="44"/>
  <c r="C336" i="44"/>
  <c r="F331" i="44"/>
  <c r="F341" i="44" s="1"/>
  <c r="F323" i="44" s="1"/>
  <c r="E331" i="44"/>
  <c r="D331" i="44"/>
  <c r="D341" i="44" s="1"/>
  <c r="D323" i="44" s="1"/>
  <c r="C331" i="44"/>
  <c r="C341" i="44" s="1"/>
  <c r="C323" i="44" s="1"/>
  <c r="C324" i="44" s="1"/>
  <c r="F325" i="44"/>
  <c r="E325" i="44"/>
  <c r="D325" i="44"/>
  <c r="F310" i="44"/>
  <c r="E310" i="44"/>
  <c r="E247" i="44" s="1"/>
  <c r="D310" i="44"/>
  <c r="C310" i="44"/>
  <c r="F305" i="44"/>
  <c r="F315" i="44" s="1"/>
  <c r="F297" i="44" s="1"/>
  <c r="E305" i="44"/>
  <c r="E315" i="44" s="1"/>
  <c r="E297" i="44" s="1"/>
  <c r="D305" i="44"/>
  <c r="D315" i="44" s="1"/>
  <c r="D297" i="44" s="1"/>
  <c r="C305" i="44"/>
  <c r="C315" i="44" s="1"/>
  <c r="C297" i="44" s="1"/>
  <c r="C298" i="44" s="1"/>
  <c r="F299" i="44"/>
  <c r="E299" i="44"/>
  <c r="D299" i="44"/>
  <c r="F285" i="44"/>
  <c r="E285" i="44"/>
  <c r="D285" i="44"/>
  <c r="C285" i="44"/>
  <c r="F280" i="44"/>
  <c r="F290" i="44" s="1"/>
  <c r="E280" i="44"/>
  <c r="E290" i="44" s="1"/>
  <c r="D280" i="44"/>
  <c r="D290" i="44" s="1"/>
  <c r="C280" i="44"/>
  <c r="F275" i="44"/>
  <c r="E275" i="44"/>
  <c r="D275" i="44"/>
  <c r="F274" i="44"/>
  <c r="E274" i="44"/>
  <c r="D274" i="44"/>
  <c r="F273" i="44"/>
  <c r="E273" i="44"/>
  <c r="E276" i="44" s="1"/>
  <c r="D273" i="44"/>
  <c r="D276" i="44" s="1"/>
  <c r="C273" i="44"/>
  <c r="F260" i="44"/>
  <c r="E260" i="44"/>
  <c r="D260" i="44"/>
  <c r="C260" i="44"/>
  <c r="F255" i="44"/>
  <c r="F265" i="44" s="1"/>
  <c r="F247" i="44" s="1"/>
  <c r="E255" i="44"/>
  <c r="D255" i="44"/>
  <c r="D265" i="44" s="1"/>
  <c r="C255" i="44"/>
  <c r="C265" i="44" s="1"/>
  <c r="F249" i="44"/>
  <c r="E249" i="44"/>
  <c r="D249" i="44"/>
  <c r="D247" i="44"/>
  <c r="C247" i="44"/>
  <c r="C248" i="44" s="1"/>
  <c r="F231" i="44"/>
  <c r="E231" i="44"/>
  <c r="D231" i="44"/>
  <c r="C231" i="44"/>
  <c r="F226" i="44"/>
  <c r="F236" i="44" s="1"/>
  <c r="E226" i="44"/>
  <c r="E236" i="44" s="1"/>
  <c r="D226" i="44"/>
  <c r="D236" i="44" s="1"/>
  <c r="C226" i="44"/>
  <c r="C236" i="44" s="1"/>
  <c r="C218" i="44" s="1"/>
  <c r="F220" i="44"/>
  <c r="E220" i="44"/>
  <c r="D220" i="44"/>
  <c r="F205" i="44"/>
  <c r="E205" i="44"/>
  <c r="D205" i="44"/>
  <c r="C205" i="44"/>
  <c r="F200" i="44"/>
  <c r="F210" i="44" s="1"/>
  <c r="F192" i="44" s="1"/>
  <c r="E200" i="44"/>
  <c r="E210" i="44" s="1"/>
  <c r="E192" i="44" s="1"/>
  <c r="D200" i="44"/>
  <c r="D210" i="44" s="1"/>
  <c r="D192" i="44" s="1"/>
  <c r="C200" i="44"/>
  <c r="C210" i="44" s="1"/>
  <c r="C192" i="44" s="1"/>
  <c r="C193" i="44" s="1"/>
  <c r="F194" i="44"/>
  <c r="E194" i="44"/>
  <c r="D194" i="44"/>
  <c r="F180" i="44"/>
  <c r="E180" i="44"/>
  <c r="D180" i="44"/>
  <c r="C180" i="44"/>
  <c r="F175" i="44"/>
  <c r="F185" i="44" s="1"/>
  <c r="E175" i="44"/>
  <c r="D175" i="44"/>
  <c r="C175" i="44"/>
  <c r="F170" i="44"/>
  <c r="F169" i="44"/>
  <c r="E169" i="44"/>
  <c r="D169" i="44"/>
  <c r="F168" i="44"/>
  <c r="F171" i="44" s="1"/>
  <c r="E168" i="44"/>
  <c r="C168" i="44"/>
  <c r="F155" i="44"/>
  <c r="E155" i="44"/>
  <c r="D155" i="44"/>
  <c r="C155" i="44"/>
  <c r="F150" i="44"/>
  <c r="F160" i="44" s="1"/>
  <c r="E150" i="44"/>
  <c r="E160" i="44" s="1"/>
  <c r="D150" i="44"/>
  <c r="D160" i="44" s="1"/>
  <c r="C150" i="44"/>
  <c r="C160" i="44" s="1"/>
  <c r="C142" i="44" s="1"/>
  <c r="F145" i="44"/>
  <c r="E145" i="44"/>
  <c r="F144" i="44"/>
  <c r="E144" i="44"/>
  <c r="D144" i="44"/>
  <c r="F143" i="44"/>
  <c r="F146" i="44" s="1"/>
  <c r="E143" i="44"/>
  <c r="E146" i="44" s="1"/>
  <c r="D143" i="44"/>
  <c r="F130" i="44"/>
  <c r="E130" i="44"/>
  <c r="D130" i="44"/>
  <c r="C130" i="44"/>
  <c r="C101" i="44" s="1"/>
  <c r="C102" i="44" s="1"/>
  <c r="F103" i="44"/>
  <c r="E103" i="44"/>
  <c r="D103" i="44"/>
  <c r="E101" i="44"/>
  <c r="E102" i="44" s="1"/>
  <c r="D101" i="44"/>
  <c r="D102" i="44" s="1"/>
  <c r="D105" i="44" s="1"/>
  <c r="F93" i="44"/>
  <c r="E93" i="44"/>
  <c r="D93" i="44"/>
  <c r="D94" i="44" s="1"/>
  <c r="C93" i="44"/>
  <c r="C94" i="44" s="1"/>
  <c r="F66" i="44"/>
  <c r="E66" i="44"/>
  <c r="D66" i="44"/>
  <c r="D65" i="44"/>
  <c r="F64" i="44"/>
  <c r="F65" i="44" s="1"/>
  <c r="E64" i="44"/>
  <c r="E67" i="44" s="1"/>
  <c r="D64" i="44"/>
  <c r="D67" i="44" s="1"/>
  <c r="C64" i="44"/>
  <c r="C65" i="44" s="1"/>
  <c r="Q57" i="44"/>
  <c r="P57" i="44"/>
  <c r="O57" i="44"/>
  <c r="N57" i="44"/>
  <c r="M57" i="44"/>
  <c r="L57" i="44"/>
  <c r="K57" i="44"/>
  <c r="J57" i="44"/>
  <c r="I57" i="44"/>
  <c r="H57" i="44"/>
  <c r="G57" i="44"/>
  <c r="E53" i="44"/>
  <c r="E56" i="44" s="1"/>
  <c r="E57" i="44" s="1"/>
  <c r="C53" i="44"/>
  <c r="C363" i="44" s="1"/>
  <c r="F50" i="44"/>
  <c r="E50" i="44"/>
  <c r="D50" i="44"/>
  <c r="D56" i="44" s="1"/>
  <c r="D57" i="44" s="1"/>
  <c r="C50" i="44"/>
  <c r="C56" i="44" s="1"/>
  <c r="C57" i="44" s="1"/>
  <c r="F30" i="44"/>
  <c r="E30" i="44"/>
  <c r="D30" i="44"/>
  <c r="F29" i="44"/>
  <c r="E29" i="44"/>
  <c r="D29" i="44"/>
  <c r="F28" i="44"/>
  <c r="F31" i="44" s="1"/>
  <c r="E28" i="44"/>
  <c r="D28" i="44"/>
  <c r="C28" i="44"/>
  <c r="D31" i="44" l="1"/>
  <c r="E105" i="44"/>
  <c r="D131" i="44"/>
  <c r="E357" i="44"/>
  <c r="F67" i="44"/>
  <c r="E31" i="44"/>
  <c r="E131" i="44"/>
  <c r="F357" i="44"/>
  <c r="D68" i="44"/>
  <c r="E94" i="44"/>
  <c r="E65" i="44"/>
  <c r="E68" i="44" s="1"/>
  <c r="F94" i="44"/>
  <c r="C131" i="44"/>
  <c r="C185" i="44"/>
  <c r="E265" i="44"/>
  <c r="C290" i="44"/>
  <c r="E341" i="44"/>
  <c r="E323" i="44" s="1"/>
  <c r="F354" i="44"/>
  <c r="C360" i="44"/>
  <c r="D104" i="44"/>
  <c r="D185" i="44"/>
  <c r="D167" i="44" s="1"/>
  <c r="D250" i="44"/>
  <c r="F276" i="44"/>
  <c r="E363" i="44"/>
  <c r="E185" i="44"/>
  <c r="D248" i="44"/>
  <c r="E104" i="44"/>
  <c r="D195" i="44"/>
  <c r="D193" i="44"/>
  <c r="D196" i="44" s="1"/>
  <c r="D300" i="44"/>
  <c r="D298" i="44"/>
  <c r="D301" i="44" s="1"/>
  <c r="D344" i="44"/>
  <c r="D376" i="44" s="1"/>
  <c r="E324" i="44"/>
  <c r="E326" i="44"/>
  <c r="E300" i="44"/>
  <c r="E298" i="44"/>
  <c r="E195" i="44"/>
  <c r="E193" i="44"/>
  <c r="E196" i="44" s="1"/>
  <c r="D326" i="44"/>
  <c r="D324" i="44"/>
  <c r="D327" i="44" s="1"/>
  <c r="C343" i="44"/>
  <c r="C376" i="44" s="1"/>
  <c r="C219" i="44"/>
  <c r="D145" i="44"/>
  <c r="C143" i="44"/>
  <c r="D146" i="44" s="1"/>
  <c r="D168" i="44"/>
  <c r="D171" i="44" s="1"/>
  <c r="E170" i="44"/>
  <c r="D170" i="44"/>
  <c r="E344" i="44"/>
  <c r="E376" i="44" s="1"/>
  <c r="E218" i="44"/>
  <c r="F250" i="44"/>
  <c r="F248" i="44"/>
  <c r="E248" i="44"/>
  <c r="E251" i="44" s="1"/>
  <c r="E250" i="44"/>
  <c r="F324" i="44"/>
  <c r="F326" i="44"/>
  <c r="F300" i="44"/>
  <c r="F298" i="44"/>
  <c r="F193" i="44"/>
  <c r="F196" i="44" s="1"/>
  <c r="F195" i="44"/>
  <c r="E171" i="44"/>
  <c r="F218" i="44"/>
  <c r="D251" i="44"/>
  <c r="F53" i="44"/>
  <c r="F101" i="44"/>
  <c r="F131" i="44" s="1"/>
  <c r="D218" i="44"/>
  <c r="F251" i="44" l="1"/>
  <c r="F301" i="44"/>
  <c r="E327" i="44"/>
  <c r="F68" i="44"/>
  <c r="D219" i="44"/>
  <c r="D222" i="44" s="1"/>
  <c r="D221" i="44"/>
  <c r="F56" i="44"/>
  <c r="F363" i="44"/>
  <c r="E219" i="44"/>
  <c r="E222" i="44" s="1"/>
  <c r="E221" i="44"/>
  <c r="F327" i="44"/>
  <c r="F219" i="44"/>
  <c r="F221" i="44"/>
  <c r="F102" i="44"/>
  <c r="F105" i="44" s="1"/>
  <c r="F104" i="44"/>
  <c r="E301" i="44"/>
  <c r="F57" i="44" l="1"/>
  <c r="F344" i="44"/>
  <c r="F376" i="44" s="1"/>
  <c r="F222" i="44"/>
  <c r="F151" i="43" l="1"/>
  <c r="E151" i="43"/>
  <c r="D151" i="43"/>
  <c r="C151" i="43"/>
  <c r="F150" i="43"/>
  <c r="E150" i="43"/>
  <c r="D150" i="43"/>
  <c r="C150" i="43"/>
  <c r="F149" i="43"/>
  <c r="F147" i="43" s="1"/>
  <c r="E149" i="43"/>
  <c r="D149" i="43"/>
  <c r="C149" i="43"/>
  <c r="F148" i="43"/>
  <c r="E148" i="43"/>
  <c r="D148" i="43"/>
  <c r="D147" i="43" s="1"/>
  <c r="C148" i="43"/>
  <c r="C147" i="43" s="1"/>
  <c r="F146" i="43"/>
  <c r="E146" i="43"/>
  <c r="D146" i="43"/>
  <c r="C146" i="43"/>
  <c r="F145" i="43"/>
  <c r="E145" i="43"/>
  <c r="D145" i="43"/>
  <c r="C145" i="43"/>
  <c r="F144" i="43"/>
  <c r="E144" i="43"/>
  <c r="D144" i="43"/>
  <c r="C144" i="43"/>
  <c r="F143" i="43"/>
  <c r="F142" i="43" s="1"/>
  <c r="E143" i="43"/>
  <c r="E142" i="43" s="1"/>
  <c r="D143" i="43"/>
  <c r="D142" i="43" s="1"/>
  <c r="C143" i="43"/>
  <c r="F141" i="43"/>
  <c r="E141" i="43"/>
  <c r="D141" i="43"/>
  <c r="C141" i="43"/>
  <c r="F140" i="43"/>
  <c r="F139" i="43" s="1"/>
  <c r="E140" i="43"/>
  <c r="D140" i="43"/>
  <c r="D139" i="43" s="1"/>
  <c r="C140" i="43"/>
  <c r="C139" i="43" s="1"/>
  <c r="F138" i="43"/>
  <c r="E138" i="43"/>
  <c r="D138" i="43"/>
  <c r="C138" i="43"/>
  <c r="F137" i="43"/>
  <c r="F136" i="43" s="1"/>
  <c r="E137" i="43"/>
  <c r="E136" i="43" s="1"/>
  <c r="D137" i="43"/>
  <c r="C137" i="43"/>
  <c r="F135" i="43"/>
  <c r="E135" i="43"/>
  <c r="D135" i="43"/>
  <c r="C135" i="43"/>
  <c r="C133" i="43" s="1"/>
  <c r="F134" i="43"/>
  <c r="E134" i="43"/>
  <c r="E133" i="43" s="1"/>
  <c r="D134" i="43"/>
  <c r="D133" i="43" s="1"/>
  <c r="C134" i="43"/>
  <c r="F124" i="43"/>
  <c r="E124" i="43"/>
  <c r="D124" i="43"/>
  <c r="C124" i="43"/>
  <c r="F119" i="43"/>
  <c r="E119" i="43"/>
  <c r="D119" i="43"/>
  <c r="C119" i="43"/>
  <c r="C129" i="43" s="1"/>
  <c r="C111" i="43" s="1"/>
  <c r="F111" i="43"/>
  <c r="E111" i="43"/>
  <c r="D111" i="43"/>
  <c r="F95" i="43"/>
  <c r="E95" i="43"/>
  <c r="D95" i="43"/>
  <c r="C95" i="43"/>
  <c r="F90" i="43"/>
  <c r="F100" i="43" s="1"/>
  <c r="F82" i="43" s="1"/>
  <c r="E90" i="43"/>
  <c r="D90" i="43"/>
  <c r="D100" i="43" s="1"/>
  <c r="D82" i="43" s="1"/>
  <c r="C90" i="43"/>
  <c r="F70" i="43"/>
  <c r="E70" i="43"/>
  <c r="D70" i="43"/>
  <c r="C70" i="43"/>
  <c r="F65" i="43"/>
  <c r="F75" i="43" s="1"/>
  <c r="F57" i="43" s="1"/>
  <c r="E65" i="43"/>
  <c r="E75" i="43" s="1"/>
  <c r="E57" i="43" s="1"/>
  <c r="D65" i="43"/>
  <c r="D75" i="43" s="1"/>
  <c r="D57" i="43" s="1"/>
  <c r="C65" i="43"/>
  <c r="C75" i="43" s="1"/>
  <c r="C57" i="43" s="1"/>
  <c r="C58" i="43" s="1"/>
  <c r="F59" i="43"/>
  <c r="E59" i="43"/>
  <c r="D59" i="43"/>
  <c r="F42" i="43"/>
  <c r="E42" i="43"/>
  <c r="D42" i="43"/>
  <c r="C42" i="43"/>
  <c r="F39" i="43"/>
  <c r="E39" i="43"/>
  <c r="D39" i="43"/>
  <c r="C39" i="43"/>
  <c r="C45" i="43" s="1"/>
  <c r="C28" i="43" s="1"/>
  <c r="C29" i="43" s="1"/>
  <c r="F36" i="43"/>
  <c r="F45" i="43" s="1"/>
  <c r="F28" i="43" s="1"/>
  <c r="E36" i="43"/>
  <c r="E45" i="43" s="1"/>
  <c r="E28" i="43" s="1"/>
  <c r="D36" i="43"/>
  <c r="C36" i="43"/>
  <c r="F30" i="43"/>
  <c r="E30" i="43"/>
  <c r="D30" i="43"/>
  <c r="C100" i="43" l="1"/>
  <c r="C82" i="43" s="1"/>
  <c r="F133" i="43"/>
  <c r="F132" i="43" s="1"/>
  <c r="D45" i="43"/>
  <c r="D28" i="43" s="1"/>
  <c r="E100" i="43"/>
  <c r="E82" i="43" s="1"/>
  <c r="C136" i="43"/>
  <c r="F131" i="43"/>
  <c r="F152" i="43" s="1"/>
  <c r="D136" i="43"/>
  <c r="D132" i="43" s="1"/>
  <c r="E139" i="43"/>
  <c r="C131" i="43"/>
  <c r="C142" i="43"/>
  <c r="E147" i="43"/>
  <c r="E132" i="43" s="1"/>
  <c r="F58" i="43"/>
  <c r="F61" i="43" s="1"/>
  <c r="F60" i="43"/>
  <c r="F29" i="43"/>
  <c r="F31" i="43"/>
  <c r="E131" i="43"/>
  <c r="E29" i="43"/>
  <c r="E32" i="43" s="1"/>
  <c r="E31" i="43"/>
  <c r="D29" i="43"/>
  <c r="D32" i="43" s="1"/>
  <c r="D31" i="43"/>
  <c r="D131" i="43"/>
  <c r="D60" i="43"/>
  <c r="D58" i="43"/>
  <c r="D61" i="43" s="1"/>
  <c r="E60" i="43"/>
  <c r="E58" i="43"/>
  <c r="E61" i="43" s="1"/>
  <c r="C132" i="43" l="1"/>
  <c r="C152" i="43" s="1"/>
  <c r="D152" i="43"/>
  <c r="E152" i="43"/>
  <c r="F32" i="43"/>
  <c r="F234" i="42" l="1"/>
  <c r="E234" i="42"/>
  <c r="D234" i="42"/>
  <c r="C234" i="42"/>
  <c r="F233" i="42"/>
  <c r="E233" i="42"/>
  <c r="D233" i="42"/>
  <c r="C233" i="42"/>
  <c r="F232" i="42"/>
  <c r="E232" i="42"/>
  <c r="D232" i="42"/>
  <c r="C232" i="42"/>
  <c r="F231" i="42"/>
  <c r="E231" i="42"/>
  <c r="E230" i="42" s="1"/>
  <c r="D231" i="42"/>
  <c r="D230" i="42" s="1"/>
  <c r="C231" i="42"/>
  <c r="C230" i="42" s="1"/>
  <c r="F230" i="42"/>
  <c r="F229" i="42"/>
  <c r="E229" i="42"/>
  <c r="D229" i="42"/>
  <c r="C229" i="42"/>
  <c r="F228" i="42"/>
  <c r="E228" i="42"/>
  <c r="D228" i="42"/>
  <c r="C228" i="42"/>
  <c r="F227" i="42"/>
  <c r="E227" i="42"/>
  <c r="D227" i="42"/>
  <c r="C227" i="42"/>
  <c r="F226" i="42"/>
  <c r="F225" i="42" s="1"/>
  <c r="E226" i="42"/>
  <c r="E225" i="42" s="1"/>
  <c r="D226" i="42"/>
  <c r="D225" i="42" s="1"/>
  <c r="C226" i="42"/>
  <c r="F224" i="42"/>
  <c r="E224" i="42"/>
  <c r="D224" i="42"/>
  <c r="C224" i="42"/>
  <c r="F223" i="42"/>
  <c r="F222" i="42" s="1"/>
  <c r="E223" i="42"/>
  <c r="D223" i="42"/>
  <c r="C223" i="42"/>
  <c r="E222" i="42"/>
  <c r="D222" i="42"/>
  <c r="F221" i="42"/>
  <c r="E221" i="42"/>
  <c r="D221" i="42"/>
  <c r="C221" i="42"/>
  <c r="F220" i="42"/>
  <c r="E220" i="42"/>
  <c r="D220" i="42"/>
  <c r="D219" i="42" s="1"/>
  <c r="C220" i="42"/>
  <c r="C219" i="42" s="1"/>
  <c r="F218" i="42"/>
  <c r="E218" i="42"/>
  <c r="D218" i="42"/>
  <c r="C218" i="42"/>
  <c r="F217" i="42"/>
  <c r="E217" i="42"/>
  <c r="D217" i="42"/>
  <c r="D216" i="42" s="1"/>
  <c r="C217" i="42"/>
  <c r="F215" i="42"/>
  <c r="E215" i="42"/>
  <c r="D215" i="42"/>
  <c r="C215" i="42"/>
  <c r="F214" i="42"/>
  <c r="E214" i="42"/>
  <c r="D214" i="42"/>
  <c r="C214" i="42"/>
  <c r="F213" i="42"/>
  <c r="F212" i="42"/>
  <c r="F210" i="42" s="1"/>
  <c r="E212" i="42"/>
  <c r="D212" i="42"/>
  <c r="C212" i="42"/>
  <c r="F211" i="42"/>
  <c r="E211" i="42"/>
  <c r="D211" i="42"/>
  <c r="C211" i="42"/>
  <c r="C210" i="42" s="1"/>
  <c r="E210" i="42"/>
  <c r="D210" i="42"/>
  <c r="F209" i="42"/>
  <c r="E209" i="42"/>
  <c r="D209" i="42"/>
  <c r="C209" i="42"/>
  <c r="F208" i="42"/>
  <c r="F207" i="42" s="1"/>
  <c r="E208" i="42"/>
  <c r="E207" i="42" s="1"/>
  <c r="D208" i="42"/>
  <c r="D207" i="42" s="1"/>
  <c r="C208" i="42"/>
  <c r="C207" i="42" s="1"/>
  <c r="F206" i="42"/>
  <c r="E206" i="42"/>
  <c r="D206" i="42"/>
  <c r="C206" i="42"/>
  <c r="F205" i="42"/>
  <c r="F204" i="42" s="1"/>
  <c r="E205" i="42"/>
  <c r="D205" i="42"/>
  <c r="C205" i="42"/>
  <c r="E204" i="42"/>
  <c r="D204" i="42"/>
  <c r="F195" i="42"/>
  <c r="E195" i="42"/>
  <c r="D195" i="42"/>
  <c r="C195" i="42"/>
  <c r="F190" i="42"/>
  <c r="E190" i="42"/>
  <c r="D190" i="42"/>
  <c r="D200" i="42" s="1"/>
  <c r="D182" i="42" s="1"/>
  <c r="C190" i="42"/>
  <c r="C200" i="42" s="1"/>
  <c r="C182" i="42" s="1"/>
  <c r="C183" i="42" s="1"/>
  <c r="F184" i="42"/>
  <c r="E184" i="42"/>
  <c r="D184" i="42"/>
  <c r="F169" i="42"/>
  <c r="E169" i="42"/>
  <c r="D169" i="42"/>
  <c r="C169" i="42"/>
  <c r="F164" i="42"/>
  <c r="F174" i="42" s="1"/>
  <c r="F156" i="42" s="1"/>
  <c r="E164" i="42"/>
  <c r="E174" i="42" s="1"/>
  <c r="E156" i="42" s="1"/>
  <c r="D164" i="42"/>
  <c r="D174" i="42" s="1"/>
  <c r="D156" i="42" s="1"/>
  <c r="C164" i="42"/>
  <c r="C174" i="42" s="1"/>
  <c r="C156" i="42" s="1"/>
  <c r="C157" i="42" s="1"/>
  <c r="F158" i="42"/>
  <c r="E158" i="42"/>
  <c r="D158" i="42"/>
  <c r="F144" i="42"/>
  <c r="E144" i="42"/>
  <c r="D144" i="42"/>
  <c r="C144" i="42"/>
  <c r="F139" i="42"/>
  <c r="F149" i="42" s="1"/>
  <c r="E139" i="42"/>
  <c r="D139" i="42"/>
  <c r="C139" i="42"/>
  <c r="F134" i="42"/>
  <c r="F133" i="42"/>
  <c r="E133" i="42"/>
  <c r="D133" i="42"/>
  <c r="F132" i="42"/>
  <c r="F135" i="42" s="1"/>
  <c r="E132" i="42"/>
  <c r="C132" i="42"/>
  <c r="F119" i="42"/>
  <c r="E119" i="42"/>
  <c r="D119" i="42"/>
  <c r="C119" i="42"/>
  <c r="F114" i="42"/>
  <c r="F124" i="42" s="1"/>
  <c r="E114" i="42"/>
  <c r="E124" i="42" s="1"/>
  <c r="D114" i="42"/>
  <c r="C114" i="42"/>
  <c r="F108" i="42"/>
  <c r="E108" i="42"/>
  <c r="D108" i="42"/>
  <c r="F85" i="42"/>
  <c r="F94" i="42" s="1"/>
  <c r="F65" i="42" s="1"/>
  <c r="E85" i="42"/>
  <c r="E94" i="42" s="1"/>
  <c r="D85" i="42"/>
  <c r="C85" i="42"/>
  <c r="F79" i="42"/>
  <c r="E79" i="42"/>
  <c r="D79" i="42"/>
  <c r="C79" i="42"/>
  <c r="C94" i="42" s="1"/>
  <c r="F67" i="42"/>
  <c r="E67" i="42"/>
  <c r="D67" i="42"/>
  <c r="E54" i="42"/>
  <c r="F51" i="42"/>
  <c r="E51" i="42"/>
  <c r="D51" i="42"/>
  <c r="C51" i="42"/>
  <c r="F42" i="42"/>
  <c r="E42" i="42"/>
  <c r="D42" i="42"/>
  <c r="C42" i="42"/>
  <c r="F39" i="42"/>
  <c r="E39" i="42"/>
  <c r="D39" i="42"/>
  <c r="C39" i="42"/>
  <c r="F36" i="42"/>
  <c r="E36" i="42"/>
  <c r="D36" i="42"/>
  <c r="C36" i="42"/>
  <c r="F30" i="42"/>
  <c r="E30" i="42"/>
  <c r="D30" i="42"/>
  <c r="D57" i="42" l="1"/>
  <c r="C124" i="42"/>
  <c r="F200" i="42"/>
  <c r="F182" i="42" s="1"/>
  <c r="C204" i="42"/>
  <c r="E213" i="42"/>
  <c r="E216" i="42"/>
  <c r="E219" i="42"/>
  <c r="E200" i="42"/>
  <c r="E182" i="42" s="1"/>
  <c r="F185" i="42" s="1"/>
  <c r="F216" i="42"/>
  <c r="F219" i="42"/>
  <c r="C222" i="42"/>
  <c r="C213" i="42"/>
  <c r="C225" i="42"/>
  <c r="D213" i="42"/>
  <c r="C149" i="42"/>
  <c r="E57" i="42"/>
  <c r="E203" i="42" s="1"/>
  <c r="D149" i="42"/>
  <c r="D131" i="42" s="1"/>
  <c r="D94" i="42"/>
  <c r="D124" i="42"/>
  <c r="D106" i="42" s="1"/>
  <c r="E149" i="42"/>
  <c r="C216" i="42"/>
  <c r="C57" i="42"/>
  <c r="C203" i="42" s="1"/>
  <c r="D132" i="42"/>
  <c r="D135" i="42" s="1"/>
  <c r="E134" i="42"/>
  <c r="D134" i="42"/>
  <c r="F183" i="42"/>
  <c r="C106" i="42"/>
  <c r="D65" i="42"/>
  <c r="D183" i="42"/>
  <c r="D186" i="42" s="1"/>
  <c r="D185" i="42"/>
  <c r="E65" i="42"/>
  <c r="E95" i="42" s="1"/>
  <c r="F106" i="42"/>
  <c r="D159" i="42"/>
  <c r="D157" i="42"/>
  <c r="D160" i="42" s="1"/>
  <c r="C28" i="42"/>
  <c r="C29" i="42" s="1"/>
  <c r="C65" i="42"/>
  <c r="C66" i="42" s="1"/>
  <c r="F66" i="42"/>
  <c r="E157" i="42"/>
  <c r="E160" i="42" s="1"/>
  <c r="E159" i="42"/>
  <c r="E106" i="42"/>
  <c r="D28" i="42"/>
  <c r="D58" i="42" s="1"/>
  <c r="F157" i="42"/>
  <c r="F160" i="42" s="1"/>
  <c r="F159" i="42"/>
  <c r="F54" i="42"/>
  <c r="F57" i="42" s="1"/>
  <c r="F95" i="42"/>
  <c r="E185" i="42" l="1"/>
  <c r="E183" i="42"/>
  <c r="E186" i="42" s="1"/>
  <c r="E28" i="42"/>
  <c r="E58" i="42" s="1"/>
  <c r="F68" i="42"/>
  <c r="E135" i="42"/>
  <c r="C95" i="42"/>
  <c r="D203" i="42"/>
  <c r="F186" i="42"/>
  <c r="C58" i="42"/>
  <c r="F107" i="42"/>
  <c r="F109" i="42"/>
  <c r="D202" i="42"/>
  <c r="D235" i="42" s="1"/>
  <c r="D107" i="42"/>
  <c r="D109" i="42"/>
  <c r="F28" i="42"/>
  <c r="F58" i="42" s="1"/>
  <c r="F203" i="42"/>
  <c r="D68" i="42"/>
  <c r="D66" i="42"/>
  <c r="D69" i="42" s="1"/>
  <c r="D95" i="42"/>
  <c r="D29" i="42"/>
  <c r="D32" i="42" s="1"/>
  <c r="D31" i="42"/>
  <c r="E202" i="42"/>
  <c r="E235" i="42" s="1"/>
  <c r="E107" i="42"/>
  <c r="E109" i="42"/>
  <c r="E68" i="42"/>
  <c r="E66" i="42"/>
  <c r="F69" i="42" s="1"/>
  <c r="C202" i="42"/>
  <c r="C235" i="42" s="1"/>
  <c r="C107" i="42"/>
  <c r="E29" i="42"/>
  <c r="E31" i="42"/>
  <c r="F202" i="42" l="1"/>
  <c r="F235" i="42" s="1"/>
  <c r="E110" i="42"/>
  <c r="F110" i="42"/>
  <c r="E32" i="42"/>
  <c r="F31" i="42"/>
  <c r="F29" i="42"/>
  <c r="F32" i="42" s="1"/>
  <c r="E69" i="42"/>
  <c r="D110" i="42"/>
  <c r="F124" i="41" l="1"/>
  <c r="E124" i="41"/>
  <c r="F123" i="41"/>
  <c r="E123" i="41"/>
  <c r="D123" i="41"/>
  <c r="C123" i="41"/>
  <c r="F122" i="41"/>
  <c r="E122" i="41"/>
  <c r="D122" i="41"/>
  <c r="C122" i="41"/>
  <c r="F121" i="41"/>
  <c r="E121" i="41"/>
  <c r="D121" i="41"/>
  <c r="C121" i="41"/>
  <c r="D120" i="41"/>
  <c r="F119" i="41"/>
  <c r="E119" i="41"/>
  <c r="D119" i="41"/>
  <c r="C119" i="41"/>
  <c r="F118" i="41"/>
  <c r="E118" i="41"/>
  <c r="D118" i="41"/>
  <c r="C118" i="41"/>
  <c r="F117" i="41"/>
  <c r="E117" i="41"/>
  <c r="D117" i="41"/>
  <c r="C117" i="41"/>
  <c r="F116" i="41"/>
  <c r="E116" i="41"/>
  <c r="D116" i="41"/>
  <c r="C116" i="41"/>
  <c r="F115" i="41"/>
  <c r="E115" i="41"/>
  <c r="D115" i="41"/>
  <c r="C115" i="41"/>
  <c r="F114" i="41"/>
  <c r="E114" i="41"/>
  <c r="D114" i="41"/>
  <c r="C114" i="41"/>
  <c r="F113" i="41"/>
  <c r="E113" i="41"/>
  <c r="D113" i="41"/>
  <c r="C113" i="41"/>
  <c r="F112" i="41"/>
  <c r="E112" i="41"/>
  <c r="D112" i="41"/>
  <c r="C112" i="41"/>
  <c r="F111" i="41"/>
  <c r="E111" i="41"/>
  <c r="D111" i="41"/>
  <c r="C111" i="41"/>
  <c r="F110" i="41"/>
  <c r="E110" i="41"/>
  <c r="D110" i="41"/>
  <c r="C110" i="41"/>
  <c r="F109" i="41"/>
  <c r="E109" i="41"/>
  <c r="D109" i="41"/>
  <c r="C109" i="41"/>
  <c r="E108" i="41"/>
  <c r="C108" i="41"/>
  <c r="F107" i="41"/>
  <c r="E107" i="41"/>
  <c r="D107" i="41"/>
  <c r="C107" i="41"/>
  <c r="F106" i="41"/>
  <c r="E106" i="41"/>
  <c r="D106" i="41"/>
  <c r="C106" i="41"/>
  <c r="F104" i="41"/>
  <c r="E104" i="41"/>
  <c r="D104" i="41"/>
  <c r="C104" i="41"/>
  <c r="F103" i="41"/>
  <c r="E103" i="41"/>
  <c r="D103" i="41"/>
  <c r="C103" i="41"/>
  <c r="E102" i="41"/>
  <c r="E101" i="41" s="1"/>
  <c r="F96" i="41"/>
  <c r="E96" i="41"/>
  <c r="D96" i="41"/>
  <c r="D124" i="41" s="1"/>
  <c r="C96" i="41"/>
  <c r="C124" i="41" s="1"/>
  <c r="D89" i="41"/>
  <c r="F88" i="41"/>
  <c r="E88" i="41"/>
  <c r="D88" i="41"/>
  <c r="D87" i="41"/>
  <c r="C87" i="41"/>
  <c r="F86" i="41"/>
  <c r="F87" i="41" s="1"/>
  <c r="E86" i="41"/>
  <c r="E89" i="41" s="1"/>
  <c r="F78" i="41"/>
  <c r="E78" i="41"/>
  <c r="D78" i="41"/>
  <c r="C78" i="41"/>
  <c r="F71" i="41"/>
  <c r="E71" i="41"/>
  <c r="D71" i="41"/>
  <c r="F70" i="41"/>
  <c r="E70" i="41"/>
  <c r="D70" i="41"/>
  <c r="F69" i="41"/>
  <c r="E69" i="41"/>
  <c r="F72" i="41" s="1"/>
  <c r="D69" i="41"/>
  <c r="C69" i="41"/>
  <c r="E54" i="41"/>
  <c r="E57" i="41" s="1"/>
  <c r="C54" i="41"/>
  <c r="C120" i="41" s="1"/>
  <c r="F42" i="41"/>
  <c r="F108" i="41" s="1"/>
  <c r="E42" i="41"/>
  <c r="D42" i="41"/>
  <c r="D108" i="41" s="1"/>
  <c r="C42" i="41"/>
  <c r="F39" i="41"/>
  <c r="F105" i="41" s="1"/>
  <c r="E39" i="41"/>
  <c r="E105" i="41" s="1"/>
  <c r="D39" i="41"/>
  <c r="D105" i="41" s="1"/>
  <c r="C39" i="41"/>
  <c r="C105" i="41" s="1"/>
  <c r="F36" i="41"/>
  <c r="F102" i="41" s="1"/>
  <c r="E36" i="41"/>
  <c r="D36" i="41"/>
  <c r="D102" i="41" s="1"/>
  <c r="C36" i="41"/>
  <c r="C102" i="41" s="1"/>
  <c r="F31" i="41"/>
  <c r="E31" i="41"/>
  <c r="D31" i="41"/>
  <c r="F30" i="41"/>
  <c r="E30" i="41"/>
  <c r="D30" i="41"/>
  <c r="F29" i="41"/>
  <c r="E29" i="41"/>
  <c r="F32" i="41" s="1"/>
  <c r="D29" i="41"/>
  <c r="C29" i="41"/>
  <c r="D32" i="41" s="1"/>
  <c r="F89" i="41" l="1"/>
  <c r="D90" i="41"/>
  <c r="D72" i="41"/>
  <c r="E72" i="41"/>
  <c r="C57" i="41"/>
  <c r="C100" i="41" s="1"/>
  <c r="E100" i="41"/>
  <c r="E125" i="41" s="1"/>
  <c r="E58" i="41"/>
  <c r="D101" i="41"/>
  <c r="C58" i="41"/>
  <c r="F101" i="41"/>
  <c r="C101" i="41"/>
  <c r="E87" i="41"/>
  <c r="E90" i="41" s="1"/>
  <c r="E120" i="41"/>
  <c r="E32" i="41"/>
  <c r="F54" i="41"/>
  <c r="D57" i="41"/>
  <c r="C125" i="41" l="1"/>
  <c r="F90" i="41"/>
  <c r="D100" i="41"/>
  <c r="D58" i="41"/>
  <c r="F57" i="41"/>
  <c r="F120" i="41"/>
  <c r="D125" i="41"/>
  <c r="F100" i="41" l="1"/>
  <c r="F125" i="41" s="1"/>
  <c r="F58" i="41"/>
  <c r="F955" i="40" l="1"/>
  <c r="D955" i="40"/>
  <c r="C955" i="40"/>
  <c r="F954" i="40"/>
  <c r="E954" i="40"/>
  <c r="D954" i="40"/>
  <c r="C954" i="40"/>
  <c r="F953" i="40"/>
  <c r="E953" i="40"/>
  <c r="D953" i="40"/>
  <c r="C953" i="40"/>
  <c r="F952" i="40"/>
  <c r="E952" i="40"/>
  <c r="E951" i="40" s="1"/>
  <c r="D952" i="40"/>
  <c r="D951" i="40" s="1"/>
  <c r="C952" i="40"/>
  <c r="C951" i="40" s="1"/>
  <c r="F946" i="40"/>
  <c r="E946" i="40"/>
  <c r="D946" i="40"/>
  <c r="C946" i="40"/>
  <c r="F945" i="40"/>
  <c r="E945" i="40"/>
  <c r="D945" i="40"/>
  <c r="C945" i="40"/>
  <c r="F944" i="40"/>
  <c r="E944" i="40"/>
  <c r="D944" i="40"/>
  <c r="C944" i="40"/>
  <c r="C943" i="40"/>
  <c r="F942" i="40"/>
  <c r="E942" i="40"/>
  <c r="E940" i="40" s="1"/>
  <c r="D942" i="40"/>
  <c r="C942" i="40"/>
  <c r="C940" i="40" s="1"/>
  <c r="F941" i="40"/>
  <c r="E941" i="40"/>
  <c r="D941" i="40"/>
  <c r="C941" i="40"/>
  <c r="F940" i="40"/>
  <c r="D940" i="40"/>
  <c r="F939" i="40"/>
  <c r="E939" i="40"/>
  <c r="D939" i="40"/>
  <c r="C939" i="40"/>
  <c r="F938" i="40"/>
  <c r="E938" i="40"/>
  <c r="E937" i="40" s="1"/>
  <c r="D938" i="40"/>
  <c r="D937" i="40" s="1"/>
  <c r="C938" i="40"/>
  <c r="C937" i="40" s="1"/>
  <c r="F936" i="40"/>
  <c r="E936" i="40"/>
  <c r="D936" i="40"/>
  <c r="C936" i="40"/>
  <c r="F935" i="40"/>
  <c r="E935" i="40"/>
  <c r="D935" i="40"/>
  <c r="C935" i="40"/>
  <c r="C934" i="40" s="1"/>
  <c r="D934" i="40"/>
  <c r="F933" i="40"/>
  <c r="E933" i="40"/>
  <c r="D933" i="40"/>
  <c r="C933" i="40"/>
  <c r="F932" i="40"/>
  <c r="F931" i="40" s="1"/>
  <c r="E932" i="40"/>
  <c r="E931" i="40" s="1"/>
  <c r="D932" i="40"/>
  <c r="D931" i="40" s="1"/>
  <c r="C932" i="40"/>
  <c r="C931" i="40" s="1"/>
  <c r="F930" i="40"/>
  <c r="E930" i="40"/>
  <c r="D930" i="40"/>
  <c r="C930" i="40"/>
  <c r="F929" i="40"/>
  <c r="E929" i="40"/>
  <c r="D929" i="40"/>
  <c r="C929" i="40"/>
  <c r="F927" i="40"/>
  <c r="E927" i="40"/>
  <c r="D927" i="40"/>
  <c r="C927" i="40"/>
  <c r="F926" i="40"/>
  <c r="F925" i="40" s="1"/>
  <c r="E926" i="40"/>
  <c r="E925" i="40" s="1"/>
  <c r="D926" i="40"/>
  <c r="D925" i="40" s="1"/>
  <c r="C926" i="40"/>
  <c r="C925" i="40" s="1"/>
  <c r="F916" i="40"/>
  <c r="E916" i="40"/>
  <c r="D916" i="40"/>
  <c r="C916" i="40"/>
  <c r="F911" i="40"/>
  <c r="F921" i="40" s="1"/>
  <c r="F903" i="40" s="1"/>
  <c r="E911" i="40"/>
  <c r="E921" i="40" s="1"/>
  <c r="E903" i="40" s="1"/>
  <c r="E906" i="40" s="1"/>
  <c r="D911" i="40"/>
  <c r="D921" i="40" s="1"/>
  <c r="D903" i="40" s="1"/>
  <c r="D904" i="40" s="1"/>
  <c r="C911" i="40"/>
  <c r="F905" i="40"/>
  <c r="E905" i="40"/>
  <c r="D905" i="40"/>
  <c r="F889" i="40"/>
  <c r="E889" i="40"/>
  <c r="D889" i="40"/>
  <c r="C889" i="40"/>
  <c r="F884" i="40"/>
  <c r="E884" i="40"/>
  <c r="D884" i="40"/>
  <c r="C884" i="40"/>
  <c r="F878" i="40"/>
  <c r="E878" i="40"/>
  <c r="D878" i="40"/>
  <c r="F863" i="40"/>
  <c r="E863" i="40"/>
  <c r="D863" i="40"/>
  <c r="C863" i="40"/>
  <c r="F858" i="40"/>
  <c r="E858" i="40"/>
  <c r="D858" i="40"/>
  <c r="C858" i="40"/>
  <c r="F852" i="40"/>
  <c r="E852" i="40"/>
  <c r="D852" i="40"/>
  <c r="F838" i="40"/>
  <c r="E838" i="40"/>
  <c r="D838" i="40"/>
  <c r="C838" i="40"/>
  <c r="F833" i="40"/>
  <c r="F843" i="40" s="1"/>
  <c r="F825" i="40" s="1"/>
  <c r="E833" i="40"/>
  <c r="D833" i="40"/>
  <c r="C833" i="40"/>
  <c r="F827" i="40"/>
  <c r="E827" i="40"/>
  <c r="D827" i="40"/>
  <c r="F813" i="40"/>
  <c r="E813" i="40"/>
  <c r="D813" i="40"/>
  <c r="C813" i="40"/>
  <c r="F808" i="40"/>
  <c r="E808" i="40"/>
  <c r="D808" i="40"/>
  <c r="D818" i="40" s="1"/>
  <c r="D800" i="40" s="1"/>
  <c r="C808" i="40"/>
  <c r="C818" i="40" s="1"/>
  <c r="C800" i="40" s="1"/>
  <c r="C801" i="40" s="1"/>
  <c r="F802" i="40"/>
  <c r="E802" i="40"/>
  <c r="D802" i="40"/>
  <c r="F788" i="40"/>
  <c r="E788" i="40"/>
  <c r="D788" i="40"/>
  <c r="C788" i="40"/>
  <c r="F783" i="40"/>
  <c r="F793" i="40" s="1"/>
  <c r="F775" i="40" s="1"/>
  <c r="E783" i="40"/>
  <c r="E793" i="40" s="1"/>
  <c r="E775" i="40" s="1"/>
  <c r="E776" i="40" s="1"/>
  <c r="D783" i="40"/>
  <c r="C783" i="40"/>
  <c r="F777" i="40"/>
  <c r="E777" i="40"/>
  <c r="D777" i="40"/>
  <c r="F763" i="40"/>
  <c r="E763" i="40"/>
  <c r="D763" i="40"/>
  <c r="C763" i="40"/>
  <c r="F758" i="40"/>
  <c r="F768" i="40" s="1"/>
  <c r="E758" i="40"/>
  <c r="E768" i="40" s="1"/>
  <c r="E750" i="40" s="1"/>
  <c r="D758" i="40"/>
  <c r="D768" i="40" s="1"/>
  <c r="D750" i="40" s="1"/>
  <c r="C758" i="40"/>
  <c r="C768" i="40" s="1"/>
  <c r="C750" i="40" s="1"/>
  <c r="C751" i="40" s="1"/>
  <c r="F752" i="40"/>
  <c r="E752" i="40"/>
  <c r="D752" i="40"/>
  <c r="F751" i="40"/>
  <c r="F738" i="40"/>
  <c r="E738" i="40"/>
  <c r="D738" i="40"/>
  <c r="C738" i="40"/>
  <c r="F733" i="40"/>
  <c r="F743" i="40" s="1"/>
  <c r="F725" i="40" s="1"/>
  <c r="E733" i="40"/>
  <c r="D733" i="40"/>
  <c r="C733" i="40"/>
  <c r="F727" i="40"/>
  <c r="E727" i="40"/>
  <c r="D727" i="40"/>
  <c r="F726" i="40"/>
  <c r="F713" i="40"/>
  <c r="E713" i="40"/>
  <c r="D713" i="40"/>
  <c r="C713" i="40"/>
  <c r="F708" i="40"/>
  <c r="F718" i="40" s="1"/>
  <c r="F700" i="40" s="1"/>
  <c r="E708" i="40"/>
  <c r="E718" i="40" s="1"/>
  <c r="E700" i="40" s="1"/>
  <c r="D708" i="40"/>
  <c r="D718" i="40" s="1"/>
  <c r="D700" i="40" s="1"/>
  <c r="C708" i="40"/>
  <c r="C718" i="40" s="1"/>
  <c r="C700" i="40" s="1"/>
  <c r="C701" i="40" s="1"/>
  <c r="F702" i="40"/>
  <c r="E702" i="40"/>
  <c r="D702" i="40"/>
  <c r="F688" i="40"/>
  <c r="E688" i="40"/>
  <c r="D688" i="40"/>
  <c r="C688" i="40"/>
  <c r="F683" i="40"/>
  <c r="F693" i="40" s="1"/>
  <c r="F675" i="40" s="1"/>
  <c r="E683" i="40"/>
  <c r="D683" i="40"/>
  <c r="C683" i="40"/>
  <c r="C693" i="40" s="1"/>
  <c r="C675" i="40" s="1"/>
  <c r="C676" i="40" s="1"/>
  <c r="F677" i="40"/>
  <c r="E677" i="40"/>
  <c r="D677" i="40"/>
  <c r="F663" i="40"/>
  <c r="E663" i="40"/>
  <c r="D663" i="40"/>
  <c r="C663" i="40"/>
  <c r="F658" i="40"/>
  <c r="F668" i="40" s="1"/>
  <c r="F650" i="40" s="1"/>
  <c r="E658" i="40"/>
  <c r="D658" i="40"/>
  <c r="C658" i="40"/>
  <c r="F652" i="40"/>
  <c r="E652" i="40"/>
  <c r="D652" i="40"/>
  <c r="F638" i="40"/>
  <c r="E638" i="40"/>
  <c r="D638" i="40"/>
  <c r="C638" i="40"/>
  <c r="F633" i="40"/>
  <c r="F643" i="40" s="1"/>
  <c r="F625" i="40" s="1"/>
  <c r="E633" i="40"/>
  <c r="D633" i="40"/>
  <c r="C633" i="40"/>
  <c r="C643" i="40" s="1"/>
  <c r="C625" i="40" s="1"/>
  <c r="C626" i="40" s="1"/>
  <c r="F627" i="40"/>
  <c r="E627" i="40"/>
  <c r="D627" i="40"/>
  <c r="F613" i="40"/>
  <c r="E613" i="40"/>
  <c r="D613" i="40"/>
  <c r="C613" i="40"/>
  <c r="F608" i="40"/>
  <c r="E608" i="40"/>
  <c r="D608" i="40"/>
  <c r="C608" i="40"/>
  <c r="C618" i="40" s="1"/>
  <c r="C600" i="40" s="1"/>
  <c r="C601" i="40" s="1"/>
  <c r="F602" i="40"/>
  <c r="E602" i="40"/>
  <c r="D602" i="40"/>
  <c r="F588" i="40"/>
  <c r="E588" i="40"/>
  <c r="D588" i="40"/>
  <c r="C588" i="40"/>
  <c r="F583" i="40"/>
  <c r="F593" i="40" s="1"/>
  <c r="F575" i="40" s="1"/>
  <c r="E583" i="40"/>
  <c r="E593" i="40" s="1"/>
  <c r="E575" i="40" s="1"/>
  <c r="D583" i="40"/>
  <c r="D593" i="40" s="1"/>
  <c r="D575" i="40" s="1"/>
  <c r="D576" i="40" s="1"/>
  <c r="C583" i="40"/>
  <c r="F577" i="40"/>
  <c r="E577" i="40"/>
  <c r="D577" i="40"/>
  <c r="F563" i="40"/>
  <c r="E563" i="40"/>
  <c r="D563" i="40"/>
  <c r="C563" i="40"/>
  <c r="F558" i="40"/>
  <c r="E558" i="40"/>
  <c r="D558" i="40"/>
  <c r="D568" i="40" s="1"/>
  <c r="D550" i="40" s="1"/>
  <c r="C558" i="40"/>
  <c r="F552" i="40"/>
  <c r="E552" i="40"/>
  <c r="D552" i="40"/>
  <c r="F538" i="40"/>
  <c r="E538" i="40"/>
  <c r="D538" i="40"/>
  <c r="C538" i="40"/>
  <c r="F533" i="40"/>
  <c r="E533" i="40"/>
  <c r="D533" i="40"/>
  <c r="C533" i="40"/>
  <c r="F527" i="40"/>
  <c r="E527" i="40"/>
  <c r="D527" i="40"/>
  <c r="F513" i="40"/>
  <c r="E513" i="40"/>
  <c r="D513" i="40"/>
  <c r="C513" i="40"/>
  <c r="F508" i="40"/>
  <c r="F518" i="40" s="1"/>
  <c r="F500" i="40" s="1"/>
  <c r="E508" i="40"/>
  <c r="E518" i="40" s="1"/>
  <c r="E500" i="40" s="1"/>
  <c r="D508" i="40"/>
  <c r="C508" i="40"/>
  <c r="C518" i="40" s="1"/>
  <c r="C500" i="40" s="1"/>
  <c r="C501" i="40" s="1"/>
  <c r="F502" i="40"/>
  <c r="E502" i="40"/>
  <c r="D502" i="40"/>
  <c r="F488" i="40"/>
  <c r="E488" i="40"/>
  <c r="D488" i="40"/>
  <c r="C488" i="40"/>
  <c r="F483" i="40"/>
  <c r="F493" i="40" s="1"/>
  <c r="F475" i="40" s="1"/>
  <c r="F476" i="40" s="1"/>
  <c r="E483" i="40"/>
  <c r="D483" i="40"/>
  <c r="C483" i="40"/>
  <c r="C493" i="40" s="1"/>
  <c r="C475" i="40" s="1"/>
  <c r="C476" i="40" s="1"/>
  <c r="F477" i="40"/>
  <c r="E477" i="40"/>
  <c r="D477" i="40"/>
  <c r="F463" i="40"/>
  <c r="E463" i="40"/>
  <c r="D463" i="40"/>
  <c r="C463" i="40"/>
  <c r="F458" i="40"/>
  <c r="F468" i="40" s="1"/>
  <c r="F450" i="40" s="1"/>
  <c r="E458" i="40"/>
  <c r="D458" i="40"/>
  <c r="C458" i="40"/>
  <c r="F452" i="40"/>
  <c r="E452" i="40"/>
  <c r="D452" i="40"/>
  <c r="F438" i="40"/>
  <c r="E438" i="40"/>
  <c r="D438" i="40"/>
  <c r="C438" i="40"/>
  <c r="F433" i="40"/>
  <c r="F443" i="40" s="1"/>
  <c r="F425" i="40" s="1"/>
  <c r="E433" i="40"/>
  <c r="D433" i="40"/>
  <c r="C433" i="40"/>
  <c r="F427" i="40"/>
  <c r="E427" i="40"/>
  <c r="D427" i="40"/>
  <c r="F413" i="40"/>
  <c r="E413" i="40"/>
  <c r="D413" i="40"/>
  <c r="C413" i="40"/>
  <c r="F408" i="40"/>
  <c r="E408" i="40"/>
  <c r="D408" i="40"/>
  <c r="C408" i="40"/>
  <c r="C418" i="40" s="1"/>
  <c r="C400" i="40" s="1"/>
  <c r="C401" i="40" s="1"/>
  <c r="F402" i="40"/>
  <c r="E402" i="40"/>
  <c r="D402" i="40"/>
  <c r="F388" i="40"/>
  <c r="E388" i="40"/>
  <c r="D388" i="40"/>
  <c r="C388" i="40"/>
  <c r="F383" i="40"/>
  <c r="F393" i="40" s="1"/>
  <c r="F375" i="40" s="1"/>
  <c r="E383" i="40"/>
  <c r="E393" i="40" s="1"/>
  <c r="E375" i="40" s="1"/>
  <c r="D383" i="40"/>
  <c r="D393" i="40" s="1"/>
  <c r="D375" i="40" s="1"/>
  <c r="C383" i="40"/>
  <c r="F377" i="40"/>
  <c r="E377" i="40"/>
  <c r="D377" i="40"/>
  <c r="F363" i="40"/>
  <c r="E363" i="40"/>
  <c r="D363" i="40"/>
  <c r="C363" i="40"/>
  <c r="F358" i="40"/>
  <c r="E358" i="40"/>
  <c r="D358" i="40"/>
  <c r="C358" i="40"/>
  <c r="F352" i="40"/>
  <c r="E352" i="40"/>
  <c r="D352" i="40"/>
  <c r="F337" i="40"/>
  <c r="E337" i="40"/>
  <c r="D337" i="40"/>
  <c r="F332" i="40"/>
  <c r="F342" i="40" s="1"/>
  <c r="F324" i="40" s="1"/>
  <c r="F325" i="40" s="1"/>
  <c r="E332" i="40"/>
  <c r="E342" i="40" s="1"/>
  <c r="E324" i="40" s="1"/>
  <c r="E325" i="40" s="1"/>
  <c r="D332" i="40"/>
  <c r="C332" i="40"/>
  <c r="C342" i="40" s="1"/>
  <c r="F326" i="40"/>
  <c r="E326" i="40"/>
  <c r="D326" i="40"/>
  <c r="C325" i="40"/>
  <c r="F312" i="40"/>
  <c r="E312" i="40"/>
  <c r="D312" i="40"/>
  <c r="C312" i="40"/>
  <c r="F307" i="40"/>
  <c r="E307" i="40"/>
  <c r="E317" i="40" s="1"/>
  <c r="D307" i="40"/>
  <c r="C307" i="40"/>
  <c r="C317" i="40" s="1"/>
  <c r="C299" i="40" s="1"/>
  <c r="C300" i="40" s="1"/>
  <c r="F301" i="40"/>
  <c r="E301" i="40"/>
  <c r="D301" i="40"/>
  <c r="F299" i="40"/>
  <c r="F300" i="40" s="1"/>
  <c r="E299" i="40"/>
  <c r="F287" i="40"/>
  <c r="E287" i="40"/>
  <c r="C287" i="40"/>
  <c r="F282" i="40"/>
  <c r="F292" i="40" s="1"/>
  <c r="F274" i="40" s="1"/>
  <c r="F275" i="40" s="1"/>
  <c r="E282" i="40"/>
  <c r="D282" i="40"/>
  <c r="D292" i="40" s="1"/>
  <c r="C282" i="40"/>
  <c r="F276" i="40"/>
  <c r="E276" i="40"/>
  <c r="D276" i="40"/>
  <c r="D275" i="40"/>
  <c r="F258" i="40"/>
  <c r="E258" i="40"/>
  <c r="D258" i="40"/>
  <c r="C258" i="40"/>
  <c r="F253" i="40"/>
  <c r="E253" i="40"/>
  <c r="E263" i="40" s="1"/>
  <c r="E245" i="40" s="1"/>
  <c r="D253" i="40"/>
  <c r="C253" i="40"/>
  <c r="C263" i="40" s="1"/>
  <c r="C245" i="40" s="1"/>
  <c r="C246" i="40" s="1"/>
  <c r="F247" i="40"/>
  <c r="E247" i="40"/>
  <c r="D247" i="40"/>
  <c r="F232" i="40"/>
  <c r="E232" i="40"/>
  <c r="D232" i="40"/>
  <c r="C232" i="40"/>
  <c r="F227" i="40"/>
  <c r="E227" i="40"/>
  <c r="D227" i="40"/>
  <c r="D237" i="40" s="1"/>
  <c r="D219" i="40" s="1"/>
  <c r="D220" i="40" s="1"/>
  <c r="D223" i="40" s="1"/>
  <c r="C227" i="40"/>
  <c r="F221" i="40"/>
  <c r="E221" i="40"/>
  <c r="D221" i="40"/>
  <c r="F204" i="40"/>
  <c r="E204" i="40"/>
  <c r="D204" i="40"/>
  <c r="C204" i="40"/>
  <c r="F201" i="40"/>
  <c r="E201" i="40"/>
  <c r="D201" i="40"/>
  <c r="C201" i="40"/>
  <c r="F192" i="40"/>
  <c r="E192" i="40"/>
  <c r="D192" i="40"/>
  <c r="C192" i="40"/>
  <c r="F189" i="40"/>
  <c r="E189" i="40"/>
  <c r="D189" i="40"/>
  <c r="F186" i="40"/>
  <c r="E186" i="40"/>
  <c r="D186" i="40"/>
  <c r="F180" i="40"/>
  <c r="E180" i="40"/>
  <c r="D180" i="40"/>
  <c r="F167" i="40"/>
  <c r="E167" i="40"/>
  <c r="D167" i="40"/>
  <c r="C167" i="40"/>
  <c r="F164" i="40"/>
  <c r="E164" i="40"/>
  <c r="D164" i="40"/>
  <c r="C164" i="40"/>
  <c r="C170" i="40" s="1"/>
  <c r="C171" i="40" s="1"/>
  <c r="F155" i="40"/>
  <c r="E155" i="40"/>
  <c r="D155" i="40"/>
  <c r="F152" i="40"/>
  <c r="E152" i="40"/>
  <c r="D152" i="40"/>
  <c r="F149" i="40"/>
  <c r="E149" i="40"/>
  <c r="D149" i="40"/>
  <c r="F143" i="40"/>
  <c r="E143" i="40"/>
  <c r="D143" i="40"/>
  <c r="F133" i="40"/>
  <c r="E133" i="40"/>
  <c r="E104" i="40" s="1"/>
  <c r="D133" i="40"/>
  <c r="D104" i="40" s="1"/>
  <c r="C133" i="40"/>
  <c r="C104" i="40" s="1"/>
  <c r="C105" i="40" s="1"/>
  <c r="F106" i="40"/>
  <c r="E106" i="40"/>
  <c r="D106" i="40"/>
  <c r="F96" i="40"/>
  <c r="F67" i="40" s="1"/>
  <c r="E96" i="40"/>
  <c r="D96" i="40"/>
  <c r="C96" i="40"/>
  <c r="F69" i="40"/>
  <c r="E69" i="40"/>
  <c r="D69" i="40"/>
  <c r="E67" i="40"/>
  <c r="E68" i="40" s="1"/>
  <c r="F56" i="40"/>
  <c r="F943" i="40" s="1"/>
  <c r="E56" i="40"/>
  <c r="E943" i="40" s="1"/>
  <c r="D56" i="40"/>
  <c r="D943" i="40" s="1"/>
  <c r="F53" i="40"/>
  <c r="E53" i="40"/>
  <c r="D53" i="40"/>
  <c r="C53" i="40"/>
  <c r="F44" i="40"/>
  <c r="E44" i="40"/>
  <c r="D44" i="40"/>
  <c r="C44" i="40"/>
  <c r="F41" i="40"/>
  <c r="E41" i="40"/>
  <c r="D41" i="40"/>
  <c r="C41" i="40"/>
  <c r="E38" i="40"/>
  <c r="F32" i="40"/>
  <c r="E32" i="40"/>
  <c r="D32" i="40"/>
  <c r="E468" i="40" l="1"/>
  <c r="E450" i="40" s="1"/>
  <c r="E451" i="40" s="1"/>
  <c r="F59" i="40"/>
  <c r="F30" i="40" s="1"/>
  <c r="F31" i="40" s="1"/>
  <c r="C443" i="40"/>
  <c r="C425" i="40" s="1"/>
  <c r="C426" i="40" s="1"/>
  <c r="F543" i="40"/>
  <c r="F525" i="40" s="1"/>
  <c r="F526" i="40" s="1"/>
  <c r="C568" i="40"/>
  <c r="C550" i="40" s="1"/>
  <c r="C551" i="40" s="1"/>
  <c r="D618" i="40"/>
  <c r="D600" i="40" s="1"/>
  <c r="D603" i="40" s="1"/>
  <c r="E668" i="40"/>
  <c r="E650" i="40" s="1"/>
  <c r="E651" i="40" s="1"/>
  <c r="C843" i="40"/>
  <c r="C825" i="40" s="1"/>
  <c r="C826" i="40" s="1"/>
  <c r="F868" i="40"/>
  <c r="F850" i="40" s="1"/>
  <c r="F851" i="40" s="1"/>
  <c r="C894" i="40"/>
  <c r="C876" i="40" s="1"/>
  <c r="C877" i="40" s="1"/>
  <c r="F937" i="40"/>
  <c r="D843" i="40"/>
  <c r="D825" i="40" s="1"/>
  <c r="D894" i="40"/>
  <c r="D876" i="40" s="1"/>
  <c r="E59" i="40"/>
  <c r="E30" i="40" s="1"/>
  <c r="E31" i="40" s="1"/>
  <c r="F34" i="40" s="1"/>
  <c r="D263" i="40"/>
  <c r="D245" i="40" s="1"/>
  <c r="D317" i="40"/>
  <c r="D299" i="40" s="1"/>
  <c r="E302" i="40" s="1"/>
  <c r="C393" i="40"/>
  <c r="C375" i="40" s="1"/>
  <c r="C376" i="40" s="1"/>
  <c r="D518" i="40"/>
  <c r="D500" i="40" s="1"/>
  <c r="E568" i="40"/>
  <c r="E550" i="40" s="1"/>
  <c r="D793" i="40"/>
  <c r="D775" i="40" s="1"/>
  <c r="D776" i="40" s="1"/>
  <c r="E843" i="40"/>
  <c r="E825" i="40" s="1"/>
  <c r="E894" i="40"/>
  <c r="E876" i="40" s="1"/>
  <c r="E879" i="40" s="1"/>
  <c r="E778" i="40"/>
  <c r="F104" i="40"/>
  <c r="F134" i="40" s="1"/>
  <c r="C237" i="40"/>
  <c r="C219" i="40" s="1"/>
  <c r="F207" i="40"/>
  <c r="C928" i="40"/>
  <c r="C924" i="40" s="1"/>
  <c r="D443" i="40"/>
  <c r="D425" i="40" s="1"/>
  <c r="D493" i="40"/>
  <c r="D475" i="40" s="1"/>
  <c r="D476" i="40" s="1"/>
  <c r="D479" i="40" s="1"/>
  <c r="C743" i="40"/>
  <c r="C725" i="40" s="1"/>
  <c r="C726" i="40" s="1"/>
  <c r="E818" i="40"/>
  <c r="E800" i="40" s="1"/>
  <c r="E801" i="40" s="1"/>
  <c r="F804" i="40" s="1"/>
  <c r="D928" i="40"/>
  <c r="F237" i="40"/>
  <c r="F219" i="40" s="1"/>
  <c r="F220" i="40" s="1"/>
  <c r="C368" i="40"/>
  <c r="C350" i="40" s="1"/>
  <c r="C351" i="40" s="1"/>
  <c r="E443" i="40"/>
  <c r="E425" i="40" s="1"/>
  <c r="E426" i="40" s="1"/>
  <c r="E493" i="40"/>
  <c r="E475" i="40" s="1"/>
  <c r="D643" i="40"/>
  <c r="D625" i="40" s="1"/>
  <c r="E628" i="40" s="1"/>
  <c r="D693" i="40"/>
  <c r="D675" i="40" s="1"/>
  <c r="F818" i="40"/>
  <c r="F800" i="40" s="1"/>
  <c r="F801" i="40" s="1"/>
  <c r="C868" i="40"/>
  <c r="C850" i="40" s="1"/>
  <c r="C851" i="40" s="1"/>
  <c r="E928" i="40"/>
  <c r="E924" i="40" s="1"/>
  <c r="F951" i="40"/>
  <c r="D59" i="40"/>
  <c r="D368" i="40"/>
  <c r="D350" i="40" s="1"/>
  <c r="D351" i="40" s="1"/>
  <c r="D354" i="40" s="1"/>
  <c r="D376" i="40"/>
  <c r="D379" i="40" s="1"/>
  <c r="E643" i="40"/>
  <c r="E625" i="40" s="1"/>
  <c r="E693" i="40"/>
  <c r="E675" i="40" s="1"/>
  <c r="F678" i="40" s="1"/>
  <c r="F928" i="40"/>
  <c r="E368" i="40"/>
  <c r="E350" i="40" s="1"/>
  <c r="E934" i="40"/>
  <c r="D170" i="40"/>
  <c r="F368" i="40"/>
  <c r="F350" i="40" s="1"/>
  <c r="F353" i="40" s="1"/>
  <c r="F676" i="40"/>
  <c r="F934" i="40"/>
  <c r="E376" i="40"/>
  <c r="E378" i="40"/>
  <c r="D353" i="40"/>
  <c r="E626" i="40"/>
  <c r="D246" i="40"/>
  <c r="D249" i="40" s="1"/>
  <c r="D248" i="40"/>
  <c r="D302" i="40"/>
  <c r="E576" i="40"/>
  <c r="E579" i="40" s="1"/>
  <c r="E578" i="40"/>
  <c r="E826" i="40"/>
  <c r="E828" i="40"/>
  <c r="D426" i="40"/>
  <c r="D429" i="40" s="1"/>
  <c r="D428" i="40"/>
  <c r="E428" i="40"/>
  <c r="D30" i="40"/>
  <c r="D141" i="40"/>
  <c r="E501" i="40"/>
  <c r="E503" i="40"/>
  <c r="F576" i="40"/>
  <c r="F578" i="40"/>
  <c r="F776" i="40"/>
  <c r="F779" i="40" s="1"/>
  <c r="F778" i="40"/>
  <c r="D826" i="40"/>
  <c r="F904" i="40"/>
  <c r="F906" i="40"/>
  <c r="F451" i="40"/>
  <c r="F454" i="40" s="1"/>
  <c r="F453" i="40"/>
  <c r="D501" i="40"/>
  <c r="D504" i="40" s="1"/>
  <c r="D503" i="40"/>
  <c r="D701" i="40"/>
  <c r="D704" i="40" s="1"/>
  <c r="D703" i="40"/>
  <c r="D751" i="40"/>
  <c r="D754" i="40" s="1"/>
  <c r="D753" i="40"/>
  <c r="F376" i="40"/>
  <c r="F378" i="40"/>
  <c r="D551" i="40"/>
  <c r="D554" i="40" s="1"/>
  <c r="D553" i="40"/>
  <c r="F651" i="40"/>
  <c r="F654" i="40" s="1"/>
  <c r="F653" i="40"/>
  <c r="E701" i="40"/>
  <c r="E703" i="40"/>
  <c r="E751" i="40"/>
  <c r="F753" i="40"/>
  <c r="E753" i="40"/>
  <c r="D877" i="40"/>
  <c r="D880" i="40" s="1"/>
  <c r="D879" i="40"/>
  <c r="F701" i="40"/>
  <c r="F703" i="40"/>
  <c r="F478" i="40"/>
  <c r="F33" i="40"/>
  <c r="E97" i="40"/>
  <c r="C207" i="40"/>
  <c r="E618" i="40"/>
  <c r="E600" i="40" s="1"/>
  <c r="F626" i="40"/>
  <c r="F628" i="40"/>
  <c r="D743" i="40"/>
  <c r="D725" i="40" s="1"/>
  <c r="C67" i="40"/>
  <c r="C68" i="40" s="1"/>
  <c r="C97" i="40"/>
  <c r="F501" i="40"/>
  <c r="F504" i="40" s="1"/>
  <c r="F503" i="40"/>
  <c r="F97" i="40"/>
  <c r="E170" i="40"/>
  <c r="D207" i="40"/>
  <c r="D222" i="40"/>
  <c r="D418" i="40"/>
  <c r="D400" i="40" s="1"/>
  <c r="C543" i="40"/>
  <c r="C525" i="40" s="1"/>
  <c r="C526" i="40" s="1"/>
  <c r="F618" i="40"/>
  <c r="F600" i="40" s="1"/>
  <c r="C668" i="40"/>
  <c r="C650" i="40" s="1"/>
  <c r="C651" i="40" s="1"/>
  <c r="E743" i="40"/>
  <c r="E725" i="40" s="1"/>
  <c r="E476" i="40"/>
  <c r="C59" i="40"/>
  <c r="C134" i="40"/>
  <c r="E207" i="40"/>
  <c r="E237" i="40"/>
  <c r="E219" i="40" s="1"/>
  <c r="F222" i="40" s="1"/>
  <c r="E246" i="40"/>
  <c r="E249" i="40" s="1"/>
  <c r="E248" i="40"/>
  <c r="F263" i="40"/>
  <c r="F245" i="40" s="1"/>
  <c r="C292" i="40"/>
  <c r="C274" i="40" s="1"/>
  <c r="F327" i="40"/>
  <c r="E418" i="40"/>
  <c r="E400" i="40" s="1"/>
  <c r="F426" i="40"/>
  <c r="F428" i="40"/>
  <c r="D543" i="40"/>
  <c r="D525" i="40" s="1"/>
  <c r="D668" i="40"/>
  <c r="D650" i="40" s="1"/>
  <c r="D868" i="40"/>
  <c r="D850" i="40" s="1"/>
  <c r="D924" i="40"/>
  <c r="F60" i="40"/>
  <c r="D107" i="40"/>
  <c r="D105" i="40"/>
  <c r="D108" i="40" s="1"/>
  <c r="D134" i="40"/>
  <c r="F178" i="40"/>
  <c r="E300" i="40"/>
  <c r="F418" i="40"/>
  <c r="F400" i="40" s="1"/>
  <c r="C468" i="40"/>
  <c r="C450" i="40" s="1"/>
  <c r="C451" i="40" s="1"/>
  <c r="E543" i="40"/>
  <c r="E525" i="40" s="1"/>
  <c r="E551" i="40"/>
  <c r="E554" i="40" s="1"/>
  <c r="E553" i="40"/>
  <c r="F568" i="40"/>
  <c r="F550" i="40" s="1"/>
  <c r="C593" i="40"/>
  <c r="C575" i="40" s="1"/>
  <c r="C576" i="40" s="1"/>
  <c r="D579" i="40" s="1"/>
  <c r="D676" i="40"/>
  <c r="D679" i="40" s="1"/>
  <c r="D678" i="40"/>
  <c r="C793" i="40"/>
  <c r="C775" i="40" s="1"/>
  <c r="C776" i="40" s="1"/>
  <c r="D779" i="40" s="1"/>
  <c r="E868" i="40"/>
  <c r="E850" i="40" s="1"/>
  <c r="E877" i="40"/>
  <c r="F894" i="40"/>
  <c r="F876" i="40" s="1"/>
  <c r="C921" i="40"/>
  <c r="C903" i="40" s="1"/>
  <c r="E904" i="40"/>
  <c r="E907" i="40" s="1"/>
  <c r="F328" i="40"/>
  <c r="D601" i="40"/>
  <c r="D604" i="40" s="1"/>
  <c r="E105" i="40"/>
  <c r="E108" i="40" s="1"/>
  <c r="E107" i="40"/>
  <c r="E134" i="40"/>
  <c r="E292" i="40"/>
  <c r="E274" i="40" s="1"/>
  <c r="F277" i="40" s="1"/>
  <c r="F317" i="40"/>
  <c r="D468" i="40"/>
  <c r="D450" i="40" s="1"/>
  <c r="E676" i="40"/>
  <c r="E779" i="40"/>
  <c r="F170" i="40"/>
  <c r="F826" i="40"/>
  <c r="F829" i="40" s="1"/>
  <c r="F828" i="40"/>
  <c r="F68" i="40"/>
  <c r="F71" i="40" s="1"/>
  <c r="F70" i="40"/>
  <c r="D67" i="40"/>
  <c r="E70" i="40" s="1"/>
  <c r="F105" i="40"/>
  <c r="F107" i="40"/>
  <c r="D342" i="40"/>
  <c r="D324" i="40" s="1"/>
  <c r="E327" i="40" s="1"/>
  <c r="E351" i="40"/>
  <c r="E353" i="40"/>
  <c r="D801" i="40"/>
  <c r="D804" i="40" s="1"/>
  <c r="D803" i="40"/>
  <c r="F302" i="40"/>
  <c r="F803" i="40" l="1"/>
  <c r="E678" i="40"/>
  <c r="D300" i="40"/>
  <c r="D303" i="40" s="1"/>
  <c r="D378" i="40"/>
  <c r="E803" i="40"/>
  <c r="E60" i="40"/>
  <c r="E303" i="40"/>
  <c r="E704" i="40"/>
  <c r="D828" i="40"/>
  <c r="F429" i="40"/>
  <c r="D778" i="40"/>
  <c r="D829" i="40"/>
  <c r="D478" i="40"/>
  <c r="E478" i="40"/>
  <c r="E429" i="40"/>
  <c r="D628" i="40"/>
  <c r="E880" i="40"/>
  <c r="F629" i="40"/>
  <c r="D626" i="40"/>
  <c r="D629" i="40" s="1"/>
  <c r="E379" i="40"/>
  <c r="F924" i="40"/>
  <c r="E354" i="40"/>
  <c r="F351" i="40"/>
  <c r="E679" i="40"/>
  <c r="F907" i="40"/>
  <c r="C30" i="40"/>
  <c r="C31" i="40" s="1"/>
  <c r="E603" i="40"/>
  <c r="E601" i="40"/>
  <c r="E604" i="40" s="1"/>
  <c r="D33" i="40"/>
  <c r="E33" i="40"/>
  <c r="D31" i="40"/>
  <c r="F704" i="40"/>
  <c r="F108" i="40"/>
  <c r="E853" i="40"/>
  <c r="E851" i="40"/>
  <c r="F853" i="40"/>
  <c r="E528" i="40"/>
  <c r="F528" i="40"/>
  <c r="E526" i="40"/>
  <c r="D653" i="40"/>
  <c r="E653" i="40"/>
  <c r="D651" i="40"/>
  <c r="E479" i="40"/>
  <c r="C178" i="40"/>
  <c r="C179" i="40" s="1"/>
  <c r="E504" i="40"/>
  <c r="F479" i="40"/>
  <c r="E629" i="40"/>
  <c r="D277" i="40"/>
  <c r="C275" i="40"/>
  <c r="D278" i="40" s="1"/>
  <c r="F141" i="40"/>
  <c r="D578" i="40"/>
  <c r="F354" i="40"/>
  <c r="D68" i="40"/>
  <c r="D70" i="40"/>
  <c r="F403" i="40"/>
  <c r="F401" i="40"/>
  <c r="E222" i="40"/>
  <c r="E220" i="40"/>
  <c r="E728" i="40"/>
  <c r="F728" i="40"/>
  <c r="E726" i="40"/>
  <c r="D178" i="40"/>
  <c r="D208" i="40" s="1"/>
  <c r="D728" i="40"/>
  <c r="D726" i="40"/>
  <c r="D729" i="40" s="1"/>
  <c r="D142" i="40"/>
  <c r="D145" i="40" s="1"/>
  <c r="D144" i="40"/>
  <c r="F179" i="40"/>
  <c r="F246" i="40"/>
  <c r="F249" i="40" s="1"/>
  <c r="F248" i="40"/>
  <c r="D453" i="40"/>
  <c r="D451" i="40"/>
  <c r="E453" i="40"/>
  <c r="D528" i="40"/>
  <c r="D526" i="40"/>
  <c r="D529" i="40" s="1"/>
  <c r="E275" i="40"/>
  <c r="E277" i="40"/>
  <c r="E178" i="40"/>
  <c r="E208" i="40" s="1"/>
  <c r="E141" i="40"/>
  <c r="E171" i="40" s="1"/>
  <c r="F679" i="40"/>
  <c r="D171" i="40"/>
  <c r="D853" i="40"/>
  <c r="D851" i="40"/>
  <c r="D854" i="40" s="1"/>
  <c r="D401" i="40"/>
  <c r="D404" i="40" s="1"/>
  <c r="D403" i="40"/>
  <c r="C904" i="40"/>
  <c r="D907" i="40" s="1"/>
  <c r="D906" i="40"/>
  <c r="E804" i="40"/>
  <c r="E403" i="40"/>
  <c r="E401" i="40"/>
  <c r="F603" i="40"/>
  <c r="F601" i="40"/>
  <c r="F754" i="40"/>
  <c r="E754" i="40"/>
  <c r="F379" i="40"/>
  <c r="D327" i="40"/>
  <c r="D325" i="40"/>
  <c r="F877" i="40"/>
  <c r="F880" i="40" s="1"/>
  <c r="F879" i="40"/>
  <c r="F551" i="40"/>
  <c r="F554" i="40" s="1"/>
  <c r="F553" i="40"/>
  <c r="F208" i="40"/>
  <c r="D97" i="40"/>
  <c r="F303" i="40"/>
  <c r="F923" i="40"/>
  <c r="F579" i="40"/>
  <c r="D60" i="40"/>
  <c r="E829" i="40"/>
  <c r="F604" i="40" l="1"/>
  <c r="C60" i="40"/>
  <c r="E278" i="40"/>
  <c r="F278" i="40"/>
  <c r="E729" i="40"/>
  <c r="F729" i="40"/>
  <c r="D71" i="40"/>
  <c r="E71" i="40"/>
  <c r="E529" i="40"/>
  <c r="F529" i="40"/>
  <c r="D34" i="40"/>
  <c r="E34" i="40"/>
  <c r="F181" i="40"/>
  <c r="C923" i="40"/>
  <c r="C956" i="40" s="1"/>
  <c r="E223" i="40"/>
  <c r="F223" i="40"/>
  <c r="F142" i="40"/>
  <c r="F145" i="40" s="1"/>
  <c r="F144" i="40"/>
  <c r="C208" i="40"/>
  <c r="E142" i="40"/>
  <c r="E145" i="40" s="1"/>
  <c r="E144" i="40"/>
  <c r="D454" i="40"/>
  <c r="E454" i="40"/>
  <c r="F171" i="40"/>
  <c r="E854" i="40"/>
  <c r="F854" i="40"/>
  <c r="E179" i="40"/>
  <c r="F182" i="40" s="1"/>
  <c r="E181" i="40"/>
  <c r="F404" i="40"/>
  <c r="D654" i="40"/>
  <c r="E654" i="40"/>
  <c r="F956" i="40"/>
  <c r="E404" i="40"/>
  <c r="E923" i="40"/>
  <c r="D179" i="40"/>
  <c r="D182" i="40" s="1"/>
  <c r="D181" i="40"/>
  <c r="D328" i="40"/>
  <c r="E328" i="40"/>
  <c r="D923" i="40"/>
  <c r="D956" i="40" s="1"/>
  <c r="E182" i="40" l="1"/>
  <c r="E956" i="40"/>
  <c r="F240" i="37" l="1"/>
  <c r="E240" i="37"/>
  <c r="D240" i="37"/>
  <c r="C240" i="37"/>
  <c r="F239" i="37"/>
  <c r="E239" i="37"/>
  <c r="D239" i="37"/>
  <c r="C239" i="37"/>
  <c r="C236" i="37" s="1"/>
  <c r="F238" i="37"/>
  <c r="F236" i="37" s="1"/>
  <c r="E238" i="37"/>
  <c r="D238" i="37"/>
  <c r="C238" i="37"/>
  <c r="F237" i="37"/>
  <c r="E237" i="37"/>
  <c r="C237" i="37"/>
  <c r="E236" i="37"/>
  <c r="F235" i="37"/>
  <c r="E235" i="37"/>
  <c r="D235" i="37"/>
  <c r="C235" i="37"/>
  <c r="F234" i="37"/>
  <c r="E234" i="37"/>
  <c r="D234" i="37"/>
  <c r="C234" i="37"/>
  <c r="F233" i="37"/>
  <c r="E233" i="37"/>
  <c r="D233" i="37"/>
  <c r="C233" i="37"/>
  <c r="F232" i="37"/>
  <c r="E232" i="37"/>
  <c r="E231" i="37" s="1"/>
  <c r="D232" i="37"/>
  <c r="D231" i="37" s="1"/>
  <c r="C232" i="37"/>
  <c r="C231" i="37" s="1"/>
  <c r="F230" i="37"/>
  <c r="E230" i="37"/>
  <c r="D230" i="37"/>
  <c r="C230" i="37"/>
  <c r="F229" i="37"/>
  <c r="E229" i="37"/>
  <c r="D229" i="37"/>
  <c r="C229" i="37"/>
  <c r="F227" i="37"/>
  <c r="E227" i="37"/>
  <c r="D227" i="37"/>
  <c r="C227" i="37"/>
  <c r="F226" i="37"/>
  <c r="F225" i="37" s="1"/>
  <c r="E226" i="37"/>
  <c r="E225" i="37" s="1"/>
  <c r="D226" i="37"/>
  <c r="C226" i="37"/>
  <c r="C225" i="37" s="1"/>
  <c r="D225" i="37"/>
  <c r="F224" i="37"/>
  <c r="E224" i="37"/>
  <c r="D224" i="37"/>
  <c r="C224" i="37"/>
  <c r="F223" i="37"/>
  <c r="F222" i="37" s="1"/>
  <c r="E223" i="37"/>
  <c r="D223" i="37"/>
  <c r="D222" i="37" s="1"/>
  <c r="C223" i="37"/>
  <c r="C222" i="37" s="1"/>
  <c r="F221" i="37"/>
  <c r="F219" i="37" s="1"/>
  <c r="E221" i="37"/>
  <c r="E219" i="37" s="1"/>
  <c r="D221" i="37"/>
  <c r="C221" i="37"/>
  <c r="C219" i="37" s="1"/>
  <c r="F220" i="37"/>
  <c r="E220" i="37"/>
  <c r="D220" i="37"/>
  <c r="C220" i="37"/>
  <c r="F218" i="37"/>
  <c r="E218" i="37"/>
  <c r="D218" i="37"/>
  <c r="C218" i="37"/>
  <c r="F215" i="37"/>
  <c r="E215" i="37"/>
  <c r="D215" i="37"/>
  <c r="D213" i="37" s="1"/>
  <c r="C215" i="37"/>
  <c r="F214" i="37"/>
  <c r="F213" i="37" s="1"/>
  <c r="E214" i="37"/>
  <c r="E213" i="37" s="1"/>
  <c r="D214" i="37"/>
  <c r="C214" i="37"/>
  <c r="C213" i="37"/>
  <c r="F212" i="37"/>
  <c r="E212" i="37"/>
  <c r="D212" i="37"/>
  <c r="C212" i="37"/>
  <c r="C210" i="37" s="1"/>
  <c r="F211" i="37"/>
  <c r="E211" i="37"/>
  <c r="D211" i="37"/>
  <c r="C211" i="37"/>
  <c r="E210" i="37"/>
  <c r="F202" i="37"/>
  <c r="E202" i="37"/>
  <c r="D202" i="37"/>
  <c r="C202" i="37"/>
  <c r="F197" i="37"/>
  <c r="F207" i="37" s="1"/>
  <c r="F189" i="37" s="1"/>
  <c r="E197" i="37"/>
  <c r="D197" i="37"/>
  <c r="D207" i="37" s="1"/>
  <c r="D189" i="37" s="1"/>
  <c r="C197" i="37"/>
  <c r="C207" i="37" s="1"/>
  <c r="C189" i="37" s="1"/>
  <c r="C190" i="37" s="1"/>
  <c r="F191" i="37"/>
  <c r="E191" i="37"/>
  <c r="D191" i="37"/>
  <c r="F176" i="37"/>
  <c r="E176" i="37"/>
  <c r="D176" i="37"/>
  <c r="C176" i="37"/>
  <c r="F171" i="37"/>
  <c r="F181" i="37" s="1"/>
  <c r="F163" i="37" s="1"/>
  <c r="E171" i="37"/>
  <c r="E181" i="37" s="1"/>
  <c r="E163" i="37" s="1"/>
  <c r="D171" i="37"/>
  <c r="D181" i="37" s="1"/>
  <c r="D163" i="37" s="1"/>
  <c r="C171" i="37"/>
  <c r="C181" i="37" s="1"/>
  <c r="C163" i="37" s="1"/>
  <c r="C164" i="37" s="1"/>
  <c r="F165" i="37"/>
  <c r="E165" i="37"/>
  <c r="D165" i="37"/>
  <c r="F150" i="37"/>
  <c r="E150" i="37"/>
  <c r="D150" i="37"/>
  <c r="C150" i="37"/>
  <c r="F145" i="37"/>
  <c r="E145" i="37"/>
  <c r="D145" i="37"/>
  <c r="C145" i="37"/>
  <c r="F139" i="37"/>
  <c r="E139" i="37"/>
  <c r="D139" i="37"/>
  <c r="D125" i="37"/>
  <c r="D237" i="37" s="1"/>
  <c r="F124" i="37"/>
  <c r="E124" i="37"/>
  <c r="C124" i="37"/>
  <c r="F119" i="37"/>
  <c r="E119" i="37"/>
  <c r="E129" i="37" s="1"/>
  <c r="E111" i="37" s="1"/>
  <c r="D119" i="37"/>
  <c r="C119" i="37"/>
  <c r="C129" i="37" s="1"/>
  <c r="C111" i="37" s="1"/>
  <c r="C112" i="37" s="1"/>
  <c r="F113" i="37"/>
  <c r="E113" i="37"/>
  <c r="D113" i="37"/>
  <c r="E95" i="37"/>
  <c r="F95" i="37" s="1"/>
  <c r="F98" i="37" s="1"/>
  <c r="F92" i="37"/>
  <c r="E92" i="37"/>
  <c r="D92" i="37"/>
  <c r="D98" i="37" s="1"/>
  <c r="C92" i="37"/>
  <c r="F83" i="37"/>
  <c r="E83" i="37"/>
  <c r="D83" i="37"/>
  <c r="C83" i="37"/>
  <c r="F80" i="37"/>
  <c r="E80" i="37"/>
  <c r="D80" i="37"/>
  <c r="C80" i="37"/>
  <c r="F77" i="37"/>
  <c r="E77" i="37"/>
  <c r="D77" i="37"/>
  <c r="C77" i="37"/>
  <c r="F71" i="37"/>
  <c r="E71" i="37"/>
  <c r="D71" i="37"/>
  <c r="F58" i="37"/>
  <c r="F228" i="37" s="1"/>
  <c r="E58" i="37"/>
  <c r="E228" i="37" s="1"/>
  <c r="D58" i="37"/>
  <c r="D228" i="37" s="1"/>
  <c r="C58" i="37"/>
  <c r="C228" i="37" s="1"/>
  <c r="F55" i="37"/>
  <c r="E55" i="37"/>
  <c r="D55" i="37"/>
  <c r="C55" i="37"/>
  <c r="F47" i="37"/>
  <c r="F46" i="37" s="1"/>
  <c r="E47" i="37"/>
  <c r="E217" i="37" s="1"/>
  <c r="E216" i="37" s="1"/>
  <c r="D47" i="37"/>
  <c r="D217" i="37" s="1"/>
  <c r="D216" i="37" s="1"/>
  <c r="C47" i="37"/>
  <c r="E46" i="37"/>
  <c r="D46" i="37"/>
  <c r="C46" i="37"/>
  <c r="F43" i="37"/>
  <c r="E43" i="37"/>
  <c r="D43" i="37"/>
  <c r="C43" i="37"/>
  <c r="F40" i="37"/>
  <c r="E40" i="37"/>
  <c r="D40" i="37"/>
  <c r="C40" i="37"/>
  <c r="F34" i="37"/>
  <c r="E34" i="37"/>
  <c r="D34" i="37"/>
  <c r="C155" i="37" l="1"/>
  <c r="C137" i="37" s="1"/>
  <c r="C138" i="37" s="1"/>
  <c r="F210" i="37"/>
  <c r="F155" i="37"/>
  <c r="F137" i="37" s="1"/>
  <c r="C61" i="37"/>
  <c r="D61" i="37"/>
  <c r="E222" i="37"/>
  <c r="E61" i="37"/>
  <c r="F129" i="37"/>
  <c r="F111" i="37" s="1"/>
  <c r="F112" i="37" s="1"/>
  <c r="F231" i="37"/>
  <c r="C217" i="37"/>
  <c r="C216" i="37" s="1"/>
  <c r="D155" i="37"/>
  <c r="D137" i="37" s="1"/>
  <c r="E207" i="37"/>
  <c r="E189" i="37" s="1"/>
  <c r="D219" i="37"/>
  <c r="E155" i="37"/>
  <c r="E137" i="37" s="1"/>
  <c r="E140" i="37" s="1"/>
  <c r="C98" i="37"/>
  <c r="E32" i="37"/>
  <c r="E62" i="37" s="1"/>
  <c r="D69" i="37"/>
  <c r="E164" i="37"/>
  <c r="E166" i="37"/>
  <c r="C32" i="37"/>
  <c r="C33" i="37" s="1"/>
  <c r="D32" i="37"/>
  <c r="D62" i="37"/>
  <c r="F166" i="37"/>
  <c r="F164" i="37"/>
  <c r="F69" i="37"/>
  <c r="F99" i="37" s="1"/>
  <c r="D190" i="37"/>
  <c r="D193" i="37" s="1"/>
  <c r="D192" i="37"/>
  <c r="D140" i="37"/>
  <c r="D138" i="37"/>
  <c r="D141" i="37" s="1"/>
  <c r="E192" i="37"/>
  <c r="E190" i="37"/>
  <c r="F190" i="37"/>
  <c r="F192" i="37"/>
  <c r="D236" i="37"/>
  <c r="F138" i="37"/>
  <c r="F140" i="37"/>
  <c r="E112" i="37"/>
  <c r="D164" i="37"/>
  <c r="D167" i="37" s="1"/>
  <c r="D166" i="37"/>
  <c r="E98" i="37"/>
  <c r="D124" i="37"/>
  <c r="D129" i="37" s="1"/>
  <c r="D210" i="37"/>
  <c r="F217" i="37"/>
  <c r="F216" i="37" s="1"/>
  <c r="F61" i="37"/>
  <c r="F114" i="37" l="1"/>
  <c r="E138" i="37"/>
  <c r="C69" i="37"/>
  <c r="C99" i="37" s="1"/>
  <c r="C209" i="37"/>
  <c r="C62" i="37"/>
  <c r="E167" i="37"/>
  <c r="F193" i="37"/>
  <c r="D111" i="37"/>
  <c r="D209" i="37"/>
  <c r="C208" i="37"/>
  <c r="E141" i="37"/>
  <c r="D33" i="37"/>
  <c r="D36" i="37" s="1"/>
  <c r="D35" i="37"/>
  <c r="D72" i="37"/>
  <c r="D70" i="37"/>
  <c r="E69" i="37"/>
  <c r="E99" i="37" s="1"/>
  <c r="D99" i="37"/>
  <c r="F141" i="37"/>
  <c r="F115" i="37"/>
  <c r="F208" i="37"/>
  <c r="F70" i="37"/>
  <c r="E209" i="37"/>
  <c r="F209" i="37"/>
  <c r="F32" i="37"/>
  <c r="F62" i="37" s="1"/>
  <c r="E193" i="37"/>
  <c r="F167" i="37"/>
  <c r="E35" i="37"/>
  <c r="E33" i="37"/>
  <c r="C70" i="37" l="1"/>
  <c r="D73" i="37"/>
  <c r="F72" i="37"/>
  <c r="C241" i="37"/>
  <c r="F35" i="37"/>
  <c r="F33" i="37"/>
  <c r="F36" i="37" s="1"/>
  <c r="F241" i="37"/>
  <c r="E36" i="37"/>
  <c r="E72" i="37"/>
  <c r="E208" i="37"/>
  <c r="E241" i="37" s="1"/>
  <c r="E70" i="37"/>
  <c r="E73" i="37" s="1"/>
  <c r="D114" i="37"/>
  <c r="D112" i="37"/>
  <c r="E114" i="37"/>
  <c r="D208" i="37"/>
  <c r="D241" i="37" s="1"/>
  <c r="F73" i="37" l="1"/>
  <c r="D115" i="37"/>
  <c r="E115" i="37"/>
  <c r="F247" i="36" l="1"/>
  <c r="E247" i="36"/>
  <c r="D247" i="36"/>
  <c r="C247" i="36"/>
  <c r="F246" i="36"/>
  <c r="E246" i="36"/>
  <c r="D246" i="36"/>
  <c r="C246" i="36"/>
  <c r="F245" i="36"/>
  <c r="E245" i="36"/>
  <c r="D245" i="36"/>
  <c r="C245" i="36"/>
  <c r="F244" i="36"/>
  <c r="E244" i="36"/>
  <c r="D244" i="36"/>
  <c r="C244" i="36"/>
  <c r="F243" i="36"/>
  <c r="E243" i="36"/>
  <c r="D243" i="36"/>
  <c r="C243" i="36"/>
  <c r="F242" i="36"/>
  <c r="E242" i="36"/>
  <c r="D242" i="36"/>
  <c r="C242" i="36"/>
  <c r="F241" i="36"/>
  <c r="E241" i="36"/>
  <c r="D241" i="36"/>
  <c r="C241" i="36"/>
  <c r="F240" i="36"/>
  <c r="E240" i="36"/>
  <c r="D240" i="36"/>
  <c r="C240" i="36"/>
  <c r="F239" i="36"/>
  <c r="E239" i="36"/>
  <c r="E238" i="36" s="1"/>
  <c r="D239" i="36"/>
  <c r="C239" i="36"/>
  <c r="F238" i="36"/>
  <c r="F237" i="36"/>
  <c r="E237" i="36"/>
  <c r="D237" i="36"/>
  <c r="C237" i="36"/>
  <c r="F236" i="36"/>
  <c r="F235" i="36" s="1"/>
  <c r="E236" i="36"/>
  <c r="D236" i="36"/>
  <c r="C236" i="36"/>
  <c r="F232" i="36"/>
  <c r="E232" i="36"/>
  <c r="D232" i="36"/>
  <c r="C232" i="36"/>
  <c r="F229" i="36"/>
  <c r="E229" i="36"/>
  <c r="D229" i="36"/>
  <c r="C229" i="36"/>
  <c r="F228" i="36"/>
  <c r="E228" i="36"/>
  <c r="D228" i="36"/>
  <c r="C228" i="36"/>
  <c r="F227" i="36"/>
  <c r="F226" i="36" s="1"/>
  <c r="E227" i="36"/>
  <c r="D227" i="36"/>
  <c r="D226" i="36" s="1"/>
  <c r="C227" i="36"/>
  <c r="C226" i="36"/>
  <c r="F223" i="36"/>
  <c r="F205" i="36" s="1"/>
  <c r="F208" i="36" s="1"/>
  <c r="E223" i="36"/>
  <c r="D223" i="36"/>
  <c r="C223" i="36"/>
  <c r="F209" i="36"/>
  <c r="E209" i="36"/>
  <c r="D209" i="36"/>
  <c r="F207" i="36"/>
  <c r="E207" i="36"/>
  <c r="D207" i="36"/>
  <c r="E205" i="36"/>
  <c r="D205" i="36"/>
  <c r="C205" i="36"/>
  <c r="F197" i="36"/>
  <c r="F179" i="36" s="1"/>
  <c r="F182" i="36" s="1"/>
  <c r="E197" i="36"/>
  <c r="E179" i="36" s="1"/>
  <c r="D197" i="36"/>
  <c r="D179" i="36" s="1"/>
  <c r="D182" i="36" s="1"/>
  <c r="C197" i="36"/>
  <c r="C179" i="36" s="1"/>
  <c r="F183" i="36"/>
  <c r="E183" i="36"/>
  <c r="D183" i="36"/>
  <c r="F181" i="36"/>
  <c r="E181" i="36"/>
  <c r="D181" i="36"/>
  <c r="F171" i="36"/>
  <c r="F153" i="36" s="1"/>
  <c r="F156" i="36" s="1"/>
  <c r="E171" i="36"/>
  <c r="E153" i="36" s="1"/>
  <c r="D171" i="36"/>
  <c r="D153" i="36" s="1"/>
  <c r="C171" i="36"/>
  <c r="C153" i="36" s="1"/>
  <c r="F157" i="36"/>
  <c r="E157" i="36"/>
  <c r="D157" i="36"/>
  <c r="F155" i="36"/>
  <c r="E155" i="36"/>
  <c r="D155" i="36"/>
  <c r="F143" i="36"/>
  <c r="F125" i="36" s="1"/>
  <c r="F128" i="36" s="1"/>
  <c r="E143" i="36"/>
  <c r="E125" i="36" s="1"/>
  <c r="D143" i="36"/>
  <c r="D125" i="36" s="1"/>
  <c r="D128" i="36" s="1"/>
  <c r="C143" i="36"/>
  <c r="C125" i="36" s="1"/>
  <c r="F129" i="36"/>
  <c r="E129" i="36"/>
  <c r="D129" i="36"/>
  <c r="F127" i="36"/>
  <c r="E127" i="36"/>
  <c r="D127" i="36"/>
  <c r="F117" i="36"/>
  <c r="F99" i="36" s="1"/>
  <c r="E117" i="36"/>
  <c r="D117" i="36"/>
  <c r="D99" i="36" s="1"/>
  <c r="C117" i="36"/>
  <c r="C99" i="36" s="1"/>
  <c r="F103" i="36"/>
  <c r="E103" i="36"/>
  <c r="D103" i="36"/>
  <c r="F101" i="36"/>
  <c r="E101" i="36"/>
  <c r="D101" i="36"/>
  <c r="F90" i="36"/>
  <c r="F72" i="36" s="1"/>
  <c r="E90" i="36"/>
  <c r="E72" i="36" s="1"/>
  <c r="D90" i="36"/>
  <c r="D72" i="36" s="1"/>
  <c r="C90" i="36"/>
  <c r="C72" i="36" s="1"/>
  <c r="F76" i="36"/>
  <c r="E76" i="36"/>
  <c r="D76" i="36"/>
  <c r="F74" i="36"/>
  <c r="E74" i="36"/>
  <c r="D74" i="36"/>
  <c r="E61" i="36"/>
  <c r="F60" i="36"/>
  <c r="E60" i="36"/>
  <c r="D60" i="36"/>
  <c r="C60" i="36"/>
  <c r="F33" i="36"/>
  <c r="E33" i="36"/>
  <c r="D33" i="36"/>
  <c r="F31" i="36"/>
  <c r="F34" i="36" s="1"/>
  <c r="E31" i="36"/>
  <c r="E32" i="36" s="1"/>
  <c r="D31" i="36"/>
  <c r="D32" i="36" s="1"/>
  <c r="E182" i="36" l="1"/>
  <c r="C238" i="36"/>
  <c r="E226" i="36"/>
  <c r="E235" i="36"/>
  <c r="D238" i="36"/>
  <c r="E208" i="36"/>
  <c r="E252" i="36"/>
  <c r="C235" i="36"/>
  <c r="C225" i="36" s="1"/>
  <c r="D61" i="36"/>
  <c r="D235" i="36"/>
  <c r="F32" i="36"/>
  <c r="D208" i="36"/>
  <c r="E35" i="36"/>
  <c r="E128" i="36"/>
  <c r="D224" i="36"/>
  <c r="D75" i="36"/>
  <c r="D156" i="36"/>
  <c r="E75" i="36"/>
  <c r="E156" i="36"/>
  <c r="E225" i="36"/>
  <c r="F35" i="36"/>
  <c r="F224" i="36"/>
  <c r="F75" i="36"/>
  <c r="D102" i="36"/>
  <c r="C252" i="36"/>
  <c r="C31" i="36"/>
  <c r="C61" i="36" s="1"/>
  <c r="F61" i="36"/>
  <c r="D252" i="36"/>
  <c r="D225" i="36" s="1"/>
  <c r="F252" i="36"/>
  <c r="F225" i="36" s="1"/>
  <c r="E34" i="36"/>
  <c r="E99" i="36"/>
  <c r="E102" i="36" s="1"/>
  <c r="F257" i="36" l="1"/>
  <c r="D257" i="36"/>
  <c r="E224" i="36"/>
  <c r="E257" i="36" s="1"/>
  <c r="C32" i="36"/>
  <c r="D35" i="36" s="1"/>
  <c r="C224" i="36"/>
  <c r="C257" i="36" s="1"/>
  <c r="F102" i="36"/>
  <c r="D34" i="36"/>
  <c r="E504" i="35" l="1"/>
  <c r="D504" i="35"/>
  <c r="C504" i="35"/>
  <c r="B504" i="35"/>
  <c r="E503" i="35"/>
  <c r="D503" i="35"/>
  <c r="C503" i="35"/>
  <c r="B503" i="35"/>
  <c r="E502" i="35"/>
  <c r="D502" i="35"/>
  <c r="C502" i="35"/>
  <c r="B502" i="35"/>
  <c r="E501" i="35"/>
  <c r="E500" i="35" s="1"/>
  <c r="D501" i="35"/>
  <c r="C501" i="35"/>
  <c r="B501" i="35"/>
  <c r="F500" i="35"/>
  <c r="D500" i="35"/>
  <c r="C500" i="35"/>
  <c r="E493" i="35"/>
  <c r="D493" i="35"/>
  <c r="C493" i="35"/>
  <c r="B493" i="35"/>
  <c r="E492" i="35"/>
  <c r="D492" i="35"/>
  <c r="C492" i="35"/>
  <c r="B492" i="35"/>
  <c r="E491" i="35"/>
  <c r="D491" i="35"/>
  <c r="C491" i="35"/>
  <c r="E490" i="35"/>
  <c r="E488" i="35" s="1"/>
  <c r="D490" i="35"/>
  <c r="C490" i="35"/>
  <c r="C488" i="35" s="1"/>
  <c r="B490" i="35"/>
  <c r="E489" i="35"/>
  <c r="D489" i="35"/>
  <c r="C489" i="35"/>
  <c r="B489" i="35"/>
  <c r="B488" i="35" s="1"/>
  <c r="D488" i="35"/>
  <c r="E487" i="35"/>
  <c r="D487" i="35"/>
  <c r="C487" i="35"/>
  <c r="B487" i="35"/>
  <c r="E486" i="35"/>
  <c r="D486" i="35"/>
  <c r="C486" i="35"/>
  <c r="C485" i="35" s="1"/>
  <c r="B486" i="35"/>
  <c r="B485" i="35" s="1"/>
  <c r="E485" i="35"/>
  <c r="D485" i="35"/>
  <c r="E484" i="35"/>
  <c r="D484" i="35"/>
  <c r="C484" i="35"/>
  <c r="C482" i="35" s="1"/>
  <c r="B484" i="35"/>
  <c r="B482" i="35" s="1"/>
  <c r="E483" i="35"/>
  <c r="E482" i="35" s="1"/>
  <c r="D483" i="35"/>
  <c r="C483" i="35"/>
  <c r="B483" i="35"/>
  <c r="D482" i="35"/>
  <c r="E481" i="35"/>
  <c r="D481" i="35"/>
  <c r="C481" i="35"/>
  <c r="B481" i="35"/>
  <c r="E480" i="35"/>
  <c r="D480" i="35"/>
  <c r="C480" i="35"/>
  <c r="B480" i="35"/>
  <c r="E478" i="35"/>
  <c r="D478" i="35"/>
  <c r="C478" i="35"/>
  <c r="B478" i="35"/>
  <c r="E477" i="35"/>
  <c r="D477" i="35"/>
  <c r="D476" i="35" s="1"/>
  <c r="C477" i="35"/>
  <c r="B477" i="35"/>
  <c r="B476" i="35" s="1"/>
  <c r="E476" i="35"/>
  <c r="E475" i="35"/>
  <c r="D475" i="35"/>
  <c r="C475" i="35"/>
  <c r="B475" i="35"/>
  <c r="E474" i="35"/>
  <c r="E473" i="35" s="1"/>
  <c r="D474" i="35"/>
  <c r="D473" i="35" s="1"/>
  <c r="C474" i="35"/>
  <c r="B474" i="35"/>
  <c r="E464" i="35"/>
  <c r="E469" i="35" s="1"/>
  <c r="D464" i="35"/>
  <c r="D469" i="35" s="1"/>
  <c r="C464" i="35"/>
  <c r="C469" i="35" s="1"/>
  <c r="C451" i="35" s="1"/>
  <c r="B464" i="35"/>
  <c r="B469" i="35" s="1"/>
  <c r="E453" i="35"/>
  <c r="D453" i="35"/>
  <c r="C453" i="35"/>
  <c r="E439" i="35"/>
  <c r="E444" i="35" s="1"/>
  <c r="E426" i="35" s="1"/>
  <c r="D439" i="35"/>
  <c r="D444" i="35" s="1"/>
  <c r="D426" i="35" s="1"/>
  <c r="C439" i="35"/>
  <c r="C444" i="35" s="1"/>
  <c r="C426" i="35" s="1"/>
  <c r="B439" i="35"/>
  <c r="B444" i="35" s="1"/>
  <c r="B426" i="35" s="1"/>
  <c r="E428" i="35"/>
  <c r="D428" i="35"/>
  <c r="C428" i="35"/>
  <c r="E413" i="35"/>
  <c r="E418" i="35" s="1"/>
  <c r="D413" i="35"/>
  <c r="D418" i="35" s="1"/>
  <c r="C413" i="35"/>
  <c r="C418" i="35" s="1"/>
  <c r="B413" i="35"/>
  <c r="B418" i="35" s="1"/>
  <c r="E403" i="35"/>
  <c r="D403" i="35"/>
  <c r="C403" i="35"/>
  <c r="E401" i="35"/>
  <c r="E402" i="35" s="1"/>
  <c r="C401" i="35"/>
  <c r="C402" i="35" s="1"/>
  <c r="C405" i="35" s="1"/>
  <c r="B401" i="35"/>
  <c r="B402" i="35" s="1"/>
  <c r="E385" i="35"/>
  <c r="E390" i="35" s="1"/>
  <c r="E373" i="35" s="1"/>
  <c r="D385" i="35"/>
  <c r="D390" i="35" s="1"/>
  <c r="D373" i="35" s="1"/>
  <c r="C385" i="35"/>
  <c r="C390" i="35" s="1"/>
  <c r="C373" i="35" s="1"/>
  <c r="B385" i="35"/>
  <c r="B390" i="35" s="1"/>
  <c r="B373" i="35" s="1"/>
  <c r="B374" i="35" s="1"/>
  <c r="E375" i="35"/>
  <c r="D375" i="35"/>
  <c r="C375" i="35"/>
  <c r="E361" i="35"/>
  <c r="D361" i="35"/>
  <c r="C361" i="35"/>
  <c r="E346" i="35"/>
  <c r="D346" i="35"/>
  <c r="C346" i="35"/>
  <c r="B346" i="35"/>
  <c r="E334" i="35"/>
  <c r="D334" i="35"/>
  <c r="C334" i="35"/>
  <c r="F332" i="35"/>
  <c r="D332" i="35"/>
  <c r="D333" i="35" s="1"/>
  <c r="D324" i="35"/>
  <c r="C324" i="35"/>
  <c r="C295" i="35" s="1"/>
  <c r="B324" i="35"/>
  <c r="E309" i="35"/>
  <c r="E324" i="35" s="1"/>
  <c r="D309" i="35"/>
  <c r="C309" i="35"/>
  <c r="B309" i="35"/>
  <c r="E297" i="35"/>
  <c r="D297" i="35"/>
  <c r="C297" i="35"/>
  <c r="B295" i="35"/>
  <c r="B296" i="35" s="1"/>
  <c r="E287" i="35"/>
  <c r="E258" i="35" s="1"/>
  <c r="E259" i="35" s="1"/>
  <c r="D287" i="35"/>
  <c r="D258" i="35" s="1"/>
  <c r="D259" i="35" s="1"/>
  <c r="C287" i="35"/>
  <c r="C258" i="35" s="1"/>
  <c r="C259" i="35" s="1"/>
  <c r="E272" i="35"/>
  <c r="D272" i="35"/>
  <c r="C272" i="35"/>
  <c r="B272" i="35"/>
  <c r="B287" i="35" s="1"/>
  <c r="E260" i="35"/>
  <c r="D260" i="35"/>
  <c r="C260" i="35"/>
  <c r="F258" i="35"/>
  <c r="E250" i="35"/>
  <c r="D250" i="35"/>
  <c r="C250" i="35"/>
  <c r="B250" i="35"/>
  <c r="E235" i="35"/>
  <c r="D235" i="35"/>
  <c r="C235" i="35"/>
  <c r="B235" i="35"/>
  <c r="E223" i="35"/>
  <c r="D223" i="35"/>
  <c r="C223" i="35"/>
  <c r="B221" i="35"/>
  <c r="B222" i="35" s="1"/>
  <c r="E198" i="35"/>
  <c r="E213" i="35" s="1"/>
  <c r="D198" i="35"/>
  <c r="D213" i="35" s="1"/>
  <c r="C198" i="35"/>
  <c r="C213" i="35" s="1"/>
  <c r="B198" i="35"/>
  <c r="B213" i="35" s="1"/>
  <c r="E186" i="35"/>
  <c r="D186" i="35"/>
  <c r="C186" i="35"/>
  <c r="F184" i="35"/>
  <c r="E170" i="35"/>
  <c r="D170" i="35"/>
  <c r="C170" i="35"/>
  <c r="B170" i="35"/>
  <c r="B176" i="35" s="1"/>
  <c r="E161" i="35"/>
  <c r="E176" i="35" s="1"/>
  <c r="D161" i="35"/>
  <c r="D176" i="35" s="1"/>
  <c r="C161" i="35"/>
  <c r="C176" i="35" s="1"/>
  <c r="B161" i="35"/>
  <c r="E149" i="35"/>
  <c r="D149" i="35"/>
  <c r="C149" i="35"/>
  <c r="E133" i="35"/>
  <c r="E139" i="35" s="1"/>
  <c r="D133" i="35"/>
  <c r="D139" i="35" s="1"/>
  <c r="C133" i="35"/>
  <c r="C139" i="35" s="1"/>
  <c r="B133" i="35"/>
  <c r="E124" i="35"/>
  <c r="D124" i="35"/>
  <c r="C124" i="35"/>
  <c r="B124" i="35"/>
  <c r="E112" i="35"/>
  <c r="D112" i="35"/>
  <c r="C112" i="35"/>
  <c r="E87" i="35"/>
  <c r="E102" i="35" s="1"/>
  <c r="D87" i="35"/>
  <c r="D102" i="35" s="1"/>
  <c r="C87" i="35"/>
  <c r="C102" i="35" s="1"/>
  <c r="B87" i="35"/>
  <c r="B102" i="35" s="1"/>
  <c r="E75" i="35"/>
  <c r="D75" i="35"/>
  <c r="C75" i="35"/>
  <c r="B62" i="35"/>
  <c r="E50" i="35"/>
  <c r="D50" i="35"/>
  <c r="D65" i="35" s="1"/>
  <c r="C50" i="35"/>
  <c r="C65" i="35" s="1"/>
  <c r="B50" i="35"/>
  <c r="E47" i="35"/>
  <c r="E65" i="35" s="1"/>
  <c r="D47" i="35"/>
  <c r="C47" i="35"/>
  <c r="B47" i="35"/>
  <c r="E44" i="35"/>
  <c r="D44" i="35"/>
  <c r="C44" i="35"/>
  <c r="B44" i="35"/>
  <c r="E38" i="35"/>
  <c r="D38" i="35"/>
  <c r="C38" i="35"/>
  <c r="C298" i="35" l="1"/>
  <c r="C296" i="35"/>
  <c r="C299" i="35" s="1"/>
  <c r="B184" i="35"/>
  <c r="B185" i="35" s="1"/>
  <c r="C36" i="35"/>
  <c r="C37" i="35" s="1"/>
  <c r="C40" i="35" s="1"/>
  <c r="D325" i="35"/>
  <c r="B139" i="35"/>
  <c r="B471" i="35" s="1"/>
  <c r="C479" i="35"/>
  <c r="D401" i="35"/>
  <c r="D402" i="35" s="1"/>
  <c r="D295" i="35"/>
  <c r="D479" i="35"/>
  <c r="F451" i="35" s="1"/>
  <c r="F472" i="35" s="1"/>
  <c r="E405" i="35"/>
  <c r="B479" i="35"/>
  <c r="E479" i="35"/>
  <c r="B65" i="35"/>
  <c r="B36" i="35" s="1"/>
  <c r="B361" i="35"/>
  <c r="B500" i="35"/>
  <c r="C288" i="35"/>
  <c r="D288" i="35"/>
  <c r="B325" i="35"/>
  <c r="D362" i="35"/>
  <c r="B473" i="35"/>
  <c r="C476" i="35"/>
  <c r="E288" i="35"/>
  <c r="C325" i="35"/>
  <c r="C473" i="35"/>
  <c r="E110" i="35"/>
  <c r="E140" i="35" s="1"/>
  <c r="D427" i="35"/>
  <c r="D429" i="35"/>
  <c r="E251" i="35"/>
  <c r="B258" i="35"/>
  <c r="B259" i="35" s="1"/>
  <c r="C262" i="35" s="1"/>
  <c r="D405" i="35"/>
  <c r="C73" i="35"/>
  <c r="D184" i="35"/>
  <c r="D214" i="35" s="1"/>
  <c r="D262" i="35"/>
  <c r="C471" i="35"/>
  <c r="B147" i="35"/>
  <c r="B148" i="35" s="1"/>
  <c r="D73" i="35"/>
  <c r="E184" i="35"/>
  <c r="E214" i="35" s="1"/>
  <c r="E262" i="35"/>
  <c r="C374" i="35"/>
  <c r="C377" i="35" s="1"/>
  <c r="C376" i="35"/>
  <c r="D471" i="35"/>
  <c r="C214" i="35"/>
  <c r="C184" i="35"/>
  <c r="E427" i="35"/>
  <c r="E429" i="35"/>
  <c r="E103" i="35"/>
  <c r="E73" i="35"/>
  <c r="C147" i="35"/>
  <c r="C177" i="35"/>
  <c r="E295" i="35"/>
  <c r="E325" i="35" s="1"/>
  <c r="D374" i="35"/>
  <c r="D376" i="35"/>
  <c r="E471" i="35"/>
  <c r="B73" i="35"/>
  <c r="B74" i="35" s="1"/>
  <c r="C77" i="35" s="1"/>
  <c r="C110" i="35"/>
  <c r="C140" i="35" s="1"/>
  <c r="D147" i="35"/>
  <c r="D177" i="35" s="1"/>
  <c r="E374" i="35"/>
  <c r="E377" i="35" s="1"/>
  <c r="E376" i="35"/>
  <c r="E36" i="35"/>
  <c r="E66" i="35" s="1"/>
  <c r="D110" i="35"/>
  <c r="D140" i="35" s="1"/>
  <c r="E147" i="35"/>
  <c r="E177" i="35" s="1"/>
  <c r="C427" i="35"/>
  <c r="C430" i="35" s="1"/>
  <c r="C429" i="35"/>
  <c r="B451" i="35"/>
  <c r="C454" i="35" s="1"/>
  <c r="C332" i="35"/>
  <c r="C362" i="35" s="1"/>
  <c r="D36" i="35"/>
  <c r="C221" i="35"/>
  <c r="D261" i="35"/>
  <c r="C404" i="35"/>
  <c r="D451" i="35"/>
  <c r="B491" i="35"/>
  <c r="D221" i="35"/>
  <c r="D251" i="35" s="1"/>
  <c r="E261" i="35"/>
  <c r="E332" i="35"/>
  <c r="D404" i="35"/>
  <c r="E451" i="35"/>
  <c r="E221" i="35"/>
  <c r="E404" i="35"/>
  <c r="C452" i="35"/>
  <c r="C455" i="35" s="1"/>
  <c r="B66" i="35" l="1"/>
  <c r="C39" i="35"/>
  <c r="B110" i="35"/>
  <c r="B111" i="35" s="1"/>
  <c r="B103" i="35"/>
  <c r="C66" i="35"/>
  <c r="D296" i="35"/>
  <c r="D299" i="35" s="1"/>
  <c r="D298" i="35"/>
  <c r="B214" i="35"/>
  <c r="D377" i="35"/>
  <c r="E430" i="35"/>
  <c r="B332" i="35"/>
  <c r="B333" i="35" s="1"/>
  <c r="E335" i="35"/>
  <c r="E333" i="35"/>
  <c r="E336" i="35" s="1"/>
  <c r="D224" i="35"/>
  <c r="D222" i="35"/>
  <c r="C333" i="35"/>
  <c r="C335" i="35"/>
  <c r="E74" i="35"/>
  <c r="E76" i="35"/>
  <c r="D185" i="35"/>
  <c r="D188" i="35" s="1"/>
  <c r="D187" i="35"/>
  <c r="C222" i="35"/>
  <c r="C225" i="35" s="1"/>
  <c r="C224" i="35"/>
  <c r="D74" i="35"/>
  <c r="D77" i="35" s="1"/>
  <c r="D76" i="35"/>
  <c r="C251" i="35"/>
  <c r="D103" i="35"/>
  <c r="C261" i="35"/>
  <c r="E150" i="35"/>
  <c r="E148" i="35"/>
  <c r="D150" i="35"/>
  <c r="D148" i="35"/>
  <c r="C76" i="35"/>
  <c r="B140" i="35"/>
  <c r="E362" i="35"/>
  <c r="D37" i="35"/>
  <c r="D40" i="35" s="1"/>
  <c r="D39" i="35"/>
  <c r="C150" i="35"/>
  <c r="C148" i="35"/>
  <c r="C151" i="35" s="1"/>
  <c r="E224" i="35"/>
  <c r="E222" i="35"/>
  <c r="D452" i="35"/>
  <c r="D455" i="35" s="1"/>
  <c r="D454" i="35"/>
  <c r="D472" i="35"/>
  <c r="D505" i="35" s="1"/>
  <c r="B472" i="35"/>
  <c r="B505" i="35" s="1"/>
  <c r="B177" i="35"/>
  <c r="C103" i="35"/>
  <c r="D430" i="35"/>
  <c r="D113" i="35"/>
  <c r="D111" i="35"/>
  <c r="C111" i="35"/>
  <c r="C114" i="35" s="1"/>
  <c r="C113" i="35"/>
  <c r="E454" i="35"/>
  <c r="E452" i="35"/>
  <c r="E455" i="35" s="1"/>
  <c r="E472" i="35"/>
  <c r="E505" i="35" s="1"/>
  <c r="E37" i="35"/>
  <c r="E39" i="35"/>
  <c r="D66" i="35"/>
  <c r="D335" i="35"/>
  <c r="E296" i="35"/>
  <c r="E299" i="35" s="1"/>
  <c r="E298" i="35"/>
  <c r="C185" i="35"/>
  <c r="C188" i="35" s="1"/>
  <c r="C187" i="35"/>
  <c r="E185" i="35"/>
  <c r="E187" i="35"/>
  <c r="C472" i="35"/>
  <c r="C505" i="35" s="1"/>
  <c r="B288" i="35"/>
  <c r="E113" i="35"/>
  <c r="E111" i="35"/>
  <c r="E114" i="35" s="1"/>
  <c r="B362" i="35" l="1"/>
  <c r="E225" i="35"/>
  <c r="D151" i="35"/>
  <c r="D114" i="35"/>
  <c r="E77" i="35"/>
  <c r="E188" i="35"/>
  <c r="C336" i="35"/>
  <c r="D336" i="35"/>
  <c r="D225" i="35"/>
  <c r="E40" i="35"/>
  <c r="E151" i="35"/>
  <c r="F388" i="34" l="1"/>
  <c r="E388" i="34"/>
  <c r="D388" i="34"/>
  <c r="C388" i="34"/>
  <c r="F387" i="34"/>
  <c r="E387" i="34"/>
  <c r="D387" i="34"/>
  <c r="C387" i="34"/>
  <c r="F386" i="34"/>
  <c r="E386" i="34"/>
  <c r="E384" i="34" s="1"/>
  <c r="D386" i="34"/>
  <c r="C386" i="34"/>
  <c r="D385" i="34"/>
  <c r="D384" i="34" s="1"/>
  <c r="C385" i="34"/>
  <c r="F383" i="34"/>
  <c r="E383" i="34"/>
  <c r="D383" i="34"/>
  <c r="C383" i="34"/>
  <c r="F382" i="34"/>
  <c r="E382" i="34"/>
  <c r="D382" i="34"/>
  <c r="C382" i="34"/>
  <c r="F381" i="34"/>
  <c r="E381" i="34"/>
  <c r="E379" i="34" s="1"/>
  <c r="D381" i="34"/>
  <c r="C381" i="34"/>
  <c r="F380" i="34"/>
  <c r="F379" i="34" s="1"/>
  <c r="E380" i="34"/>
  <c r="D380" i="34"/>
  <c r="C380" i="34"/>
  <c r="C379" i="34" s="1"/>
  <c r="F378" i="34"/>
  <c r="E378" i="34"/>
  <c r="D378" i="34"/>
  <c r="C378" i="34"/>
  <c r="C377" i="34"/>
  <c r="F375" i="34"/>
  <c r="E375" i="34"/>
  <c r="D375" i="34"/>
  <c r="C375" i="34"/>
  <c r="F374" i="34"/>
  <c r="E374" i="34"/>
  <c r="E373" i="34" s="1"/>
  <c r="D374" i="34"/>
  <c r="D373" i="34" s="1"/>
  <c r="C374" i="34"/>
  <c r="F372" i="34"/>
  <c r="E372" i="34"/>
  <c r="D372" i="34"/>
  <c r="C372" i="34"/>
  <c r="F371" i="34"/>
  <c r="E371" i="34"/>
  <c r="D371" i="34"/>
  <c r="C371" i="34"/>
  <c r="F370" i="34"/>
  <c r="E370" i="34"/>
  <c r="C370" i="34"/>
  <c r="F369" i="34"/>
  <c r="E369" i="34"/>
  <c r="D369" i="34"/>
  <c r="C369" i="34"/>
  <c r="F368" i="34"/>
  <c r="F367" i="34" s="1"/>
  <c r="E368" i="34"/>
  <c r="E367" i="34" s="1"/>
  <c r="D368" i="34"/>
  <c r="D367" i="34" s="1"/>
  <c r="C368" i="34"/>
  <c r="F366" i="34"/>
  <c r="E366" i="34"/>
  <c r="D366" i="34"/>
  <c r="C366" i="34"/>
  <c r="F365" i="34"/>
  <c r="E365" i="34"/>
  <c r="E364" i="34" s="1"/>
  <c r="D365" i="34"/>
  <c r="D364" i="34" s="1"/>
  <c r="C365" i="34"/>
  <c r="F364" i="34"/>
  <c r="C364" i="34"/>
  <c r="F363" i="34"/>
  <c r="E363" i="34"/>
  <c r="D363" i="34"/>
  <c r="C363" i="34"/>
  <c r="F362" i="34"/>
  <c r="F361" i="34" s="1"/>
  <c r="E362" i="34"/>
  <c r="D362" i="34"/>
  <c r="C362" i="34"/>
  <c r="C361" i="34" s="1"/>
  <c r="F360" i="34"/>
  <c r="E360" i="34"/>
  <c r="D360" i="34"/>
  <c r="C360" i="34"/>
  <c r="F359" i="34"/>
  <c r="F358" i="34" s="1"/>
  <c r="E359" i="34"/>
  <c r="D359" i="34"/>
  <c r="C359" i="34"/>
  <c r="C358" i="34" s="1"/>
  <c r="E358" i="34"/>
  <c r="D358" i="34"/>
  <c r="F349" i="34"/>
  <c r="E349" i="34"/>
  <c r="D349" i="34"/>
  <c r="C349" i="34"/>
  <c r="F344" i="34"/>
  <c r="F354" i="34" s="1"/>
  <c r="F336" i="34" s="1"/>
  <c r="E344" i="34"/>
  <c r="E354" i="34" s="1"/>
  <c r="E336" i="34" s="1"/>
  <c r="D344" i="34"/>
  <c r="D354" i="34" s="1"/>
  <c r="D336" i="34" s="1"/>
  <c r="C344" i="34"/>
  <c r="C354" i="34" s="1"/>
  <c r="C336" i="34" s="1"/>
  <c r="C337" i="34" s="1"/>
  <c r="F338" i="34"/>
  <c r="E338" i="34"/>
  <c r="D338" i="34"/>
  <c r="F323" i="34"/>
  <c r="E323" i="34"/>
  <c r="D323" i="34"/>
  <c r="C323" i="34"/>
  <c r="C260" i="34" s="1"/>
  <c r="F318" i="34"/>
  <c r="F328" i="34" s="1"/>
  <c r="F310" i="34" s="1"/>
  <c r="E318" i="34"/>
  <c r="E328" i="34" s="1"/>
  <c r="E310" i="34" s="1"/>
  <c r="D318" i="34"/>
  <c r="D328" i="34" s="1"/>
  <c r="D310" i="34" s="1"/>
  <c r="C318" i="34"/>
  <c r="F312" i="34"/>
  <c r="E312" i="34"/>
  <c r="D312" i="34"/>
  <c r="F298" i="34"/>
  <c r="E298" i="34"/>
  <c r="D298" i="34"/>
  <c r="C298" i="34"/>
  <c r="F293" i="34"/>
  <c r="E293" i="34"/>
  <c r="D293" i="34"/>
  <c r="C293" i="34"/>
  <c r="F288" i="34"/>
  <c r="E288" i="34"/>
  <c r="D288" i="34"/>
  <c r="F287" i="34"/>
  <c r="E287" i="34"/>
  <c r="D287" i="34"/>
  <c r="F286" i="34"/>
  <c r="E286" i="34"/>
  <c r="D286" i="34"/>
  <c r="C286" i="34"/>
  <c r="F273" i="34"/>
  <c r="E273" i="34"/>
  <c r="D273" i="34"/>
  <c r="C273" i="34"/>
  <c r="F268" i="34"/>
  <c r="E268" i="34"/>
  <c r="D268" i="34"/>
  <c r="D278" i="34" s="1"/>
  <c r="C268" i="34"/>
  <c r="C278" i="34" s="1"/>
  <c r="F262" i="34"/>
  <c r="E262" i="34"/>
  <c r="D262" i="34"/>
  <c r="E260" i="34"/>
  <c r="E261" i="34" s="1"/>
  <c r="D260" i="34"/>
  <c r="D261" i="34" s="1"/>
  <c r="F244" i="34"/>
  <c r="E244" i="34"/>
  <c r="D244" i="34"/>
  <c r="C244" i="34"/>
  <c r="F239" i="34"/>
  <c r="F249" i="34" s="1"/>
  <c r="E239" i="34"/>
  <c r="D239" i="34"/>
  <c r="C239" i="34"/>
  <c r="C249" i="34" s="1"/>
  <c r="F233" i="34"/>
  <c r="E233" i="34"/>
  <c r="D233" i="34"/>
  <c r="F218" i="34"/>
  <c r="E218" i="34"/>
  <c r="D218" i="34"/>
  <c r="C218" i="34"/>
  <c r="F213" i="34"/>
  <c r="F223" i="34" s="1"/>
  <c r="F205" i="34" s="1"/>
  <c r="E213" i="34"/>
  <c r="D213" i="34"/>
  <c r="C213" i="34"/>
  <c r="C223" i="34" s="1"/>
  <c r="C205" i="34" s="1"/>
  <c r="C206" i="34" s="1"/>
  <c r="F207" i="34"/>
  <c r="E207" i="34"/>
  <c r="D207" i="34"/>
  <c r="F193" i="34"/>
  <c r="E193" i="34"/>
  <c r="D193" i="34"/>
  <c r="C193" i="34"/>
  <c r="F188" i="34"/>
  <c r="F198" i="34" s="1"/>
  <c r="F180" i="34" s="1"/>
  <c r="E188" i="34"/>
  <c r="D188" i="34"/>
  <c r="D198" i="34" s="1"/>
  <c r="D180" i="34" s="1"/>
  <c r="C188" i="34"/>
  <c r="F182" i="34"/>
  <c r="E182" i="34"/>
  <c r="D182" i="34"/>
  <c r="F168" i="34"/>
  <c r="E168" i="34"/>
  <c r="D168" i="34"/>
  <c r="C168" i="34"/>
  <c r="F163" i="34"/>
  <c r="E163" i="34"/>
  <c r="D163" i="34"/>
  <c r="D173" i="34" s="1"/>
  <c r="D155" i="34" s="1"/>
  <c r="C163" i="34"/>
  <c r="F157" i="34"/>
  <c r="E157" i="34"/>
  <c r="D157" i="34"/>
  <c r="C144" i="34"/>
  <c r="F143" i="34"/>
  <c r="F114" i="34" s="1"/>
  <c r="E143" i="34"/>
  <c r="D143" i="34"/>
  <c r="D114" i="34" s="1"/>
  <c r="C143" i="34"/>
  <c r="F116" i="34"/>
  <c r="E116" i="34"/>
  <c r="D116" i="34"/>
  <c r="C115" i="34"/>
  <c r="E114" i="34"/>
  <c r="E115" i="34" s="1"/>
  <c r="C114" i="34"/>
  <c r="F106" i="34"/>
  <c r="F77" i="34" s="1"/>
  <c r="F78" i="34" s="1"/>
  <c r="E106" i="34"/>
  <c r="E77" i="34" s="1"/>
  <c r="D106" i="34"/>
  <c r="C106" i="34"/>
  <c r="F79" i="34"/>
  <c r="E79" i="34"/>
  <c r="D79" i="34"/>
  <c r="D77" i="34"/>
  <c r="D78" i="34" s="1"/>
  <c r="F66" i="34"/>
  <c r="F376" i="34" s="1"/>
  <c r="E66" i="34"/>
  <c r="D66" i="34"/>
  <c r="D376" i="34" s="1"/>
  <c r="C66" i="34"/>
  <c r="C376" i="34" s="1"/>
  <c r="F63" i="34"/>
  <c r="E63" i="34"/>
  <c r="D63" i="34"/>
  <c r="C63" i="34"/>
  <c r="F54" i="34"/>
  <c r="E54" i="34"/>
  <c r="D54" i="34"/>
  <c r="C54" i="34"/>
  <c r="F51" i="34"/>
  <c r="E51" i="34"/>
  <c r="D51" i="34"/>
  <c r="C51" i="34"/>
  <c r="F48" i="34"/>
  <c r="E48" i="34"/>
  <c r="D48" i="34"/>
  <c r="C48" i="34"/>
  <c r="F42" i="34"/>
  <c r="E42" i="34"/>
  <c r="D42" i="34"/>
  <c r="E278" i="34" l="1"/>
  <c r="E289" i="34"/>
  <c r="F278" i="34"/>
  <c r="F260" i="34" s="1"/>
  <c r="D107" i="34"/>
  <c r="F303" i="34"/>
  <c r="C328" i="34"/>
  <c r="C310" i="34" s="1"/>
  <c r="C311" i="34" s="1"/>
  <c r="D361" i="34"/>
  <c r="C367" i="34"/>
  <c r="D370" i="34"/>
  <c r="C373" i="34"/>
  <c r="E361" i="34"/>
  <c r="E69" i="34"/>
  <c r="E249" i="34"/>
  <c r="F69" i="34"/>
  <c r="E144" i="34"/>
  <c r="E173" i="34"/>
  <c r="E155" i="34" s="1"/>
  <c r="E156" i="34" s="1"/>
  <c r="D223" i="34"/>
  <c r="D205" i="34" s="1"/>
  <c r="D289" i="34"/>
  <c r="E376" i="34"/>
  <c r="C77" i="34"/>
  <c r="C78" i="34" s="1"/>
  <c r="D81" i="34" s="1"/>
  <c r="F173" i="34"/>
  <c r="F155" i="34" s="1"/>
  <c r="C198" i="34"/>
  <c r="C180" i="34" s="1"/>
  <c r="C181" i="34" s="1"/>
  <c r="E223" i="34"/>
  <c r="E205" i="34" s="1"/>
  <c r="C303" i="34"/>
  <c r="F289" i="34"/>
  <c r="D303" i="34"/>
  <c r="E198" i="34"/>
  <c r="E180" i="34" s="1"/>
  <c r="E181" i="34" s="1"/>
  <c r="D249" i="34"/>
  <c r="E303" i="34"/>
  <c r="F373" i="34"/>
  <c r="C384" i="34"/>
  <c r="F107" i="34"/>
  <c r="C173" i="34"/>
  <c r="C155" i="34" s="1"/>
  <c r="C156" i="34" s="1"/>
  <c r="D379" i="34"/>
  <c r="D156" i="34"/>
  <c r="D208" i="34"/>
  <c r="D206" i="34"/>
  <c r="D209" i="34" s="1"/>
  <c r="D263" i="34"/>
  <c r="C261" i="34"/>
  <c r="D264" i="34" s="1"/>
  <c r="D337" i="34"/>
  <c r="D340" i="34" s="1"/>
  <c r="D339" i="34"/>
  <c r="E40" i="34"/>
  <c r="E70" i="34" s="1"/>
  <c r="D117" i="34"/>
  <c r="D115" i="34"/>
  <c r="D118" i="34" s="1"/>
  <c r="E117" i="34"/>
  <c r="F311" i="34"/>
  <c r="F313" i="34"/>
  <c r="F115" i="34"/>
  <c r="F118" i="34" s="1"/>
  <c r="F117" i="34"/>
  <c r="F156" i="34"/>
  <c r="E206" i="34"/>
  <c r="E208" i="34"/>
  <c r="E337" i="34"/>
  <c r="E339" i="34"/>
  <c r="F261" i="34"/>
  <c r="F264" i="34" s="1"/>
  <c r="F263" i="34"/>
  <c r="F339" i="34"/>
  <c r="F337" i="34"/>
  <c r="C231" i="34"/>
  <c r="D231" i="34"/>
  <c r="E264" i="34"/>
  <c r="F206" i="34"/>
  <c r="F209" i="34" s="1"/>
  <c r="F208" i="34"/>
  <c r="F40" i="34"/>
  <c r="F70" i="34"/>
  <c r="E80" i="34"/>
  <c r="F80" i="34"/>
  <c r="E78" i="34"/>
  <c r="E81" i="34" s="1"/>
  <c r="F181" i="34"/>
  <c r="E231" i="34"/>
  <c r="F357" i="34"/>
  <c r="F231" i="34"/>
  <c r="D313" i="34"/>
  <c r="D311" i="34"/>
  <c r="D314" i="34" s="1"/>
  <c r="D181" i="34"/>
  <c r="D184" i="34" s="1"/>
  <c r="D183" i="34"/>
  <c r="E313" i="34"/>
  <c r="E311" i="34"/>
  <c r="E107" i="34"/>
  <c r="D144" i="34"/>
  <c r="E263" i="34"/>
  <c r="C69" i="34"/>
  <c r="D69" i="34"/>
  <c r="F144" i="34"/>
  <c r="C357" i="34" l="1"/>
  <c r="F158" i="34"/>
  <c r="E158" i="34"/>
  <c r="D159" i="34"/>
  <c r="E340" i="34"/>
  <c r="F314" i="34"/>
  <c r="E357" i="34"/>
  <c r="F184" i="34"/>
  <c r="F183" i="34"/>
  <c r="E183" i="34"/>
  <c r="D158" i="34"/>
  <c r="D80" i="34"/>
  <c r="C107" i="34"/>
  <c r="C232" i="34"/>
  <c r="D40" i="34"/>
  <c r="D70" i="34" s="1"/>
  <c r="F340" i="34"/>
  <c r="E209" i="34"/>
  <c r="C40" i="34"/>
  <c r="C41" i="34" s="1"/>
  <c r="D232" i="34"/>
  <c r="D235" i="34" s="1"/>
  <c r="D234" i="34"/>
  <c r="D357" i="34"/>
  <c r="F159" i="34"/>
  <c r="F234" i="34"/>
  <c r="F232" i="34"/>
  <c r="F356" i="34"/>
  <c r="F389" i="34" s="1"/>
  <c r="E184" i="34"/>
  <c r="E41" i="34"/>
  <c r="E159" i="34"/>
  <c r="E314" i="34"/>
  <c r="E232" i="34"/>
  <c r="E356" i="34"/>
  <c r="E389" i="34" s="1"/>
  <c r="E234" i="34"/>
  <c r="F41" i="34"/>
  <c r="F43" i="34"/>
  <c r="F81" i="34"/>
  <c r="E118" i="34"/>
  <c r="F44" i="34" l="1"/>
  <c r="E235" i="34"/>
  <c r="C70" i="34"/>
  <c r="C356" i="34"/>
  <c r="C389" i="34" s="1"/>
  <c r="F235" i="34"/>
  <c r="E43" i="34"/>
  <c r="D43" i="34"/>
  <c r="D41" i="34"/>
  <c r="D44" i="34" s="1"/>
  <c r="D356" i="34"/>
  <c r="D389" i="34" s="1"/>
  <c r="E44" i="34" l="1"/>
  <c r="F151" i="33" l="1"/>
  <c r="F150" i="33" s="1"/>
  <c r="E151" i="33"/>
  <c r="E150" i="33" s="1"/>
  <c r="D151" i="33"/>
  <c r="D150" i="33" s="1"/>
  <c r="C151" i="33"/>
  <c r="C150" i="33" s="1"/>
  <c r="F145" i="33"/>
  <c r="E145" i="33"/>
  <c r="D145" i="33"/>
  <c r="C145" i="33"/>
  <c r="F144" i="33"/>
  <c r="E144" i="33"/>
  <c r="D144" i="33"/>
  <c r="C144" i="33"/>
  <c r="F143" i="33"/>
  <c r="F142" i="33" s="1"/>
  <c r="E143" i="33"/>
  <c r="E142" i="33" s="1"/>
  <c r="D143" i="33"/>
  <c r="D142" i="33" s="1"/>
  <c r="C143" i="33"/>
  <c r="F141" i="33"/>
  <c r="E141" i="33"/>
  <c r="D141" i="33"/>
  <c r="C141" i="33"/>
  <c r="F140" i="33"/>
  <c r="F139" i="33" s="1"/>
  <c r="E140" i="33"/>
  <c r="D140" i="33"/>
  <c r="C140" i="33"/>
  <c r="E139" i="33"/>
  <c r="D139" i="33"/>
  <c r="C139" i="33"/>
  <c r="F138" i="33"/>
  <c r="E138" i="33"/>
  <c r="D138" i="33"/>
  <c r="C138" i="33"/>
  <c r="F137" i="33"/>
  <c r="E137" i="33"/>
  <c r="E136" i="33" s="1"/>
  <c r="D137" i="33"/>
  <c r="C137" i="33"/>
  <c r="C136" i="33" s="1"/>
  <c r="F136" i="33"/>
  <c r="D136" i="33"/>
  <c r="F135" i="33"/>
  <c r="E135" i="33"/>
  <c r="D135" i="33"/>
  <c r="C135" i="33"/>
  <c r="F134" i="33"/>
  <c r="E134" i="33"/>
  <c r="E133" i="33" s="1"/>
  <c r="D134" i="33"/>
  <c r="D133" i="33" s="1"/>
  <c r="C134" i="33"/>
  <c r="F133" i="33"/>
  <c r="C133" i="33"/>
  <c r="F131" i="33"/>
  <c r="F130" i="33" s="1"/>
  <c r="E131" i="33"/>
  <c r="D131" i="33"/>
  <c r="D130" i="33" s="1"/>
  <c r="C131" i="33"/>
  <c r="E130" i="33"/>
  <c r="C130" i="33"/>
  <c r="F128" i="33"/>
  <c r="E128" i="33"/>
  <c r="E127" i="33" s="1"/>
  <c r="D128" i="33"/>
  <c r="C128" i="33"/>
  <c r="C127" i="33" s="1"/>
  <c r="F127" i="33"/>
  <c r="D127" i="33"/>
  <c r="F126" i="33"/>
  <c r="E126" i="33"/>
  <c r="D126" i="33"/>
  <c r="C126" i="33"/>
  <c r="F125" i="33"/>
  <c r="F124" i="33" s="1"/>
  <c r="E125" i="33"/>
  <c r="E124" i="33" s="1"/>
  <c r="D125" i="33"/>
  <c r="D124" i="33" s="1"/>
  <c r="C125" i="33"/>
  <c r="C124" i="33" s="1"/>
  <c r="E120" i="33"/>
  <c r="F115" i="33"/>
  <c r="F120" i="33" s="1"/>
  <c r="E115" i="33"/>
  <c r="D115" i="33"/>
  <c r="D120" i="33" s="1"/>
  <c r="C115" i="33"/>
  <c r="C120" i="33" s="1"/>
  <c r="F106" i="33"/>
  <c r="E106" i="33"/>
  <c r="D106" i="33"/>
  <c r="F105" i="33"/>
  <c r="E105" i="33"/>
  <c r="D105" i="33"/>
  <c r="F104" i="33"/>
  <c r="E104" i="33"/>
  <c r="D104" i="33"/>
  <c r="F91" i="33"/>
  <c r="E91" i="33"/>
  <c r="D91" i="33"/>
  <c r="C91" i="33"/>
  <c r="F58" i="33"/>
  <c r="F61" i="33" s="1"/>
  <c r="F62" i="33" s="1"/>
  <c r="E58" i="33"/>
  <c r="D58" i="33"/>
  <c r="C58" i="33"/>
  <c r="F46" i="33"/>
  <c r="E46" i="33"/>
  <c r="D46" i="33"/>
  <c r="C46" i="33"/>
  <c r="F43" i="33"/>
  <c r="E43" i="33"/>
  <c r="D43" i="33"/>
  <c r="C43" i="33"/>
  <c r="F40" i="33"/>
  <c r="E40" i="33"/>
  <c r="E122" i="33" s="1"/>
  <c r="D40" i="33"/>
  <c r="D122" i="33" s="1"/>
  <c r="C40" i="33"/>
  <c r="C122" i="33" s="1"/>
  <c r="F35" i="33"/>
  <c r="E35" i="33"/>
  <c r="D35" i="33"/>
  <c r="F34" i="33"/>
  <c r="E34" i="33"/>
  <c r="D34" i="33"/>
  <c r="F33" i="33"/>
  <c r="F36" i="33" s="1"/>
  <c r="E33" i="33"/>
  <c r="D33" i="33"/>
  <c r="D36" i="33" s="1"/>
  <c r="C33" i="33"/>
  <c r="E36" i="33" l="1"/>
  <c r="D61" i="33"/>
  <c r="D62" i="33" s="1"/>
  <c r="F122" i="33"/>
  <c r="C61" i="33"/>
  <c r="C62" i="33" s="1"/>
  <c r="F123" i="33"/>
  <c r="F155" i="33" s="1"/>
  <c r="E61" i="33"/>
  <c r="E62" i="33" s="1"/>
  <c r="C142" i="33"/>
  <c r="C123" i="33"/>
  <c r="C155" i="33" s="1"/>
  <c r="D123" i="33"/>
  <c r="D155" i="33" s="1"/>
  <c r="E123" i="33"/>
  <c r="E155" i="33" s="1"/>
  <c r="G366" i="32" l="1"/>
  <c r="F366" i="32"/>
  <c r="E366" i="32"/>
  <c r="D366" i="32"/>
  <c r="G365" i="32"/>
  <c r="F365" i="32"/>
  <c r="E365" i="32"/>
  <c r="D365" i="32"/>
  <c r="G364" i="32"/>
  <c r="F364" i="32"/>
  <c r="F362" i="32" s="1"/>
  <c r="E364" i="32"/>
  <c r="D364" i="32"/>
  <c r="G363" i="32"/>
  <c r="F363" i="32"/>
  <c r="E363" i="32"/>
  <c r="D363" i="32"/>
  <c r="D362" i="32" s="1"/>
  <c r="G362" i="32"/>
  <c r="E362" i="32"/>
  <c r="G361" i="32"/>
  <c r="F361" i="32"/>
  <c r="E361" i="32"/>
  <c r="D361" i="32"/>
  <c r="G360" i="32"/>
  <c r="F360" i="32"/>
  <c r="E360" i="32"/>
  <c r="D360" i="32"/>
  <c r="G359" i="32"/>
  <c r="F359" i="32"/>
  <c r="E359" i="32"/>
  <c r="D359" i="32"/>
  <c r="G358" i="32"/>
  <c r="G357" i="32" s="1"/>
  <c r="F358" i="32"/>
  <c r="F357" i="32" s="1"/>
  <c r="E358" i="32"/>
  <c r="E357" i="32" s="1"/>
  <c r="D358" i="32"/>
  <c r="D357" i="32" s="1"/>
  <c r="G356" i="32"/>
  <c r="F356" i="32"/>
  <c r="E356" i="32"/>
  <c r="D356" i="32"/>
  <c r="G355" i="32"/>
  <c r="F355" i="32"/>
  <c r="E355" i="32"/>
  <c r="D355" i="32"/>
  <c r="E354" i="32"/>
  <c r="D354" i="32"/>
  <c r="G353" i="32"/>
  <c r="F353" i="32"/>
  <c r="E353" i="32"/>
  <c r="D353" i="32"/>
  <c r="G352" i="32"/>
  <c r="F352" i="32"/>
  <c r="F351" i="32" s="1"/>
  <c r="E352" i="32"/>
  <c r="D352" i="32"/>
  <c r="E351" i="32"/>
  <c r="G350" i="32"/>
  <c r="F350" i="32"/>
  <c r="F348" i="32" s="1"/>
  <c r="E350" i="32"/>
  <c r="D350" i="32"/>
  <c r="G349" i="32"/>
  <c r="G348" i="32" s="1"/>
  <c r="F349" i="32"/>
  <c r="E349" i="32"/>
  <c r="E348" i="32" s="1"/>
  <c r="D349" i="32"/>
  <c r="D348" i="32" s="1"/>
  <c r="G347" i="32"/>
  <c r="F347" i="32"/>
  <c r="E347" i="32"/>
  <c r="D347" i="32"/>
  <c r="G346" i="32"/>
  <c r="G345" i="32" s="1"/>
  <c r="F346" i="32"/>
  <c r="F345" i="32" s="1"/>
  <c r="E346" i="32"/>
  <c r="E345" i="32" s="1"/>
  <c r="D346" i="32"/>
  <c r="D345" i="32" s="1"/>
  <c r="G344" i="32"/>
  <c r="F344" i="32"/>
  <c r="E344" i="32"/>
  <c r="D344" i="32"/>
  <c r="G343" i="32"/>
  <c r="G342" i="32" s="1"/>
  <c r="F343" i="32"/>
  <c r="F342" i="32" s="1"/>
  <c r="E343" i="32"/>
  <c r="E342" i="32" s="1"/>
  <c r="D343" i="32"/>
  <c r="D342" i="32" s="1"/>
  <c r="G341" i="32"/>
  <c r="F341" i="32"/>
  <c r="E341" i="32"/>
  <c r="D341" i="32"/>
  <c r="G340" i="32"/>
  <c r="F340" i="32"/>
  <c r="F339" i="32" s="1"/>
  <c r="E340" i="32"/>
  <c r="D340" i="32"/>
  <c r="E339" i="32"/>
  <c r="G338" i="32"/>
  <c r="F338" i="32"/>
  <c r="E338" i="32"/>
  <c r="D338" i="32"/>
  <c r="G337" i="32"/>
  <c r="F337" i="32"/>
  <c r="F336" i="32" s="1"/>
  <c r="E337" i="32"/>
  <c r="D337" i="32"/>
  <c r="G336" i="32"/>
  <c r="E336" i="32"/>
  <c r="G327" i="32"/>
  <c r="F327" i="32"/>
  <c r="E327" i="32"/>
  <c r="D327" i="32"/>
  <c r="G322" i="32"/>
  <c r="G332" i="32" s="1"/>
  <c r="G314" i="32" s="1"/>
  <c r="F322" i="32"/>
  <c r="F332" i="32" s="1"/>
  <c r="F314" i="32" s="1"/>
  <c r="E322" i="32"/>
  <c r="E332" i="32" s="1"/>
  <c r="E314" i="32" s="1"/>
  <c r="D322" i="32"/>
  <c r="D332" i="32" s="1"/>
  <c r="D314" i="32" s="1"/>
  <c r="G316" i="32"/>
  <c r="F316" i="32"/>
  <c r="E316" i="32"/>
  <c r="G301" i="32"/>
  <c r="F301" i="32"/>
  <c r="E301" i="32"/>
  <c r="D301" i="32"/>
  <c r="G296" i="32"/>
  <c r="G306" i="32" s="1"/>
  <c r="G288" i="32" s="1"/>
  <c r="F296" i="32"/>
  <c r="E296" i="32"/>
  <c r="E306" i="32" s="1"/>
  <c r="E288" i="32" s="1"/>
  <c r="D296" i="32"/>
  <c r="D306" i="32" s="1"/>
  <c r="D288" i="32" s="1"/>
  <c r="D289" i="32" s="1"/>
  <c r="G290" i="32"/>
  <c r="F290" i="32"/>
  <c r="E290" i="32"/>
  <c r="G276" i="32"/>
  <c r="F276" i="32"/>
  <c r="E276" i="32"/>
  <c r="D276" i="32"/>
  <c r="G271" i="32"/>
  <c r="G281" i="32" s="1"/>
  <c r="F271" i="32"/>
  <c r="F281" i="32" s="1"/>
  <c r="E271" i="32"/>
  <c r="E281" i="32" s="1"/>
  <c r="D271" i="32"/>
  <c r="G266" i="32"/>
  <c r="F266" i="32"/>
  <c r="E266" i="32"/>
  <c r="G265" i="32"/>
  <c r="F265" i="32"/>
  <c r="E265" i="32"/>
  <c r="G264" i="32"/>
  <c r="G267" i="32" s="1"/>
  <c r="F264" i="32"/>
  <c r="F267" i="32" s="1"/>
  <c r="E264" i="32"/>
  <c r="D264" i="32"/>
  <c r="G251" i="32"/>
  <c r="F251" i="32"/>
  <c r="E251" i="32"/>
  <c r="D251" i="32"/>
  <c r="G246" i="32"/>
  <c r="F246" i="32"/>
  <c r="E246" i="32"/>
  <c r="D246" i="32"/>
  <c r="G240" i="32"/>
  <c r="F240" i="32"/>
  <c r="E240" i="32"/>
  <c r="F238" i="32"/>
  <c r="F239" i="32" s="1"/>
  <c r="F242" i="32" s="1"/>
  <c r="E238" i="32"/>
  <c r="E239" i="32" s="1"/>
  <c r="E242" i="32" s="1"/>
  <c r="D238" i="32"/>
  <c r="D239" i="32" s="1"/>
  <c r="G222" i="32"/>
  <c r="F222" i="32"/>
  <c r="E222" i="32"/>
  <c r="D222" i="32"/>
  <c r="D227" i="32" s="1"/>
  <c r="G217" i="32"/>
  <c r="G227" i="32" s="1"/>
  <c r="F217" i="32"/>
  <c r="F227" i="32" s="1"/>
  <c r="E217" i="32"/>
  <c r="E227" i="32" s="1"/>
  <c r="G211" i="32"/>
  <c r="F211" i="32"/>
  <c r="E211" i="32"/>
  <c r="D210" i="32"/>
  <c r="E202" i="32"/>
  <c r="G197" i="32"/>
  <c r="F197" i="32"/>
  <c r="G192" i="32"/>
  <c r="G202" i="32" s="1"/>
  <c r="G184" i="32" s="1"/>
  <c r="F192" i="32"/>
  <c r="E192" i="32"/>
  <c r="D192" i="32"/>
  <c r="D202" i="32" s="1"/>
  <c r="F187" i="32"/>
  <c r="E187" i="32"/>
  <c r="G186" i="32"/>
  <c r="F186" i="32"/>
  <c r="E186" i="32"/>
  <c r="F185" i="32"/>
  <c r="F188" i="32" s="1"/>
  <c r="E185" i="32"/>
  <c r="E188" i="32" s="1"/>
  <c r="D185" i="32"/>
  <c r="G172" i="32"/>
  <c r="F172" i="32"/>
  <c r="G167" i="32"/>
  <c r="G177" i="32" s="1"/>
  <c r="G159" i="32" s="1"/>
  <c r="F167" i="32"/>
  <c r="E167" i="32"/>
  <c r="E177" i="32" s="1"/>
  <c r="D167" i="32"/>
  <c r="D177" i="32" s="1"/>
  <c r="F162" i="32"/>
  <c r="E162" i="32"/>
  <c r="G161" i="32"/>
  <c r="F161" i="32"/>
  <c r="E161" i="32"/>
  <c r="F160" i="32"/>
  <c r="F163" i="32" s="1"/>
  <c r="E160" i="32"/>
  <c r="E163" i="32" s="1"/>
  <c r="D160" i="32"/>
  <c r="G146" i="32"/>
  <c r="F146" i="32"/>
  <c r="G141" i="32"/>
  <c r="G151" i="32" s="1"/>
  <c r="G133" i="32" s="1"/>
  <c r="F141" i="32"/>
  <c r="E141" i="32"/>
  <c r="E151" i="32" s="1"/>
  <c r="D141" i="32"/>
  <c r="D151" i="32" s="1"/>
  <c r="F136" i="32"/>
  <c r="E136" i="32"/>
  <c r="G135" i="32"/>
  <c r="F135" i="32"/>
  <c r="E135" i="32"/>
  <c r="F134" i="32"/>
  <c r="F137" i="32" s="1"/>
  <c r="E134" i="32"/>
  <c r="E137" i="32" s="1"/>
  <c r="D134" i="32"/>
  <c r="G116" i="32"/>
  <c r="G126" i="32" s="1"/>
  <c r="F116" i="32"/>
  <c r="F126" i="32" s="1"/>
  <c r="E116" i="32"/>
  <c r="E126" i="32" s="1"/>
  <c r="D116" i="32"/>
  <c r="D126" i="32" s="1"/>
  <c r="G111" i="32"/>
  <c r="F111" i="32"/>
  <c r="E111" i="32"/>
  <c r="G110" i="32"/>
  <c r="F110" i="32"/>
  <c r="E110" i="32"/>
  <c r="G109" i="32"/>
  <c r="G112" i="32" s="1"/>
  <c r="F109" i="32"/>
  <c r="F112" i="32" s="1"/>
  <c r="E109" i="32"/>
  <c r="E112" i="32" s="1"/>
  <c r="G96" i="32"/>
  <c r="G97" i="32" s="1"/>
  <c r="F96" i="32"/>
  <c r="F97" i="32" s="1"/>
  <c r="E96" i="32"/>
  <c r="E97" i="32" s="1"/>
  <c r="D96" i="32"/>
  <c r="D97" i="32" s="1"/>
  <c r="G71" i="32"/>
  <c r="F71" i="32"/>
  <c r="G70" i="32"/>
  <c r="F70" i="32"/>
  <c r="E70" i="32"/>
  <c r="G69" i="32"/>
  <c r="F69" i="32"/>
  <c r="E69" i="32"/>
  <c r="D68" i="32"/>
  <c r="E71" i="32" s="1"/>
  <c r="F56" i="32"/>
  <c r="G56" i="32" s="1"/>
  <c r="G53" i="32"/>
  <c r="F53" i="32"/>
  <c r="F59" i="32" s="1"/>
  <c r="F60" i="32" s="1"/>
  <c r="E53" i="32"/>
  <c r="E59" i="32" s="1"/>
  <c r="E60" i="32" s="1"/>
  <c r="D53" i="32"/>
  <c r="D59" i="32" s="1"/>
  <c r="D60" i="32" s="1"/>
  <c r="D44" i="32"/>
  <c r="G33" i="32"/>
  <c r="F33" i="32"/>
  <c r="E33" i="32"/>
  <c r="G32" i="32"/>
  <c r="F32" i="32"/>
  <c r="E32" i="32"/>
  <c r="G31" i="32"/>
  <c r="G34" i="32" s="1"/>
  <c r="F31" i="32"/>
  <c r="E31" i="32"/>
  <c r="E34" i="32" s="1"/>
  <c r="D31" i="32"/>
  <c r="D339" i="32" l="1"/>
  <c r="D351" i="32"/>
  <c r="F354" i="32"/>
  <c r="D256" i="32"/>
  <c r="F306" i="32"/>
  <c r="F288" i="32" s="1"/>
  <c r="F289" i="32" s="1"/>
  <c r="D336" i="32"/>
  <c r="G339" i="32"/>
  <c r="G351" i="32"/>
  <c r="E256" i="32"/>
  <c r="E267" i="32"/>
  <c r="F256" i="32"/>
  <c r="F151" i="32"/>
  <c r="F177" i="32"/>
  <c r="F202" i="32"/>
  <c r="F34" i="32"/>
  <c r="G256" i="32"/>
  <c r="G238" i="32" s="1"/>
  <c r="G239" i="32" s="1"/>
  <c r="G242" i="32" s="1"/>
  <c r="D281" i="32"/>
  <c r="G317" i="32"/>
  <c r="G315" i="32"/>
  <c r="G209" i="32"/>
  <c r="E289" i="32"/>
  <c r="E292" i="32" s="1"/>
  <c r="E291" i="32"/>
  <c r="G354" i="32"/>
  <c r="G59" i="32"/>
  <c r="G60" i="32" s="1"/>
  <c r="F291" i="32"/>
  <c r="D335" i="32"/>
  <c r="G289" i="32"/>
  <c r="G291" i="32"/>
  <c r="D315" i="32"/>
  <c r="D334" i="32"/>
  <c r="F335" i="32"/>
  <c r="F209" i="32"/>
  <c r="E317" i="32"/>
  <c r="E315" i="32"/>
  <c r="G136" i="32"/>
  <c r="G134" i="32"/>
  <c r="G137" i="32" s="1"/>
  <c r="G162" i="32"/>
  <c r="G160" i="32"/>
  <c r="G163" i="32" s="1"/>
  <c r="G187" i="32"/>
  <c r="G185" i="32"/>
  <c r="G188" i="32" s="1"/>
  <c r="E335" i="32"/>
  <c r="E209" i="32"/>
  <c r="F317" i="32"/>
  <c r="F315" i="32"/>
  <c r="E241" i="32"/>
  <c r="F241" i="32"/>
  <c r="F318" i="32" l="1"/>
  <c r="G241" i="32"/>
  <c r="G292" i="32"/>
  <c r="G334" i="32"/>
  <c r="G210" i="32"/>
  <c r="G212" i="32"/>
  <c r="E318" i="32"/>
  <c r="D367" i="32"/>
  <c r="G335" i="32"/>
  <c r="E212" i="32"/>
  <c r="E334" i="32"/>
  <c r="E367" i="32" s="1"/>
  <c r="E210" i="32"/>
  <c r="E213" i="32" s="1"/>
  <c r="G318" i="32"/>
  <c r="F212" i="32"/>
  <c r="F334" i="32"/>
  <c r="F367" i="32" s="1"/>
  <c r="F210" i="32"/>
  <c r="F213" i="32" s="1"/>
  <c r="F292" i="32"/>
  <c r="G367" i="32" l="1"/>
  <c r="G213" i="32"/>
  <c r="F383" i="31" l="1"/>
  <c r="E383" i="31"/>
  <c r="D383" i="31"/>
  <c r="C383" i="31"/>
  <c r="F382" i="31"/>
  <c r="E382" i="31"/>
  <c r="D382" i="31"/>
  <c r="C382" i="31"/>
  <c r="F381" i="31"/>
  <c r="E381" i="31"/>
  <c r="E379" i="31" s="1"/>
  <c r="D381" i="31"/>
  <c r="C381" i="31"/>
  <c r="F380" i="31"/>
  <c r="E380" i="31"/>
  <c r="D380" i="31"/>
  <c r="C380" i="31"/>
  <c r="C379" i="31" s="1"/>
  <c r="F379" i="31"/>
  <c r="D379" i="31"/>
  <c r="F378" i="31"/>
  <c r="E378" i="31"/>
  <c r="D378" i="31"/>
  <c r="C378" i="31"/>
  <c r="F377" i="31"/>
  <c r="E377" i="31"/>
  <c r="D377" i="31"/>
  <c r="C377" i="31"/>
  <c r="F376" i="31"/>
  <c r="E376" i="31"/>
  <c r="D376" i="31"/>
  <c r="C376" i="31"/>
  <c r="F375" i="31"/>
  <c r="E375" i="31"/>
  <c r="E374" i="31" s="1"/>
  <c r="D375" i="31"/>
  <c r="D374" i="31" s="1"/>
  <c r="C375" i="31"/>
  <c r="C374" i="31" s="1"/>
  <c r="F373" i="31"/>
  <c r="E373" i="31"/>
  <c r="D373" i="31"/>
  <c r="C373" i="31"/>
  <c r="F372" i="31"/>
  <c r="E372" i="31"/>
  <c r="D372" i="31"/>
  <c r="C372" i="31"/>
  <c r="D371" i="31"/>
  <c r="C371" i="31"/>
  <c r="F370" i="31"/>
  <c r="E370" i="31"/>
  <c r="D370" i="31"/>
  <c r="D368" i="31" s="1"/>
  <c r="C370" i="31"/>
  <c r="F369" i="31"/>
  <c r="E369" i="31"/>
  <c r="E368" i="31" s="1"/>
  <c r="D369" i="31"/>
  <c r="C369" i="31"/>
  <c r="C368" i="31" s="1"/>
  <c r="F368" i="31"/>
  <c r="F367" i="31"/>
  <c r="E367" i="31"/>
  <c r="E365" i="31" s="1"/>
  <c r="D367" i="31"/>
  <c r="C367" i="31"/>
  <c r="F366" i="31"/>
  <c r="E366" i="31"/>
  <c r="D366" i="31"/>
  <c r="D365" i="31" s="1"/>
  <c r="C366" i="31"/>
  <c r="C365" i="31" s="1"/>
  <c r="F365" i="31"/>
  <c r="F364" i="31"/>
  <c r="E364" i="31"/>
  <c r="D364" i="31"/>
  <c r="C364" i="31"/>
  <c r="F363" i="31"/>
  <c r="E363" i="31"/>
  <c r="E362" i="31" s="1"/>
  <c r="D363" i="31"/>
  <c r="D362" i="31" s="1"/>
  <c r="C363" i="31"/>
  <c r="C362" i="31" s="1"/>
  <c r="F362" i="31"/>
  <c r="F361" i="31"/>
  <c r="E361" i="31"/>
  <c r="D361" i="31"/>
  <c r="C361" i="31"/>
  <c r="F360" i="31"/>
  <c r="F359" i="31" s="1"/>
  <c r="E360" i="31"/>
  <c r="D360" i="31"/>
  <c r="C360" i="31"/>
  <c r="C359" i="31" s="1"/>
  <c r="D359" i="31"/>
  <c r="F358" i="31"/>
  <c r="E358" i="31"/>
  <c r="D358" i="31"/>
  <c r="C358" i="31"/>
  <c r="F357" i="31"/>
  <c r="E357" i="31"/>
  <c r="E356" i="31" s="1"/>
  <c r="D357" i="31"/>
  <c r="D356" i="31" s="1"/>
  <c r="C357" i="31"/>
  <c r="C356" i="31" s="1"/>
  <c r="F356" i="31"/>
  <c r="F355" i="31"/>
  <c r="E355" i="31"/>
  <c r="D355" i="31"/>
  <c r="C355" i="31"/>
  <c r="F354" i="31"/>
  <c r="F353" i="31" s="1"/>
  <c r="E354" i="31"/>
  <c r="E353" i="31" s="1"/>
  <c r="D354" i="31"/>
  <c r="D353" i="31" s="1"/>
  <c r="C354" i="31"/>
  <c r="C353" i="31" s="1"/>
  <c r="F344" i="31"/>
  <c r="E344" i="31"/>
  <c r="D344" i="31"/>
  <c r="C344" i="31"/>
  <c r="F339" i="31"/>
  <c r="F349" i="31" s="1"/>
  <c r="F331" i="31" s="1"/>
  <c r="E339" i="31"/>
  <c r="E349" i="31" s="1"/>
  <c r="E331" i="31" s="1"/>
  <c r="D339" i="31"/>
  <c r="C339" i="31"/>
  <c r="C349" i="31" s="1"/>
  <c r="C331" i="31" s="1"/>
  <c r="C332" i="31" s="1"/>
  <c r="F333" i="31"/>
  <c r="E333" i="31"/>
  <c r="D333" i="31"/>
  <c r="F318" i="31"/>
  <c r="E318" i="31"/>
  <c r="D318" i="31"/>
  <c r="C318" i="31"/>
  <c r="F313" i="31"/>
  <c r="F323" i="31" s="1"/>
  <c r="F305" i="31" s="1"/>
  <c r="E313" i="31"/>
  <c r="E323" i="31" s="1"/>
  <c r="E305" i="31" s="1"/>
  <c r="D313" i="31"/>
  <c r="D323" i="31" s="1"/>
  <c r="D305" i="31" s="1"/>
  <c r="C313" i="31"/>
  <c r="C323" i="31" s="1"/>
  <c r="C305" i="31" s="1"/>
  <c r="C306" i="31" s="1"/>
  <c r="F307" i="31"/>
  <c r="E307" i="31"/>
  <c r="D307" i="31"/>
  <c r="F293" i="31"/>
  <c r="E293" i="31"/>
  <c r="D293" i="31"/>
  <c r="C293" i="31"/>
  <c r="F288" i="31"/>
  <c r="F298" i="31" s="1"/>
  <c r="E288" i="31"/>
  <c r="D288" i="31"/>
  <c r="C288" i="31"/>
  <c r="F283" i="31"/>
  <c r="E283" i="31"/>
  <c r="D283" i="31"/>
  <c r="F282" i="31"/>
  <c r="E282" i="31"/>
  <c r="D282" i="31"/>
  <c r="F281" i="31"/>
  <c r="F284" i="31" s="1"/>
  <c r="E281" i="31"/>
  <c r="E284" i="31" s="1"/>
  <c r="D281" i="31"/>
  <c r="D284" i="31" s="1"/>
  <c r="C281" i="31"/>
  <c r="F268" i="31"/>
  <c r="E268" i="31"/>
  <c r="D268" i="31"/>
  <c r="C268" i="31"/>
  <c r="F263" i="31"/>
  <c r="E263" i="31"/>
  <c r="D263" i="31"/>
  <c r="D273" i="31" s="1"/>
  <c r="C263" i="31"/>
  <c r="C273" i="31" s="1"/>
  <c r="F257" i="31"/>
  <c r="E257" i="31"/>
  <c r="D257" i="31"/>
  <c r="E255" i="31"/>
  <c r="E256" i="31" s="1"/>
  <c r="D255" i="31"/>
  <c r="D256" i="31" s="1"/>
  <c r="C255" i="31"/>
  <c r="C256" i="31" s="1"/>
  <c r="F239" i="31"/>
  <c r="E239" i="31"/>
  <c r="D239" i="31"/>
  <c r="C239" i="31"/>
  <c r="F234" i="31"/>
  <c r="E234" i="31"/>
  <c r="E244" i="31" s="1"/>
  <c r="E226" i="31" s="1"/>
  <c r="D234" i="31"/>
  <c r="D244" i="31" s="1"/>
  <c r="D226" i="31" s="1"/>
  <c r="C234" i="31"/>
  <c r="F228" i="31"/>
  <c r="E228" i="31"/>
  <c r="D228" i="31"/>
  <c r="F213" i="31"/>
  <c r="E213" i="31"/>
  <c r="D213" i="31"/>
  <c r="C213" i="31"/>
  <c r="F208" i="31"/>
  <c r="E208" i="31"/>
  <c r="E218" i="31" s="1"/>
  <c r="E200" i="31" s="1"/>
  <c r="D208" i="31"/>
  <c r="D218" i="31" s="1"/>
  <c r="D200" i="31" s="1"/>
  <c r="C208" i="31"/>
  <c r="C218" i="31" s="1"/>
  <c r="C200" i="31" s="1"/>
  <c r="C201" i="31" s="1"/>
  <c r="F202" i="31"/>
  <c r="E202" i="31"/>
  <c r="D202" i="31"/>
  <c r="F188" i="31"/>
  <c r="E188" i="31"/>
  <c r="D188" i="31"/>
  <c r="C188" i="31"/>
  <c r="F183" i="31"/>
  <c r="F193" i="31" s="1"/>
  <c r="E183" i="31"/>
  <c r="E193" i="31" s="1"/>
  <c r="D183" i="31"/>
  <c r="D193" i="31" s="1"/>
  <c r="D175" i="31" s="1"/>
  <c r="C183" i="31"/>
  <c r="C193" i="31" s="1"/>
  <c r="F163" i="31"/>
  <c r="E163" i="31"/>
  <c r="D163" i="31"/>
  <c r="C163" i="31"/>
  <c r="F158" i="31"/>
  <c r="F168" i="31" s="1"/>
  <c r="F150" i="31" s="1"/>
  <c r="E158" i="31"/>
  <c r="E168" i="31" s="1"/>
  <c r="E150" i="31" s="1"/>
  <c r="D158" i="31"/>
  <c r="D168" i="31" s="1"/>
  <c r="D150" i="31" s="1"/>
  <c r="C158" i="31"/>
  <c r="F152" i="31"/>
  <c r="E152" i="31"/>
  <c r="D152" i="31"/>
  <c r="F129" i="31"/>
  <c r="F138" i="31" s="1"/>
  <c r="E129" i="31"/>
  <c r="E138" i="31" s="1"/>
  <c r="D129" i="31"/>
  <c r="D138" i="31" s="1"/>
  <c r="C129" i="31"/>
  <c r="C138" i="31" s="1"/>
  <c r="F123" i="31"/>
  <c r="E123" i="31"/>
  <c r="D123" i="31"/>
  <c r="C123" i="31"/>
  <c r="F111" i="31"/>
  <c r="E111" i="31"/>
  <c r="D111" i="31"/>
  <c r="F92" i="31"/>
  <c r="F101" i="31" s="1"/>
  <c r="E92" i="31"/>
  <c r="D92" i="31"/>
  <c r="C92" i="31"/>
  <c r="F86" i="31"/>
  <c r="E86" i="31"/>
  <c r="D86" i="31"/>
  <c r="C86" i="31"/>
  <c r="F74" i="31"/>
  <c r="E74" i="31"/>
  <c r="D74" i="31"/>
  <c r="E61" i="31"/>
  <c r="F58" i="31"/>
  <c r="E58" i="31"/>
  <c r="D58" i="31"/>
  <c r="C58" i="31"/>
  <c r="F55" i="31"/>
  <c r="E55" i="31"/>
  <c r="D55" i="31"/>
  <c r="C55" i="31"/>
  <c r="F49" i="31"/>
  <c r="E49" i="31"/>
  <c r="D49" i="31"/>
  <c r="C49" i="31"/>
  <c r="F46" i="31"/>
  <c r="E46" i="31"/>
  <c r="D46" i="31"/>
  <c r="C46" i="31"/>
  <c r="F43" i="31"/>
  <c r="E43" i="31"/>
  <c r="D43" i="31"/>
  <c r="C43" i="31"/>
  <c r="F37" i="31"/>
  <c r="E37" i="31"/>
  <c r="D37" i="31"/>
  <c r="F352" i="31" l="1"/>
  <c r="D352" i="31"/>
  <c r="D351" i="31" s="1"/>
  <c r="D384" i="31" s="1"/>
  <c r="E359" i="31"/>
  <c r="C64" i="31"/>
  <c r="E64" i="31"/>
  <c r="E35" i="31" s="1"/>
  <c r="E65" i="31" s="1"/>
  <c r="C101" i="31"/>
  <c r="C72" i="31" s="1"/>
  <c r="D101" i="31"/>
  <c r="F218" i="31"/>
  <c r="F200" i="31" s="1"/>
  <c r="F201" i="31" s="1"/>
  <c r="C244" i="31"/>
  <c r="C226" i="31" s="1"/>
  <c r="C227" i="31" s="1"/>
  <c r="E273" i="31"/>
  <c r="D349" i="31"/>
  <c r="D331" i="31" s="1"/>
  <c r="D64" i="31"/>
  <c r="E101" i="31"/>
  <c r="E72" i="31" s="1"/>
  <c r="C168" i="31"/>
  <c r="C150" i="31" s="1"/>
  <c r="C151" i="31" s="1"/>
  <c r="F273" i="31"/>
  <c r="F255" i="31" s="1"/>
  <c r="F256" i="31" s="1"/>
  <c r="F259" i="31" s="1"/>
  <c r="C298" i="31"/>
  <c r="F374" i="31"/>
  <c r="D298" i="31"/>
  <c r="F244" i="31"/>
  <c r="F226" i="31" s="1"/>
  <c r="E298" i="31"/>
  <c r="D35" i="31"/>
  <c r="F109" i="31"/>
  <c r="F139" i="31" s="1"/>
  <c r="D306" i="31"/>
  <c r="D309" i="31" s="1"/>
  <c r="D308" i="31"/>
  <c r="F151" i="31"/>
  <c r="F153" i="31"/>
  <c r="D201" i="31"/>
  <c r="D204" i="31" s="1"/>
  <c r="D203" i="31"/>
  <c r="E203" i="31"/>
  <c r="E201" i="31"/>
  <c r="E204" i="31" s="1"/>
  <c r="D334" i="31"/>
  <c r="D332" i="31"/>
  <c r="D335" i="31" s="1"/>
  <c r="C352" i="31"/>
  <c r="E139" i="31"/>
  <c r="E109" i="31"/>
  <c r="D259" i="31"/>
  <c r="F258" i="31"/>
  <c r="E334" i="31"/>
  <c r="E332" i="31"/>
  <c r="E335" i="31" s="1"/>
  <c r="E352" i="31"/>
  <c r="C35" i="31"/>
  <c r="C36" i="31" s="1"/>
  <c r="F72" i="31"/>
  <c r="E229" i="31"/>
  <c r="E227" i="31"/>
  <c r="E259" i="31"/>
  <c r="F332" i="31"/>
  <c r="F335" i="31" s="1"/>
  <c r="F334" i="31"/>
  <c r="E308" i="31"/>
  <c r="E306" i="31"/>
  <c r="E309" i="31" s="1"/>
  <c r="F306" i="31"/>
  <c r="F308" i="31"/>
  <c r="D72" i="31"/>
  <c r="D102" i="31" s="1"/>
  <c r="D229" i="31"/>
  <c r="D227" i="31"/>
  <c r="D230" i="31" s="1"/>
  <c r="C109" i="31"/>
  <c r="C110" i="31" s="1"/>
  <c r="D153" i="31"/>
  <c r="D151" i="31"/>
  <c r="D109" i="31"/>
  <c r="E151" i="31"/>
  <c r="E153" i="31"/>
  <c r="F227" i="31"/>
  <c r="F229" i="31"/>
  <c r="F61" i="31"/>
  <c r="E371" i="31"/>
  <c r="D258" i="31"/>
  <c r="F351" i="31"/>
  <c r="F384" i="31" s="1"/>
  <c r="E258" i="31"/>
  <c r="C73" i="31" l="1"/>
  <c r="C102" i="31"/>
  <c r="E230" i="31"/>
  <c r="F203" i="31"/>
  <c r="D154" i="31"/>
  <c r="F309" i="31"/>
  <c r="E112" i="31"/>
  <c r="E110" i="31"/>
  <c r="F154" i="31"/>
  <c r="F64" i="31"/>
  <c r="F371" i="31"/>
  <c r="C351" i="31"/>
  <c r="C384" i="31" s="1"/>
  <c r="F230" i="31"/>
  <c r="C139" i="31"/>
  <c r="F75" i="31"/>
  <c r="F73" i="31"/>
  <c r="F102" i="31"/>
  <c r="F112" i="31"/>
  <c r="F110" i="31"/>
  <c r="E154" i="31"/>
  <c r="D36" i="31"/>
  <c r="D39" i="31" s="1"/>
  <c r="D38" i="31"/>
  <c r="D112" i="31"/>
  <c r="D110" i="31"/>
  <c r="D113" i="31" s="1"/>
  <c r="E73" i="31"/>
  <c r="E75" i="31"/>
  <c r="E351" i="31"/>
  <c r="E384" i="31" s="1"/>
  <c r="D73" i="31"/>
  <c r="D76" i="31" s="1"/>
  <c r="D75" i="31"/>
  <c r="E38" i="31"/>
  <c r="E36" i="31"/>
  <c r="D139" i="31"/>
  <c r="E102" i="31"/>
  <c r="C65" i="31"/>
  <c r="F204" i="31"/>
  <c r="D65" i="31"/>
  <c r="F113" i="31" l="1"/>
  <c r="E76" i="31"/>
  <c r="F35" i="31"/>
  <c r="F65" i="31"/>
  <c r="F76" i="31"/>
  <c r="E39" i="31"/>
  <c r="E113" i="31"/>
  <c r="F36" i="31" l="1"/>
  <c r="F39" i="31" s="1"/>
  <c r="F38" i="31"/>
  <c r="F171" i="30" l="1"/>
  <c r="E171" i="30"/>
  <c r="D171" i="30"/>
  <c r="C171" i="30"/>
  <c r="F170" i="30"/>
  <c r="E170" i="30"/>
  <c r="D170" i="30"/>
  <c r="C170" i="30"/>
  <c r="F169" i="30"/>
  <c r="F167" i="30" s="1"/>
  <c r="E169" i="30"/>
  <c r="D169" i="30"/>
  <c r="C169" i="30"/>
  <c r="F168" i="30"/>
  <c r="E168" i="30"/>
  <c r="D168" i="30"/>
  <c r="D167" i="30" s="1"/>
  <c r="C168" i="30"/>
  <c r="C167" i="30" s="1"/>
  <c r="F166" i="30"/>
  <c r="E166" i="30"/>
  <c r="D166" i="30"/>
  <c r="C166" i="30"/>
  <c r="F165" i="30"/>
  <c r="E165" i="30"/>
  <c r="D165" i="30"/>
  <c r="C165" i="30"/>
  <c r="F164" i="30"/>
  <c r="E164" i="30"/>
  <c r="D164" i="30"/>
  <c r="C164" i="30"/>
  <c r="F163" i="30"/>
  <c r="F162" i="30" s="1"/>
  <c r="E163" i="30"/>
  <c r="E162" i="30" s="1"/>
  <c r="D163" i="30"/>
  <c r="C163" i="30"/>
  <c r="F161" i="30"/>
  <c r="E161" i="30"/>
  <c r="D161" i="30"/>
  <c r="C161" i="30"/>
  <c r="F160" i="30"/>
  <c r="E160" i="30"/>
  <c r="D160" i="30"/>
  <c r="C160" i="30"/>
  <c r="D159" i="30"/>
  <c r="F158" i="30"/>
  <c r="E158" i="30"/>
  <c r="D158" i="30"/>
  <c r="C158" i="30"/>
  <c r="F157" i="30"/>
  <c r="F156" i="30" s="1"/>
  <c r="E157" i="30"/>
  <c r="D157" i="30"/>
  <c r="C157" i="30"/>
  <c r="F155" i="30"/>
  <c r="E155" i="30"/>
  <c r="D155" i="30"/>
  <c r="C155" i="30"/>
  <c r="F154" i="30"/>
  <c r="E154" i="30"/>
  <c r="D154" i="30"/>
  <c r="C154" i="30"/>
  <c r="F153" i="30"/>
  <c r="C153" i="30"/>
  <c r="F152" i="30"/>
  <c r="E152" i="30"/>
  <c r="D152" i="30"/>
  <c r="C152" i="30"/>
  <c r="F151" i="30"/>
  <c r="E151" i="30"/>
  <c r="E150" i="30" s="1"/>
  <c r="D151" i="30"/>
  <c r="C151" i="30"/>
  <c r="D150" i="30"/>
  <c r="F149" i="30"/>
  <c r="E149" i="30"/>
  <c r="E147" i="30" s="1"/>
  <c r="D149" i="30"/>
  <c r="D147" i="30" s="1"/>
  <c r="C149" i="30"/>
  <c r="F148" i="30"/>
  <c r="F147" i="30" s="1"/>
  <c r="D148" i="30"/>
  <c r="C148" i="30"/>
  <c r="F146" i="30"/>
  <c r="E146" i="30"/>
  <c r="D146" i="30"/>
  <c r="C146" i="30"/>
  <c r="F145" i="30"/>
  <c r="D145" i="30"/>
  <c r="C145" i="30"/>
  <c r="E144" i="30"/>
  <c r="F143" i="30"/>
  <c r="E143" i="30"/>
  <c r="D143" i="30"/>
  <c r="C143" i="30"/>
  <c r="C141" i="30" s="1"/>
  <c r="F142" i="30"/>
  <c r="D142" i="30"/>
  <c r="C142" i="30"/>
  <c r="E141" i="30"/>
  <c r="F132" i="30"/>
  <c r="E132" i="30"/>
  <c r="D132" i="30"/>
  <c r="C132" i="30"/>
  <c r="F127" i="30"/>
  <c r="E127" i="30"/>
  <c r="D127" i="30"/>
  <c r="D137" i="30" s="1"/>
  <c r="D119" i="30" s="1"/>
  <c r="C127" i="30"/>
  <c r="F121" i="30"/>
  <c r="E121" i="30"/>
  <c r="D121" i="30"/>
  <c r="F107" i="30"/>
  <c r="E107" i="30"/>
  <c r="D107" i="30"/>
  <c r="C107" i="30"/>
  <c r="F102" i="30"/>
  <c r="E102" i="30"/>
  <c r="D102" i="30"/>
  <c r="D112" i="30" s="1"/>
  <c r="C102" i="30"/>
  <c r="C112" i="30" s="1"/>
  <c r="F97" i="30"/>
  <c r="E97" i="30"/>
  <c r="D97" i="30"/>
  <c r="F96" i="30"/>
  <c r="E96" i="30"/>
  <c r="D96" i="30"/>
  <c r="F95" i="30"/>
  <c r="F98" i="30" s="1"/>
  <c r="E95" i="30"/>
  <c r="D95" i="30"/>
  <c r="C95" i="30"/>
  <c r="F82" i="30"/>
  <c r="E82" i="30"/>
  <c r="D82" i="30"/>
  <c r="C82" i="30"/>
  <c r="F77" i="30"/>
  <c r="F87" i="30" s="1"/>
  <c r="F69" i="30" s="1"/>
  <c r="E77" i="30"/>
  <c r="D77" i="30"/>
  <c r="C77" i="30"/>
  <c r="F71" i="30"/>
  <c r="E71" i="30"/>
  <c r="D71" i="30"/>
  <c r="C70" i="30"/>
  <c r="E54" i="30"/>
  <c r="F54" i="30" s="1"/>
  <c r="C54" i="30"/>
  <c r="C159" i="30" s="1"/>
  <c r="F51" i="30"/>
  <c r="E51" i="30"/>
  <c r="D51" i="30"/>
  <c r="C51" i="30"/>
  <c r="F42" i="30"/>
  <c r="E42" i="30"/>
  <c r="D42" i="30"/>
  <c r="C42" i="30"/>
  <c r="F39" i="30"/>
  <c r="E39" i="30"/>
  <c r="D39" i="30"/>
  <c r="C39" i="30"/>
  <c r="F36" i="30"/>
  <c r="E36" i="30"/>
  <c r="D36" i="30"/>
  <c r="C36" i="30"/>
  <c r="F30" i="30"/>
  <c r="E30" i="30"/>
  <c r="D30" i="30"/>
  <c r="E98" i="30" l="1"/>
  <c r="D162" i="30"/>
  <c r="E112" i="30"/>
  <c r="D156" i="30"/>
  <c r="D98" i="30"/>
  <c r="E153" i="30"/>
  <c r="D57" i="30"/>
  <c r="D140" i="30" s="1"/>
  <c r="C144" i="30"/>
  <c r="F137" i="30"/>
  <c r="F119" i="30" s="1"/>
  <c r="F141" i="30"/>
  <c r="F150" i="30"/>
  <c r="D153" i="30"/>
  <c r="C156" i="30"/>
  <c r="D87" i="30"/>
  <c r="D69" i="30" s="1"/>
  <c r="C147" i="30"/>
  <c r="C87" i="30"/>
  <c r="F112" i="30"/>
  <c r="C137" i="30"/>
  <c r="C119" i="30" s="1"/>
  <c r="C120" i="30" s="1"/>
  <c r="F144" i="30"/>
  <c r="E156" i="30"/>
  <c r="E159" i="30"/>
  <c r="C57" i="30"/>
  <c r="E87" i="30"/>
  <c r="E69" i="30" s="1"/>
  <c r="E72" i="30" s="1"/>
  <c r="E137" i="30"/>
  <c r="E119" i="30" s="1"/>
  <c r="E120" i="30" s="1"/>
  <c r="E123" i="30" s="1"/>
  <c r="C150" i="30"/>
  <c r="C162" i="30"/>
  <c r="E167" i="30"/>
  <c r="D141" i="30"/>
  <c r="D144" i="30"/>
  <c r="D72" i="30"/>
  <c r="D70" i="30"/>
  <c r="D73" i="30" s="1"/>
  <c r="D120" i="30"/>
  <c r="D122" i="30"/>
  <c r="F57" i="30"/>
  <c r="F159" i="30"/>
  <c r="F70" i="30"/>
  <c r="F120" i="30"/>
  <c r="E57" i="30"/>
  <c r="C140" i="30" l="1"/>
  <c r="F122" i="30"/>
  <c r="E122" i="30"/>
  <c r="D28" i="30"/>
  <c r="E70" i="30"/>
  <c r="E73" i="30" s="1"/>
  <c r="F73" i="30"/>
  <c r="F72" i="30"/>
  <c r="C28" i="30"/>
  <c r="C58" i="30" s="1"/>
  <c r="D123" i="30"/>
  <c r="F28" i="30"/>
  <c r="F140" i="30"/>
  <c r="D29" i="30"/>
  <c r="D139" i="30"/>
  <c r="D172" i="30" s="1"/>
  <c r="E28" i="30"/>
  <c r="E58" i="30" s="1"/>
  <c r="E140" i="30"/>
  <c r="F123" i="30"/>
  <c r="D58" i="30"/>
  <c r="C139" i="30" l="1"/>
  <c r="C172" i="30" s="1"/>
  <c r="C29" i="30"/>
  <c r="D31" i="30"/>
  <c r="D32" i="30"/>
  <c r="F29" i="30"/>
  <c r="F139" i="30"/>
  <c r="F172" i="30" s="1"/>
  <c r="F31" i="30"/>
  <c r="F58" i="30"/>
  <c r="E31" i="30"/>
  <c r="E139" i="30"/>
  <c r="E172" i="30" s="1"/>
  <c r="E29" i="30"/>
  <c r="E32" i="30" s="1"/>
  <c r="F32" i="30" l="1"/>
  <c r="E197" i="29" l="1"/>
  <c r="D197" i="29"/>
  <c r="C197" i="29"/>
  <c r="B197" i="29"/>
  <c r="E196" i="29"/>
  <c r="D196" i="29"/>
  <c r="D192" i="29" s="1"/>
  <c r="C196" i="29"/>
  <c r="B196" i="29"/>
  <c r="E194" i="29"/>
  <c r="D194" i="29"/>
  <c r="C194" i="29"/>
  <c r="B194" i="29"/>
  <c r="E192" i="29"/>
  <c r="C192" i="29"/>
  <c r="E191" i="29"/>
  <c r="D191" i="29"/>
  <c r="C191" i="29"/>
  <c r="C189" i="29" s="1"/>
  <c r="B191" i="29"/>
  <c r="B189" i="29" s="1"/>
  <c r="E190" i="29"/>
  <c r="D190" i="29"/>
  <c r="D189" i="29" s="1"/>
  <c r="E188" i="29"/>
  <c r="D188" i="29"/>
  <c r="C188" i="29"/>
  <c r="B188" i="29"/>
  <c r="E187" i="29"/>
  <c r="D187" i="29"/>
  <c r="C187" i="29"/>
  <c r="B187" i="29"/>
  <c r="E185" i="29"/>
  <c r="D185" i="29"/>
  <c r="C185" i="29"/>
  <c r="B185" i="29"/>
  <c r="E184" i="29"/>
  <c r="D184" i="29"/>
  <c r="C184" i="29"/>
  <c r="B184" i="29"/>
  <c r="E182" i="29"/>
  <c r="D182" i="29"/>
  <c r="C182" i="29"/>
  <c r="B182" i="29"/>
  <c r="E181" i="29"/>
  <c r="D181" i="29"/>
  <c r="C181" i="29"/>
  <c r="B181" i="29"/>
  <c r="D180" i="29"/>
  <c r="E179" i="29"/>
  <c r="D179" i="29"/>
  <c r="C179" i="29"/>
  <c r="B179" i="29"/>
  <c r="E178" i="29"/>
  <c r="D178" i="29"/>
  <c r="C178" i="29"/>
  <c r="E176" i="29"/>
  <c r="D176" i="29"/>
  <c r="C176" i="29"/>
  <c r="B176" i="29"/>
  <c r="E175" i="29"/>
  <c r="D175" i="29"/>
  <c r="C175" i="29"/>
  <c r="B175" i="29"/>
  <c r="D174" i="29"/>
  <c r="E173" i="29"/>
  <c r="D173" i="29"/>
  <c r="C173" i="29"/>
  <c r="B173" i="29"/>
  <c r="E172" i="29"/>
  <c r="E171" i="29" s="1"/>
  <c r="D172" i="29"/>
  <c r="C172" i="29"/>
  <c r="C171" i="29" s="1"/>
  <c r="B172" i="29"/>
  <c r="B171" i="29" s="1"/>
  <c r="E161" i="29"/>
  <c r="D161" i="29"/>
  <c r="C161" i="29"/>
  <c r="B161" i="29"/>
  <c r="E156" i="29"/>
  <c r="E166" i="29" s="1"/>
  <c r="D156" i="29"/>
  <c r="D166" i="29" s="1"/>
  <c r="C156" i="29"/>
  <c r="C166" i="29" s="1"/>
  <c r="B156" i="29"/>
  <c r="B166" i="29" s="1"/>
  <c r="E133" i="29"/>
  <c r="D133" i="29"/>
  <c r="C133" i="29"/>
  <c r="B133" i="29"/>
  <c r="E130" i="29"/>
  <c r="D130" i="29"/>
  <c r="C130" i="29"/>
  <c r="B130" i="29"/>
  <c r="E127" i="29"/>
  <c r="D127" i="29"/>
  <c r="C127" i="29"/>
  <c r="B127" i="29"/>
  <c r="E124" i="29"/>
  <c r="D124" i="29"/>
  <c r="C124" i="29"/>
  <c r="B124" i="29"/>
  <c r="E121" i="29"/>
  <c r="D121" i="29"/>
  <c r="D107" i="29" s="1"/>
  <c r="C121" i="29"/>
  <c r="B121" i="29"/>
  <c r="E118" i="29"/>
  <c r="D118" i="29"/>
  <c r="C118" i="29"/>
  <c r="B118" i="29"/>
  <c r="E115" i="29"/>
  <c r="D115" i="29"/>
  <c r="C115" i="29"/>
  <c r="B115" i="29"/>
  <c r="E107" i="29"/>
  <c r="C107" i="29"/>
  <c r="B107" i="29"/>
  <c r="E95" i="29"/>
  <c r="D95" i="29"/>
  <c r="C95" i="29"/>
  <c r="B95" i="29"/>
  <c r="E92" i="29"/>
  <c r="D92" i="29"/>
  <c r="C92" i="29"/>
  <c r="B92" i="29"/>
  <c r="E89" i="29"/>
  <c r="D89" i="29"/>
  <c r="C89" i="29"/>
  <c r="B89" i="29"/>
  <c r="E86" i="29"/>
  <c r="D86" i="29"/>
  <c r="C86" i="29"/>
  <c r="B86" i="29"/>
  <c r="E83" i="29"/>
  <c r="D83" i="29"/>
  <c r="C83" i="29"/>
  <c r="B83" i="29"/>
  <c r="E80" i="29"/>
  <c r="D80" i="29"/>
  <c r="C80" i="29"/>
  <c r="B80" i="29"/>
  <c r="E77" i="29"/>
  <c r="D77" i="29"/>
  <c r="C77" i="29"/>
  <c r="B77" i="29"/>
  <c r="E57" i="29"/>
  <c r="D57" i="29"/>
  <c r="C57" i="29"/>
  <c r="B57" i="29"/>
  <c r="E54" i="29"/>
  <c r="D54" i="29"/>
  <c r="D186" i="29" s="1"/>
  <c r="C54" i="29"/>
  <c r="B54" i="29"/>
  <c r="E51" i="29"/>
  <c r="D51" i="29"/>
  <c r="D183" i="29" s="1"/>
  <c r="C51" i="29"/>
  <c r="C183" i="29" s="1"/>
  <c r="B51" i="29"/>
  <c r="B183" i="29" s="1"/>
  <c r="E48" i="29"/>
  <c r="E180" i="29" s="1"/>
  <c r="D48" i="29"/>
  <c r="C48" i="29"/>
  <c r="C180" i="29" s="1"/>
  <c r="B48" i="29"/>
  <c r="B46" i="29"/>
  <c r="B178" i="29" s="1"/>
  <c r="E45" i="29"/>
  <c r="D45" i="29"/>
  <c r="D177" i="29" s="1"/>
  <c r="C45" i="29"/>
  <c r="C177" i="29" s="1"/>
  <c r="B45" i="29"/>
  <c r="E42" i="29"/>
  <c r="D42" i="29"/>
  <c r="C42" i="29"/>
  <c r="B42" i="29"/>
  <c r="E39" i="29"/>
  <c r="D39" i="29"/>
  <c r="C39" i="29"/>
  <c r="B39" i="29"/>
  <c r="D31" i="29"/>
  <c r="D32" i="29" s="1"/>
  <c r="C186" i="29" l="1"/>
  <c r="D171" i="29"/>
  <c r="E177" i="29"/>
  <c r="C174" i="29"/>
  <c r="E60" i="29"/>
  <c r="E61" i="29" s="1"/>
  <c r="B174" i="29"/>
  <c r="C170" i="29"/>
  <c r="D170" i="29"/>
  <c r="E183" i="29"/>
  <c r="D60" i="29"/>
  <c r="E31" i="29"/>
  <c r="E32" i="29" s="1"/>
  <c r="B180" i="29"/>
  <c r="B136" i="29"/>
  <c r="B137" i="29" s="1"/>
  <c r="E189" i="29"/>
  <c r="B192" i="29"/>
  <c r="B31" i="29"/>
  <c r="B32" i="29" s="1"/>
  <c r="B186" i="29"/>
  <c r="B98" i="29"/>
  <c r="C136" i="29"/>
  <c r="C137" i="29" s="1"/>
  <c r="C98" i="29"/>
  <c r="C69" i="29" s="1"/>
  <c r="C99" i="29" s="1"/>
  <c r="D136" i="29"/>
  <c r="D169" i="29" s="1"/>
  <c r="E98" i="29"/>
  <c r="E69" i="29" s="1"/>
  <c r="E99" i="29" s="1"/>
  <c r="D98" i="29"/>
  <c r="E136" i="29"/>
  <c r="E137" i="29" s="1"/>
  <c r="D61" i="29"/>
  <c r="E148" i="29"/>
  <c r="E149" i="29" s="1"/>
  <c r="E169" i="29"/>
  <c r="D148" i="29"/>
  <c r="D149" i="29" s="1"/>
  <c r="B69" i="29"/>
  <c r="B99" i="29" s="1"/>
  <c r="C202" i="29"/>
  <c r="B148" i="29"/>
  <c r="B149" i="29" s="1"/>
  <c r="C148" i="29"/>
  <c r="C149" i="29" s="1"/>
  <c r="D202" i="29"/>
  <c r="D69" i="29"/>
  <c r="D99" i="29" s="1"/>
  <c r="C31" i="29"/>
  <c r="C32" i="29" s="1"/>
  <c r="E174" i="29"/>
  <c r="E170" i="29" s="1"/>
  <c r="E186" i="29"/>
  <c r="B60" i="29"/>
  <c r="B177" i="29"/>
  <c r="B170" i="29" s="1"/>
  <c r="C60" i="29"/>
  <c r="D137" i="29" l="1"/>
  <c r="E202" i="29"/>
  <c r="D167" i="29"/>
  <c r="E167" i="29"/>
  <c r="C167" i="29"/>
  <c r="B61" i="29"/>
  <c r="B169" i="29"/>
  <c r="C61" i="29"/>
  <c r="C169" i="29"/>
  <c r="B167" i="29"/>
  <c r="B202" i="29"/>
  <c r="F119" i="28" l="1"/>
  <c r="E119" i="28"/>
  <c r="D119" i="28"/>
  <c r="C119" i="28"/>
  <c r="F114" i="28"/>
  <c r="E114" i="28"/>
  <c r="D114" i="28"/>
  <c r="C114" i="28"/>
  <c r="F113" i="28"/>
  <c r="E113" i="28"/>
  <c r="D113" i="28"/>
  <c r="C113" i="28"/>
  <c r="F112" i="28"/>
  <c r="E112" i="28"/>
  <c r="D112" i="28"/>
  <c r="C112" i="28"/>
  <c r="D111" i="28"/>
  <c r="F110" i="28"/>
  <c r="E110" i="28"/>
  <c r="D110" i="28"/>
  <c r="C110" i="28"/>
  <c r="F109" i="28"/>
  <c r="E109" i="28"/>
  <c r="D109" i="28"/>
  <c r="C109" i="28"/>
  <c r="F108" i="28"/>
  <c r="E108" i="28"/>
  <c r="D108" i="28"/>
  <c r="C108" i="28"/>
  <c r="F107" i="28"/>
  <c r="E107" i="28"/>
  <c r="E105" i="28" s="1"/>
  <c r="D107" i="28"/>
  <c r="C107" i="28"/>
  <c r="F106" i="28"/>
  <c r="E106" i="28"/>
  <c r="D106" i="28"/>
  <c r="C106" i="28"/>
  <c r="F105" i="28"/>
  <c r="D105" i="28"/>
  <c r="C105" i="28"/>
  <c r="F104" i="28"/>
  <c r="E104" i="28"/>
  <c r="D104" i="28"/>
  <c r="C104" i="28"/>
  <c r="F103" i="28"/>
  <c r="F102" i="28" s="1"/>
  <c r="E103" i="28"/>
  <c r="E102" i="28" s="1"/>
  <c r="D103" i="28"/>
  <c r="D102" i="28" s="1"/>
  <c r="C103" i="28"/>
  <c r="C102" i="28" s="1"/>
  <c r="F101" i="28"/>
  <c r="E101" i="28"/>
  <c r="D101" i="28"/>
  <c r="C101" i="28"/>
  <c r="F100" i="28"/>
  <c r="F99" i="28" s="1"/>
  <c r="E100" i="28"/>
  <c r="E99" i="28" s="1"/>
  <c r="D100" i="28"/>
  <c r="D99" i="28" s="1"/>
  <c r="C100" i="28"/>
  <c r="C99" i="28" s="1"/>
  <c r="F98" i="28"/>
  <c r="E98" i="28"/>
  <c r="E96" i="28" s="1"/>
  <c r="D98" i="28"/>
  <c r="C98" i="28"/>
  <c r="D97" i="28"/>
  <c r="D96" i="28" s="1"/>
  <c r="C97" i="28"/>
  <c r="C96" i="28" s="1"/>
  <c r="F96" i="28"/>
  <c r="F95" i="28"/>
  <c r="E95" i="28"/>
  <c r="D95" i="28"/>
  <c r="D93" i="28" s="1"/>
  <c r="C95" i="28"/>
  <c r="F94" i="28"/>
  <c r="E94" i="28"/>
  <c r="D94" i="28"/>
  <c r="C94" i="28"/>
  <c r="F93" i="28"/>
  <c r="E93" i="28"/>
  <c r="C93" i="28"/>
  <c r="F84" i="28"/>
  <c r="E84" i="28"/>
  <c r="D84" i="28"/>
  <c r="C84" i="28"/>
  <c r="F73" i="28"/>
  <c r="E73" i="28"/>
  <c r="D73" i="28"/>
  <c r="C72" i="28"/>
  <c r="F71" i="28"/>
  <c r="F74" i="28" s="1"/>
  <c r="E71" i="28"/>
  <c r="E72" i="28" s="1"/>
  <c r="D71" i="28"/>
  <c r="D74" i="28" s="1"/>
  <c r="E56" i="28"/>
  <c r="E59" i="28" s="1"/>
  <c r="C56" i="28"/>
  <c r="F44" i="28"/>
  <c r="E44" i="28"/>
  <c r="D44" i="28"/>
  <c r="D59" i="28" s="1"/>
  <c r="C44" i="28"/>
  <c r="F41" i="28"/>
  <c r="E41" i="28"/>
  <c r="D41" i="28"/>
  <c r="C41" i="28"/>
  <c r="F38" i="28"/>
  <c r="E38" i="28"/>
  <c r="D38" i="28"/>
  <c r="C38" i="28"/>
  <c r="F32" i="28"/>
  <c r="E32" i="28"/>
  <c r="D32" i="28"/>
  <c r="D60" i="28" l="1"/>
  <c r="D30" i="28"/>
  <c r="D31" i="28" s="1"/>
  <c r="C59" i="28"/>
  <c r="D72" i="28"/>
  <c r="D75" i="28" s="1"/>
  <c r="F56" i="28"/>
  <c r="D91" i="28"/>
  <c r="E111" i="28"/>
  <c r="E92" i="28" s="1"/>
  <c r="E30" i="28"/>
  <c r="C30" i="28"/>
  <c r="C60" i="28"/>
  <c r="D92" i="28"/>
  <c r="D124" i="28" s="1"/>
  <c r="C111" i="28"/>
  <c r="C92" i="28" s="1"/>
  <c r="E74" i="28"/>
  <c r="F72" i="28"/>
  <c r="F75" i="28" s="1"/>
  <c r="F59" i="28" l="1"/>
  <c r="F30" i="28" s="1"/>
  <c r="F91" i="28" s="1"/>
  <c r="F124" i="28" s="1"/>
  <c r="F111" i="28"/>
  <c r="F92" i="28" s="1"/>
  <c r="E75" i="28"/>
  <c r="E31" i="28"/>
  <c r="E34" i="28" s="1"/>
  <c r="E33" i="28"/>
  <c r="C91" i="28"/>
  <c r="C124" i="28" s="1"/>
  <c r="C31" i="28"/>
  <c r="D34" i="28" s="1"/>
  <c r="E60" i="28"/>
  <c r="D33" i="28"/>
  <c r="E91" i="28"/>
  <c r="E124" i="28" s="1"/>
  <c r="F60" i="28" l="1"/>
  <c r="F33" i="28"/>
  <c r="F31" i="28"/>
  <c r="F34" i="28" s="1"/>
  <c r="D38" i="27" l="1"/>
  <c r="D48" i="27" s="1"/>
  <c r="D186" i="27"/>
  <c r="D185" i="27" s="1"/>
  <c r="F180" i="27"/>
  <c r="E180" i="27"/>
  <c r="D180" i="27"/>
  <c r="C180" i="27"/>
  <c r="F177" i="27"/>
  <c r="E177" i="27"/>
  <c r="D177" i="27"/>
  <c r="C177" i="27"/>
  <c r="F174" i="27"/>
  <c r="E174" i="27"/>
  <c r="D174" i="27"/>
  <c r="C174" i="27"/>
  <c r="F171" i="27"/>
  <c r="E171" i="27"/>
  <c r="D171" i="27"/>
  <c r="C171" i="27"/>
  <c r="F170" i="27"/>
  <c r="E170" i="27"/>
  <c r="D170" i="27"/>
  <c r="C170" i="27"/>
  <c r="C168" i="27" s="1"/>
  <c r="F169" i="27"/>
  <c r="F168" i="27" s="1"/>
  <c r="E169" i="27"/>
  <c r="E168" i="27" s="1"/>
  <c r="D169" i="27"/>
  <c r="C169" i="27"/>
  <c r="F165" i="27"/>
  <c r="E165" i="27"/>
  <c r="D165" i="27"/>
  <c r="C165" i="27"/>
  <c r="F162" i="27"/>
  <c r="E162" i="27"/>
  <c r="D162" i="27"/>
  <c r="C162" i="27"/>
  <c r="F159" i="27"/>
  <c r="E159" i="27"/>
  <c r="D159" i="27"/>
  <c r="C159" i="27"/>
  <c r="C154" i="27"/>
  <c r="E150" i="27"/>
  <c r="D150" i="27"/>
  <c r="F149" i="27"/>
  <c r="E149" i="27"/>
  <c r="D149" i="27"/>
  <c r="C149" i="27"/>
  <c r="F144" i="27"/>
  <c r="F154" i="27" s="1"/>
  <c r="E144" i="27"/>
  <c r="E154" i="27" s="1"/>
  <c r="D144" i="27"/>
  <c r="C144" i="27"/>
  <c r="E124" i="27"/>
  <c r="E123" i="27" s="1"/>
  <c r="D124" i="27"/>
  <c r="D123" i="27" s="1"/>
  <c r="C123" i="27"/>
  <c r="F118" i="27"/>
  <c r="F128" i="27" s="1"/>
  <c r="F186" i="27" s="1"/>
  <c r="F185" i="27" s="1"/>
  <c r="E118" i="27"/>
  <c r="D118" i="27"/>
  <c r="C118" i="27"/>
  <c r="C128" i="27" s="1"/>
  <c r="F102" i="27"/>
  <c r="E102" i="27"/>
  <c r="C102" i="27"/>
  <c r="D97" i="27"/>
  <c r="D102" i="27" s="1"/>
  <c r="F92" i="27"/>
  <c r="E92" i="27"/>
  <c r="D92" i="27"/>
  <c r="C92" i="27"/>
  <c r="D70" i="27"/>
  <c r="C70" i="27"/>
  <c r="F65" i="27"/>
  <c r="F75" i="27" s="1"/>
  <c r="E65" i="27"/>
  <c r="E75" i="27" s="1"/>
  <c r="D65" i="27"/>
  <c r="D75" i="27" s="1"/>
  <c r="C65" i="27"/>
  <c r="C75" i="27" s="1"/>
  <c r="C48" i="27"/>
  <c r="C157" i="27" s="1"/>
  <c r="C158" i="27" s="1"/>
  <c r="C190" i="27" s="1"/>
  <c r="F38" i="27"/>
  <c r="F48" i="27" s="1"/>
  <c r="E38" i="27"/>
  <c r="E48" i="27" s="1"/>
  <c r="D154" i="27" l="1"/>
  <c r="C186" i="27"/>
  <c r="C185" i="27" s="1"/>
  <c r="D168" i="27"/>
  <c r="F157" i="27"/>
  <c r="F158" i="27" s="1"/>
  <c r="F190" i="27" s="1"/>
  <c r="D128" i="27"/>
  <c r="D157" i="27" s="1"/>
  <c r="D158" i="27" s="1"/>
  <c r="D190" i="27" s="1"/>
  <c r="E128" i="27"/>
  <c r="E186" i="27" s="1"/>
  <c r="E185" i="27" s="1"/>
  <c r="E157" i="27" l="1"/>
  <c r="E158" i="27" s="1"/>
  <c r="E190" i="27" s="1"/>
  <c r="G378" i="24" l="1"/>
  <c r="F378" i="24"/>
  <c r="E378" i="24"/>
  <c r="D378" i="24"/>
  <c r="G377" i="24"/>
  <c r="F377" i="24"/>
  <c r="E377" i="24"/>
  <c r="D377" i="24"/>
  <c r="G376" i="24"/>
  <c r="F376" i="24"/>
  <c r="E376" i="24"/>
  <c r="D376" i="24"/>
  <c r="G375" i="24"/>
  <c r="F375" i="24"/>
  <c r="E375" i="24"/>
  <c r="E374" i="24" s="1"/>
  <c r="D375" i="24"/>
  <c r="G374" i="24"/>
  <c r="F374" i="24"/>
  <c r="G373" i="24"/>
  <c r="F373" i="24"/>
  <c r="E373" i="24"/>
  <c r="D373" i="24"/>
  <c r="G372" i="24"/>
  <c r="F372" i="24"/>
  <c r="E372" i="24"/>
  <c r="D372" i="24"/>
  <c r="G371" i="24"/>
  <c r="F371" i="24"/>
  <c r="E371" i="24"/>
  <c r="D371" i="24"/>
  <c r="G370" i="24"/>
  <c r="G369" i="24" s="1"/>
  <c r="F370" i="24"/>
  <c r="E370" i="24"/>
  <c r="E369" i="24" s="1"/>
  <c r="D370" i="24"/>
  <c r="F369" i="24"/>
  <c r="G368" i="24"/>
  <c r="F368" i="24"/>
  <c r="E368" i="24"/>
  <c r="D368" i="24"/>
  <c r="G367" i="24"/>
  <c r="F367" i="24"/>
  <c r="E367" i="24"/>
  <c r="D367" i="24"/>
  <c r="G366" i="24"/>
  <c r="F366" i="24"/>
  <c r="E366" i="24"/>
  <c r="G365" i="24"/>
  <c r="F365" i="24"/>
  <c r="E365" i="24"/>
  <c r="D365" i="24"/>
  <c r="G364" i="24"/>
  <c r="F364" i="24"/>
  <c r="F363" i="24" s="1"/>
  <c r="E364" i="24"/>
  <c r="E363" i="24" s="1"/>
  <c r="D364" i="24"/>
  <c r="D363" i="24" s="1"/>
  <c r="G363" i="24"/>
  <c r="G362" i="24"/>
  <c r="F362" i="24"/>
  <c r="E362" i="24"/>
  <c r="D362" i="24"/>
  <c r="D360" i="24" s="1"/>
  <c r="G361" i="24"/>
  <c r="G360" i="24" s="1"/>
  <c r="F361" i="24"/>
  <c r="F360" i="24" s="1"/>
  <c r="E361" i="24"/>
  <c r="D361" i="24"/>
  <c r="G359" i="24"/>
  <c r="F359" i="24"/>
  <c r="E359" i="24"/>
  <c r="D359" i="24"/>
  <c r="G358" i="24"/>
  <c r="F358" i="24"/>
  <c r="E358" i="24"/>
  <c r="E357" i="24" s="1"/>
  <c r="D358" i="24"/>
  <c r="D357" i="24" s="1"/>
  <c r="G356" i="24"/>
  <c r="F356" i="24"/>
  <c r="F354" i="24" s="1"/>
  <c r="E356" i="24"/>
  <c r="D356" i="24"/>
  <c r="G355" i="24"/>
  <c r="F355" i="24"/>
  <c r="E355" i="24"/>
  <c r="G354" i="24"/>
  <c r="G353" i="24"/>
  <c r="F353" i="24"/>
  <c r="E353" i="24"/>
  <c r="D353" i="24"/>
  <c r="G352" i="24"/>
  <c r="G351" i="24" s="1"/>
  <c r="F352" i="24"/>
  <c r="F351" i="24" s="1"/>
  <c r="E352" i="24"/>
  <c r="E351" i="24" s="1"/>
  <c r="G350" i="24"/>
  <c r="F350" i="24"/>
  <c r="E350" i="24"/>
  <c r="D350" i="24"/>
  <c r="G349" i="24"/>
  <c r="G348" i="24" s="1"/>
  <c r="F349" i="24"/>
  <c r="F348" i="24" s="1"/>
  <c r="E349" i="24"/>
  <c r="E348" i="24" s="1"/>
  <c r="G339" i="24"/>
  <c r="F339" i="24"/>
  <c r="E339" i="24"/>
  <c r="D339" i="24"/>
  <c r="G334" i="24"/>
  <c r="G344" i="24" s="1"/>
  <c r="G326" i="24" s="1"/>
  <c r="F334" i="24"/>
  <c r="F344" i="24" s="1"/>
  <c r="F326" i="24" s="1"/>
  <c r="E334" i="24"/>
  <c r="E344" i="24" s="1"/>
  <c r="E326" i="24" s="1"/>
  <c r="D334" i="24"/>
  <c r="G328" i="24"/>
  <c r="F328" i="24"/>
  <c r="E328" i="24"/>
  <c r="G313" i="24"/>
  <c r="F313" i="24"/>
  <c r="E313" i="24"/>
  <c r="D313" i="24"/>
  <c r="G308" i="24"/>
  <c r="F308" i="24"/>
  <c r="E308" i="24"/>
  <c r="E318" i="24" s="1"/>
  <c r="E300" i="24" s="1"/>
  <c r="D308" i="24"/>
  <c r="D318" i="24" s="1"/>
  <c r="D300" i="24" s="1"/>
  <c r="D301" i="24" s="1"/>
  <c r="G302" i="24"/>
  <c r="F302" i="24"/>
  <c r="E302" i="24"/>
  <c r="G288" i="24"/>
  <c r="F288" i="24"/>
  <c r="E288" i="24"/>
  <c r="D288" i="24"/>
  <c r="G283" i="24"/>
  <c r="G293" i="24" s="1"/>
  <c r="F283" i="24"/>
  <c r="F293" i="24" s="1"/>
  <c r="E283" i="24"/>
  <c r="E293" i="24" s="1"/>
  <c r="D283" i="24"/>
  <c r="G278" i="24"/>
  <c r="F278" i="24"/>
  <c r="E278" i="24"/>
  <c r="G277" i="24"/>
  <c r="F277" i="24"/>
  <c r="E277" i="24"/>
  <c r="G276" i="24"/>
  <c r="G279" i="24" s="1"/>
  <c r="F276" i="24"/>
  <c r="F279" i="24" s="1"/>
  <c r="E276" i="24"/>
  <c r="D276" i="24"/>
  <c r="G263" i="24"/>
  <c r="F263" i="24"/>
  <c r="E263" i="24"/>
  <c r="D263" i="24"/>
  <c r="G258" i="24"/>
  <c r="F258" i="24"/>
  <c r="E258" i="24"/>
  <c r="D258" i="24"/>
  <c r="G252" i="24"/>
  <c r="F252" i="24"/>
  <c r="E252" i="24"/>
  <c r="F250" i="24"/>
  <c r="F251" i="24" s="1"/>
  <c r="E250" i="24"/>
  <c r="D250" i="24"/>
  <c r="D251" i="24" s="1"/>
  <c r="G234" i="24"/>
  <c r="F234" i="24"/>
  <c r="E234" i="24"/>
  <c r="D234" i="24"/>
  <c r="G229" i="24"/>
  <c r="G239" i="24" s="1"/>
  <c r="F229" i="24"/>
  <c r="F239" i="24" s="1"/>
  <c r="E229" i="24"/>
  <c r="E239" i="24" s="1"/>
  <c r="D229" i="24"/>
  <c r="D239" i="24" s="1"/>
  <c r="G223" i="24"/>
  <c r="F223" i="24"/>
  <c r="E223" i="24"/>
  <c r="G208" i="24"/>
  <c r="F208" i="24"/>
  <c r="E208" i="24"/>
  <c r="D208" i="24"/>
  <c r="G203" i="24"/>
  <c r="G213" i="24" s="1"/>
  <c r="G195" i="24" s="1"/>
  <c r="F203" i="24"/>
  <c r="E203" i="24"/>
  <c r="D203" i="24"/>
  <c r="D213" i="24" s="1"/>
  <c r="D195" i="24" s="1"/>
  <c r="D196" i="24" s="1"/>
  <c r="G197" i="24"/>
  <c r="F197" i="24"/>
  <c r="E197" i="24"/>
  <c r="G183" i="24"/>
  <c r="F183" i="24"/>
  <c r="E183" i="24"/>
  <c r="D183" i="24"/>
  <c r="G178" i="24"/>
  <c r="G188" i="24" s="1"/>
  <c r="F178" i="24"/>
  <c r="F188" i="24" s="1"/>
  <c r="E178" i="24"/>
  <c r="E188" i="24" s="1"/>
  <c r="E170" i="24" s="1"/>
  <c r="D178" i="24"/>
  <c r="D188" i="24" s="1"/>
  <c r="G173" i="24"/>
  <c r="G172" i="24"/>
  <c r="F172" i="24"/>
  <c r="E172" i="24"/>
  <c r="G171" i="24"/>
  <c r="G174" i="24" s="1"/>
  <c r="F171" i="24"/>
  <c r="D171" i="24"/>
  <c r="G158" i="24"/>
  <c r="F158" i="24"/>
  <c r="E158" i="24"/>
  <c r="D158" i="24"/>
  <c r="G153" i="24"/>
  <c r="F153" i="24"/>
  <c r="F163" i="24" s="1"/>
  <c r="F145" i="24" s="1"/>
  <c r="E153" i="24"/>
  <c r="E163" i="24" s="1"/>
  <c r="E145" i="24" s="1"/>
  <c r="D153" i="24"/>
  <c r="D163" i="24" s="1"/>
  <c r="D145" i="24" s="1"/>
  <c r="D146" i="24" s="1"/>
  <c r="G147" i="24"/>
  <c r="F147" i="24"/>
  <c r="E147" i="24"/>
  <c r="G133" i="24"/>
  <c r="F133" i="24"/>
  <c r="E133" i="24"/>
  <c r="E104" i="24" s="1"/>
  <c r="D133" i="24"/>
  <c r="D104" i="24" s="1"/>
  <c r="D105" i="24" s="1"/>
  <c r="G106" i="24"/>
  <c r="F106" i="24"/>
  <c r="E106" i="24"/>
  <c r="F104" i="24"/>
  <c r="F105" i="24" s="1"/>
  <c r="G96" i="24"/>
  <c r="F96" i="24"/>
  <c r="F67" i="24" s="1"/>
  <c r="E96" i="24"/>
  <c r="D96" i="24"/>
  <c r="D97" i="24" s="1"/>
  <c r="E70" i="24"/>
  <c r="G69" i="24"/>
  <c r="F69" i="24"/>
  <c r="E69" i="24"/>
  <c r="G67" i="24"/>
  <c r="G68" i="24" s="1"/>
  <c r="E67" i="24"/>
  <c r="E68" i="24" s="1"/>
  <c r="D67" i="24"/>
  <c r="D68" i="24" s="1"/>
  <c r="D56" i="24"/>
  <c r="D366" i="24" s="1"/>
  <c r="G53" i="24"/>
  <c r="F53" i="24"/>
  <c r="E53" i="24"/>
  <c r="D53" i="24"/>
  <c r="G50" i="24"/>
  <c r="F50" i="24"/>
  <c r="E50" i="24"/>
  <c r="D50" i="24"/>
  <c r="D45" i="24"/>
  <c r="D355" i="24" s="1"/>
  <c r="D354" i="24" s="1"/>
  <c r="G44" i="24"/>
  <c r="F44" i="24"/>
  <c r="E44" i="24"/>
  <c r="D44" i="24"/>
  <c r="D42" i="24"/>
  <c r="D41" i="24" s="1"/>
  <c r="G41" i="24"/>
  <c r="F41" i="24"/>
  <c r="E41" i="24"/>
  <c r="D39" i="24"/>
  <c r="D349" i="24" s="1"/>
  <c r="D348" i="24" s="1"/>
  <c r="G38" i="24"/>
  <c r="F38" i="24"/>
  <c r="E38" i="24"/>
  <c r="G32" i="24"/>
  <c r="F32" i="24"/>
  <c r="E32" i="24"/>
  <c r="E71" i="24" l="1"/>
  <c r="E97" i="24"/>
  <c r="E360" i="24"/>
  <c r="G97" i="24"/>
  <c r="F134" i="24"/>
  <c r="G163" i="24"/>
  <c r="G145" i="24" s="1"/>
  <c r="E213" i="24"/>
  <c r="E195" i="24" s="1"/>
  <c r="E198" i="24" s="1"/>
  <c r="D268" i="24"/>
  <c r="F318" i="24"/>
  <c r="F300" i="24" s="1"/>
  <c r="F357" i="24"/>
  <c r="D374" i="24"/>
  <c r="F59" i="24"/>
  <c r="E59" i="24"/>
  <c r="F213" i="24"/>
  <c r="F195" i="24" s="1"/>
  <c r="E268" i="24"/>
  <c r="E347" i="24" s="1"/>
  <c r="E279" i="24"/>
  <c r="G318" i="24"/>
  <c r="G300" i="24" s="1"/>
  <c r="D344" i="24"/>
  <c r="D326" i="24" s="1"/>
  <c r="D327" i="24" s="1"/>
  <c r="G357" i="24"/>
  <c r="D369" i="24"/>
  <c r="G104" i="24"/>
  <c r="G105" i="24" s="1"/>
  <c r="G108" i="24" s="1"/>
  <c r="F268" i="24"/>
  <c r="G59" i="24"/>
  <c r="G347" i="24" s="1"/>
  <c r="F253" i="24"/>
  <c r="G268" i="24"/>
  <c r="G250" i="24" s="1"/>
  <c r="D293" i="24"/>
  <c r="D352" i="24"/>
  <c r="D351" i="24" s="1"/>
  <c r="E354" i="24"/>
  <c r="G221" i="24"/>
  <c r="E146" i="24"/>
  <c r="E149" i="24" s="1"/>
  <c r="E148" i="24"/>
  <c r="F68" i="24"/>
  <c r="F71" i="24" s="1"/>
  <c r="F70" i="24"/>
  <c r="E301" i="24"/>
  <c r="E304" i="24" s="1"/>
  <c r="E303" i="24"/>
  <c r="G148" i="24"/>
  <c r="G146" i="24"/>
  <c r="G149" i="24" s="1"/>
  <c r="E196" i="24"/>
  <c r="E199" i="24" s="1"/>
  <c r="F301" i="24"/>
  <c r="F303" i="24"/>
  <c r="G301" i="24"/>
  <c r="G304" i="24" s="1"/>
  <c r="G303" i="24"/>
  <c r="G329" i="24"/>
  <c r="G327" i="24"/>
  <c r="E171" i="24"/>
  <c r="F173" i="24"/>
  <c r="E173" i="24"/>
  <c r="G71" i="24"/>
  <c r="E105" i="24"/>
  <c r="E108" i="24" s="1"/>
  <c r="E107" i="24"/>
  <c r="E30" i="24"/>
  <c r="E60" i="24" s="1"/>
  <c r="G196" i="24"/>
  <c r="G198" i="24"/>
  <c r="D221" i="24"/>
  <c r="E329" i="24"/>
  <c r="E327" i="24"/>
  <c r="E330" i="24" s="1"/>
  <c r="F347" i="24"/>
  <c r="F221" i="24"/>
  <c r="F146" i="24"/>
  <c r="F148" i="24"/>
  <c r="F30" i="24"/>
  <c r="F60" i="24" s="1"/>
  <c r="F196" i="24"/>
  <c r="F198" i="24"/>
  <c r="E221" i="24"/>
  <c r="G251" i="24"/>
  <c r="G254" i="24" s="1"/>
  <c r="G253" i="24"/>
  <c r="F329" i="24"/>
  <c r="F327" i="24"/>
  <c r="G70" i="24"/>
  <c r="F107" i="24"/>
  <c r="G107" i="24"/>
  <c r="D134" i="24"/>
  <c r="E253" i="24"/>
  <c r="F97" i="24"/>
  <c r="E134" i="24"/>
  <c r="D38" i="24"/>
  <c r="D59" i="24" s="1"/>
  <c r="E251" i="24"/>
  <c r="E254" i="24" s="1"/>
  <c r="G30" i="24" l="1"/>
  <c r="G60" i="24" s="1"/>
  <c r="G134" i="24"/>
  <c r="F199" i="24"/>
  <c r="F330" i="24"/>
  <c r="F108" i="24"/>
  <c r="G199" i="24"/>
  <c r="F149" i="24"/>
  <c r="D30" i="24"/>
  <c r="D31" i="24" s="1"/>
  <c r="D347" i="24"/>
  <c r="F224" i="24"/>
  <c r="F346" i="24"/>
  <c r="F379" i="24" s="1"/>
  <c r="F222" i="24"/>
  <c r="E33" i="24"/>
  <c r="E31" i="24"/>
  <c r="E34" i="24" s="1"/>
  <c r="E174" i="24"/>
  <c r="F174" i="24"/>
  <c r="F304" i="24"/>
  <c r="E224" i="24"/>
  <c r="E346" i="24"/>
  <c r="E379" i="24" s="1"/>
  <c r="E222" i="24"/>
  <c r="G330" i="24"/>
  <c r="D222" i="24"/>
  <c r="D346" i="24"/>
  <c r="G31" i="24"/>
  <c r="G34" i="24" s="1"/>
  <c r="G33" i="24"/>
  <c r="G346" i="24"/>
  <c r="G379" i="24" s="1"/>
  <c r="G224" i="24"/>
  <c r="G222" i="24"/>
  <c r="G225" i="24" s="1"/>
  <c r="F33" i="24"/>
  <c r="F31" i="24"/>
  <c r="F254" i="24"/>
  <c r="E225" i="24" l="1"/>
  <c r="D379" i="24"/>
  <c r="F225" i="24"/>
  <c r="F34" i="24"/>
  <c r="D60" i="24"/>
  <c r="F177" i="23" l="1"/>
  <c r="E177" i="23"/>
  <c r="D177" i="23"/>
  <c r="C177" i="23"/>
  <c r="D176" i="23"/>
  <c r="F175" i="23"/>
  <c r="E175" i="23"/>
  <c r="D175" i="23"/>
  <c r="C175" i="23"/>
  <c r="F173" i="23"/>
  <c r="E173" i="23"/>
  <c r="D173" i="23"/>
  <c r="C173" i="23"/>
  <c r="D172" i="23"/>
  <c r="F171" i="23"/>
  <c r="E171" i="23"/>
  <c r="D171" i="23"/>
  <c r="C171" i="23"/>
  <c r="F169" i="23"/>
  <c r="E169" i="23"/>
  <c r="D169" i="23"/>
  <c r="C169" i="23"/>
  <c r="D168" i="23"/>
  <c r="F167" i="23"/>
  <c r="E167" i="23"/>
  <c r="D167" i="23"/>
  <c r="C167" i="23"/>
  <c r="F165" i="23"/>
  <c r="E165" i="23"/>
  <c r="D165" i="23"/>
  <c r="C165" i="23"/>
  <c r="F163" i="23"/>
  <c r="E163" i="23"/>
  <c r="D163" i="23"/>
  <c r="C163" i="23"/>
  <c r="F161" i="23"/>
  <c r="F184" i="23" s="1"/>
  <c r="E161" i="23"/>
  <c r="F160" i="23"/>
  <c r="E160" i="23"/>
  <c r="C159" i="23"/>
  <c r="C142" i="23"/>
  <c r="C133" i="23"/>
  <c r="C116" i="23"/>
  <c r="F106" i="23"/>
  <c r="E106" i="23"/>
  <c r="D106" i="23"/>
  <c r="D160" i="23" s="1"/>
  <c r="C106" i="23"/>
  <c r="F99" i="23"/>
  <c r="E99" i="23"/>
  <c r="D99" i="23"/>
  <c r="F98" i="23"/>
  <c r="E98" i="23"/>
  <c r="D98" i="23"/>
  <c r="F97" i="23"/>
  <c r="E97" i="23"/>
  <c r="D97" i="23"/>
  <c r="C97" i="23"/>
  <c r="F86" i="23"/>
  <c r="E86" i="23"/>
  <c r="E179" i="23" s="1"/>
  <c r="D86" i="23"/>
  <c r="D179" i="23" s="1"/>
  <c r="C86" i="23"/>
  <c r="F79" i="23"/>
  <c r="E79" i="23"/>
  <c r="D79" i="23"/>
  <c r="F78" i="23"/>
  <c r="E78" i="23"/>
  <c r="D78" i="23"/>
  <c r="F77" i="23"/>
  <c r="F80" i="23" s="1"/>
  <c r="E77" i="23"/>
  <c r="D77" i="23"/>
  <c r="E80" i="23" s="1"/>
  <c r="C77" i="23"/>
  <c r="F62" i="23"/>
  <c r="F66" i="23" s="1"/>
  <c r="E62" i="23"/>
  <c r="E66" i="23" s="1"/>
  <c r="D62" i="23"/>
  <c r="D66" i="23" s="1"/>
  <c r="C62" i="23"/>
  <c r="C66" i="23" s="1"/>
  <c r="F36" i="23"/>
  <c r="E36" i="23"/>
  <c r="D36" i="23"/>
  <c r="F35" i="23"/>
  <c r="E35" i="23"/>
  <c r="D35" i="23"/>
  <c r="F34" i="23"/>
  <c r="E34" i="23"/>
  <c r="D34" i="23"/>
  <c r="D37" i="23" s="1"/>
  <c r="C34" i="23"/>
  <c r="E100" i="23" l="1"/>
  <c r="E37" i="23"/>
  <c r="F179" i="23"/>
  <c r="D100" i="23"/>
  <c r="F100" i="23"/>
  <c r="E184" i="23"/>
  <c r="F37" i="23"/>
  <c r="C160" i="23"/>
  <c r="D161" i="23"/>
  <c r="D184" i="23" s="1"/>
  <c r="C179" i="23"/>
  <c r="C161" i="23" s="1"/>
  <c r="D80" i="23"/>
  <c r="G214" i="22"/>
  <c r="F214" i="22"/>
  <c r="E214" i="22"/>
  <c r="D214" i="22"/>
  <c r="G190" i="22"/>
  <c r="G189" i="22"/>
  <c r="F189" i="22"/>
  <c r="F190" i="22" s="1"/>
  <c r="E189" i="22"/>
  <c r="E190" i="22" s="1"/>
  <c r="D189" i="22"/>
  <c r="D190" i="22" s="1"/>
  <c r="F187" i="22"/>
  <c r="E187" i="22"/>
  <c r="G186" i="22"/>
  <c r="G187" i="22" s="1"/>
  <c r="F186" i="22"/>
  <c r="E186" i="22"/>
  <c r="D186" i="22"/>
  <c r="D187" i="22" s="1"/>
  <c r="G184" i="22"/>
  <c r="E184" i="22"/>
  <c r="G183" i="22"/>
  <c r="F183" i="22"/>
  <c r="F184" i="22" s="1"/>
  <c r="E183" i="22"/>
  <c r="G173" i="22"/>
  <c r="F173" i="22"/>
  <c r="E173" i="22"/>
  <c r="D173" i="22"/>
  <c r="D178" i="22" s="1"/>
  <c r="G168" i="22"/>
  <c r="F168" i="22"/>
  <c r="E168" i="22"/>
  <c r="E178" i="22" s="1"/>
  <c r="D168" i="22"/>
  <c r="G163" i="22"/>
  <c r="F163" i="22"/>
  <c r="E163" i="22"/>
  <c r="G162" i="22"/>
  <c r="F162" i="22"/>
  <c r="E162" i="22"/>
  <c r="G161" i="22"/>
  <c r="G164" i="22" s="1"/>
  <c r="F161" i="22"/>
  <c r="E161" i="22"/>
  <c r="F164" i="22" s="1"/>
  <c r="D161" i="22"/>
  <c r="D146" i="22"/>
  <c r="G145" i="22"/>
  <c r="F145" i="22"/>
  <c r="E145" i="22"/>
  <c r="E182" i="22" s="1"/>
  <c r="D145" i="22"/>
  <c r="G140" i="22"/>
  <c r="F140" i="22"/>
  <c r="E140" i="22"/>
  <c r="D140" i="22"/>
  <c r="D150" i="22" s="1"/>
  <c r="G135" i="22"/>
  <c r="F135" i="22"/>
  <c r="E135" i="22"/>
  <c r="G134" i="22"/>
  <c r="F134" i="22"/>
  <c r="E134" i="22"/>
  <c r="G133" i="22"/>
  <c r="G136" i="22" s="1"/>
  <c r="F133" i="22"/>
  <c r="F136" i="22" s="1"/>
  <c r="E133" i="22"/>
  <c r="D133" i="22"/>
  <c r="G57" i="22"/>
  <c r="F57" i="22"/>
  <c r="E57" i="22"/>
  <c r="E28" i="22" s="1"/>
  <c r="E29" i="22" s="1"/>
  <c r="G43" i="22"/>
  <c r="E43" i="22"/>
  <c r="D43" i="22"/>
  <c r="G40" i="22"/>
  <c r="F40" i="22"/>
  <c r="E40" i="22"/>
  <c r="D40" i="22"/>
  <c r="G37" i="22"/>
  <c r="F37" i="22"/>
  <c r="E37" i="22"/>
  <c r="D36" i="22"/>
  <c r="G30" i="22"/>
  <c r="F30" i="22"/>
  <c r="E30" i="22"/>
  <c r="F28" i="22"/>
  <c r="F29" i="22" s="1"/>
  <c r="C184" i="23" l="1"/>
  <c r="E150" i="22"/>
  <c r="E146" i="22"/>
  <c r="E210" i="22" s="1"/>
  <c r="E209" i="22" s="1"/>
  <c r="F32" i="22"/>
  <c r="E136" i="22"/>
  <c r="F182" i="22"/>
  <c r="F178" i="22"/>
  <c r="D182" i="22"/>
  <c r="G150" i="22"/>
  <c r="G204" i="22"/>
  <c r="G178" i="22"/>
  <c r="G182" i="22"/>
  <c r="D204" i="22"/>
  <c r="G28" i="22"/>
  <c r="G58" i="22" s="1"/>
  <c r="F146" i="22"/>
  <c r="F210" i="22" s="1"/>
  <c r="F209" i="22" s="1"/>
  <c r="E164" i="22"/>
  <c r="D183" i="22"/>
  <c r="E204" i="22"/>
  <c r="E58" i="22"/>
  <c r="F58" i="22"/>
  <c r="E181" i="22"/>
  <c r="F204" i="22"/>
  <c r="G146" i="22"/>
  <c r="G210" i="22" s="1"/>
  <c r="G209" i="22" s="1"/>
  <c r="F181" i="22"/>
  <c r="F31" i="22"/>
  <c r="D57" i="22"/>
  <c r="D174" i="22"/>
  <c r="D210" i="22" s="1"/>
  <c r="D209" i="22" s="1"/>
  <c r="F150" i="22"/>
  <c r="G29" i="22" l="1"/>
  <c r="G32" i="22" s="1"/>
  <c r="G181" i="22"/>
  <c r="G31" i="22"/>
  <c r="D28" i="22"/>
  <c r="D58" i="22" s="1"/>
  <c r="D29" i="22" l="1"/>
  <c r="E32" i="22" s="1"/>
  <c r="D181" i="22"/>
  <c r="E31" i="22"/>
  <c r="F175" i="21" l="1"/>
  <c r="E175" i="21"/>
  <c r="D175" i="21"/>
  <c r="C175" i="21"/>
  <c r="F174" i="21"/>
  <c r="E174" i="21"/>
  <c r="D174" i="21"/>
  <c r="C174" i="21"/>
  <c r="F173" i="21"/>
  <c r="F171" i="21" s="1"/>
  <c r="E173" i="21"/>
  <c r="D173" i="21"/>
  <c r="C173" i="21"/>
  <c r="F172" i="21"/>
  <c r="E172" i="21"/>
  <c r="E171" i="21" s="1"/>
  <c r="D172" i="21"/>
  <c r="C172" i="21"/>
  <c r="C171" i="21" s="1"/>
  <c r="D171" i="21"/>
  <c r="F170" i="21"/>
  <c r="E170" i="21"/>
  <c r="D170" i="21"/>
  <c r="C170" i="21"/>
  <c r="F169" i="21"/>
  <c r="E169" i="21"/>
  <c r="D169" i="21"/>
  <c r="C169" i="21"/>
  <c r="F168" i="21"/>
  <c r="E168" i="21"/>
  <c r="D168" i="21"/>
  <c r="C168" i="21"/>
  <c r="F167" i="21"/>
  <c r="F166" i="21" s="1"/>
  <c r="E167" i="21"/>
  <c r="E166" i="21" s="1"/>
  <c r="D167" i="21"/>
  <c r="C167" i="21"/>
  <c r="C166" i="21" s="1"/>
  <c r="F165" i="21"/>
  <c r="E165" i="21"/>
  <c r="D165" i="21"/>
  <c r="D163" i="21" s="1"/>
  <c r="C165" i="21"/>
  <c r="F164" i="21"/>
  <c r="F163" i="21" s="1"/>
  <c r="E164" i="21"/>
  <c r="D164" i="21"/>
  <c r="C164" i="21"/>
  <c r="E163" i="21"/>
  <c r="C163" i="21"/>
  <c r="F162" i="21"/>
  <c r="E162" i="21"/>
  <c r="D162" i="21"/>
  <c r="C162" i="21"/>
  <c r="F161" i="21"/>
  <c r="E161" i="21"/>
  <c r="E160" i="21" s="1"/>
  <c r="D161" i="21"/>
  <c r="C161" i="21"/>
  <c r="D160" i="21"/>
  <c r="C160" i="21"/>
  <c r="F159" i="21"/>
  <c r="E159" i="21"/>
  <c r="D159" i="21"/>
  <c r="C159" i="21"/>
  <c r="F158" i="21"/>
  <c r="E158" i="21"/>
  <c r="D158" i="21"/>
  <c r="D157" i="21" s="1"/>
  <c r="C158" i="21"/>
  <c r="E157" i="21"/>
  <c r="C157" i="21"/>
  <c r="F156" i="21"/>
  <c r="E156" i="21"/>
  <c r="D156" i="21"/>
  <c r="C156" i="21"/>
  <c r="C154" i="21" s="1"/>
  <c r="F155" i="21"/>
  <c r="F154" i="21" s="1"/>
  <c r="E155" i="21"/>
  <c r="D155" i="21"/>
  <c r="C155" i="21"/>
  <c r="D154" i="21"/>
  <c r="F153" i="21"/>
  <c r="E153" i="21"/>
  <c r="E151" i="21" s="1"/>
  <c r="D153" i="21"/>
  <c r="C153" i="21"/>
  <c r="F152" i="21"/>
  <c r="E152" i="21"/>
  <c r="D152" i="21"/>
  <c r="D151" i="21" s="1"/>
  <c r="C152" i="21"/>
  <c r="C151" i="21" s="1"/>
  <c r="F151" i="21"/>
  <c r="F150" i="21"/>
  <c r="E150" i="21"/>
  <c r="D150" i="21"/>
  <c r="C150" i="21"/>
  <c r="F149" i="21"/>
  <c r="E149" i="21"/>
  <c r="E148" i="21" s="1"/>
  <c r="D149" i="21"/>
  <c r="C149" i="21"/>
  <c r="D148" i="21"/>
  <c r="C148" i="21"/>
  <c r="F147" i="21"/>
  <c r="E147" i="21"/>
  <c r="D147" i="21"/>
  <c r="C147" i="21"/>
  <c r="F146" i="21"/>
  <c r="E146" i="21"/>
  <c r="D146" i="21"/>
  <c r="D145" i="21" s="1"/>
  <c r="C146" i="21"/>
  <c r="C145" i="21" s="1"/>
  <c r="E145" i="21"/>
  <c r="F135" i="21"/>
  <c r="E135" i="21"/>
  <c r="D135" i="21"/>
  <c r="C135" i="21"/>
  <c r="F130" i="21"/>
  <c r="F140" i="21" s="1"/>
  <c r="E130" i="21"/>
  <c r="D130" i="21"/>
  <c r="D140" i="21" s="1"/>
  <c r="C130" i="21"/>
  <c r="F107" i="21"/>
  <c r="E107" i="21"/>
  <c r="D107" i="21"/>
  <c r="C107" i="21"/>
  <c r="F102" i="21"/>
  <c r="F112" i="21" s="1"/>
  <c r="F113" i="21" s="1"/>
  <c r="E102" i="21"/>
  <c r="D102" i="21"/>
  <c r="D112" i="21" s="1"/>
  <c r="D113" i="21" s="1"/>
  <c r="C102" i="21"/>
  <c r="C95" i="21"/>
  <c r="F81" i="21"/>
  <c r="E81" i="21"/>
  <c r="D81" i="21"/>
  <c r="C81" i="21"/>
  <c r="F76" i="21"/>
  <c r="E76" i="21"/>
  <c r="E86" i="21" s="1"/>
  <c r="E87" i="21" s="1"/>
  <c r="D76" i="21"/>
  <c r="C76" i="21"/>
  <c r="F71" i="21"/>
  <c r="E71" i="21"/>
  <c r="D71" i="21"/>
  <c r="F70" i="21"/>
  <c r="E70" i="21"/>
  <c r="D70" i="21"/>
  <c r="F69" i="21"/>
  <c r="E69" i="21"/>
  <c r="E72" i="21" s="1"/>
  <c r="D69" i="21"/>
  <c r="C69" i="21"/>
  <c r="D72" i="21" s="1"/>
  <c r="F55" i="21"/>
  <c r="E55" i="21"/>
  <c r="D55" i="21"/>
  <c r="C55" i="21"/>
  <c r="F52" i="21"/>
  <c r="E52" i="21"/>
  <c r="D52" i="21"/>
  <c r="C52" i="21"/>
  <c r="F49" i="21"/>
  <c r="E49" i="21"/>
  <c r="D49" i="21"/>
  <c r="C49" i="21"/>
  <c r="F46" i="21"/>
  <c r="E46" i="21"/>
  <c r="D46" i="21"/>
  <c r="C46" i="21"/>
  <c r="F43" i="21"/>
  <c r="E43" i="21"/>
  <c r="D43" i="21"/>
  <c r="C43" i="21"/>
  <c r="F40" i="21"/>
  <c r="E40" i="21"/>
  <c r="D40" i="21"/>
  <c r="C40" i="21"/>
  <c r="F37" i="21"/>
  <c r="E37" i="21"/>
  <c r="D37" i="21"/>
  <c r="C37" i="21"/>
  <c r="F32" i="21"/>
  <c r="E32" i="21"/>
  <c r="D32" i="21"/>
  <c r="F31" i="21"/>
  <c r="E31" i="21"/>
  <c r="D31" i="21"/>
  <c r="F30" i="21"/>
  <c r="F33" i="21" s="1"/>
  <c r="E30" i="21"/>
  <c r="E33" i="21" s="1"/>
  <c r="D30" i="21"/>
  <c r="D33" i="21" s="1"/>
  <c r="C30" i="21"/>
  <c r="F72" i="21" l="1"/>
  <c r="C86" i="21"/>
  <c r="C87" i="21" s="1"/>
  <c r="C58" i="21"/>
  <c r="D86" i="21"/>
  <c r="D87" i="21" s="1"/>
  <c r="C112" i="21"/>
  <c r="C113" i="21" s="1"/>
  <c r="C140" i="21"/>
  <c r="C144" i="21" s="1"/>
  <c r="F148" i="21"/>
  <c r="F160" i="21"/>
  <c r="D58" i="21"/>
  <c r="E58" i="21"/>
  <c r="F86" i="21"/>
  <c r="F87" i="21" s="1"/>
  <c r="E112" i="21"/>
  <c r="E113" i="21" s="1"/>
  <c r="E140" i="21"/>
  <c r="E122" i="21" s="1"/>
  <c r="E143" i="21" s="1"/>
  <c r="F145" i="21"/>
  <c r="E154" i="21"/>
  <c r="F157" i="21"/>
  <c r="D166" i="21"/>
  <c r="F58" i="21"/>
  <c r="C59" i="21"/>
  <c r="D144" i="21"/>
  <c r="D59" i="21"/>
  <c r="D122" i="21"/>
  <c r="D143" i="21" s="1"/>
  <c r="E59" i="21"/>
  <c r="F144" i="21"/>
  <c r="F59" i="21"/>
  <c r="F122" i="21"/>
  <c r="F143" i="21" s="1"/>
  <c r="C122" i="21" l="1"/>
  <c r="C141" i="21" s="1"/>
  <c r="E144" i="21"/>
  <c r="E176" i="21" s="1"/>
  <c r="D141" i="21"/>
  <c r="F141" i="21"/>
  <c r="F176" i="21"/>
  <c r="D176" i="21"/>
  <c r="E141" i="21"/>
  <c r="C123" i="21"/>
  <c r="C143" i="21"/>
  <c r="C176"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G15" authorId="0" shapeId="0" xr:uid="{4EE1A59E-E335-4033-9058-BD447BFF4A5A}">
      <text>
        <r>
          <rPr>
            <b/>
            <sz val="9"/>
            <color indexed="81"/>
            <rFont val="Tahoma"/>
            <family val="2"/>
            <charset val="238"/>
          </rPr>
          <t>Author:</t>
        </r>
        <r>
          <rPr>
            <sz val="9"/>
            <color indexed="81"/>
            <rFont val="Tahoma"/>
            <family val="2"/>
            <charset val="238"/>
          </rPr>
          <t xml:space="preserve">
eshte e pamundur te vendosim nje tregues ne nivel impakti, per shkak se sistemi I drejtesise eshte shume I gjere dhe matja e perceptueshmerise se ketij sistemi eshte e veshtire dhe do te realizohet ne vijim</t>
        </r>
      </text>
    </comment>
    <comment ref="D29" authorId="0" shapeId="0" xr:uid="{055471C0-FD33-492D-A103-9C151D230638}">
      <text>
        <r>
          <rPr>
            <b/>
            <sz val="9"/>
            <color indexed="81"/>
            <rFont val="Tahoma"/>
            <charset val="1"/>
          </rPr>
          <t>Author:</t>
        </r>
        <r>
          <rPr>
            <sz val="9"/>
            <color indexed="81"/>
            <rFont val="Tahoma"/>
            <charset val="1"/>
          </rPr>
          <t xml:space="preserve">
te gjitha dosjet e mbetura , pra 200, jane ne proces shqyrtimi</t>
        </r>
      </text>
    </comment>
    <comment ref="E29" authorId="0" shapeId="0" xr:uid="{92C5CCB2-AD7F-4517-A4A5-979AE3E4BB97}">
      <text>
        <r>
          <rPr>
            <b/>
            <sz val="9"/>
            <color indexed="81"/>
            <rFont val="Tahoma"/>
            <charset val="1"/>
          </rPr>
          <t>Author:</t>
        </r>
        <r>
          <rPr>
            <sz val="9"/>
            <color indexed="81"/>
            <rFont val="Tahoma"/>
            <charset val="1"/>
          </rPr>
          <t xml:space="preserve">
kjo eshte diferenca midis dosjeve ne proces shqyrtimi dhe dosjeve te parashikuara qe mund te perfundojne te me vendim ne vitin parardhes</t>
        </r>
      </text>
    </comment>
    <comment ref="F29" authorId="0" shapeId="0" xr:uid="{F43CB58D-C6C9-40C4-8CC0-B1C795E7762E}">
      <text>
        <r>
          <rPr>
            <b/>
            <sz val="9"/>
            <color indexed="81"/>
            <rFont val="Tahoma"/>
            <charset val="1"/>
          </rPr>
          <t>Author:</t>
        </r>
        <r>
          <rPr>
            <sz val="9"/>
            <color indexed="81"/>
            <rFont val="Tahoma"/>
            <charset val="1"/>
          </rPr>
          <t xml:space="preserve">
kjo eshte diferenca midis dosjeve ne proces shqyrtimi dhe dosjeve te parashikuara qe mund te perfundojne te me vendim ne vitin parardhes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373" authorId="0" shapeId="0" xr:uid="{CAEE342A-EA82-4747-BD0C-70CB92BC4F1E}">
      <text>
        <r>
          <rPr>
            <b/>
            <sz val="9"/>
            <color indexed="81"/>
            <rFont val="Tahoma"/>
            <family val="2"/>
          </rPr>
          <t>Author:</t>
        </r>
        <r>
          <rPr>
            <sz val="9"/>
            <color indexed="81"/>
            <rFont val="Tahoma"/>
            <family val="2"/>
          </rPr>
          <t xml:space="preserve">
Rikonstruksion godine</t>
        </r>
      </text>
    </comment>
    <comment ref="C373" authorId="0" shapeId="0" xr:uid="{C1819F4D-2488-46F7-A3F8-EB92635D2AEB}">
      <text>
        <r>
          <rPr>
            <b/>
            <sz val="9"/>
            <color indexed="81"/>
            <rFont val="Tahoma"/>
            <family val="2"/>
          </rPr>
          <t>Author:</t>
        </r>
        <r>
          <rPr>
            <sz val="9"/>
            <color indexed="81"/>
            <rFont val="Tahoma"/>
            <family val="2"/>
          </rPr>
          <t xml:space="preserve">
Pajisje zyre</t>
        </r>
      </text>
    </comment>
    <comment ref="E386" authorId="0" shapeId="0" xr:uid="{B45D31F5-C513-47B0-A2DF-5D81DA8DD5A9}">
      <text>
        <r>
          <rPr>
            <b/>
            <sz val="9"/>
            <color indexed="81"/>
            <rFont val="Tahoma"/>
            <family val="2"/>
            <charset val="238"/>
          </rPr>
          <t>Author:</t>
        </r>
        <r>
          <rPr>
            <sz val="9"/>
            <color indexed="81"/>
            <rFont val="Tahoma"/>
            <family val="2"/>
            <charset val="238"/>
          </rPr>
          <t xml:space="preserve">
kaq jane investimet per vitin 2019-2021</t>
        </r>
      </text>
    </comment>
    <comment ref="B401" authorId="0" shapeId="0" xr:uid="{D4520A52-3D9B-463D-AA87-134848F64D96}">
      <text>
        <r>
          <rPr>
            <b/>
            <sz val="9"/>
            <color indexed="81"/>
            <rFont val="Tahoma"/>
            <family val="2"/>
          </rPr>
          <t>Author:</t>
        </r>
        <r>
          <rPr>
            <sz val="9"/>
            <color indexed="81"/>
            <rFont val="Tahoma"/>
            <family val="2"/>
          </rPr>
          <t xml:space="preserve">
Rikonstruksion godine</t>
        </r>
      </text>
    </comment>
    <comment ref="C401" authorId="0" shapeId="0" xr:uid="{8A18C311-3BE9-4819-BAE5-7D839577BA27}">
      <text>
        <r>
          <rPr>
            <b/>
            <sz val="9"/>
            <color indexed="81"/>
            <rFont val="Tahoma"/>
            <family val="2"/>
          </rPr>
          <t>Author:</t>
        </r>
        <r>
          <rPr>
            <sz val="9"/>
            <color indexed="81"/>
            <rFont val="Tahoma"/>
            <family val="2"/>
          </rPr>
          <t xml:space="preserve">
Pajisje zyre</t>
        </r>
      </text>
    </comment>
    <comment ref="E414" authorId="0" shapeId="0" xr:uid="{79EE001F-016C-4787-BC78-02AB82BCBD7D}">
      <text>
        <r>
          <rPr>
            <b/>
            <sz val="9"/>
            <color indexed="81"/>
            <rFont val="Tahoma"/>
            <family val="2"/>
            <charset val="238"/>
          </rPr>
          <t>Author:</t>
        </r>
        <r>
          <rPr>
            <sz val="9"/>
            <color indexed="81"/>
            <rFont val="Tahoma"/>
            <family val="2"/>
            <charset val="238"/>
          </rPr>
          <t xml:space="preserve">
kaq jane investimet per vitin 2019-2021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144" authorId="0" shapeId="0" xr:uid="{70169953-ABF6-4A6A-BA9E-FAA7921E47F1}">
      <text>
        <r>
          <rPr>
            <b/>
            <sz val="9"/>
            <color indexed="81"/>
            <rFont val="Tahoma"/>
            <charset val="1"/>
          </rPr>
          <t>Author:</t>
        </r>
        <r>
          <rPr>
            <sz val="9"/>
            <color indexed="81"/>
            <rFont val="Tahoma"/>
            <charset val="1"/>
          </rPr>
          <t xml:space="preserve">
shiko sasine e produktit </t>
        </r>
      </text>
    </comment>
  </commentList>
</comments>
</file>

<file path=xl/sharedStrings.xml><?xml version="1.0" encoding="utf-8"?>
<sst xmlns="http://schemas.openxmlformats.org/spreadsheetml/2006/main" count="25388" uniqueCount="2812">
  <si>
    <t>FORMAT 2: FORMATI STANDARD I PËRGATITJES SË KËRKESAVE BUXHETOREPBA 2024-2026</t>
  </si>
  <si>
    <t>Politikat Ekzistuese</t>
  </si>
  <si>
    <t>Emërtimi i Grupit</t>
  </si>
  <si>
    <t>Avokati i Popullit</t>
  </si>
  <si>
    <t>Kodi i Grupit</t>
  </si>
  <si>
    <t>66</t>
  </si>
  <si>
    <t>Emërtimi i Programit Buxhetor</t>
  </si>
  <si>
    <t>Shërbimi i Avokatisë</t>
  </si>
  <si>
    <t>Kodi i Programit</t>
  </si>
  <si>
    <t>03320</t>
  </si>
  <si>
    <t>Programi Buxhetor Afatmesëm</t>
  </si>
  <si>
    <t>PBA 2024-2026</t>
  </si>
  <si>
    <t>Përshkrimi i Programit</t>
  </si>
  <si>
    <t>Fusha e veprimit kosiston në ofrimin e shërbimit ndaj indivitit në mënyrë të pavarur, të paanshëm, fleksibël dhe transparente.Funksioni  dhe misioni i Avokatit të Popullit është të shqyrtojë çështjet që lindin si pasojë e keqadministrimit në administratën publike. Instrumenti  i përditshëm është rekomandimi nëpërmjet të cilit synon ti zgjidhë problemet mbi baza ligjore. Zgjidhjet e arritura synojnë të sjellin përmirësime në standartet dhe cilësinë e shërbime të administratës publike ndaj qytetarëve.</t>
  </si>
  <si>
    <t>Qëllimet e Politikës së Programit</t>
  </si>
  <si>
    <t>Ambicia strategjike e Avokatit te Popullit eshte te behet aktori kryesor i te drejtave te njeriut te nje sistemi kombetar mire-funksionues per te drejtat e njeriut ne Shqiperi.</t>
  </si>
  <si>
    <t>Treguesit e Performancës në nivel Qëllimi</t>
  </si>
  <si>
    <t>Buxheti</t>
  </si>
  <si>
    <t>Parashikimi</t>
  </si>
  <si>
    <t>Numri i ankesave te qytetareve ndaj sjelljes, vendimeve apo mosveprimeve te parregullta e te paligjshme te administrates publike</t>
  </si>
  <si>
    <t>5850</t>
  </si>
  <si>
    <t>6000</t>
  </si>
  <si>
    <t>6100</t>
  </si>
  <si>
    <t>6150</t>
  </si>
  <si>
    <t>Objektivi i Politikës së Programit</t>
  </si>
  <si>
    <t>Zgjidhja e ankesave apo kërkesave të qytetarëve ndaj sjelljes,vendimeve apo mosveprimeve të parregullta e të paligjshme të administratës publike, nepermjet sigurimit te zbatimit dhe perputhshmerise ligjore te administrates publike ne sherbim te popullates si dhe ndergjegjesimit mbi te drejtat e njeriut.</t>
  </si>
  <si>
    <t>Treguesit e Performancës për Objektivin</t>
  </si>
  <si>
    <t>Numri i rekomandimeve per adresimin e shkeljeve te te drejtave te grupeve vulnerabel ndaj totalit te rekomandimeve</t>
  </si>
  <si>
    <t>80</t>
  </si>
  <si>
    <t>82</t>
  </si>
  <si>
    <t>83</t>
  </si>
  <si>
    <t>84</t>
  </si>
  <si>
    <t>Numri i inspektimeve / monitorimeve te kryera</t>
  </si>
  <si>
    <t>1070</t>
  </si>
  <si>
    <t>1072</t>
  </si>
  <si>
    <t>1073</t>
  </si>
  <si>
    <t>1074</t>
  </si>
  <si>
    <t>Numri total i rekomandimeve te dhena nga AP</t>
  </si>
  <si>
    <t>271</t>
  </si>
  <si>
    <t xml:space="preserve"> 273</t>
  </si>
  <si>
    <t>274</t>
  </si>
  <si>
    <t>275</t>
  </si>
  <si>
    <t>Numri i rekomandimeve per adresimin e shkeljeve me baze gjinore ndaj totalit te rekomandimeve te AP</t>
  </si>
  <si>
    <t>101</t>
  </si>
  <si>
    <t>103</t>
  </si>
  <si>
    <t>104</t>
  </si>
  <si>
    <t>105</t>
  </si>
  <si>
    <t>Shpenzimet Korrente</t>
  </si>
  <si>
    <t>96601</t>
  </si>
  <si>
    <t>Jo-projekte (001-66-03320)</t>
  </si>
  <si>
    <t>Produkti</t>
  </si>
  <si>
    <t>96601AA - Kërkesa të trajtuara</t>
  </si>
  <si>
    <t>Përshkrimi i Produktit</t>
  </si>
  <si>
    <t>Zgjidhja e ankesave apo kërkesave të qytetarëve ndaj sjelljes,vendimeve apo mosveprimeve të parregullta e të paligjshme të administratës publike</t>
  </si>
  <si>
    <t>Njësia Matëse</t>
  </si>
  <si>
    <t>Nr kerkesash te trajtura</t>
  </si>
  <si>
    <t>Sasia</t>
  </si>
  <si>
    <t>5950</t>
  </si>
  <si>
    <t>6050</t>
  </si>
  <si>
    <t>Kosto totale (në lekë)</t>
  </si>
  <si>
    <t>134250000</t>
  </si>
  <si>
    <t>134500000</t>
  </si>
  <si>
    <t>135500000</t>
  </si>
  <si>
    <t>Kosto për njësi (në lekë)</t>
  </si>
  <si>
    <t>22948.72</t>
  </si>
  <si>
    <t>22605.04</t>
  </si>
  <si>
    <t>22231.4</t>
  </si>
  <si>
    <t>22213.11</t>
  </si>
  <si>
    <t>Ndryshimi në % i Sasisë</t>
  </si>
  <si>
    <t/>
  </si>
  <si>
    <t>0.0171</t>
  </si>
  <si>
    <t>0.0168</t>
  </si>
  <si>
    <t>0.0083</t>
  </si>
  <si>
    <t>Ndryshimi në % i kostos totale</t>
  </si>
  <si>
    <t>0.0019</t>
  </si>
  <si>
    <t>0</t>
  </si>
  <si>
    <t>0.0074</t>
  </si>
  <si>
    <t>Ndryshimi në % i kostos për njësi</t>
  </si>
  <si>
    <t>-0.015</t>
  </si>
  <si>
    <t>-0.0165</t>
  </si>
  <si>
    <t>-0.0008</t>
  </si>
  <si>
    <t>Detajimi i Kostos Totale të Produktit  sipas Artikujve Ekonomikë</t>
  </si>
  <si>
    <t>600 - Paga</t>
  </si>
  <si>
    <t xml:space="preserve">  01 - Nga Buxheti</t>
  </si>
  <si>
    <t xml:space="preserve">  05 - Nga të ardhurat e veta</t>
  </si>
  <si>
    <t>601 - Sigurime Shoqërore</t>
  </si>
  <si>
    <t>602 - Mallra dhe Shërbime të Tjera</t>
  </si>
  <si>
    <t>603 - Subvencione</t>
  </si>
  <si>
    <t xml:space="preserve">604 - Transferta Korente të </t>
  </si>
  <si>
    <t>605 - Transferta Korente të Huaja</t>
  </si>
  <si>
    <t>606 - Trans per Buxh. Fam. &amp; Individ</t>
  </si>
  <si>
    <t>230 - Kapitale të Patrupëzuara</t>
  </si>
  <si>
    <t xml:space="preserve">  02 - Financim i huaj - Grant</t>
  </si>
  <si>
    <t xml:space="preserve">  22 - Financim i huaj - Kredi</t>
  </si>
  <si>
    <t xml:space="preserve">  03 - Kosto lokale</t>
  </si>
  <si>
    <t xml:space="preserve">  04 - TVSH, Detyrim Doganor</t>
  </si>
  <si>
    <t>231 - Kapitale të Trupëzuara</t>
  </si>
  <si>
    <t>232 - Transferta Kapitale</t>
  </si>
  <si>
    <t>999 - Jashtë-buxhetore</t>
  </si>
  <si>
    <t xml:space="preserve">  06 - Nga të ardhurat jashtë limitit</t>
  </si>
  <si>
    <t xml:space="preserve">Kosto totale e produktit </t>
  </si>
  <si>
    <t>Shpenzimet Kapitale</t>
  </si>
  <si>
    <t>18AC1</t>
  </si>
  <si>
    <t>Blerje pajisjesh te ndryshme</t>
  </si>
  <si>
    <t>M660001 - Blerje pajisje dhe orendi zyre</t>
  </si>
  <si>
    <t>Blerje pajisje per permiresimin e kushteve  ne pune</t>
  </si>
  <si>
    <t>Nr pajisje</t>
  </si>
  <si>
    <t>40</t>
  </si>
  <si>
    <t>1600000</t>
  </si>
  <si>
    <t>2000000</t>
  </si>
  <si>
    <t>40000</t>
  </si>
  <si>
    <t>50000</t>
  </si>
  <si>
    <t>0.25</t>
  </si>
  <si>
    <t xml:space="preserve">Totali shpenzimeve të Programit </t>
  </si>
  <si>
    <t>604 - Transferta Korente të Brendshme</t>
  </si>
  <si>
    <t>Shërbimi Informativ Kombëtar</t>
  </si>
  <si>
    <t>18</t>
  </si>
  <si>
    <t>Veprimtaria Informative Shtetërore</t>
  </si>
  <si>
    <t>03520</t>
  </si>
  <si>
    <t>Ky program perfaqeson nevojat e njesve organizativo-strukturore të institucionit, që kryejnë veprimtarinë kryesore të tij: Sigurimin e informacionit të domosdoshëm nga zbulimi dhe kundërzbulimi, në funksion të sigurisë kombëtare te vendit, NATO-s dhe vendeve aleate, ne perputhje me Kushtetuten dhe Ligjet e Republikes se Shqiperise.</t>
  </si>
  <si>
    <t>Sigurimi i informacionit efektiv dhe cilesor ne kuader te ruajtes se sigurise kombetare dhe nderkombetare.</t>
  </si>
  <si>
    <t>Realizimi i produktit informativ per sigurine kombetare</t>
  </si>
  <si>
    <t>e pa lidhur me politikën</t>
  </si>
  <si>
    <t>91801</t>
  </si>
  <si>
    <t>Jo-projekte (001-18-03520)</t>
  </si>
  <si>
    <t>91801AA - Informacione për veprimtari që cënojnë sigurinë kombëtare</t>
  </si>
  <si>
    <t>Informacione për zhvillime dhe veprimtari që cënojnë sigurinë kombëtare nga brenda dhe jashte vendit si terrorizmi, krimi i organizuar, përhapja e armëve të dëmtimit në masë, krimi kibernetik dhe atij ndaj mjedisit, për ruajtjen e integritetit, pavarësisë dhe rendit kushtetues.</t>
  </si>
  <si>
    <t>Numër Informacionesh</t>
  </si>
  <si>
    <t>1</t>
  </si>
  <si>
    <t>1833900000</t>
  </si>
  <si>
    <t>1835700000</t>
  </si>
  <si>
    <t>1836900000</t>
  </si>
  <si>
    <t>1837900000</t>
  </si>
  <si>
    <t>0.001</t>
  </si>
  <si>
    <t>0.0007</t>
  </si>
  <si>
    <t>0.0005</t>
  </si>
  <si>
    <t>18AG3</t>
  </si>
  <si>
    <t>Instalime teknike, pajisje, vegla pune</t>
  </si>
  <si>
    <t>M180043 - Pajisje te blera, kondicionere per kompletim dhe zevendesim.</t>
  </si>
  <si>
    <t>Blerje dhe instalim të kondicionereve per kompletim dhe zevendesim</t>
  </si>
  <si>
    <t>Numer kondicioresh</t>
  </si>
  <si>
    <t>24</t>
  </si>
  <si>
    <t>16</t>
  </si>
  <si>
    <t>17</t>
  </si>
  <si>
    <t>20</t>
  </si>
  <si>
    <t>1186000</t>
  </si>
  <si>
    <t>1184000</t>
  </si>
  <si>
    <t>1258000</t>
  </si>
  <si>
    <t>1480000</t>
  </si>
  <si>
    <t>49416.67</t>
  </si>
  <si>
    <t>74000</t>
  </si>
  <si>
    <t>-0.3333</t>
  </si>
  <si>
    <t>0.0625</t>
  </si>
  <si>
    <t>0.1765</t>
  </si>
  <si>
    <t>-0.0017</t>
  </si>
  <si>
    <t>0.4975</t>
  </si>
  <si>
    <t>M180017 - Pajisje dhe orendi zyre të blera</t>
  </si>
  <si>
    <t>Shpenzime per blerje orendi zyre (karrige, rafte, kasaforta, dollape, etj), për komletim dhe zëvendësim.</t>
  </si>
  <si>
    <t>Numer pajisjesh dhe orendish</t>
  </si>
  <si>
    <t>248</t>
  </si>
  <si>
    <t>97</t>
  </si>
  <si>
    <t>109</t>
  </si>
  <si>
    <t>120</t>
  </si>
  <si>
    <t>1690000</t>
  </si>
  <si>
    <t>1756000</t>
  </si>
  <si>
    <t>1656000</t>
  </si>
  <si>
    <t>1958000</t>
  </si>
  <si>
    <t>6814.52</t>
  </si>
  <si>
    <t>18103.09</t>
  </si>
  <si>
    <t>15192.66</t>
  </si>
  <si>
    <t>16316.67</t>
  </si>
  <si>
    <t>-0.6089</t>
  </si>
  <si>
    <t>0.1237</t>
  </si>
  <si>
    <t>0.1009</t>
  </si>
  <si>
    <t>0.0391</t>
  </si>
  <si>
    <t>-0.0569</t>
  </si>
  <si>
    <t>0.1824</t>
  </si>
  <si>
    <t>1.6565</t>
  </si>
  <si>
    <t>-0.1608</t>
  </si>
  <si>
    <t>0.074</t>
  </si>
  <si>
    <t>M180046 - Pajisje të teknologjise së informacionit të blera</t>
  </si>
  <si>
    <t>Blerje pajisje te teknologjise se informacionit, kompjutera, printera, ups, etj. për kompletim dhe zëvendësim</t>
  </si>
  <si>
    <t>Numer pajisjesh</t>
  </si>
  <si>
    <t>214</t>
  </si>
  <si>
    <t>7</t>
  </si>
  <si>
    <t>284</t>
  </si>
  <si>
    <t>28400000</t>
  </si>
  <si>
    <t>28200000</t>
  </si>
  <si>
    <t>38785000</t>
  </si>
  <si>
    <t>4057142.86</t>
  </si>
  <si>
    <t>4028571.43</t>
  </si>
  <si>
    <t>136566.9</t>
  </si>
  <si>
    <t>-0.9673</t>
  </si>
  <si>
    <t>39.5714</t>
  </si>
  <si>
    <t>-0.007</t>
  </si>
  <si>
    <t>0.3754</t>
  </si>
  <si>
    <t>-0.9661</t>
  </si>
  <si>
    <t>M180066 - Blerje pajisje, mjete teknike te sektorit operativ</t>
  </si>
  <si>
    <t>Blerje pajisje dhe mjete teknike të sektorit operativ ( pajisje audio-vizuale) për mbledhjen e informacionit</t>
  </si>
  <si>
    <t>Numer pajisje</t>
  </si>
  <si>
    <t>26</t>
  </si>
  <si>
    <t>12</t>
  </si>
  <si>
    <t>5892000</t>
  </si>
  <si>
    <t>2700000</t>
  </si>
  <si>
    <t>226615.38</t>
  </si>
  <si>
    <t>225000</t>
  </si>
  <si>
    <t>-1</t>
  </si>
  <si>
    <t>M180044 - Blerje mjete dhe pajisje te tjera teknike</t>
  </si>
  <si>
    <t>Blerje mjete dhe pajisje te tjera teknike (pompë uji, etj.) për sektorin mbeshtetes.</t>
  </si>
  <si>
    <t>Numer</t>
  </si>
  <si>
    <t>19</t>
  </si>
  <si>
    <t>6</t>
  </si>
  <si>
    <t>10</t>
  </si>
  <si>
    <t>709000</t>
  </si>
  <si>
    <t>105000</t>
  </si>
  <si>
    <t>84000</t>
  </si>
  <si>
    <t>125000</t>
  </si>
  <si>
    <t>37315.79</t>
  </si>
  <si>
    <t>15000</t>
  </si>
  <si>
    <t>14000</t>
  </si>
  <si>
    <t>12500</t>
  </si>
  <si>
    <t>-0.6316</t>
  </si>
  <si>
    <t>-0.1429</t>
  </si>
  <si>
    <t>0.6667</t>
  </si>
  <si>
    <t>-0.8519</t>
  </si>
  <si>
    <t>-0.2</t>
  </si>
  <si>
    <t>0.4881</t>
  </si>
  <si>
    <t>-0.598</t>
  </si>
  <si>
    <t>-0.0667</t>
  </si>
  <si>
    <t>-0.1071</t>
  </si>
  <si>
    <t>18AG307 - Blerje sistem zjarri</t>
  </si>
  <si>
    <t>Blerje sistem  per sigurine e godinave nga zjarri.</t>
  </si>
  <si>
    <t>sistem</t>
  </si>
  <si>
    <t>1108000</t>
  </si>
  <si>
    <t>18AG308 - Blerje pajisje per implementimin e rrjetit te klasifikuar WAN</t>
  </si>
  <si>
    <t>Implementim i rrjetit per komunikim te sigurt, WAN.</t>
  </si>
  <si>
    <t>cope</t>
  </si>
  <si>
    <t>5</t>
  </si>
  <si>
    <t>3</t>
  </si>
  <si>
    <t>21315000</t>
  </si>
  <si>
    <t>11555000</t>
  </si>
  <si>
    <t>8254000</t>
  </si>
  <si>
    <t>4952000</t>
  </si>
  <si>
    <t>4263000</t>
  </si>
  <si>
    <t>1650714.29</t>
  </si>
  <si>
    <t>1650800</t>
  </si>
  <si>
    <t>1650666.67</t>
  </si>
  <si>
    <t>0.4</t>
  </si>
  <si>
    <t>-0.2857</t>
  </si>
  <si>
    <t>-0.4</t>
  </si>
  <si>
    <t>-0.4579</t>
  </si>
  <si>
    <t>-0.6128</t>
  </si>
  <si>
    <t>0.0001</t>
  </si>
  <si>
    <t>-0.0001</t>
  </si>
  <si>
    <t>18AG5</t>
  </si>
  <si>
    <t>Blerje Automjetesh</t>
  </si>
  <si>
    <t>M180037 - Automjete te blera per rinovimin e parkut te SHISH.</t>
  </si>
  <si>
    <t>Blerje automjete per rinovimin e parkut te SHISH-it per zevendesim dhe kompletim</t>
  </si>
  <si>
    <t>Numer automjetesh</t>
  </si>
  <si>
    <t>10548000</t>
  </si>
  <si>
    <t>3516000</t>
  </si>
  <si>
    <t>Akademia e Shkencave</t>
  </si>
  <si>
    <t>22</t>
  </si>
  <si>
    <t xml:space="preserve">Veprimtaria Akademike </t>
  </si>
  <si>
    <t>01520</t>
  </si>
  <si>
    <t>Veprimtaria e Ash per ShTI e zhvillim social-ekonomik te vendit Ash protagonist i zhvillimit te ShTI dhe zhvillimit ekonomik,social e kulturor te vendit.Ky program synon realizimin e misionit te ASh ne zhvillimet shkencore,teknologjike dhe intelektuale,ne interes te integrimit europian te vendit,nepermjet:hulumtimit te aspekteve me te rendesishme social-ekonomike e trashegimise historiko-kulturore me qellim ruajtjen e promovimin e vlerave me te mira kombetare dhe zhvillimin e vlerave universale te demokracise e respektimit te te drejtave te njeriut;hulumtimit te shkencave natyrore e teknike me qellim perdorimin e metodologjive dhe teknologjive te perparuara;eficiente nga pikpamje ekonomike,te pranueshme nga pikpamja sociale dhe miqesore me mjedisin;rritjes se bashkepunimit kombetar e nderkombetar me institucionet e sistemit te ShTI dhe me akademite e botes (ALLEA,TWOS,IAP) dhe organizma te tjera shkencore(iv)vazhdimesise se bashkepunimit me AShA te Kosoves,Kroaci,Mal te Zi,Maqedoni</t>
  </si>
  <si>
    <t>"Fuqizimi i rolit të Akademisë së Shkencave, per te kryer misionin në zhvillimin e vendit, duke zbatuar prioritetet kombëtare në shkencë dhe nxitjes së kërkimeve në fushat përparësore, të zhvillimit ekonomik dhe teknologjik.  "</t>
  </si>
  <si>
    <t>Fusha te reja kerkimore te propozuara me interes shteteror per rritjen e nivelit te kerkimit shkencor baze, aplikimeve teknologjike dhe inovative ne sherbim te zhvillimit multiidisiplinor ne mbeshtetje te strategjive ekzistuese si dhe atyre qe do te formulohen</t>
  </si>
  <si>
    <t>100%</t>
  </si>
  <si>
    <t>Fuqizimi i rolit të Akademisë së Shkencave, e aftë të kryejë misonin në zhvillimin e vendit, duke zbatuar prioritetet kombëtare në shkencë dhe nxitjes së kërkimeve në fushat përparësore, të zhvillimit ekonomik dhe teknologjik</t>
  </si>
  <si>
    <t>"Bashkëpunimi me institucione kërkimore dhe mësimore, brenda dhe jashtë vendit, që kanë kapacitetet e nevojshme fizike për kërkim, për kryerjen e studimeve në fusha të ndryshme të shkencës në përputhje me nevojat e zhvillimit të vendit. "</t>
  </si>
  <si>
    <t>1-  Mbeshtetje financiare per punonjesit shkencore te A.SH.SH.</t>
  </si>
  <si>
    <t>100</t>
  </si>
  <si>
    <t>2- Transferimi i teknologjive inovative nga jashte nepermjet bashkepunimeve me rrjetin akademik nderkombetar (te 135  Akademive ),  te rrjetit te akademive evropiane e te institucioneve kerkimore shkencore me te cilat A.SH.SH. bashkepunon</t>
  </si>
  <si>
    <t>4- Zhvillime te veprimtarive shkencore kombetare/nderkombetare: (konferenca, workshope, seminare, tavolina te rrumbullaketa, dite informimi, edukim shkencor) ne bashkepunim me partnere kombetare e nderkombetare brenda dhe jashte akademive</t>
  </si>
  <si>
    <t>5 -  Kontribut i A.SH.SH. mbeshtetes ne reformat e sistemit te kerkimit shkencor ne vend ne pergjithesi</t>
  </si>
  <si>
    <t>3- Kontribute shkencore per kerkim e zhvillim</t>
  </si>
  <si>
    <t>92201</t>
  </si>
  <si>
    <t>Jo-projekte (001-22-01520)</t>
  </si>
  <si>
    <t>92201AA - Veprimtaria shkencore e zhvilluar</t>
  </si>
  <si>
    <t>Produkte te punes Kerkimore e shkencore te  Asamblese se A.SH, seksioneve , komisioneve me impakt  ne Kerkom - zhvillimin  e Teknologjise &amp; Inovacionit   ne Shqiperi Kosove e me gjere. Pagat dhe shpenzimet administrative</t>
  </si>
  <si>
    <t>numer Projekte, ekspedita, Ligjerata te ndersjellta te akademikeve</t>
  </si>
  <si>
    <t>25</t>
  </si>
  <si>
    <t>75300000</t>
  </si>
  <si>
    <t>75000000</t>
  </si>
  <si>
    <t>3012000</t>
  </si>
  <si>
    <t>3000000</t>
  </si>
  <si>
    <t>-0.004</t>
  </si>
  <si>
    <t>92201AB - Produkte të kartave të eventeve për politikat shkencore dhe qeverisje (qendrore /vendore) të KSHT&amp;I me impakt në K-Zh dhe prodhim.</t>
  </si>
  <si>
    <t>Veprimtaria e seksioneve, njesive kerkimore, komisioneve, veprimtaria promovuese( konferenca seminare, ligjerata, kongrese) etj,  veprimtari kerkimore studimore ( projekte ), konkurset e cmimeve per krijimtari,</t>
  </si>
  <si>
    <t>Projekte, ekspedita, Ligjerata te ndersjellta te akademikeve dhe botime</t>
  </si>
  <si>
    <t>50</t>
  </si>
  <si>
    <t>37000000</t>
  </si>
  <si>
    <t>23500000</t>
  </si>
  <si>
    <t>740000</t>
  </si>
  <si>
    <t>470000</t>
  </si>
  <si>
    <t>-0.3649</t>
  </si>
  <si>
    <t>92201AE - Projektie madhore ne Albanologji</t>
  </si>
  <si>
    <t>Projektie madhore ne Albanologji</t>
  </si>
  <si>
    <t>Cope (numer projektesh)</t>
  </si>
  <si>
    <t>55000000</t>
  </si>
  <si>
    <t>45500000</t>
  </si>
  <si>
    <t>18333333.33</t>
  </si>
  <si>
    <t>15166666.67</t>
  </si>
  <si>
    <t>-0.1727</t>
  </si>
  <si>
    <t>18AF1</t>
  </si>
  <si>
    <t>Pasurim I Bibliotekes Shkencore</t>
  </si>
  <si>
    <t>18AF101 - Blerje libri</t>
  </si>
  <si>
    <t>Blerje libri per fondin e Bibliotekes shkencore</t>
  </si>
  <si>
    <t>nr librash</t>
  </si>
  <si>
    <t>150</t>
  </si>
  <si>
    <t>300000</t>
  </si>
  <si>
    <t>2000</t>
  </si>
  <si>
    <t>18AF3</t>
  </si>
  <si>
    <t>Blerje pajisje zyre dhe elektronike</t>
  </si>
  <si>
    <t>18AF301 - Blerje pajisje</t>
  </si>
  <si>
    <t>nr pajisjesh</t>
  </si>
  <si>
    <t>1000000</t>
  </si>
  <si>
    <t>700000</t>
  </si>
  <si>
    <t>100000</t>
  </si>
  <si>
    <t>70000</t>
  </si>
  <si>
    <t>-0.3</t>
  </si>
  <si>
    <t>"Kontributi i ASH. per kerkim dhe zhvillim ne perputhje me misionin e saj konform ligjit per rritjen e rolit te keshillimit te politikberjes , vendimmarrjes qeverisjes qendrore dhe lokale (ne fushat e kompetences) nepermjet kryerjes se studimeve, analizave e propozimeve ne nivele te ndryshme; me prioritet pregatitjen e burimeve te reja njerezore  te kerkimit nepermjet zhvillimit te veprimtarive te ndrysjhme me karakter ekonomik. "</t>
  </si>
  <si>
    <t>2- Çmime kombertare/nderkombetare  (ne perputhje me ligjin)</t>
  </si>
  <si>
    <t>4</t>
  </si>
  <si>
    <t>3 - Mbeshtetje te kerkuesve te rinj te sukseshme ne shkence (rrjetin e Akademikeve te rinj e me gjere)</t>
  </si>
  <si>
    <t>Botime e monografi te ndryshme : Njohja e produkteve shkencore te Akademikeve me kontribut ne kerkim e zhvillim ne Shqiperi</t>
  </si>
  <si>
    <t>30</t>
  </si>
  <si>
    <t>92201AC - Botime (revista dhe libra )</t>
  </si>
  <si>
    <t>"Produkte kerkimore shkencore me nivel të lartë shkencor ne fushat  prioritare per kerkim dhe  zhvillim  te vendit dhe me gjere (Botime dhe monografi) dhe publikimeve shkencore kombetare,/ nderkombetare (revista """Journal of Natural and Technical Sciences""" dhe """Studia Albanica"""). Raportime te ASHSH per vepriimtarite e saj "</t>
  </si>
  <si>
    <t>Botime (revista dhe libra )</t>
  </si>
  <si>
    <t>12000000</t>
  </si>
  <si>
    <t>400000</t>
  </si>
  <si>
    <t>Agjensia Telegrafike Shqiptare</t>
  </si>
  <si>
    <t>31</t>
  </si>
  <si>
    <t>Veprimtaria Telegrafike e ATSH-se</t>
  </si>
  <si>
    <t>08320</t>
  </si>
  <si>
    <t xml:space="preserve">Veprimtaria telegrafike e Agjencise Telegrafike Shqiptare, konsiston ne mbledhjen, perpunimin, perkthimin e lajmeve te konfirmuara nga burimet autentike dhe zyrtare. </t>
  </si>
  <si>
    <t>Qellimi i ATSH, eshte pasqyrimi i lajmit me vertetesi, shpjetesi dhe paanshmeri si dhe shperndarjen e materialeve mediatike brenda dhe jashte vendit nepermjet internet.</t>
  </si>
  <si>
    <t>Vertetesia e lajmit</t>
  </si>
  <si>
    <t>Shpejtesia e publikimit te lajmit</t>
  </si>
  <si>
    <t>Nr i klikimeve te faqes/ne dite</t>
  </si>
  <si>
    <t>90%</t>
  </si>
  <si>
    <t>92%</t>
  </si>
  <si>
    <t>93%</t>
  </si>
  <si>
    <t>95%</t>
  </si>
  <si>
    <t>Nr i ndjekesve te faqes</t>
  </si>
  <si>
    <t>96%</t>
  </si>
  <si>
    <t>97%</t>
  </si>
  <si>
    <t>98%</t>
  </si>
  <si>
    <t>Nr i lajmeve te aksesuara</t>
  </si>
  <si>
    <t>Prodhim i lajmit me mbulim 82% te territorit te Republikes se Shqiperise.</t>
  </si>
  <si>
    <t>Kryerja e veprimtarise operacionale ne transnmetimin e lajmit ne shqiperi dhe bote 24ore /dite</t>
  </si>
  <si>
    <t>Informimi objektiv I publikut ne mase te gjere me qellim per te shmangur fake news</t>
  </si>
  <si>
    <t>nr i gazetareve femra te trajnuara /totali</t>
  </si>
  <si>
    <t>8</t>
  </si>
  <si>
    <t>Nr i femrave ne pozicione drejtuese</t>
  </si>
  <si>
    <t>93101</t>
  </si>
  <si>
    <t>Jo-projekte (001-31-08320)</t>
  </si>
  <si>
    <t>93101AA - Lajme te realizuara</t>
  </si>
  <si>
    <t>Prodhim i informacionit te shpejte, perkthim informacioni ne menyre te sakte dhe transmetim i informacionit ne kohe reale.</t>
  </si>
  <si>
    <t>Nr i lajmeve te realizuara</t>
  </si>
  <si>
    <t>86000</t>
  </si>
  <si>
    <t>60750000</t>
  </si>
  <si>
    <t>60500000</t>
  </si>
  <si>
    <t>706.4</t>
  </si>
  <si>
    <t>703.49</t>
  </si>
  <si>
    <t>-0.0041</t>
  </si>
  <si>
    <t>0.0041</t>
  </si>
  <si>
    <t>18AB0</t>
  </si>
  <si>
    <t>Dixhitalizimi i Arkives</t>
  </si>
  <si>
    <t>18AB001 - Dixhitalizimi i Arkives</t>
  </si>
  <si>
    <t>Nr. Dokumetave te dixhitalizuara</t>
  </si>
  <si>
    <t>Qendra Kombetare Kinematografike</t>
  </si>
  <si>
    <t>57</t>
  </si>
  <si>
    <t>Mbështetje financiare per veprimtarinë kinematografike</t>
  </si>
  <si>
    <t>08220</t>
  </si>
  <si>
    <t>Financim i pjesshem I projekteve kinematografike i cili synon nxitjen e producenteve per te siguruar fonde alternative ne europe e me gjere per te mundesuar produktin kinematografik,kjo mbeshtetje ekonomike  synon orjentimin e prodhimit kinematografik drejt integrimit ne tregun boteror.</t>
  </si>
  <si>
    <t>Organizimi dhe zhvillimi i kinematografisë shqiptare (si forma e të shprehurit artistik) dhe mbështetjen ekonomike nga shteti te projekteve kinematografike (produkt kinematografik), te cilat realizohen nga producentet shqiptare. Mbeshtetja financiare synon nxitjen e producenteve shqiptare per realizimin e produkteve kinematografike me mbeshtetje sa me te gjere bashkeprodhuese duke siguruar fonde alternative publike apo private ne rajon, Evrope dhe me gjere ne bote. Kjo mbeshtetje, si pjese e trashegimise kulturore, gjithashtu synon orientimin e prodhimit te ri kinematografik drejt integrimit dhe konkurimit te denje ne rrjetin dhe tregun europian dhe boteror te kinemase.</t>
  </si>
  <si>
    <t>Dhenia e mbeshtetjes, asistences dhe lehtesimi i procedurave per ti krijuar mundesi producenteve per realizimin e produkteve kinematografike ne kohe dhe me cilesi</t>
  </si>
  <si>
    <t>55%</t>
  </si>
  <si>
    <t>Objektivi i kesaj politike eshte qe filmi shqiptar te behet sa me kompetitiv dhe I vleresuar ne festivale kombetare dhe nderkombetare .</t>
  </si>
  <si>
    <t>Prezenca me stenda te dedikuara filmit shqiptar ne markete dhe festivale te rendesishme evropiane dhe me gjere me qellim promovimin e produktit kinematografik shqiptar dhe bashkeprodhimet minore.</t>
  </si>
  <si>
    <t>Anetaresimi i Shqiperise ne forume te rendesishme evropiane dhe rajonale qe japin mbeshtetje per kinematografine sic jane Europian Film Promotion, EURIMAGES, Creative Europe, SEE Network, etj.</t>
  </si>
  <si>
    <t>Ne zbatim te Paktit me Studentet te Qeverise Shqiptare, QKK ka nenshkruar Marrëveshje Bashkëpunimi me Universitetin e Arteve per mbeshtetjen financiare te Filmave teme Diplome UA.</t>
  </si>
  <si>
    <t>Organizimi i Festivalit te 14 te Filmit Shqiptar ne kuader te 110-vjetorit t[ Pavaresise se shtetit shqiptar.</t>
  </si>
  <si>
    <t>Perballimi i kerkesave ne rritje per mbeshtetje financiare te projekteve te kategorise Minority Coproduction, qe i pergjigjet politikave te QKK (2022-2024) per integrimin e kinematografise shqiptare ne bote</t>
  </si>
  <si>
    <t>Projekte kinematografike me autore dhe producente femra te mbeshtetura financiarisht kundrejt totalit te projekteve</t>
  </si>
  <si>
    <t>95701</t>
  </si>
  <si>
    <t>Jo-projekte (001-57-08220)</t>
  </si>
  <si>
    <t>95701AA - Filma te financuara</t>
  </si>
  <si>
    <t>Financimet  filmike te te gjitha zhanreve  behen  nepermjet projektit I cili paraqitet per financim nga qkk, zakonisht ne kete zhanere  aplikojn regjizoret e karieres ,ato per veper te pare ,financimi per kete projekt eshte deri 51% te vleres totale ,keto  projekte jane  nje cooproduksion filmik montazhi financiar I te cileve  behet nga producenti duke aplikuar neper institucione te tjera te filmit neper europe dhe me gjere si dhe nga institucione te artit dhe kultures ne shqiperi.</t>
  </si>
  <si>
    <t>Numer Filmash</t>
  </si>
  <si>
    <t>47</t>
  </si>
  <si>
    <t>118700000</t>
  </si>
  <si>
    <t>123000000</t>
  </si>
  <si>
    <t>125000000</t>
  </si>
  <si>
    <t>2525531.91</t>
  </si>
  <si>
    <t>2617021.28</t>
  </si>
  <si>
    <t>2659574.47</t>
  </si>
  <si>
    <t>0.0362</t>
  </si>
  <si>
    <t>0.0163</t>
  </si>
  <si>
    <t>95701AB - Projekte Kinematografike</t>
  </si>
  <si>
    <t>Financimi i festivaleve  te filmit te cilat jane dhe markete te medha per tregun dhe bashkepunimin e kooproduksioneve boterore ,njeri eshte ai qe zhvillohet ne muajin shkurt ne Berlin,tjetri ne muajin Maj xhvillohet ne qytetin e Cannesne France  dhe nje ne Trieste ,gjate diteve ku marrin pjese kineaste te cilet kane fituar njjr pjese te financimit nga QKK shkojne per te bere biseda per basjkeprodhime te mundeshm,e per projektet e tyre kinematografike.mer pjese edhe nje pjese e stafit te qkk kukane ne kujdesje stenden e Shqiperise dhe ku zhvillohen takime te ndryshme me personalitete te kinematografise ,gjithashtu edhe festivalet nderkombetare dhe rajonal qe zhvillohen ne qytetet e Shqiperise ,Shkoder ,Gjirokaster,Sarande,Pogradec,Korce si dhe Tirane</t>
  </si>
  <si>
    <t>Numer Projekte Kinematografike</t>
  </si>
  <si>
    <t>15</t>
  </si>
  <si>
    <t>39000000</t>
  </si>
  <si>
    <t>38000000</t>
  </si>
  <si>
    <t>2600000</t>
  </si>
  <si>
    <t>2533333.33</t>
  </si>
  <si>
    <t>2466666.67</t>
  </si>
  <si>
    <t>-0.0256</t>
  </si>
  <si>
    <t>-0.0263</t>
  </si>
  <si>
    <t>18AB1</t>
  </si>
  <si>
    <t>M570002 - Pajsje zyre te blera</t>
  </si>
  <si>
    <t>Blerje pajisje</t>
  </si>
  <si>
    <t>500000</t>
  </si>
  <si>
    <t>333333.33</t>
  </si>
  <si>
    <t>-0.5</t>
  </si>
  <si>
    <t>-0.7</t>
  </si>
  <si>
    <t>M570005 - Pajisje kompjuterike te blera</t>
  </si>
  <si>
    <t>Blerje pajisje kompjutrike ,printer kompjutera</t>
  </si>
  <si>
    <t>Rimbursimi i shpenzimeve per xhirime te produksioneve te huaja ne territorin e RSh</t>
  </si>
  <si>
    <t>Komisioneri për  Mbikëqyrjen e Shërbimit Civil</t>
  </si>
  <si>
    <t>67</t>
  </si>
  <si>
    <t>Planifikimi, Menaxhimi dhe Administrimi</t>
  </si>
  <si>
    <t>01110</t>
  </si>
  <si>
    <t>Realizimi i mbikëqyrjes, inspektimit dhe zbatimit të ligjit për administrimin e shërbimit civil në të gjitha institucionet që punësojnë nëpunës civil, dhe evidentimi i shkeljeve, në bazë të të cilave Komisioneri ushtron vendimarrjen e tij në përputhje me Nenin 15 të ligjit Nr. 152/2013, "Për nëpunësin civil", i ndryshuar. Menaxhimi me efektivitet dhe korrektësi i fondeve buxhetore të KMSHC-së.</t>
  </si>
  <si>
    <t>Garantimi dhe respektimi i ligjit per sherbimin civil ne institucionet qendrore, te pavarura dhe ato vendore.</t>
  </si>
  <si>
    <t>Numri i shkeljeve te konstatuara te ligjit te nepunesit civil</t>
  </si>
  <si>
    <t>24%</t>
  </si>
  <si>
    <t>23%</t>
  </si>
  <si>
    <t>22%</t>
  </si>
  <si>
    <t>21%</t>
  </si>
  <si>
    <t>Rritja e nivelit te zbatimit te ligjit per sherbimin civil</t>
  </si>
  <si>
    <t>Niveli i zbatimit te vendimeve te Komisionerit</t>
  </si>
  <si>
    <t>Niveli i lenies ne fuqi nga gjobat te vendimeve te ankimuara te Komisionerit</t>
  </si>
  <si>
    <t>Niveli i trajtimit te informacionit (ankesave) te ardhura prane Komisionerit</t>
  </si>
  <si>
    <t>96701</t>
  </si>
  <si>
    <t>Jo-projekte (001-67-01110)</t>
  </si>
  <si>
    <t>96701AA - Mbikëqyrje dhe inspektime të kryera.</t>
  </si>
  <si>
    <t>Mbikëqyrje të kryera sipas planit vjetor si dhe inspektime të realizuara sipas problematikave te ndryshme.</t>
  </si>
  <si>
    <t>Numër misionesh mbikëqyrjeje.</t>
  </si>
  <si>
    <t>212</t>
  </si>
  <si>
    <t>215</t>
  </si>
  <si>
    <t>66210000</t>
  </si>
  <si>
    <t>72800000</t>
  </si>
  <si>
    <t>73000000</t>
  </si>
  <si>
    <t>312311.32</t>
  </si>
  <si>
    <t>338604.65</t>
  </si>
  <si>
    <t>339534.88</t>
  </si>
  <si>
    <t>0.0142</t>
  </si>
  <si>
    <t>0.0995</t>
  </si>
  <si>
    <t>0.0027</t>
  </si>
  <si>
    <t>0.0842</t>
  </si>
  <si>
    <t>18AC2</t>
  </si>
  <si>
    <t>Blerje Pajisje Zyre dhe Elektonike</t>
  </si>
  <si>
    <t>18AC201 - Pajisje elektronike dhe zyre te blera</t>
  </si>
  <si>
    <t>Pajisje elektronike dhe zyre te blera</t>
  </si>
  <si>
    <t>Numër pajisje</t>
  </si>
  <si>
    <t>200000</t>
  </si>
  <si>
    <t>Autoriteti Konkurencës</t>
  </si>
  <si>
    <t>77</t>
  </si>
  <si>
    <t>MBIKËQYRJA E TREGUT DHE ADVOKACIA E KONKURRENCËS</t>
  </si>
  <si>
    <t>04120</t>
  </si>
  <si>
    <t>Mbikqyrja e tregut per vendosjen e konkurrences se lire dhe efektive ne treg nepermjet ndalimit te abuzimit me poziten dominuese, evidentimit te marreveshjeve te ndaluara si dhe kontollit te perqendrimeve dhe advokacia e konkurrences.</t>
  </si>
  <si>
    <t>Qëllimi i programit është sigurimi i rregullave të barabarta të konkurrencës mes ndërmarrjeve në treg për të siguruar lirinë ekonomike të sipërmarrësve dhe sa më shumë zgjedhje për konsumatorët. Ndërhyrja ndaj sjelljeve antikonkurruese si marrëveshjet e ndaluara dhe abuzimi me pozitën dominuese për të siguruar funksionimin e konkurrencës së lirë dhe efektive në treg.</t>
  </si>
  <si>
    <t>Rritja e mundësisë së zgjedhjeve konsumatore(produkte dhe shërbime me cilësi të mirë dhe çmime të ulta</t>
  </si>
  <si>
    <t>90</t>
  </si>
  <si>
    <t>91</t>
  </si>
  <si>
    <t>92</t>
  </si>
  <si>
    <t>Rritja e efiçencës së tregjeve nga performanca e ndërmarrjeve duke respektuar rregullat e konkurrencës</t>
  </si>
  <si>
    <t>Ndërgjegjësimi I ndërrmarrjeve dhe konsumatorëve për përfitimet që vinë nga konkurrenca</t>
  </si>
  <si>
    <t>91%</t>
  </si>
  <si>
    <t>Mbikëqyrja dhe hetimi i tregjeve prodhuese dhe jo-prodhuese (abuzimi me pozitën dominuese dhe marrëveshjet e ndaluara) si dhe kontrolli perqendrimeve</t>
  </si>
  <si>
    <t>Shkelje te konstatuara te  konkurences</t>
  </si>
  <si>
    <t>Rezultatet nga raportet dhe monitorimet</t>
  </si>
  <si>
    <t>56</t>
  </si>
  <si>
    <t>58</t>
  </si>
  <si>
    <t>60</t>
  </si>
  <si>
    <t>Vendime perqendrimesh</t>
  </si>
  <si>
    <t>54</t>
  </si>
  <si>
    <t>Akte ligjore te vleresuara</t>
  </si>
  <si>
    <t>32</t>
  </si>
  <si>
    <t>34</t>
  </si>
  <si>
    <t>36</t>
  </si>
  <si>
    <t>Trajnime, workshopoe per stafin</t>
  </si>
  <si>
    <t>23</t>
  </si>
  <si>
    <t>97701</t>
  </si>
  <si>
    <t>Jo-projekte (001-77-04120)</t>
  </si>
  <si>
    <t>97701AA - Marreveshjet e ndaluara , abuzimi me poziten dominuese dhe perqendrime</t>
  </si>
  <si>
    <t>Realizimi I procedurave investigative në tregjet përkatese deri në hartimin e raportit përfundimtar dhe marrjes së vendimit nga komisioni I konkurrencës</t>
  </si>
  <si>
    <t>Numer Vendime/Raporte/akte nenligjore etj</t>
  </si>
  <si>
    <t>130</t>
  </si>
  <si>
    <t>135</t>
  </si>
  <si>
    <t>78790000</t>
  </si>
  <si>
    <t>78000000</t>
  </si>
  <si>
    <t>606076.92</t>
  </si>
  <si>
    <t>577777.78</t>
  </si>
  <si>
    <t>600000</t>
  </si>
  <si>
    <t>0.0385</t>
  </si>
  <si>
    <t>-0.037</t>
  </si>
  <si>
    <t>-0.01</t>
  </si>
  <si>
    <t>-0.0467</t>
  </si>
  <si>
    <t>18AC5</t>
  </si>
  <si>
    <t>18AC501 - Pajisje informatike dhe zyre</t>
  </si>
  <si>
    <t>Blerje pajisje informatike përmirësimi I cilësisë së punës</t>
  </si>
  <si>
    <t>Copë</t>
  </si>
  <si>
    <t>14</t>
  </si>
  <si>
    <t>1500000</t>
  </si>
  <si>
    <t>71428.57</t>
  </si>
  <si>
    <t>0.1667</t>
  </si>
  <si>
    <t>-0.4286</t>
  </si>
  <si>
    <t>Këshilli Kombëtar i Kontabilitetit</t>
  </si>
  <si>
    <t>Planifikimi, Menaxhimi dhe Administrimi, konsiston ne planifikimin dhe menaxhimin e burimeve financiare, njerëzore dhe materiale për të realizuar detyrat funksionale të Këshillit Kombëtar të Kontabilitetit, në përputhje me Ligjin Nr. 9228 datë 29.04.2004, "Për Kontabilitetin dhe Pasqyrat Financiare" si dhe për të plotësuar misionin që ka ky institucion "Hartimi i një seti standardesh kombëtare të kontabilitetit me cilësi të lartë, të kuptueshme, të detyrueshme për zbatim për shoqëritë pa përgjegjësi publike, si dhe përkthimi në gjuhën shqipe, pa ndryshime nga teksti origjinal, i SNK/SNFR për t'i bërë ato detyrimisht të zbatueshme nga shoqëritë me përgjegjësi publike që veprojnë në territorin e Republikës së Shqipërisë".</t>
  </si>
  <si>
    <t>Politika që ndjek KKK, pra përsosja e vazhdueshme e raportimit financiar të njësive ekonomike në Republikën  e Shqipërisë, ka për qëllim  të rrisë besimin e investitorëvë të ndryshëm ,vendas e të huaj, me synim nxitjen e mëtejshme të investimeve në vend dhe hapjen e tregjeve të kapitaleve.</t>
  </si>
  <si>
    <t>Standartet Kombetare te Kontabilitetit</t>
  </si>
  <si>
    <t>Gjinia femerore</t>
  </si>
  <si>
    <t>Gjinia mashkullore</t>
  </si>
  <si>
    <t>Numri standardeve kombetare  te zbatuara/perafruara ne legjislacionin tone</t>
  </si>
  <si>
    <t>Numri standardeve nderkombetare te zbatuara/perafruara ne legjislacionin tone</t>
  </si>
  <si>
    <t>41</t>
  </si>
  <si>
    <t>Fuqizimi i funksionit menaxhues, në funksion të implementimit të sukseshëm të programit, konform kërkesave të kuadrit ligjor në fuqi.</t>
  </si>
  <si>
    <t>Permiresimi i kushteve te punes per punonjesit.</t>
  </si>
  <si>
    <t>Numri i subjekteve te cilat do te inspektohen/auditohen ne zbatim te standardeve kombetare</t>
  </si>
  <si>
    <t>Numri i subjekteve te cilat do te inspektohen/auditohen ne zbatim te standardeve nderkombetare</t>
  </si>
  <si>
    <t>98201</t>
  </si>
  <si>
    <t>Jo-projekte (001-82-01110)</t>
  </si>
  <si>
    <t>98201AA - Seti i Standardeve Kombëtare të Kontabilitetit (ekzistuese/të reja/të amenduara)</t>
  </si>
  <si>
    <t>Sipas Ligjit nr 25/2018 datë 10.05.2018 "Për kontabilitetin dhe pasqyrat financiare", neni 24, KKK ka për detyrë të hartojë SKK-të në përputhje me kërkesat e këtij ligji dhe në koherencë me SNRF-të.</t>
  </si>
  <si>
    <t>numer/cope</t>
  </si>
  <si>
    <t>14260000</t>
  </si>
  <si>
    <t>13800000</t>
  </si>
  <si>
    <t>-0.0323</t>
  </si>
  <si>
    <t>18AC8</t>
  </si>
  <si>
    <t>Blerje pajisje zyre</t>
  </si>
  <si>
    <t>M820001 - pajisje zyre te blera</t>
  </si>
  <si>
    <t>/cope</t>
  </si>
  <si>
    <t>50%</t>
  </si>
  <si>
    <t>60%</t>
  </si>
  <si>
    <t>65%</t>
  </si>
  <si>
    <t>67%</t>
  </si>
  <si>
    <t>Mbeshtejta e produkteve kinematografike cilesore me qellim rritjen e interesit te publikut (vendas dhe te huaj) per filmat artistike shqiptare.</t>
  </si>
  <si>
    <t>70%</t>
  </si>
  <si>
    <t>75%</t>
  </si>
  <si>
    <t>Perfaqesimi dinjitoz i kinematografise shqiptare ne konkurime nderkombetare rajonale, evropiane dhe boterore.</t>
  </si>
  <si>
    <t>64%</t>
  </si>
  <si>
    <t>68%</t>
  </si>
  <si>
    <t>37%</t>
  </si>
  <si>
    <t>45%</t>
  </si>
  <si>
    <t>Nxitja e produksioneve të huaja (kinematografike e televizive) të vijnë dhe të xhirojnë filma në Shqipëri.</t>
  </si>
  <si>
    <t>63%</t>
  </si>
  <si>
    <t>Nxitje e industrise kinematografike vendase</t>
  </si>
  <si>
    <t>Promocion per vendin tone, ku lokacionet e filmave te huaj sherbejne si nje reklame shume e mire per territorin</t>
  </si>
  <si>
    <t>Impakt ne ekonomine shqiptare, ne afatshkurter shpenzimet per xhirimet qe behen ne Shqiperi si hoteleri, katering, sherbime te tjera, ashtu edhe ne nxitjen e punesimit te kineasteve vendas dhe jo vetemocionit turistik</t>
  </si>
  <si>
    <t>Instituti Statistikës</t>
  </si>
  <si>
    <t>Veprimtaria Statistikore</t>
  </si>
  <si>
    <t>01320</t>
  </si>
  <si>
    <t>Konsiston në prodhimin e të dhënave statistikore zyrtare, cilësore dhe të besueshme, të nevojshme për vëzhgimin e situatës socio-ekonomike në Republikën e Shqipërisë, duke respektuar të drejtën e përdoruesve për të dhëna zyrtare si dhe në përmbushje të detyrimeve që lindin nga Programi pesëvjeçar për Statistikat Zyrtare, i miratuar nga Kuvendi. Cilësia statistikore arrihet nëpërmjet përmirësimit të funksionimit dhe menaxhimit të Institucionit, zhvillimit të kapaciteteve menaxhuese në implementimin e objektivave afatshkurtra dhe afatmesme që bëjnë të mundur përmbushjen e standarteve të vendosura nga BE , në garantimin e përmirësimit të vazhdueshëm të përdorimit të burimeve njerzore dhe financiare të INSTAT-it.</t>
  </si>
  <si>
    <t>50-01130 Rritja e cilësisë  së prodhimit statistikor dhe shtimi i burimeve primare të të dhënave nëpërmjet përforcimit të kapaciteteve profesionale të stafit të INSTAT dhe përmirësimit të infrastrukturës së prodhimit statistikor.</t>
  </si>
  <si>
    <t>Rritja e numrit te raporteve te cilesise.</t>
  </si>
  <si>
    <t>8%</t>
  </si>
  <si>
    <t>10%</t>
  </si>
  <si>
    <t>Rritja e numrit të publikime</t>
  </si>
  <si>
    <t>1%</t>
  </si>
  <si>
    <t>Përmirësimi i cilësisë së vrojtimeve statistikore, prodhimi dhe shpërndarja në kohë e me cilësi  të produkteve statistikore</t>
  </si>
  <si>
    <t>Rritja numrit të njësive statistikore të vrojtuara</t>
  </si>
  <si>
    <t>252</t>
  </si>
  <si>
    <t>44</t>
  </si>
  <si>
    <t>96</t>
  </si>
  <si>
    <t>Rritja e  numrit  të publikimeve me statistika gjinore</t>
  </si>
  <si>
    <t>41%</t>
  </si>
  <si>
    <t>19%</t>
  </si>
  <si>
    <t>95001</t>
  </si>
  <si>
    <t>Jo-projekte (001-50-01320)</t>
  </si>
  <si>
    <t>95001AA - Njësi statistikore të vrojtuara</t>
  </si>
  <si>
    <t>Anketimi i  njësive statistikore për marrjen e informacioneve ekonomiko- sociale, për të zgjeruar shkallën e përfaqësimit të popullatës.</t>
  </si>
  <si>
    <t>1025521</t>
  </si>
  <si>
    <t>471332</t>
  </si>
  <si>
    <t>222159</t>
  </si>
  <si>
    <t>225359</t>
  </si>
  <si>
    <t>589518000</t>
  </si>
  <si>
    <t>471332000</t>
  </si>
  <si>
    <t>222159000</t>
  </si>
  <si>
    <t>225359000</t>
  </si>
  <si>
    <t>574.85</t>
  </si>
  <si>
    <t>1000</t>
  </si>
  <si>
    <t>-0.5404</t>
  </si>
  <si>
    <t>-0.5287</t>
  </si>
  <si>
    <t>0.0144</t>
  </si>
  <si>
    <t>-0.2005</t>
  </si>
  <si>
    <t>0.7396</t>
  </si>
  <si>
    <t>18AA6</t>
  </si>
  <si>
    <t>Blerje pajisje, sisteme te ndryshme</t>
  </si>
  <si>
    <t>M500011 - Infrastrukture e nevojshme software- te perditsuara</t>
  </si>
  <si>
    <t>Blerja e licencave të software-ve për të përditësuar infrastrukturen e nevojshme për kryerjen e proceseve të përpunimit të të dhenave statistikore.</t>
  </si>
  <si>
    <t>5032000</t>
  </si>
  <si>
    <t>49000000</t>
  </si>
  <si>
    <t>6100000</t>
  </si>
  <si>
    <t>264842.11</t>
  </si>
  <si>
    <t>1580645.16</t>
  </si>
  <si>
    <t>265217.39</t>
  </si>
  <si>
    <t>254166.67</t>
  </si>
  <si>
    <t>0.6316</t>
  </si>
  <si>
    <t>-0.2581</t>
  </si>
  <si>
    <t>0.0435</t>
  </si>
  <si>
    <t>8.7377</t>
  </si>
  <si>
    <t>-0.8755</t>
  </si>
  <si>
    <t>4.9683</t>
  </si>
  <si>
    <t>-0.8322</t>
  </si>
  <si>
    <t>-0.0417</t>
  </si>
  <si>
    <t>M500002 - Pajisje te teknologjise se informacionit te blera</t>
  </si>
  <si>
    <t>Blerja paisjeve teknologjise se informacionit  për të pajisur punonjësit me bazën e nevojshme  per grumbullimin edhe perpunimin e te dhenave</t>
  </si>
  <si>
    <t>7830</t>
  </si>
  <si>
    <t>245</t>
  </si>
  <si>
    <t>293733000</t>
  </si>
  <si>
    <t>77200000</t>
  </si>
  <si>
    <t>37513.79</t>
  </si>
  <si>
    <t>315102.04</t>
  </si>
  <si>
    <t>187500</t>
  </si>
  <si>
    <t>-0.9687</t>
  </si>
  <si>
    <t>-0.9347</t>
  </si>
  <si>
    <t>-0.0625</t>
  </si>
  <si>
    <t>-0.7372</t>
  </si>
  <si>
    <t>-0.9611</t>
  </si>
  <si>
    <t>7.3996</t>
  </si>
  <si>
    <t>-0.405</t>
  </si>
  <si>
    <t>0.0667</t>
  </si>
  <si>
    <t>18AA7</t>
  </si>
  <si>
    <t>Statistika të Forta Vendore Shqiptare / SALSTAT</t>
  </si>
  <si>
    <t>M500005 - TVSH</t>
  </si>
  <si>
    <t>TVSH</t>
  </si>
  <si>
    <t>Numer/Cope</t>
  </si>
  <si>
    <t>16835000</t>
  </si>
  <si>
    <t>23800000</t>
  </si>
  <si>
    <t>6500000</t>
  </si>
  <si>
    <t>0.4137</t>
  </si>
  <si>
    <t>-0.7269</t>
  </si>
  <si>
    <t>21AB0</t>
  </si>
  <si>
    <t>CENS 2020</t>
  </si>
  <si>
    <t>GM50002 - Projekti i Regjistrimit te pergjithshem te popullsise e banesave</t>
  </si>
  <si>
    <t>cop</t>
  </si>
  <si>
    <t>200000000</t>
  </si>
  <si>
    <t>100000000</t>
  </si>
  <si>
    <t>Rritja e perfomancës  së  institucionit duke aplikuar një menaxhim të lartë administrativ, financiar e  njerëzor dhe përmirësimit te infrastrukturës së prodhimit statistikor"</t>
  </si>
  <si>
    <t>% e punonjesve te trajnuar</t>
  </si>
  <si>
    <t>34%</t>
  </si>
  <si>
    <t>38%</t>
  </si>
  <si>
    <t>42%</t>
  </si>
  <si>
    <t>Rritja e numrit te auditimeve</t>
  </si>
  <si>
    <t>Rritja e numrit  te Grave në pozicione drejtuese</t>
  </si>
  <si>
    <t>5%</t>
  </si>
  <si>
    <t>95001AC - Personel i trajnuar</t>
  </si>
  <si>
    <t>Pjesemarrja e personelit në vrojtimet statistikore,në kurse te ndryshme , seminare, work shope  etj.</t>
  </si>
  <si>
    <t>numer punonjesish</t>
  </si>
  <si>
    <t>236</t>
  </si>
  <si>
    <t>386532000</t>
  </si>
  <si>
    <t>378668000</t>
  </si>
  <si>
    <t>357841000</t>
  </si>
  <si>
    <t>354641000</t>
  </si>
  <si>
    <t>1637847.46</t>
  </si>
  <si>
    <t>1604525.42</t>
  </si>
  <si>
    <t>1516275.42</t>
  </si>
  <si>
    <t>1502716.1</t>
  </si>
  <si>
    <t>-0.0203</t>
  </si>
  <si>
    <t>-0.055</t>
  </si>
  <si>
    <t>-0.0089</t>
  </si>
  <si>
    <t>Instituti i Studimeve te Krimeve te Komunizmit</t>
  </si>
  <si>
    <t xml:space="preserve">Programi përfshin shpenzimet buxhetore që kryhen për studimin, grumbullimin, analizën, informimin dhe vlerësimin objektiv të dokumentacionit të periudhës së regjimit komunist. Aktivitetet  dhe objektivat e këtij programi rrisin performancën e ISKK për një përdorim sa më eficent dhe efektiv të burimeve njerëzore dhe financiare. </t>
  </si>
  <si>
    <t>Ndergjegjesimi dhe njohja e opinionit publik, shkencor dhe akademik nepermjet botimit, publikimit, organizimit te konfererencave dhe ekspozitave kombetare e nderkombetare si dhe shpërndarjes të të gjitha materialeve të mbledhura dhe të analizuara të periudhës së regjimit komunist.</t>
  </si>
  <si>
    <t>Numri i librave dhe numri i vellimeve te "Fjalorit enciklopedik te viktimave te terrorit komunist" numri dokumentat e marra nga arkivat e ndryshme, dhe nr i intervistave me ish te denuar te mbetur akoma gjalle, dokumentar e minidokumentar per ate periudhe</t>
  </si>
  <si>
    <t>Numri dokumentave te marra nga arkivat e ndryshme, dhe numri i intervistave me ish te denuar te mbetur akoma gjalle, numri i dokumentareve e minidokumentareve te realizuar per  periudhen komuniste.</t>
  </si>
  <si>
    <t>6500</t>
  </si>
  <si>
    <t>7000</t>
  </si>
  <si>
    <t>Pergatitja dhe botimi i "Fjalorit enciklopedik të viktimave të terrorit Komunist", Vëllimi  VIII,  germa SH -  dhe  Kolanes 16-20 librave qe jane deshmi, memuare, studime shkencore, albume  etj</t>
  </si>
  <si>
    <t>Nr i librave te botuar nga ISKK</t>
  </si>
  <si>
    <t>99201</t>
  </si>
  <si>
    <t>Jo-projekte (001-92-01110)</t>
  </si>
  <si>
    <t>99201AA - Libra për të botuar - Enciklopedia vëllimi i VIII dhe Kolana e pervitshme</t>
  </si>
  <si>
    <t>Mbledhja,  perpunimi i dokumentave, intervistave per te pergatitur dhe botuar  "Fjalorin enciklopedik të viktimave të terrorit Komunist", Vëllimi VIII, germa SH-T dhe i i Kolanes se 10-13 librave qe jane deshmi, memuare, studime shkencore, albume etj, si pjese e kolanes se pervitshme te librave te botuar.</t>
  </si>
  <si>
    <t>copë</t>
  </si>
  <si>
    <t>40720000</t>
  </si>
  <si>
    <t>40500000</t>
  </si>
  <si>
    <t>6264.62</t>
  </si>
  <si>
    <t>6230.77</t>
  </si>
  <si>
    <t>-0.0054</t>
  </si>
  <si>
    <t>99201AB - Konferenca dhe Ekspozita kombetare dhe nderkombetare per botimet dhe aktivitet e ISKK</t>
  </si>
  <si>
    <t>Organizimi i Konferencave dhe ekspozitave me karakter promovues, informues per periudhen komuniste dhe pergatitja e Video Dokumentareve, filmave  si pjese e ketyre konferencave etj</t>
  </si>
  <si>
    <t>Numer konferencash, ekspozitash</t>
  </si>
  <si>
    <t>1460000</t>
  </si>
  <si>
    <t>292000</t>
  </si>
  <si>
    <t>18AD4</t>
  </si>
  <si>
    <t>Blerje pajisje, sisteme, makineri</t>
  </si>
  <si>
    <t>M920008 - Pajisje Zyre te blera</t>
  </si>
  <si>
    <t>Zgjerimi i rafteve te bibliotekes per ekzpozimin e librave te botuar ne ambjente te tjera brenda ISKK</t>
  </si>
  <si>
    <t>120000</t>
  </si>
  <si>
    <t>M920009 - Pajisje Kompjuterike te blera</t>
  </si>
  <si>
    <t>ISKK, ne funksion te rritjes se efikasitetit te punes se punonjesve merr persiper te bleje pajisje te reja kompjuterike sipas standarteve ne fuqi te AKSHI-it</t>
  </si>
  <si>
    <t>Numer pajisjesh kompjuterike</t>
  </si>
  <si>
    <t>Fond Biblioteke</t>
  </si>
  <si>
    <t>ISKK, ne funksion te rritjes se efikasitetit te punes se punonjesve merr persiper te bleje literature te huaj per periudhen komuniste. M920013</t>
  </si>
  <si>
    <t>13</t>
  </si>
  <si>
    <t>7692.31</t>
  </si>
  <si>
    <t>10000</t>
  </si>
  <si>
    <t>-0.2308</t>
  </si>
  <si>
    <t>0.3</t>
  </si>
  <si>
    <t>Autoriteti per te Drejten e Informimit</t>
  </si>
  <si>
    <t>95</t>
  </si>
  <si>
    <t>Të identifikojë, mbledhë dhe krijojë një arkiv të integruar të të gjitha dokumenteve të njohura të prodhuara nga/ose të lidhura me veprimtarinë e ish-Sigurimit;bëjë regjistrimet në dispozicion të publikut sipas dispozitave të parashikuara në ligj.</t>
  </si>
  <si>
    <t>Të identifikojë, mbledhë dhe krijojë një arkiv të integruar të të gjitha dokumenteve të njohura të prodhuara nga/ose të lidhura me veprimtarinë e ish-Sigurimit;bëjë regjistrimet në dispozicion të publikut sipas dispozitave të parashikuara në ligj, duke përfshirë sigurimin e qasjes në informata në formë dixhitale;krijimi i Autoritetit si një burim arkivor qendror, për hulumtimin e aktiviteteve të ish-Sigurimit;të drejtojë informimin publik për të krijuar Autoritetin si një platformë, për angazhimin dhe kuptimin e së kaluarës komuniste në Shqipëri;mbështesë punën e dokumentimit të krimeve të komunizmit, duke përfshirë kontributin në bërjen e drejtësisë;mbështesë procesin e kërkimit, gjetjes, identifikimit dhe rimëkëmbjes së mbetjeve të atyre që u zhdukën ose u ekzekutuan gjatë komunizmit;mbështesë verifikimin e zyrtarëve që konkurrojnë për tu zgjedhur ose emëruar në administratën publike/shtetërore.</t>
  </si>
  <si>
    <t>Numri i aktiviteteve dhe botimeve nga AIDSSH</t>
  </si>
  <si>
    <t>numri i kerkesave</t>
  </si>
  <si>
    <t>950</t>
  </si>
  <si>
    <t>970</t>
  </si>
  <si>
    <t>Përmbushja në kohë dhe me cilesi e shërbimit ndaj kërkuesve( qytetar, institucione, media-studiues), nëpërmjet procedurave sa më fleksibël e në përputhje me ligjin nëpërmjet dixhitalizimit për të vënë në dispozicion të interesuarve informacione të ndryshme.</t>
  </si>
  <si>
    <t>numri i faqeve te vena ne dispzicion</t>
  </si>
  <si>
    <t>75000</t>
  </si>
  <si>
    <t>numri i ankesave</t>
  </si>
  <si>
    <t>2</t>
  </si>
  <si>
    <t>99501</t>
  </si>
  <si>
    <t>Jo-projekte (001-95-01110)</t>
  </si>
  <si>
    <t>99501AA - Kërkesa të trajtuara</t>
  </si>
  <si>
    <t>Pranimi, identifikimi, deklasifikimi, përpunimi, dekodifikimi i kërkesës dhe përgjigja ndaj kërkuesve</t>
  </si>
  <si>
    <t>Numër kërkesash</t>
  </si>
  <si>
    <t>1800</t>
  </si>
  <si>
    <t>125751000</t>
  </si>
  <si>
    <t>115100000</t>
  </si>
  <si>
    <t>116100000</t>
  </si>
  <si>
    <t>69861.67</t>
  </si>
  <si>
    <t>63944.44</t>
  </si>
  <si>
    <t>64500</t>
  </si>
  <si>
    <t>-0.0847</t>
  </si>
  <si>
    <t>0.0087</t>
  </si>
  <si>
    <t>18BV4</t>
  </si>
  <si>
    <t>Blerje pajisje, sisteme, makineri (95-01110)</t>
  </si>
  <si>
    <t>18BV402 - Blerje pajisje kompjuterike</t>
  </si>
  <si>
    <t>Bleje pajisje te reja kompjuterike sipas standarteve ne fuqi te AKSHI-it</t>
  </si>
  <si>
    <t>6000000</t>
  </si>
  <si>
    <t>-0.6667</t>
  </si>
  <si>
    <t>-0.8333</t>
  </si>
  <si>
    <t>Blerje mobilje zyrash</t>
  </si>
  <si>
    <t>Blerja e pajisjeve te zyres me qellim plotesimin e nevojave dhe kerkesave te punes</t>
  </si>
  <si>
    <t>numer</t>
  </si>
  <si>
    <t>33333.33</t>
  </si>
  <si>
    <t>-0.1667</t>
  </si>
  <si>
    <t>0.2</t>
  </si>
  <si>
    <t>Prokuroria e Përgjithshme</t>
  </si>
  <si>
    <t>28</t>
  </si>
  <si>
    <t>Rritja, forcimi dhe zhvillimi i kapaciteteve menaxhuese per nje planifikim, menaxhim dhe administrim te politikave dhe strategjive ne fushen e drejtesise si dhe menaxhim me efektivitet te fondeve buxhetore.
Arritja e objektivave të parashikuara, realizimi i treguesve të përcaktuar të cilët do cojnë në përmirësimin e infrastrukturës të të gjithë sistemit të prokurorisë, me qellim sjelljen e tyre në parametrat dhe cilësinë e performancës së ngjashme  me vendet e Bashkimit Europian.</t>
  </si>
  <si>
    <t>Permiresimi i struktures funksionale per nje menaxhim sa me efektiv te burimeve njerezore per te krijuar nje staf permament dhe sa me qendrueshem.</t>
  </si>
  <si>
    <t>Dosje te trajtuara kundrejt totalit</t>
  </si>
  <si>
    <t>94%</t>
  </si>
  <si>
    <t>Numer dosjesh te shqyrtuara</t>
  </si>
  <si>
    <t>44058</t>
  </si>
  <si>
    <t>44421</t>
  </si>
  <si>
    <t>44431</t>
  </si>
  <si>
    <t>44438</t>
  </si>
  <si>
    <t>92801</t>
  </si>
  <si>
    <t>Jo-projekte (001-28-01110)</t>
  </si>
  <si>
    <t>92801AA - Dosje te perfunduara</t>
  </si>
  <si>
    <t>Dosje te shqyrtuara te praktikave gjyqesore</t>
  </si>
  <si>
    <t>numer dosjesh</t>
  </si>
  <si>
    <t>44241</t>
  </si>
  <si>
    <t>2413400000</t>
  </si>
  <si>
    <t>2413800000</t>
  </si>
  <si>
    <t>2403800000</t>
  </si>
  <si>
    <t>54777.79</t>
  </si>
  <si>
    <t>54560.25</t>
  </si>
  <si>
    <t>54326.93</t>
  </si>
  <si>
    <t>54093.34</t>
  </si>
  <si>
    <t>0.0042</t>
  </si>
  <si>
    <t>0.0043</t>
  </si>
  <si>
    <t>0.0002</t>
  </si>
  <si>
    <t>-0.0043</t>
  </si>
  <si>
    <t>18AF5</t>
  </si>
  <si>
    <t>Orendi Paisje, mjete</t>
  </si>
  <si>
    <t>M280019 - Pajisje elektronike</t>
  </si>
  <si>
    <t>Blerje paisje kompjuterike</t>
  </si>
  <si>
    <t>219</t>
  </si>
  <si>
    <t>168</t>
  </si>
  <si>
    <t>309</t>
  </si>
  <si>
    <t>36800000</t>
  </si>
  <si>
    <t>37233000</t>
  </si>
  <si>
    <t>45200000</t>
  </si>
  <si>
    <t>31073000</t>
  </si>
  <si>
    <t>368000</t>
  </si>
  <si>
    <t>170013.7</t>
  </si>
  <si>
    <t>269047.62</t>
  </si>
  <si>
    <t>100559.87</t>
  </si>
  <si>
    <t>1.19</t>
  </si>
  <si>
    <t>-0.2329</t>
  </si>
  <si>
    <t>0.8393</t>
  </si>
  <si>
    <t>0.0118</t>
  </si>
  <si>
    <t>0.214</t>
  </si>
  <si>
    <t>-0.3125</t>
  </si>
  <si>
    <t>-0.538</t>
  </si>
  <si>
    <t>0.5825</t>
  </si>
  <si>
    <t>-0.6262</t>
  </si>
  <si>
    <t>18AF502 - Blerje paisje zyre</t>
  </si>
  <si>
    <t>Paisje zyre e te tjera  te blera</t>
  </si>
  <si>
    <t>2810000</t>
  </si>
  <si>
    <t>1200000</t>
  </si>
  <si>
    <t>93666.67</t>
  </si>
  <si>
    <t>-0.573</t>
  </si>
  <si>
    <t>M280025 - Orendi zyre</t>
  </si>
  <si>
    <t>Orendi zyre te blera</t>
  </si>
  <si>
    <t>cope ( sete )</t>
  </si>
  <si>
    <t>1700000</t>
  </si>
  <si>
    <t>6200000</t>
  </si>
  <si>
    <t>85000</t>
  </si>
  <si>
    <t>92307.69</t>
  </si>
  <si>
    <t>124000</t>
  </si>
  <si>
    <t>-0.35</t>
  </si>
  <si>
    <t>2.8462</t>
  </si>
  <si>
    <t>-0.2941</t>
  </si>
  <si>
    <t>4.1667</t>
  </si>
  <si>
    <t>0.086</t>
  </si>
  <si>
    <t>0.3433</t>
  </si>
  <si>
    <t>M280018 - Kondicionere</t>
  </si>
  <si>
    <t>Kondicionere te blere</t>
  </si>
  <si>
    <t>7150000</t>
  </si>
  <si>
    <t>10995000</t>
  </si>
  <si>
    <t>0.5378</t>
  </si>
  <si>
    <t>18AF6</t>
  </si>
  <si>
    <t>Mjete levizese</t>
  </si>
  <si>
    <t>M280015 - Autovetura</t>
  </si>
  <si>
    <t>Autovetura te blera</t>
  </si>
  <si>
    <t>10000000</t>
  </si>
  <si>
    <t>3333333.33</t>
  </si>
  <si>
    <t>2500000</t>
  </si>
  <si>
    <t>0.3333</t>
  </si>
  <si>
    <t>-0.25</t>
  </si>
  <si>
    <t>18AF9</t>
  </si>
  <si>
    <t>RIKONSTRUKSION</t>
  </si>
  <si>
    <t>M280001 - Rikonstruksion i pjesshem godine</t>
  </si>
  <si>
    <t>Rikonstruksion I pjesshem godine</t>
  </si>
  <si>
    <t>nr prokurorish</t>
  </si>
  <si>
    <t>26200000</t>
  </si>
  <si>
    <t>23600000</t>
  </si>
  <si>
    <t>13100000</t>
  </si>
  <si>
    <t>-0.0992</t>
  </si>
  <si>
    <t>-0.9492</t>
  </si>
  <si>
    <t>0.8015</t>
  </si>
  <si>
    <t>22AE9</t>
  </si>
  <si>
    <t>Ndertime</t>
  </si>
  <si>
    <t>22AE901 - Ndertim godine e re</t>
  </si>
  <si>
    <t>Ndertim godine e re</t>
  </si>
  <si>
    <t>42672000</t>
  </si>
  <si>
    <t>48800000</t>
  </si>
  <si>
    <t>80327000</t>
  </si>
  <si>
    <t>40163500</t>
  </si>
  <si>
    <t>0.1436</t>
  </si>
  <si>
    <t>0.646</t>
  </si>
  <si>
    <t>-0.177</t>
  </si>
  <si>
    <t>Këshilli i Lartë Gjyqësor</t>
  </si>
  <si>
    <t>29</t>
  </si>
  <si>
    <t>Ky Program synon garantimin e funksionimit normal të aktivitetit të Këshillit të Lartë Gjyqësor, duke forcuar pavarësinë, efikasitetin, trasparencën, me qëllim që gjyqsori të meritojë besimin e publikut.</t>
  </si>
  <si>
    <t>Permiresimi i sistemit gjyqesor nepermjet vendimmarrjes se Keshillit lidhur me miratimin e akteve nenligjore ne zbatim te ligjeve qe perbejne paketen e reformes ne drejtesi si dhe sigurimin e burimeve dhe kapaciteteve financiare te nevojshme</t>
  </si>
  <si>
    <t>Vendimarrja e KLGJ sipas funksioneve te percaktuara ne ligj dhe vleresimi etiko-profesional i magjistrateve</t>
  </si>
  <si>
    <t>85</t>
  </si>
  <si>
    <t>86</t>
  </si>
  <si>
    <t>KLGJ do te angazhohet ne vendosjen e standarteve te larta te kapaciteteve njerezore dhe institucionale te saj si dhe per permiresimin e performances se gjyqesorit ne te tre nivelet.</t>
  </si>
  <si>
    <t>Numri i akteve nenligjore te miratura nga KLGJ</t>
  </si>
  <si>
    <t>98</t>
  </si>
  <si>
    <t>Numri i vleresimeve etiko - profesionale te magjistrateve</t>
  </si>
  <si>
    <t>69</t>
  </si>
  <si>
    <t>71</t>
  </si>
  <si>
    <t>72</t>
  </si>
  <si>
    <t>74</t>
  </si>
  <si>
    <t>92901</t>
  </si>
  <si>
    <t>Jo-projekte (001-29-01110)</t>
  </si>
  <si>
    <t>92901AA - Vendime te miratuara</t>
  </si>
  <si>
    <t>Do të kryhet planifikimi, monitorimi dhe menaxhimi i fondeve buxhetore të gjykatave si edhe do të realizohet blerja e mallrave e shërbimeve për ushtrimin e aktivitetit të KLGJ</t>
  </si>
  <si>
    <t>600</t>
  </si>
  <si>
    <t>310900000</t>
  </si>
  <si>
    <t>311150000</t>
  </si>
  <si>
    <t>312150000</t>
  </si>
  <si>
    <t>314150000</t>
  </si>
  <si>
    <t>518166.67</t>
  </si>
  <si>
    <t>518583.33</t>
  </si>
  <si>
    <t>520250</t>
  </si>
  <si>
    <t>523583.33</t>
  </si>
  <si>
    <t>0.0008</t>
  </si>
  <si>
    <t>0.0032</t>
  </si>
  <si>
    <t>0.0064</t>
  </si>
  <si>
    <t>18AD7</t>
  </si>
  <si>
    <t>Orendi/Pajisje/Mjete (001-29-01110)</t>
  </si>
  <si>
    <t>M290072 - Pajisje elektronike</t>
  </si>
  <si>
    <t>Do realizohet blerja e pajisjeve elektronike për ZABGJ</t>
  </si>
  <si>
    <t>Numer institucioni</t>
  </si>
  <si>
    <t>14500000</t>
  </si>
  <si>
    <t>15000000</t>
  </si>
  <si>
    <t>0.0345</t>
  </si>
  <si>
    <t>Mbështetje për teknologjinë e sistemit të drejtësisë</t>
  </si>
  <si>
    <t>01140</t>
  </si>
  <si>
    <t>Percaktimi i prioriteteve, politikave dhe standarteve, ne lidhje me sistemet e teknologjise se informacionit, ne sistemin e drejtesise.</t>
  </si>
  <si>
    <t>Permiresimi i sistemeve te teknologjise se informacionit ne sistemin e drejtesise.</t>
  </si>
  <si>
    <t>65</t>
  </si>
  <si>
    <t>70</t>
  </si>
  <si>
    <t>75</t>
  </si>
  <si>
    <t>Angazihimi i  QTI per garantimin e arritjes se standarteve te BE, per teknologjine e informacionit dhe komunikimit.</t>
  </si>
  <si>
    <t>92903</t>
  </si>
  <si>
    <t>Jo-projekte (001-29-01140)</t>
  </si>
  <si>
    <t>92903AA - Akte të miratuara</t>
  </si>
  <si>
    <t>Sigurimi i funksionimit efektiv të sistemeve të teknologjisë së përpunimit të informacionit dhe te dhenave.</t>
  </si>
  <si>
    <t>Numër aktesh të miratuara</t>
  </si>
  <si>
    <t>33</t>
  </si>
  <si>
    <t>13000000</t>
  </si>
  <si>
    <t>12900000</t>
  </si>
  <si>
    <t>13300000</t>
  </si>
  <si>
    <t>13375000</t>
  </si>
  <si>
    <t>650000</t>
  </si>
  <si>
    <t>430000</t>
  </si>
  <si>
    <t>403030.3</t>
  </si>
  <si>
    <t>371527.78</t>
  </si>
  <si>
    <t>0.5</t>
  </si>
  <si>
    <t>0.1</t>
  </si>
  <si>
    <t>0.0909</t>
  </si>
  <si>
    <t>-0.0077</t>
  </si>
  <si>
    <t>0.031</t>
  </si>
  <si>
    <t>0.0056</t>
  </si>
  <si>
    <t>-0.3385</t>
  </si>
  <si>
    <t>-0.0627</t>
  </si>
  <si>
    <t>-0.0782</t>
  </si>
  <si>
    <t>Buxheti Gjyqësor</t>
  </si>
  <si>
    <t>03310</t>
  </si>
  <si>
    <t>Ky program synon ofrimin efikas të shërbimeve dhe funksionim më të mirë të gjykatave, të shërbimeve gjyqësore dhe përmirësimit të infrastrukturës, nëpërmjet mbështetjes buxhetore, me qëllim sjelljen e tyre në parametrat dhe cilësinë e performancës së ngjashme me vendet e BE.</t>
  </si>
  <si>
    <t>Ofrimi efikas i sherbimeve dhe pune me e mire ne gjykatat  e 3 niveleve</t>
  </si>
  <si>
    <t>Rritja e nivelit te sherbimit te ofruar nepermjet nje sistemi funksional, efikas, te mireadministruar dhe qe funksion ne shkallen me te larte te integritetit.</t>
  </si>
  <si>
    <t>78</t>
  </si>
  <si>
    <t>Te permiresohet ofrimi i sherbimeve, permes novacionit dhe forcimit te strukturave dhe sistemeve te teknologjise, qe zhvillojne koherencen, efikasitetin dhe efektshmerine institucionale.</t>
  </si>
  <si>
    <t>Permiresimi, ose ngritja e sistemeve te teknologjise se informacionit, te cilat permbushin standardet nderkombetare dhe rrisin efikasitetin ne ofrimin e sherbimeve, sipas ritmeve te ndryshimeve teknologjike.r</t>
  </si>
  <si>
    <t>Vleresimi dhe permiresimi i infrastruktures gjyqesore (ndertesa, mjedise pune), per te garantuar standarde bashkekohore ne permbushje e detyrave kushtetuesedhe ofrimin dinjitoz te sherbimit per publiku.</t>
  </si>
  <si>
    <t>68</t>
  </si>
  <si>
    <t>92902</t>
  </si>
  <si>
    <t>Jo-projekte (001-29-03310)</t>
  </si>
  <si>
    <t>92902AA - Çështje të gjykuara</t>
  </si>
  <si>
    <t>Realizimi i proceseve gjyqësore nga gjyqtarët dhe stafi mbështetës</t>
  </si>
  <si>
    <t>Numër çështjesh</t>
  </si>
  <si>
    <t>143180</t>
  </si>
  <si>
    <t>127106</t>
  </si>
  <si>
    <t>127739</t>
  </si>
  <si>
    <t>130493</t>
  </si>
  <si>
    <t>3312200000</t>
  </si>
  <si>
    <t>3311600000</t>
  </si>
  <si>
    <t>3330400000</t>
  </si>
  <si>
    <t>3335700000</t>
  </si>
  <si>
    <t>23133.12</t>
  </si>
  <si>
    <t>26053.84</t>
  </si>
  <si>
    <t>26071.91</t>
  </si>
  <si>
    <t>25562.29</t>
  </si>
  <si>
    <t>-0.1123</t>
  </si>
  <si>
    <t>0.005</t>
  </si>
  <si>
    <t>0.0216</t>
  </si>
  <si>
    <t>-0.0002</t>
  </si>
  <si>
    <t>0.0057</t>
  </si>
  <si>
    <t>0.0016</t>
  </si>
  <si>
    <t>0.1263</t>
  </si>
  <si>
    <t>-0.0195</t>
  </si>
  <si>
    <t>18AD8</t>
  </si>
  <si>
    <t>Orendi/Pajisje/Mjete</t>
  </si>
  <si>
    <t>18AD801 - Mobilje dhe pajisje</t>
  </si>
  <si>
    <t>Do furnizohen gjykatat me pajisje dhe mobilje për zyra dhe salla gjyqi</t>
  </si>
  <si>
    <t>Numër Institucioni</t>
  </si>
  <si>
    <t>189100000</t>
  </si>
  <si>
    <t>76500000</t>
  </si>
  <si>
    <t>9952631.58</t>
  </si>
  <si>
    <t>38250000</t>
  </si>
  <si>
    <t>21AC5</t>
  </si>
  <si>
    <t>Programe software per gjykatat</t>
  </si>
  <si>
    <t>21AC501 - Programe software per gjykatat</t>
  </si>
  <si>
    <t xml:space="preserve">Programe per software </t>
  </si>
  <si>
    <t xml:space="preserve">numer programesh </t>
  </si>
  <si>
    <t>235000000</t>
  </si>
  <si>
    <t>185000000</t>
  </si>
  <si>
    <t>108500000</t>
  </si>
  <si>
    <t>117500000</t>
  </si>
  <si>
    <t>-0.8</t>
  </si>
  <si>
    <t>-0.2128</t>
  </si>
  <si>
    <t>-0.4135</t>
  </si>
  <si>
    <t>0.5745</t>
  </si>
  <si>
    <t>Gjykata Kushtetuese</t>
  </si>
  <si>
    <t>Veprimtaria gjyqësore kushtetuese</t>
  </si>
  <si>
    <t>Realizimi i veprimtarise gjyqsore kushtetuese per garantimin e respektimit te Kushtetutës dhe interpretimit përfundimtar të saj, zgjidhja e mosmarrëveshjeve kushtetuese, në lidhje me ndarjen e pushteteve, ankesat e individëve, lidhur  me cënimin e të drejtave kushtetuese, etj. nepermjet nje proçesi te drejte ligjor dhe transparent</t>
  </si>
  <si>
    <t>Garantimi i respektimit te Kushtetutës dhe interpretimit përfundimtar të saj. Gjykata Kushtetuese si nje organ kushtetues i pavarur kontribuon per forcimin e shtetit te se drejtes, nepermjet vendimmarrjes per ndertimin e nje shteti te lire, demokratik e paqedashes, duke garantuar respektimin e te drejtave kushtetuese te çdo shtetasi, zgjidhjen e mosmarrëveshjeve kushtetuese, ne konfliktin e kompetencave ndermjet pushteteve, pajtueshmërinë e marrëveshjeve ndërkombëtare me Kushtetutën, pajtueshmërinë e akteve normative të organeve qëndrore dhe vendore me Kushtetutën dhe me marrëveshjet ndërkombëtare, kushtetueshmërinë e partive, organizatave të tjera politike, si dhe të veprimtarisë së tyre etj.</t>
  </si>
  <si>
    <t>Vendimmarrje gjyqesore e drejte, transparente e dhene brenda afateve ligjore.</t>
  </si>
  <si>
    <t>99%</t>
  </si>
  <si>
    <t>Fuqizimi i funksionit menaxhues për implementimin e sukseshëm të programit, konform kërkesave të kuadrit ligjor në fuqi per shqyrtimin e kërkesave dhe dhenien e vendimeve  gjyqesore te drejta, transparente e në afatet ligjore</t>
  </si>
  <si>
    <t>Raporti i numrit te vendimeve me numrin e kerkesave te paraqitura per gjykim</t>
  </si>
  <si>
    <t>Raporti i numrit te vendimeve te dhena, brenda afatit ligjor me numrin e vendimeve gjithsej</t>
  </si>
  <si>
    <t>93001</t>
  </si>
  <si>
    <t>Jo-projekte (001-30-03320)</t>
  </si>
  <si>
    <t>93001AA - Vendime të marra</t>
  </si>
  <si>
    <t>Realizimi i proçeseve gjyqsore, te drejta dhe te hapura ne mbrojtje te kushtetutes dhe lirive e te drejtave themelore te njeriut.</t>
  </si>
  <si>
    <t>Numer vendimesh</t>
  </si>
  <si>
    <t>450</t>
  </si>
  <si>
    <t>500</t>
  </si>
  <si>
    <t>165408262</t>
  </si>
  <si>
    <t>164500000</t>
  </si>
  <si>
    <t>167500000</t>
  </si>
  <si>
    <t>168000000</t>
  </si>
  <si>
    <t>367573.92</t>
  </si>
  <si>
    <t>365555.56</t>
  </si>
  <si>
    <t>372222.22</t>
  </si>
  <si>
    <t>336000</t>
  </si>
  <si>
    <t>0.1111</t>
  </si>
  <si>
    <t>-0.0055</t>
  </si>
  <si>
    <t>0.0182</t>
  </si>
  <si>
    <t>0.003</t>
  </si>
  <si>
    <t>-0.0973</t>
  </si>
  <si>
    <t>18AG0</t>
  </si>
  <si>
    <t>M300004 - Pajisje per zyre</t>
  </si>
  <si>
    <t>Kompletimi i ambienteve te punes me  mjetet pajisjet e nevojshme te punes</t>
  </si>
  <si>
    <t>800000</t>
  </si>
  <si>
    <t>900000</t>
  </si>
  <si>
    <t>450000</t>
  </si>
  <si>
    <t>0.125</t>
  </si>
  <si>
    <t>18AG003 - Blerje pajisjesh informatike</t>
  </si>
  <si>
    <t>Blerje pajisjesh informatike</t>
  </si>
  <si>
    <t>18AG1</t>
  </si>
  <si>
    <t>Biblioteke/Libra</t>
  </si>
  <si>
    <t>M300003 - Biblioteke e pasuruar</t>
  </si>
  <si>
    <t>Shtimi i fondit te librave profesionale te bibliotekes se gjykates me tituj te rinj te botimeve profesionale te jurisprudences kushtetuese</t>
  </si>
  <si>
    <t>numer/cope/libra dhe tituj</t>
  </si>
  <si>
    <t>20000</t>
  </si>
  <si>
    <t>Keshilli i Larte i Prokurorise</t>
  </si>
  <si>
    <t>35</t>
  </si>
  <si>
    <t>Veprimtaria e KLP</t>
  </si>
  <si>
    <t>Funksionimi mbi bazen e standarteve me te mira te vendeve te BE-se, i aktivitetit te Keshillit te Larte te Prokurorise , si dhe planifikimi dhe administrimi me eficence i fondeve buxhetore ,me qellim arritjen e objektivave te caktuara nga KLP.</t>
  </si>
  <si>
    <t>Miratimi I akteve nenligjore ne zbatim te ligjeve, miratim I akteve per rregullimin e procedurave te brendshme , emerim dhe shkarkim i prokuroreve, miratim I rregullave per funksionimin e KLP-se,etj.</t>
  </si>
  <si>
    <t>DOSJE TE VLERESUARA</t>
  </si>
  <si>
    <t>Keshilli i Larte i Prokurorise do te garantoje pavaresine e aktivitetit te tij, si dhe permiresimin e veprimtarise se prokurorise nepermjet vendimarrjes.</t>
  </si>
  <si>
    <t>Akte nenligjore te miratuara nga KLP kundrejt vendimeve te marra</t>
  </si>
  <si>
    <t>Magjistrate te vleresuar kundrejt totalit te tyre</t>
  </si>
  <si>
    <t>Numri i magjistrateve te emeruar,transferuar, kundrejt totalit te tyre</t>
  </si>
  <si>
    <t>93501</t>
  </si>
  <si>
    <t>Jo-projekte (001-35-01110)</t>
  </si>
  <si>
    <t>93501AA - Vendime te marra nga Keshilli</t>
  </si>
  <si>
    <t>Miratimi i akteve nenligjore ne zbatim te ligjeve, miratim i akteve per rregullimin e procedurave te brendshme, emerim dhe shkarkim i prokuroreve, miratim i rregullave per funksionimin e KLP-se etj.</t>
  </si>
  <si>
    <t>nr vendimesh</t>
  </si>
  <si>
    <t>300</t>
  </si>
  <si>
    <t>200</t>
  </si>
  <si>
    <t>157750000</t>
  </si>
  <si>
    <t>158000000</t>
  </si>
  <si>
    <t>160000000</t>
  </si>
  <si>
    <t>160500000</t>
  </si>
  <si>
    <t>525833.33</t>
  </si>
  <si>
    <t>790000</t>
  </si>
  <si>
    <t>802500</t>
  </si>
  <si>
    <t>0.0127</t>
  </si>
  <si>
    <t>0.0031</t>
  </si>
  <si>
    <t>0.5024</t>
  </si>
  <si>
    <t>18CK9</t>
  </si>
  <si>
    <t>Pajisje informatike te blera</t>
  </si>
  <si>
    <t>18CK901 - Pajisje informatike te blera</t>
  </si>
  <si>
    <t>Pajisje informatike( kompjuter,printer,skaner,sistem monitorimi video,sist.audio konference,skaner sigurie ,sist. hyrje-dalje biometrie, etj)</t>
  </si>
  <si>
    <t>5000000</t>
  </si>
  <si>
    <t>250000</t>
  </si>
  <si>
    <t>666666.67</t>
  </si>
  <si>
    <t>-0.95</t>
  </si>
  <si>
    <t>-0.8667</t>
  </si>
  <si>
    <t>19AA5</t>
  </si>
  <si>
    <t>Sisteme dhe Infrastrukture TIK</t>
  </si>
  <si>
    <t>Arkiva digitale</t>
  </si>
  <si>
    <t>program digital per dokumentimin  e materialeve</t>
  </si>
  <si>
    <t>Numer softesh</t>
  </si>
  <si>
    <t>Prokuroria e Posaçme Kundër Korrupsionit dhe Krimit të Organizuar</t>
  </si>
  <si>
    <t>Veprimtaria e SPAK</t>
  </si>
  <si>
    <t>03390</t>
  </si>
  <si>
    <t>Garantimi i respektimit te Kushtetutës, forcimit të shtetit të së drejtës, nepermjet vënies para drejtësisë të çdo vepre penale të korrupsionit dhe krimit të organizuar në mënyrë sa më efikase dhe të pavarur nga çdo ndikim i paligjshëm.</t>
  </si>
  <si>
    <t>Rritja e nivelit të shërbimit të ofruar nëpërmjet një sistemi funksional, efikas, të mirëadministruar dhe që funksionon në shkallën më të lartë të integritetit.</t>
  </si>
  <si>
    <t>80%</t>
  </si>
  <si>
    <t>"Rritja e efektivitetit të hetimit mbi pastrimin e produkteve dhe aseteve kriminale, mbi krimin financiar në përgjithësi dhe vënia përpara përgjegjësisë penale e kujtdo që shkel ligjin. "</t>
  </si>
  <si>
    <t>Raporti midis numrit të çështjeve të përfunduara kundrejt atyre të regjistruara.</t>
  </si>
  <si>
    <t>Raporti midis numrit të çështjeve të dërguara për gjykim kundrejt atyre të përfunduara.</t>
  </si>
  <si>
    <t>Raporti midis numrit të personave të gjykuar kundrejt atyre të regjistruar.</t>
  </si>
  <si>
    <t>85%</t>
  </si>
  <si>
    <t>94101</t>
  </si>
  <si>
    <t>Jo-projekte (001-41-03390)</t>
  </si>
  <si>
    <t>94101AB - Dosje te perfunduara</t>
  </si>
  <si>
    <t>Dosje te perfunduara</t>
  </si>
  <si>
    <t>190</t>
  </si>
  <si>
    <t>220</t>
  </si>
  <si>
    <t>240</t>
  </si>
  <si>
    <t>1111329880</t>
  </si>
  <si>
    <t>1111000000</t>
  </si>
  <si>
    <t>1112000000</t>
  </si>
  <si>
    <t>1113000000</t>
  </si>
  <si>
    <t>5849104.63</t>
  </si>
  <si>
    <t>5050000</t>
  </si>
  <si>
    <t>4633333.33</t>
  </si>
  <si>
    <t>4637500</t>
  </si>
  <si>
    <t>0.1579</t>
  </si>
  <si>
    <t>-0.0003</t>
  </si>
  <si>
    <t>0.0009</t>
  </si>
  <si>
    <t>-0.1366</t>
  </si>
  <si>
    <t>-0.0825</t>
  </si>
  <si>
    <t>19AA6</t>
  </si>
  <si>
    <t>Blerje pajisje Administrative</t>
  </si>
  <si>
    <t>19AA603 - Blerje pajisje te tjera zyre</t>
  </si>
  <si>
    <t>Blerje pajisje te tjera zyre</t>
  </si>
  <si>
    <t>Nr</t>
  </si>
  <si>
    <t>140</t>
  </si>
  <si>
    <t>35000000</t>
  </si>
  <si>
    <t>-0.7143</t>
  </si>
  <si>
    <t>19AA605 - Blerje paisje elektronike</t>
  </si>
  <si>
    <t>Blerje paisje elektronike</t>
  </si>
  <si>
    <t>nr</t>
  </si>
  <si>
    <t>79</t>
  </si>
  <si>
    <t>34000000</t>
  </si>
  <si>
    <t>430379.75</t>
  </si>
  <si>
    <t>2.95</t>
  </si>
  <si>
    <t>-0.3671</t>
  </si>
  <si>
    <t>5.8</t>
  </si>
  <si>
    <t>-0.8235</t>
  </si>
  <si>
    <t>0.7215</t>
  </si>
  <si>
    <t>-0.7212</t>
  </si>
  <si>
    <t>19AA606 - Blerje Pajisje Proceduriale</t>
  </si>
  <si>
    <t>8000000</t>
  </si>
  <si>
    <t>80000</t>
  </si>
  <si>
    <t>Shkolla e Magjistratures</t>
  </si>
  <si>
    <t>55</t>
  </si>
  <si>
    <t>VEPRIMTARI  ARSIMORE</t>
  </si>
  <si>
    <t>09820</t>
  </si>
  <si>
    <t>Fusha e veprimit të këtij programi konsiston në planifikimin, menaxhimin dhe administrimin me efikasitet të fondeve buxhetore me qëllim realizimin e objektivave kryesore të tij, në lidhje me procesin e formimit fillestar dhe të vazhduar të magjistratëve, avokatë shteti, keshilltar/ndihmës ligjor, kancelar, si dhe në drejtim të punës kërkimore shkencore dhe botimeve.</t>
  </si>
  <si>
    <t>Konsolidimi i formimit profesional te magjistrateve , nëpërmjet rritjes profesionale të personelit të gjykatave dhe prokurorive në përputhje me standartet evropiane.</t>
  </si>
  <si>
    <t>% e nr. te kandidateve per magjistrate , avokate shteti, ndihmesa ligjore dhe kancelare te rekrutuar</t>
  </si>
  <si>
    <t>% e nr te botimeve</t>
  </si>
  <si>
    <t>Realizimi i procesit te  Rekrutimit dhe mesimdhenies se kandidateve per magjistrate,avokate shteti/ndihmes e keshilltare ligjor si dhe kancelareve.</t>
  </si>
  <si>
    <t>% e Kurikulave  të përmiresuara</t>
  </si>
  <si>
    <t>% e nr te kandidateve per magjistrate  me vleresim shkelqyer</t>
  </si>
  <si>
    <t>% e personelit femra te rekrutuar rishtazi</t>
  </si>
  <si>
    <t>% e personelit  meshkuj te rekrutuar rishtazi</t>
  </si>
  <si>
    <t>95501</t>
  </si>
  <si>
    <t>Jo-projekte (001-55-09820)</t>
  </si>
  <si>
    <t>95501AA - Student qe ndjekin ciklet e programeve mesimor</t>
  </si>
  <si>
    <t>Student qe ndjekin ciklin e programit mesimor</t>
  </si>
  <si>
    <t>Nr. kandidatësh</t>
  </si>
  <si>
    <t>253</t>
  </si>
  <si>
    <t>237</t>
  </si>
  <si>
    <t>208</t>
  </si>
  <si>
    <t>210</t>
  </si>
  <si>
    <t>328590440</t>
  </si>
  <si>
    <t>332149800</t>
  </si>
  <si>
    <t>291450464</t>
  </si>
  <si>
    <t>294764000</t>
  </si>
  <si>
    <t>1298776.44</t>
  </si>
  <si>
    <t>1401475.95</t>
  </si>
  <si>
    <t>1401204.15</t>
  </si>
  <si>
    <t>1403638.1</t>
  </si>
  <si>
    <t>-0.0632</t>
  </si>
  <si>
    <t>-0.1224</t>
  </si>
  <si>
    <t>0.0096</t>
  </si>
  <si>
    <t>0.0108</t>
  </si>
  <si>
    <t>-0.1225</t>
  </si>
  <si>
    <t>0.0114</t>
  </si>
  <si>
    <t>0.0791</t>
  </si>
  <si>
    <t>0.0017</t>
  </si>
  <si>
    <t>18AI5</t>
  </si>
  <si>
    <t>Blerje paisje</t>
  </si>
  <si>
    <t>M550001 - Pajisje elektronike te blera</t>
  </si>
  <si>
    <t>73</t>
  </si>
  <si>
    <t>989000</t>
  </si>
  <si>
    <t>4900000</t>
  </si>
  <si>
    <t>1611300</t>
  </si>
  <si>
    <t>2846000</t>
  </si>
  <si>
    <t>49450</t>
  </si>
  <si>
    <t>67123.29</t>
  </si>
  <si>
    <t>100706.25</t>
  </si>
  <si>
    <t>91806.45</t>
  </si>
  <si>
    <t>2.65</t>
  </si>
  <si>
    <t>-0.7808</t>
  </si>
  <si>
    <t>0.9375</t>
  </si>
  <si>
    <t>3.9545</t>
  </si>
  <si>
    <t>-0.6712</t>
  </si>
  <si>
    <t>0.7663</t>
  </si>
  <si>
    <t>0.3574</t>
  </si>
  <si>
    <t>0.5003</t>
  </si>
  <si>
    <t>-0.0884</t>
  </si>
  <si>
    <t>M550003 - Orendi te blera</t>
  </si>
  <si>
    <t>Blerje orendi</t>
  </si>
  <si>
    <t>226</t>
  </si>
  <si>
    <t>3288700</t>
  </si>
  <si>
    <t>2054000</t>
  </si>
  <si>
    <t>14551.77</t>
  </si>
  <si>
    <t>30656.72</t>
  </si>
  <si>
    <t>-0.7035</t>
  </si>
  <si>
    <t>-0.3754</t>
  </si>
  <si>
    <t>1.1067</t>
  </si>
  <si>
    <t>Konsolidimi i Programit të  Formimit/Trajnimit Vazhdues të magjistratëve në detyrë, të avokatëve të shtetit në detyrë dhe këshilltar/ndihmës ligjor e kancelarë që punojnë në gjykata dhe prokurori nëpërmjet zhvillimit të sesioneve trajnuese për të gjitha këto kategori</t>
  </si>
  <si>
    <t>% e numrit te  te trajnuarve</t>
  </si>
  <si>
    <t>99</t>
  </si>
  <si>
    <t>%  e numrit te sesioneve trajnuese per magjistrate e te tjere</t>
  </si>
  <si>
    <t>% e numrit te pjesemarreseve  femra te trajnuara</t>
  </si>
  <si>
    <t>% e numrit te pjesemarreseve  meshkuj te trajnuar</t>
  </si>
  <si>
    <t>95501AB - Sesione trajnuese per magjistratë,avokat shteti,ndihëmesa ligjor dhe kancelare ne detyre.</t>
  </si>
  <si>
    <t>Sesione trajnuese per magjistratë,avokat shteti,ndihëmesa ligjor dhe kancelare ne detyre.</t>
  </si>
  <si>
    <t>Nr. sesionesh</t>
  </si>
  <si>
    <t>160</t>
  </si>
  <si>
    <t>170</t>
  </si>
  <si>
    <t>16140120</t>
  </si>
  <si>
    <t>25213900</t>
  </si>
  <si>
    <t>26895402</t>
  </si>
  <si>
    <t>28575500</t>
  </si>
  <si>
    <t>161401.2</t>
  </si>
  <si>
    <t>168092.67</t>
  </si>
  <si>
    <t>168096.26</t>
  </si>
  <si>
    <t>168091.18</t>
  </si>
  <si>
    <t>0.5622</t>
  </si>
  <si>
    <t>0.0415</t>
  </si>
  <si>
    <t>Konsolidimi i veprimtarisë kërkimore-shkencore, botimeve dhe publikimeve në fusha të ndryshme juridike, për krijimin gradual të një qëndre burimore për të drejtën e BE, si dhe rritja e përmirësimi i kapaciteteve institucionale nëpërmjet ndërtimit të një godine të re dhe bashkëkohore për Shkollën e Magjistraturës.</t>
  </si>
  <si>
    <t>% e nr. te magjistrateve si autor shkrimesh</t>
  </si>
  <si>
    <t>45</t>
  </si>
  <si>
    <t>% e nr te autoreve me tituj e grada shkencore</t>
  </si>
  <si>
    <t>% e nr te autoreve te huaj</t>
  </si>
  <si>
    <t>95501AC - Botimi i periodikeve," Magjistrati" &amp; revista "Jeta Juridike"</t>
  </si>
  <si>
    <t>Botimi i periodikeve," Magjistrati" &amp; revista "Jeta Juridike"</t>
  </si>
  <si>
    <t>Nr. botimesh</t>
  </si>
  <si>
    <t>2364780</t>
  </si>
  <si>
    <t>1636300</t>
  </si>
  <si>
    <t>1645217</t>
  </si>
  <si>
    <t>472956</t>
  </si>
  <si>
    <t>545433.33</t>
  </si>
  <si>
    <t>548405.67</t>
  </si>
  <si>
    <t>-0.3081</t>
  </si>
  <si>
    <t>0.0054</t>
  </si>
  <si>
    <t>0.1532</t>
  </si>
  <si>
    <t>95501AD - Botime te tjera</t>
  </si>
  <si>
    <t>Botime te tjera</t>
  </si>
  <si>
    <t>2690780</t>
  </si>
  <si>
    <t>2800000</t>
  </si>
  <si>
    <t>2808917</t>
  </si>
  <si>
    <t>2815283</t>
  </si>
  <si>
    <t>672695</t>
  </si>
  <si>
    <t>702229.25</t>
  </si>
  <si>
    <t>703820.75</t>
  </si>
  <si>
    <t>0.0406</t>
  </si>
  <si>
    <t>0.0023</t>
  </si>
  <si>
    <t>18AI8</t>
  </si>
  <si>
    <t>M550005 - Libra te blere</t>
  </si>
  <si>
    <t>Blerje libra</t>
  </si>
  <si>
    <t>FORMAT 2: FORMATI STANDARD I PËRGATITJES SË KËRKESAVE BUXHETORE PBA 2024-2026</t>
  </si>
  <si>
    <t>Veprimtaria e Inspektorit të Lartë të Drejtësisë</t>
  </si>
  <si>
    <t>2024-2026</t>
  </si>
  <si>
    <t>Veprimtaria e Inspektorit të Lartë  të Drejtësisë  për  verifikimin e ankesave, hetimin e shkeljeve disiplinore të gjyqtarëve dhe prokurorëve të të gjithë niveleve, anëtarëve të KLGJ e KLP, Prokurorit të Përgjithshëm si dhe për inspektimin institucional të gjykatave dhe zyrave të prokurorisë</t>
  </si>
  <si>
    <t xml:space="preserve">Veprimtaria e Inspektorit te Larte te Drejtesise  ka per qellim garantimin  e funksionimit te shtetit te se drejtes, pavaresine e sistemit te drejtesise si dhe rikthimin e besimit te publikut tek institucionet e ketij sistemi </t>
  </si>
  <si>
    <t>Inspektime te kryera,
vendime të marra  në
përputhje me
parashikimet e ligjit dhe te aksesueshme per publikun</t>
  </si>
  <si>
    <t>Objektivi 1 i Politikës së Programit</t>
  </si>
  <si>
    <t>Zhvillimi i procesit të verifikimit,hetimit disiplinor dhe inspektimit në përputhje me parimet e procedimit disiplinor dhe standardet ndërkombëtare</t>
  </si>
  <si>
    <t>Treguesit e Performancës për Objektivin 1</t>
  </si>
  <si>
    <t>Numri i ankesave të trajtuara</t>
  </si>
  <si>
    <t>Numri i inspektimeve ligjore dhe tematike të kryera</t>
  </si>
  <si>
    <t>Objektivi 2 i Politikës së Programit</t>
  </si>
  <si>
    <t>Treguesit e Performancës për Objektivin 2</t>
  </si>
  <si>
    <t>Produktet</t>
  </si>
  <si>
    <t xml:space="preserve">Shpenzimet Korrente* </t>
  </si>
  <si>
    <t>Produkti 1</t>
  </si>
  <si>
    <t>96301AA</t>
  </si>
  <si>
    <t>Përshkrimi i Produktit:</t>
  </si>
  <si>
    <t>Inspektime te kryera (Ankesa te shqyrtuara)</t>
  </si>
  <si>
    <t>Kosto totale (në mijë lekë)</t>
  </si>
  <si>
    <t>Kosto për njësi (në mijë lekë)</t>
  </si>
  <si>
    <t xml:space="preserve">Ndryshimi në % i Sasisë  </t>
  </si>
  <si>
    <t>…</t>
  </si>
  <si>
    <t xml:space="preserve">Ndryshimi në % i kostos totale  </t>
  </si>
  <si>
    <r>
      <t xml:space="preserve">Detajimi i Kostos Totale të </t>
    </r>
    <r>
      <rPr>
        <b/>
        <sz val="8"/>
        <color rgb="FFFF0000"/>
        <rFont val="Garamond"/>
        <family val="1"/>
      </rPr>
      <t>Produktit 1</t>
    </r>
    <r>
      <rPr>
        <b/>
        <sz val="8"/>
        <color theme="1"/>
        <rFont val="Garamond"/>
        <family val="1"/>
      </rPr>
      <t xml:space="preserve"> sipas Artikujve Ekonomikë</t>
    </r>
  </si>
  <si>
    <t xml:space="preserve">600. Pagat </t>
  </si>
  <si>
    <t>Kapitulli 01</t>
  </si>
  <si>
    <t>Kapitulli 05</t>
  </si>
  <si>
    <t>601. Sigurimet Shoqërore dhe Shendetësore</t>
  </si>
  <si>
    <t xml:space="preserve">602. Mallrat dhe shërbimet </t>
  </si>
  <si>
    <t xml:space="preserve">603. Subvencionet </t>
  </si>
  <si>
    <t>604. Transferta të brendshme</t>
  </si>
  <si>
    <t>605. Transferta të jashtme</t>
  </si>
  <si>
    <t xml:space="preserve">606. Transferta për familjet dhe individët </t>
  </si>
  <si>
    <t>Kosto totale e produktit 1</t>
  </si>
  <si>
    <t>Kontroll</t>
  </si>
  <si>
    <t>Shpenzimet Kapitale***</t>
  </si>
  <si>
    <t>Kategoria 1: Shpenzimet Administrative Kapitale</t>
  </si>
  <si>
    <t xml:space="preserve">Produkti 1 </t>
  </si>
  <si>
    <t>Kodi i Projektit sipas listes se investimeve</t>
  </si>
  <si>
    <t>M630013</t>
  </si>
  <si>
    <t>Pajisje kompjuterike</t>
  </si>
  <si>
    <r>
      <t xml:space="preserve">Detajimi i Kostos Totale të </t>
    </r>
    <r>
      <rPr>
        <b/>
        <sz val="8"/>
        <color rgb="FFFF0000"/>
        <rFont val="Garamond"/>
        <family val="1"/>
      </rPr>
      <t xml:space="preserve">Produktit 1 </t>
    </r>
    <r>
      <rPr>
        <b/>
        <sz val="8"/>
        <color theme="1"/>
        <rFont val="Garamond"/>
        <family val="1"/>
      </rPr>
      <t>sipas Artikujve Ekonomikë</t>
    </r>
  </si>
  <si>
    <t xml:space="preserve">230. Aktive të patrupëzuara </t>
  </si>
  <si>
    <t>Kapitull 02</t>
  </si>
  <si>
    <t>Kapitulli 03</t>
  </si>
  <si>
    <t>Kapitulli 04</t>
  </si>
  <si>
    <t xml:space="preserve">231. Aktive të trupëzuara </t>
  </si>
  <si>
    <t>Produkti 2</t>
  </si>
  <si>
    <t>18AB202</t>
  </si>
  <si>
    <t>Blerje licensa per SMAD</t>
  </si>
  <si>
    <t>nr licensash</t>
  </si>
  <si>
    <r>
      <t xml:space="preserve">Detajimi i Kostos Totale të </t>
    </r>
    <r>
      <rPr>
        <b/>
        <sz val="8"/>
        <color rgb="FFFF0000"/>
        <rFont val="Garamond"/>
        <family val="1"/>
      </rPr>
      <t xml:space="preserve">Produktit 2 </t>
    </r>
    <r>
      <rPr>
        <b/>
        <sz val="8"/>
        <color theme="1"/>
        <rFont val="Garamond"/>
        <family val="1"/>
      </rPr>
      <t>sipas Artikujve Ekonomikë</t>
    </r>
  </si>
  <si>
    <t>Kosto totale e produkti 2</t>
  </si>
  <si>
    <t>Kategoria 2: Shpenzimet për projekte investimesh</t>
  </si>
  <si>
    <t>M630008</t>
  </si>
  <si>
    <t>Rikonstruksion ambjentesh</t>
  </si>
  <si>
    <t>Nr. Ndertesa</t>
  </si>
  <si>
    <t>Totali i shpenzimeve të Programit sipas produkteve*****</t>
  </si>
  <si>
    <t>Totali i shpenzimeve të Programit sipas artikujve*****</t>
  </si>
  <si>
    <t>Kapitull 05</t>
  </si>
  <si>
    <t>230. Aktivet e patrupëzuara</t>
  </si>
  <si>
    <t>Kapitulli 02</t>
  </si>
  <si>
    <t>231. Aktivet e trupëzuara</t>
  </si>
  <si>
    <t>FORMAT 2: FORMATI STANDARD I PËRGATITJES SË KËRKESAVE BUXHETORE PBA 2022-2024</t>
  </si>
  <si>
    <t>Buxheti 2024-26 (TAVANET)</t>
  </si>
  <si>
    <t xml:space="preserve">Veprimtaria e Komisionerit Publik </t>
  </si>
  <si>
    <t>03360</t>
  </si>
  <si>
    <t>Veprimtaria e Komisionerit Publik</t>
  </si>
  <si>
    <t xml:space="preserve">Procesi i Rivleresimit te gjyqtareve dhe prokuroreve ne Republiken e Shqiperise ka per qellim garantimin e e funksionimit te shtetit te se drejtes, pavaresine e sistemit te drejtesise si dhe rikthimin e besimit te publikut tek institucionet e ketij sistemi </t>
  </si>
  <si>
    <t xml:space="preserve">Numer ankimesh ose mosankimesh te publikuara brenda afatit ligjor </t>
  </si>
  <si>
    <t>Mbrojtja e interesit publik gjate kryerjes se procesit te rivleresimit, respektimi i parimit te paanesise dhe pavaresise, procesit te rregullt ligjor, transparences dhe frymes se bashkepunimit ndermjet dy komisionereve publike, Operacionit Nderkombetar te Monitorimit dhe institucioneve te tjera."</t>
  </si>
  <si>
    <t>Trend rrites</t>
  </si>
  <si>
    <t>Numer Çeshtjesh te njoftuara nga KPK, te shqyrtuara  nga Komisioneret Publike brenda afateve ligjore</t>
  </si>
  <si>
    <t>Produktet për Objektivin 1</t>
  </si>
  <si>
    <t>Vendime  te shqyrtuara</t>
  </si>
  <si>
    <t>Shqyrtim i vendimeve te njoftuara nga KPK</t>
  </si>
  <si>
    <r>
      <t xml:space="preserve">Detajimi i Kostos Totale të </t>
    </r>
    <r>
      <rPr>
        <b/>
        <sz val="14"/>
        <color indexed="10"/>
        <rFont val="Garamond"/>
        <family val="1"/>
      </rPr>
      <t>Produktit 1</t>
    </r>
    <r>
      <rPr>
        <b/>
        <sz val="14"/>
        <color indexed="8"/>
        <rFont val="Garamond"/>
        <family val="1"/>
      </rPr>
      <t xml:space="preserve"> sipas Artikujve Ekonomikë</t>
    </r>
  </si>
  <si>
    <r>
      <t>Detajimi i Kostos Totale të</t>
    </r>
    <r>
      <rPr>
        <b/>
        <sz val="14"/>
        <color indexed="10"/>
        <rFont val="Garamond"/>
        <family val="1"/>
      </rPr>
      <t xml:space="preserve"> Produktit X </t>
    </r>
    <r>
      <rPr>
        <b/>
        <sz val="14"/>
        <color indexed="8"/>
        <rFont val="Garamond"/>
        <family val="1"/>
      </rPr>
      <t>sipas Artikujve Ekonomikë</t>
    </r>
  </si>
  <si>
    <t>Kosto totale e produktit X</t>
  </si>
  <si>
    <r>
      <rPr>
        <b/>
        <sz val="14"/>
        <color indexed="10"/>
        <rFont val="Garamond"/>
        <family val="1"/>
      </rPr>
      <t>Produkti 3</t>
    </r>
    <r>
      <rPr>
        <sz val="14"/>
        <color indexed="8"/>
        <rFont val="Garamond"/>
        <family val="1"/>
      </rPr>
      <t>(shto produkte sipas rastit)</t>
    </r>
  </si>
  <si>
    <t>Kodi i Projektit të Investimeve****</t>
  </si>
  <si>
    <t xml:space="preserve">Orendi/Pajisje/Mjete
</t>
  </si>
  <si>
    <t xml:space="preserve">Pajisje elektronike
</t>
  </si>
  <si>
    <t xml:space="preserve">Blerje pajisje elektronike
</t>
  </si>
  <si>
    <t>sete pune</t>
  </si>
  <si>
    <r>
      <t xml:space="preserve">Detajimi i Kostos Totale të </t>
    </r>
    <r>
      <rPr>
        <b/>
        <sz val="14"/>
        <color indexed="10"/>
        <rFont val="Garamond"/>
        <family val="1"/>
      </rPr>
      <t xml:space="preserve">Produktit 1 </t>
    </r>
    <r>
      <rPr>
        <b/>
        <sz val="14"/>
        <color indexed="8"/>
        <rFont val="Garamond"/>
        <family val="1"/>
      </rPr>
      <t>sipas Artikujve Ekonomikë</t>
    </r>
  </si>
  <si>
    <t xml:space="preserve">Produkti 2 </t>
  </si>
  <si>
    <t xml:space="preserve">Mobilje Zyre </t>
  </si>
  <si>
    <t>M630002</t>
  </si>
  <si>
    <t xml:space="preserve">Blerje  mobilje zyre 
</t>
  </si>
  <si>
    <t>Sete Pune</t>
  </si>
  <si>
    <r>
      <t xml:space="preserve">Detajimi i Kostos Totale të </t>
    </r>
    <r>
      <rPr>
        <b/>
        <sz val="14"/>
        <color indexed="10"/>
        <rFont val="Garamond"/>
        <family val="1"/>
      </rPr>
      <t xml:space="preserve">Produktit 2 </t>
    </r>
    <r>
      <rPr>
        <b/>
        <sz val="14"/>
        <color indexed="8"/>
        <rFont val="Garamond"/>
        <family val="1"/>
      </rPr>
      <t>sipas Artikujve Ekonomikë</t>
    </r>
  </si>
  <si>
    <t>Kosto totale e produktit 2</t>
  </si>
  <si>
    <t>Formati standart i përgatitjes së kërkesave buxhetore</t>
  </si>
  <si>
    <t>Veprimtaria e apelimit të rivlerësimit kalimtar</t>
  </si>
  <si>
    <t>03340</t>
  </si>
  <si>
    <t>Mbështetja e veprimtarisë së Kolegjit të Posaçëm të Apelimit për shqyrtimin e ankimeve ndaj vendimeve të Komisionit të Pavarur të Kualifikimit; ushtrimin e juridiksionit disiplinor ndaj subjekteve të përcaktuara në ligj si dhe shqyrtimin e ankimeve kundër vendimeve të organeve të sistemit të drejtësisë për vendosjen e masave disiplinore.</t>
  </si>
  <si>
    <t>Funksionimi i shtetit të së drejtës, pavarësisë së sistemit të drejtësisë si dhe rikthimi i besimit të publikut tek institucionet e këtij sistemi.</t>
  </si>
  <si>
    <t>Pavarësia dhe funksionimi i sistemit ligjor</t>
  </si>
  <si>
    <t>Vlerësimi nga 0-4 (ku 0 përfaqëson nivelin me të ulët dhe 4 nivelin më të lartë)</t>
  </si>
  <si>
    <t>Të shqyrtojë çështjet e ankimuara nën juridiksion, bazuar në një proçes të rregullt ligjor.</t>
  </si>
  <si>
    <t>Numri i çështjeve të përfunduara në raport me numrin e çështjeve të ankimuara.</t>
  </si>
  <si>
    <t>Çështje të shqyrtuara</t>
  </si>
  <si>
    <t xml:space="preserve">Çështjet e ankimuara, shqyrtuara </t>
  </si>
  <si>
    <t>Numer çështjesh.</t>
  </si>
  <si>
    <t>Detajimi i Kostos Totale të Produktit 1 sipas Artikujve Ekonomikë</t>
  </si>
  <si>
    <t>Ndryshimi në % i Pagave si pasojë e ndryshimit të kostos së produktit</t>
  </si>
  <si>
    <r>
      <t>Ndryshimi në % i Pagave si pasojë e ndryshimit të sasisë së produktit</t>
    </r>
    <r>
      <rPr>
        <b/>
        <i/>
        <sz val="9"/>
        <rFont val="Garamond"/>
        <family val="1"/>
      </rPr>
      <t>**</t>
    </r>
  </si>
  <si>
    <t>Ndryshimi në % i Sigurimeve Shoqerore dhe Shendetësore si pasojë e ndryshimit të kostos së produktit</t>
  </si>
  <si>
    <r>
      <t>Ndryshimi në % i Sigurimeve Shoqërore dhe Shendetësore si pasojë e ndryshimit të sasisë së produktit</t>
    </r>
    <r>
      <rPr>
        <b/>
        <i/>
        <sz val="9"/>
        <rFont val="Garamond"/>
        <family val="1"/>
      </rPr>
      <t>**</t>
    </r>
  </si>
  <si>
    <t>Ndryshimi në % i Mallrave dhe Shërbimeve si pasojë e ndryshimit të kostos së produktit</t>
  </si>
  <si>
    <r>
      <t>Ndryshimi në % i Mallrave dhe Shërbimeve si pasojë e ndryshimit të sasisë së produktit</t>
    </r>
    <r>
      <rPr>
        <b/>
        <i/>
        <sz val="9"/>
        <rFont val="Garamond"/>
        <family val="1"/>
      </rPr>
      <t>**</t>
    </r>
  </si>
  <si>
    <t>Ndryshimi në % i Subvencioneve si pasojë e ndryshimit të kostos së produktit</t>
  </si>
  <si>
    <r>
      <t>Ndryshimi në % i Subvencioneve si pasojë e ndryshimit të sasisë së produktit</t>
    </r>
    <r>
      <rPr>
        <b/>
        <i/>
        <sz val="9"/>
        <rFont val="Garamond"/>
        <family val="1"/>
      </rPr>
      <t>**</t>
    </r>
  </si>
  <si>
    <t>Ndryshimi në % i Transfertave të brendshme si pasojë e ndryshimit të kostos së produktit</t>
  </si>
  <si>
    <r>
      <t>Ndryshimi në % i Transfertave të brendshme si pasojë e ndryshimit të sasisë së produktit</t>
    </r>
    <r>
      <rPr>
        <b/>
        <i/>
        <sz val="9"/>
        <rFont val="Garamond"/>
        <family val="1"/>
      </rPr>
      <t>**</t>
    </r>
  </si>
  <si>
    <t>Ndryshimi në % i Transfertave të jashtme si pasojë e ndryshimit të kostos së produktit</t>
  </si>
  <si>
    <r>
      <t>Ndryshimi në % i Transfertave të jashtme si pasojë e ndryshimit të sasisë së produktit</t>
    </r>
    <r>
      <rPr>
        <b/>
        <i/>
        <sz val="9"/>
        <rFont val="Garamond"/>
        <family val="1"/>
      </rPr>
      <t>**</t>
    </r>
  </si>
  <si>
    <t>Ndryshimi në % i Transfertave për familjet dhe individët si pasojë e ndryshimit të kostos së produktit</t>
  </si>
  <si>
    <r>
      <t>Ndryshimi në % i Transfertave për familjet dhe individët si pasojë e ndryshimit të sasisë së produktit</t>
    </r>
    <r>
      <rPr>
        <b/>
        <i/>
        <sz val="9"/>
        <rFont val="Garamond"/>
        <family val="1"/>
      </rPr>
      <t>**</t>
    </r>
  </si>
  <si>
    <r>
      <t>Shënim: Shpjegoni supozimet dhe llogaritjet për Produktin 1 (Metoda 2)</t>
    </r>
    <r>
      <rPr>
        <b/>
        <sz val="8"/>
        <rFont val="Garamond"/>
        <family val="1"/>
      </rPr>
      <t>***</t>
    </r>
  </si>
  <si>
    <t>Për këtë produkt luhatja e rezultuar në sasi, në kosto totale dhe kosto për njësi ka ardhur si rezultat i  ecurise se procesit ne KPK si dhe ankimeve te paraqitura ne Kolegj. Kolegji i Posaçëm i Apelimit shqyrton ankimet e subjekteve te rivleresimit ose te Komisionerit Publik ndaj vendimeve te Komisionit të Pavarur të Kualifikimit, te cilat janë marrë deri më tani dhe do të merren deri në fund të vitit 2024.</t>
  </si>
  <si>
    <t>Kodi i Projektit të Investimeve</t>
  </si>
  <si>
    <t>Orendi/Pajisje</t>
  </si>
  <si>
    <t>Pajisje dhe Mobilje</t>
  </si>
  <si>
    <t>Pajisje dhe Mobilje të blera për zyrat e gjyqtareve, personelit administrativ , salles se gjykimit, salles së mbledhjeve dhe ambjenteve te tjera.</t>
  </si>
  <si>
    <t>Numër ambiente pune</t>
  </si>
  <si>
    <t xml:space="preserve">Shënim: Shpjegoni supozimet dhe llogaritjet për Produktin 1 </t>
  </si>
  <si>
    <t>Për këtë produkt luhatja e rezultuar në sasi, në kosto totale dhe kosto për njësi ka ardhur si rezultat i shperndarjes se mallrave me karakter te ndryshem si dhe numrit te punonjesve ne to.</t>
  </si>
  <si>
    <t>Pajisje elektronike</t>
  </si>
  <si>
    <t xml:space="preserve"> Pajisje elektronike të blera për veprimtarine e punonjësve të Kolegjit të Apelimit</t>
  </si>
  <si>
    <t>Numër sete pune</t>
  </si>
  <si>
    <t>Detajimi i Kostos Totale të Produktit 2 sipas Artikujve Ekonomikë</t>
  </si>
  <si>
    <t xml:space="preserve">Shënim: Shpjegoni supozimet dhe llogaritjet për Produktin 2 (Metoda 2) </t>
  </si>
  <si>
    <t xml:space="preserve">Software </t>
  </si>
  <si>
    <t xml:space="preserve">Produkti 3 </t>
  </si>
  <si>
    <t>Software formatimi vendimesh gjyqësore</t>
  </si>
  <si>
    <t>M630022</t>
  </si>
  <si>
    <t>Numër sistemi</t>
  </si>
  <si>
    <t>Detajimi i Kostos Totale të Produktit 3 sipas Artikujve Ekonomikë</t>
  </si>
  <si>
    <t>Kosto totale e produktit 3</t>
  </si>
  <si>
    <t>Ndryshimi në % i totalit të shpenzimeve të Programit</t>
  </si>
  <si>
    <t>Ndryshimi në % i Pagave</t>
  </si>
  <si>
    <t>Ndryshimi në % i Sigurimeve Shoqërore dhe Shëndetësore</t>
  </si>
  <si>
    <t>Ndryshimi në % i Mallrave dhe Shërbimeve</t>
  </si>
  <si>
    <t>Ndryshimi në % i Subvencioneve</t>
  </si>
  <si>
    <t>Ndryshimi në % i Transfertave të brendshme</t>
  </si>
  <si>
    <t>Ndryshimi në % i Transfertave të jashtme</t>
  </si>
  <si>
    <t>Ndryshimi në % i Transfertave për familjet dhe individët</t>
  </si>
  <si>
    <t>Ndryshimi në % i Aktiveve të Patrupëzuara</t>
  </si>
  <si>
    <t>Ndryshimi në % i Aktiveve të Trupëzuara</t>
  </si>
  <si>
    <r>
      <t xml:space="preserve">Shënim: </t>
    </r>
    <r>
      <rPr>
        <i/>
        <sz val="8"/>
        <rFont val="Garamond"/>
        <family val="1"/>
      </rPr>
      <t>Shpjegoni supozimet dhe llogaritjet (Metoda 1)</t>
    </r>
  </si>
  <si>
    <t>Buxheti 2024-2026</t>
  </si>
  <si>
    <t>Veprimtaria e rivlerësimit kalimtar të magjistratit</t>
  </si>
  <si>
    <t>03330</t>
  </si>
  <si>
    <t>Rivleresimi kalimtar i prokuroreve dhe gjyqtareve ne bazuar ne tre kritere:
a) vlerësimi i pasurisë;
b) kontrolli i figurës; dhe
c) vlerësimi i aftësive profesionale e profesionalizmit.</t>
  </si>
  <si>
    <t>Përcaktimi i rregullave të posaçme për rivlerësimin kalimtar të të gjithë subjekteve të rivlerësimit për të garantuar funksionimin e shtetit të së drejtës, pavarësisë së sistemit të drejtësisë, si dhe rikthimin e besimit të publikut tek institucionet e këtij sistemi.</t>
  </si>
  <si>
    <t>Dosje te perfunduara me vendim - marrje</t>
  </si>
  <si>
    <t>Emërtimi i Treguesit 2</t>
  </si>
  <si>
    <t>Vlera Bazë</t>
  </si>
  <si>
    <t>Vlera e Synuar</t>
  </si>
  <si>
    <t>Emërtimi i Treguesit x (shto tregues sipas rastit)</t>
  </si>
  <si>
    <t>Rivleresimi kalimtar i prokuroreve dhe gjyqetareve</t>
  </si>
  <si>
    <t>Dosje te perfunduara kundrejt totalit te dosjeve per shqyrtim</t>
  </si>
  <si>
    <t xml:space="preserve">Dosje te shqyrtuara </t>
  </si>
  <si>
    <t>Organizimi në 4 trupa gjykuese.
Shpërndarja e çështjeve në trupat gjykuese, të cilët kanë këto aktivitete:             1. thërritja e mbledhjeve dhe seancave dëgjimore;
2. bashkërendimi i punës dhe marrja e masave për të garantuar zbardhjen e vendimeve.
3. Përgatitja e dosjes.
4. ndërmarrja e procedurave për të garantuar provat e nevojshme për procesin.
5. marrja e  masave për të hartuar dokumentacionin e nevojshëm, 
6. marrja e  informacionit shtesë. 
7.  marrja e vendimit .</t>
  </si>
  <si>
    <t>Numer  dosjesh ne proces shqyrtimi</t>
  </si>
  <si>
    <r>
      <rPr>
        <b/>
        <sz val="8"/>
        <color rgb="FFFF0000"/>
        <rFont val="Garamond"/>
        <family val="1"/>
      </rPr>
      <t>Produkti 2</t>
    </r>
    <r>
      <rPr>
        <sz val="8"/>
        <color theme="1"/>
        <rFont val="Garamond"/>
        <family val="1"/>
      </rPr>
      <t>(shto produkte sipas rastit)</t>
    </r>
  </si>
  <si>
    <r>
      <t>Detajimi i Kostos Totale të</t>
    </r>
    <r>
      <rPr>
        <b/>
        <sz val="8"/>
        <color rgb="FFFF0000"/>
        <rFont val="Garamond"/>
        <family val="1"/>
      </rPr>
      <t xml:space="preserve"> Produktit X </t>
    </r>
    <r>
      <rPr>
        <b/>
        <sz val="8"/>
        <color theme="1"/>
        <rFont val="Garamond"/>
        <family val="1"/>
      </rPr>
      <t>sipas Artikujve Ekonomikë</t>
    </r>
  </si>
  <si>
    <r>
      <rPr>
        <b/>
        <sz val="8"/>
        <color rgb="FFFF0000"/>
        <rFont val="Garamond"/>
        <family val="1"/>
      </rPr>
      <t>Produkti 3</t>
    </r>
    <r>
      <rPr>
        <sz val="8"/>
        <color theme="1"/>
        <rFont val="Garamond"/>
        <family val="1"/>
      </rPr>
      <t>(shto produkte sipas rastit)</t>
    </r>
  </si>
  <si>
    <t xml:space="preserve">Kodi i Projektit të Investimeve   </t>
  </si>
  <si>
    <t>Blerje pajisje zyre dhe kompjuterike</t>
  </si>
  <si>
    <r>
      <rPr>
        <b/>
        <sz val="10"/>
        <color rgb="FFFF0000"/>
        <rFont val="Times New Roman"/>
        <family val="1"/>
      </rPr>
      <t>Sqarim:</t>
    </r>
    <r>
      <rPr>
        <b/>
        <sz val="8"/>
        <color rgb="FFFF0000"/>
        <rFont val="Times New Roman"/>
        <family val="1"/>
      </rPr>
      <t xml:space="preserve"> Kodi i Projektit te listes se investime</t>
    </r>
    <r>
      <rPr>
        <sz val="8"/>
        <color theme="1"/>
        <rFont val="Times New Roman"/>
        <family val="1"/>
      </rPr>
      <t>, me metodologjine e re do te jete kodi i produktit per projektet e investimeve. 
* Ky kod duhet te plotesohet nga institucione per projektet ne vazhdim. 
* Te lihet bosh ne rast se kemi te bejme me projekt te ri investimi publik, te paspecifikuar ne listen e investimeve per buxhetin e vitit 2019.</t>
    </r>
  </si>
  <si>
    <t>Blerje pajisje te ndryshme per mobilimin dhe funksionimin e zyrave dhe blerje pajisje te ndrshme elektronike dhe kompjuterike</t>
  </si>
  <si>
    <t>Numer punonjesish</t>
  </si>
  <si>
    <t>Pajisje per godinen e re</t>
  </si>
  <si>
    <t>xxxxx</t>
  </si>
  <si>
    <t>Produkti X (shto produkte sipas rastit)</t>
  </si>
  <si>
    <r>
      <t xml:space="preserve">Detajimi i Kostos Totale të </t>
    </r>
    <r>
      <rPr>
        <b/>
        <sz val="8"/>
        <color rgb="FFFF0000"/>
        <rFont val="Garamond"/>
        <family val="1"/>
      </rPr>
      <t xml:space="preserve">Produktit 1&amp;2 …X </t>
    </r>
    <r>
      <rPr>
        <b/>
        <sz val="8"/>
        <color theme="1"/>
        <rFont val="Garamond"/>
        <family val="1"/>
      </rPr>
      <t>sipas Artikujve Ekonomikë</t>
    </r>
  </si>
  <si>
    <t xml:space="preserve">Kosto totale e projektit </t>
  </si>
  <si>
    <t>Produkti 1 (shto produkte sipas rastit)</t>
  </si>
  <si>
    <r>
      <t xml:space="preserve">Detajimi i Kostos Totale të </t>
    </r>
    <r>
      <rPr>
        <b/>
        <sz val="8"/>
        <color rgb="FFFF0000"/>
        <rFont val="Garamond"/>
        <family val="1"/>
      </rPr>
      <t>Produktit X</t>
    </r>
    <r>
      <rPr>
        <b/>
        <sz val="8"/>
        <color theme="1"/>
        <rFont val="Garamond"/>
        <family val="1"/>
      </rPr>
      <t xml:space="preserve"> sipas Artikujve Ekonomikë</t>
    </r>
  </si>
  <si>
    <r>
      <t xml:space="preserve">Detajimi i Kostos Totale të </t>
    </r>
    <r>
      <rPr>
        <b/>
        <sz val="8"/>
        <color rgb="FFFF0000"/>
        <rFont val="Garamond"/>
        <family val="1"/>
      </rPr>
      <t xml:space="preserve">Produktit X </t>
    </r>
    <r>
      <rPr>
        <b/>
        <sz val="8"/>
        <color theme="1"/>
        <rFont val="Garamond"/>
        <family val="1"/>
      </rPr>
      <t>sipas Artikujve Ekonomikë</t>
    </r>
  </si>
  <si>
    <t>Komisioni Qendror i Zgjedhjeve</t>
  </si>
  <si>
    <t>Veprimtaria administrative e institucionit</t>
  </si>
  <si>
    <t>01610</t>
  </si>
  <si>
    <t xml:space="preserve">Planifikimi, menaxhimi dhe administrimi i burimeve njerëzore, mjeteve monetare me qëllim përdorimin e tyre me efektivitet për realizimin e objektivave të Komisionit Qendror të Zgjedhjeve </t>
  </si>
  <si>
    <t>Perdorim me ekonomi, me efektivitet dhe eficence i burimeve njerezore, mjeteve monetare me qellim krijimin e kushteve sa me te mira te punes per trupen e KQZ-se dhe administraten e Komisionit Qendror te Zgjedhjeve</t>
  </si>
  <si>
    <t>Ligjet Zgjedhore, procedurat zgjedhore</t>
  </si>
  <si>
    <t>Permiresimi  dhe sigurimi i kushteve optimale te punes dhe rritje e kapaciteteve profesionale te punonjesve</t>
  </si>
  <si>
    <t>Nr.punonjesish te trajnuar kundrejt totalit</t>
  </si>
  <si>
    <t>97301</t>
  </si>
  <si>
    <t>Jo-projekte (001-73-01610)</t>
  </si>
  <si>
    <t>97301AA - Administrate profesionale</t>
  </si>
  <si>
    <t>Performanca e administrates ne funksion te realizimit te objektivave te institucionit, ne zbatim te kerkesave ligjore.</t>
  </si>
  <si>
    <t>Nr.punonjesish</t>
  </si>
  <si>
    <t>128550000</t>
  </si>
  <si>
    <t>128300000</t>
  </si>
  <si>
    <t>1353157.89</t>
  </si>
  <si>
    <t>1350526.32</t>
  </si>
  <si>
    <t>-0.0019</t>
  </si>
  <si>
    <t>97301AB - Ambiente pune të mirëmbajtura</t>
  </si>
  <si>
    <t>Krijimi i kushteve optimale per administraten dhe antaret e KQZ</t>
  </si>
  <si>
    <t>nr. zyrash</t>
  </si>
  <si>
    <t>43760000</t>
  </si>
  <si>
    <t>44460000</t>
  </si>
  <si>
    <t>45460000</t>
  </si>
  <si>
    <t>32460000</t>
  </si>
  <si>
    <t>875200</t>
  </si>
  <si>
    <t>889200</t>
  </si>
  <si>
    <t>826545.45</t>
  </si>
  <si>
    <t>649200</t>
  </si>
  <si>
    <t>-0.0909</t>
  </si>
  <si>
    <t>0.016</t>
  </si>
  <si>
    <t>0.0225</t>
  </si>
  <si>
    <t>-0.286</t>
  </si>
  <si>
    <t>-0.0705</t>
  </si>
  <si>
    <t>-0.2146</t>
  </si>
  <si>
    <t>97301AC - Akte nënligjore të miratuara dhe ankime të trajtuara</t>
  </si>
  <si>
    <t>Akte nënligjore të miratuara dhe ankime të trajtuara</t>
  </si>
  <si>
    <t>nr.aktesh</t>
  </si>
  <si>
    <t>40240000</t>
  </si>
  <si>
    <t>402400</t>
  </si>
  <si>
    <t>18AC3</t>
  </si>
  <si>
    <t>Blerje pajisjesh</t>
  </si>
  <si>
    <t>18AC301 - Pajisje informatike dhe zyrash</t>
  </si>
  <si>
    <t>Blerje e pajisjeve informatike dhe zyrash</t>
  </si>
  <si>
    <t>numer pajisjesh</t>
  </si>
  <si>
    <t>-0.9533</t>
  </si>
  <si>
    <t>1.1429</t>
  </si>
  <si>
    <t>0.0714</t>
  </si>
  <si>
    <t>21AB3</t>
  </si>
  <si>
    <t>Rikonstruksione</t>
  </si>
  <si>
    <t>Rikonstruksion Zyra KQZ</t>
  </si>
  <si>
    <t>Godine</t>
  </si>
  <si>
    <t>Inspektoriati i Lartë i Kontrollit dhe Deklarimit të Pasurive</t>
  </si>
  <si>
    <t>76</t>
  </si>
  <si>
    <t>Planifikimi, Menaxhimi dhe Administrim</t>
  </si>
  <si>
    <t>Ky Program konsiston në Planifikim, Menaxhim, Administrim, me eficensë të burimeve financiare, për mbarëvajtjen dhe mirefunksionimin institucional, për mbështetjen e stafit të ILDKPKI , në administrimin dhe kontrollin e interesave private, të zyrtarëve që mbartin detyrim për deklarim, duke patur si qëllim, hartimin e politikave dhe procedurave për administrimin efektiv të fondeve buxhetore nëpërmjet analizës dhe përcaktimit të standarteve në menyrë të matshme të shpenzimeve, realizim efektiv në forme të matshme për cdo vit të PBA-së të fondeve të akorduara nga buxheti i shtetit.</t>
  </si>
  <si>
    <t>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	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	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	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t>
  </si>
  <si>
    <t>Deklarata Pasurie sipas Llojeve të Kontrolluara.</t>
  </si>
  <si>
    <t>Shkelje të konstatuara në procesin e deklarimit</t>
  </si>
  <si>
    <t>14%</t>
  </si>
  <si>
    <t>12%</t>
  </si>
  <si>
    <t>Rritja e rolit të ILDKPKI në drejtim të parandalimit të konfliktit të interesit të zyrtarëve në ushtrimin e funksioneve</t>
  </si>
  <si>
    <t>Drejtimi dhe përmirësimi i politikave dhe të mekanizmave për kontrollin e vërtetësisë dhe saktësisë së pasurive, të parandalimit dhe shmangies së konfliktit të interesave, për verifikimin dhe hetimin administrativ ligjor më të kualifikuar të zyrtarëve, si instrumenta të rëndësishëm për luftën kundër korrupsionit</t>
  </si>
  <si>
    <t>Deklarata të dorëzuara/kontrolluara nëpërmjet sistemit elektronik</t>
  </si>
  <si>
    <t>3000</t>
  </si>
  <si>
    <t>Numri i rasteve të hetimeve administrative kundër korrupsionit</t>
  </si>
  <si>
    <t>20%</t>
  </si>
  <si>
    <t>Rritje kapacitetesh/trajnime për autoritetet përgjegjëse prane institucioneve publike</t>
  </si>
  <si>
    <t>97601</t>
  </si>
  <si>
    <t>Jo-projekte (001-76-01110)</t>
  </si>
  <si>
    <t>97601AA - Deklarata Pasurie te Kontrolluara</t>
  </si>
  <si>
    <t>Përfshin  sasinë e deklaratave te pasurive të të zgjedhurve dhe të nëpunësve publike të kontrolluara sipas llojeve.</t>
  </si>
  <si>
    <t>179500000</t>
  </si>
  <si>
    <t>178600000</t>
  </si>
  <si>
    <t>172600000</t>
  </si>
  <si>
    <t>59833.33</t>
  </si>
  <si>
    <t>59533.33</t>
  </si>
  <si>
    <t>57533.33</t>
  </si>
  <si>
    <t>-0.005</t>
  </si>
  <si>
    <t>-0.0336</t>
  </si>
  <si>
    <t>18AC4</t>
  </si>
  <si>
    <t>M760038 - Blerje pajisje elektronike dhe zyre</t>
  </si>
  <si>
    <t>Blerje pajisje kompjuterike per permiresimin e infrastruktures Teknologji-Informacion, duke arritur plotësimin e nevojave  te institucionit.</t>
  </si>
  <si>
    <t>1100000</t>
  </si>
  <si>
    <t>78571.43</t>
  </si>
  <si>
    <t>-0.0714</t>
  </si>
  <si>
    <t>1.3077</t>
  </si>
  <si>
    <t>1.5</t>
  </si>
  <si>
    <t>0.1748</t>
  </si>
  <si>
    <t>0.0833</t>
  </si>
  <si>
    <t>18AC404 - Blerje pajisje te tjera zyre</t>
  </si>
  <si>
    <t>Blerje pajisje te tjera zyre per nevoja te institucionit.</t>
  </si>
  <si>
    <t>18AC405 - Remont Kapital Ashensori</t>
  </si>
  <si>
    <t>Blerje  dhe furnizim pjesë këmbimi për ashensorin duke realizuar kushte teknike dhe cilësore të punës në ILDKPKI</t>
  </si>
  <si>
    <t>70588.24</t>
  </si>
  <si>
    <t>18AC406 - Blerje Kondicioner per zyra</t>
  </si>
  <si>
    <t>Blerje dhe furnizim kondicioner per zyra.E mire materiale per te relaizuar kushtet teknike dhe cilesore te punes ne ILDKPKI.</t>
  </si>
  <si>
    <t>1800000</t>
  </si>
  <si>
    <t>Shërbimeve Qeveritare</t>
  </si>
  <si>
    <t>Prioritet e DSHQ për vitin 2023-2025 janë: Ofrimi i një shërbimi cilësor sipas standarteve bashkëkohore, në zbatim të bazës ligjore mbi të cilën ushtron veprimtarinë DSHQ, realizimi i  investimeve dhe mirëmbatjes me qëllim kthimin e Vilave dhe Rezidencave Qeveritare në mjedise bashkëkohore, zbatimi i politikave që sigurojnë integritet, drejtësi dhe ndershmëri si në marrëdhëniet e brendshme dhe ato të jashtme për nga pikëpamja financiare por jo vetëm.</t>
  </si>
  <si>
    <t>Realizimi në kohë dhe me standart të lartë cilësie për shërbime ndaj Institucioneve të larta Qëndrore Shtetërore,  Tre Krerëve të Shtetit dhe pritje -  përcjellje të delegacioneve të huaja. Rritja e cilesisë me kushte bashkëkohore të ambjenteve në zotërim të Drejtorisë së Shërbimeve Qeveritare si dhe suksesi financiar i realizuar nëpërmjet dhënies me qira dhe  shërbimit ushqimor për organizimin e aktiviteteve.</t>
  </si>
  <si>
    <t>Emërtimi i Treguesit 1: Ofrimi i  shërbimeve me standart të lartë cilësie, ndaj institucioneve të larta qëndrore</t>
  </si>
  <si>
    <t>Shërbime të ofruara dhe në vitet e mëparshme</t>
  </si>
  <si>
    <t xml:space="preserve"> Rritja e numrit të shërbimeve të ofruara dhe ruajta e standarit të lartë të shërbimit</t>
  </si>
  <si>
    <t>Emërtimi i Treguesit 2: Realizimi i  projekteve të reja të investimeve dhe kryerja e investimeve, me qëllim kthimin e vilave dhe rezidencave në mjedise komode bashkëkohore të kërkuara për nivelin e lartë të personaliteteve</t>
  </si>
  <si>
    <t>Vlera e investimeve të realizuara në vazhdim</t>
  </si>
  <si>
    <t>Rritja e investimeve të realizuara krahasuar me vitet paraardhëse</t>
  </si>
  <si>
    <t>Emërtimi i Treguesit 3: Rritja e numrit të klintëve publik dhe privat si dhe realizimi i eventeve të planifikuara në kohë dhe me cilësinë e kërkuar.</t>
  </si>
  <si>
    <t xml:space="preserve"> Të ardhura të ralizuara nga organizimi i eventeve të ndryshme</t>
  </si>
  <si>
    <t>Rritja e të ardhurave të institucionit nga dhënia me qera dhe shërbimi uqimor që ofrohet për klientët</t>
  </si>
  <si>
    <t>Marrja e te gjitha masave për te realizuar sipas standarteve dhe kushteve  të percaktuara në detyrat dhe politikat e brëndshme të DSHQ për realizimin e misionit të saj.</t>
  </si>
  <si>
    <t xml:space="preserve">Organizim Eventesh dhe Pritje Përcjellje Personalitetesh të vendit dhe të huaj                                                                                                     </t>
  </si>
  <si>
    <t xml:space="preserve">Realizimi në kohë dhe në standart te lartë cilësie për shërbimet ndaj institucioneve të larta qëndrore shtetërore me prioritet tre Krerët e Shtetit Pritje/Përcjellje Personalitesh të vendit dhe të huaj.                                                                                                              Mirëmbatjen e Rezidencave dhe Vilave Qeveritare:  në të gjithë territorin e Republikës së Shqipërisë (Tiranë: Vila 30, Vila 31, Vila Dajt, Pall.Kongreseve, Pall. Brigadave, Vilat në Vlorë, Vila në Dhermi, Vilat në Pogradec, Vilat në Durrës, Vila Velipojë)                                                                                                                                                                                                 </t>
  </si>
  <si>
    <t>Periudhe sherbimi</t>
  </si>
  <si>
    <t>1 vit</t>
  </si>
  <si>
    <r>
      <t xml:space="preserve">Detajimi i Kostos Totale të </t>
    </r>
    <r>
      <rPr>
        <b/>
        <sz val="12"/>
        <color rgb="FFFF0000"/>
        <rFont val="Garamond"/>
        <family val="1"/>
      </rPr>
      <t>Produktit 1</t>
    </r>
    <r>
      <rPr>
        <b/>
        <sz val="12"/>
        <color theme="1"/>
        <rFont val="Garamond"/>
        <family val="1"/>
      </rPr>
      <t xml:space="preserve"> </t>
    </r>
    <r>
      <rPr>
        <sz val="12"/>
        <color theme="1"/>
        <rFont val="Garamond"/>
        <family val="1"/>
      </rPr>
      <t>sipas Artikujve Ekonomikë</t>
    </r>
  </si>
  <si>
    <t>601. Sigurimet Shoqërore dhe Shëndetësore</t>
  </si>
  <si>
    <t>Projekti i rivitalizimit te Rezidences Pogradec</t>
  </si>
  <si>
    <t>m2</t>
  </si>
  <si>
    <r>
      <t xml:space="preserve">Detajimi i Kostos Totale të </t>
    </r>
    <r>
      <rPr>
        <b/>
        <sz val="12"/>
        <color rgb="FFFF0000"/>
        <rFont val="Garamond"/>
        <family val="1"/>
      </rPr>
      <t>Produktit 1</t>
    </r>
    <r>
      <rPr>
        <b/>
        <sz val="12"/>
        <color theme="1"/>
        <rFont val="Garamond"/>
        <family val="1"/>
      </rPr>
      <t xml:space="preserve"> sipas Artikujve Ekonomikë</t>
    </r>
  </si>
  <si>
    <t>Produkti 2 (shto produkte sipas rastit)</t>
  </si>
  <si>
    <t>Makinë Frigoriferike</t>
  </si>
  <si>
    <t xml:space="preserve">Drejtoria e Shërbimeve Qeveritare parashikon të domosdoshëm një investim
për blerjen e një automjeti frigoriferik, që do të bënte të mundur sigurimin e një shërbimi më të
sigurt e cilësor të transportit të ushqimeve për tre Krerët e Shtetit.
</t>
  </si>
  <si>
    <r>
      <t>Detajimi i Kostos Totale të</t>
    </r>
    <r>
      <rPr>
        <b/>
        <sz val="12"/>
        <color rgb="FFFF0000"/>
        <rFont val="Garamond"/>
        <family val="1"/>
      </rPr>
      <t xml:space="preserve"> Produktit 2</t>
    </r>
    <r>
      <rPr>
        <b/>
        <sz val="12"/>
        <color theme="1"/>
        <rFont val="Garamond"/>
        <family val="1"/>
      </rPr>
      <t xml:space="preserve"> sipas Artikujve Ekonomikë</t>
    </r>
  </si>
  <si>
    <t>Produkti 3 (shto produkte sipas rastit)</t>
  </si>
  <si>
    <t>Rrethimi dhe Rikonstruksioni i Pjesshëm i Vilës Nr.4</t>
  </si>
  <si>
    <r>
      <t xml:space="preserve">Detajimi i Kostos Totale të </t>
    </r>
    <r>
      <rPr>
        <b/>
        <sz val="12"/>
        <color rgb="FFFF0000"/>
        <rFont val="Garamond"/>
        <family val="1"/>
      </rPr>
      <t>Produktit 3</t>
    </r>
    <r>
      <rPr>
        <b/>
        <sz val="12"/>
        <color theme="1"/>
        <rFont val="Garamond"/>
        <family val="1"/>
      </rPr>
      <t xml:space="preserve"> sipas Artikujve Ekonomikë</t>
    </r>
  </si>
  <si>
    <t>Produkti 4 (shto produkte sipas rastit)</t>
  </si>
  <si>
    <t>Rrethimi me kangjella i perimetrit të jashtëm të Pallatit të Brigadave</t>
  </si>
  <si>
    <t>Rrethimi me kangjella i perimetrit të jashtëm të Pallatit të Brigadave, punime zbatimi</t>
  </si>
  <si>
    <t>ml</t>
  </si>
  <si>
    <r>
      <t xml:space="preserve">Detajimi i Kostos Totale të </t>
    </r>
    <r>
      <rPr>
        <b/>
        <sz val="12"/>
        <color rgb="FFFF0000"/>
        <rFont val="Garamond"/>
        <family val="1"/>
      </rPr>
      <t>Produktit 4</t>
    </r>
    <r>
      <rPr>
        <b/>
        <sz val="12"/>
        <color theme="1"/>
        <rFont val="Garamond"/>
        <family val="1"/>
      </rPr>
      <t xml:space="preserve"> sipas Artikujve Ekonomikë</t>
    </r>
  </si>
  <si>
    <t>Kosto totale e produktit 4</t>
  </si>
  <si>
    <t>Shërbimi i Prokurimit Publik</t>
  </si>
  <si>
    <t>01130</t>
  </si>
  <si>
    <t xml:space="preserve">Shërbimi i Prokurimit Publik, synon rritjen e efekasitetit të përdorimit të fondeve publike, nëpërmjet mbikqyrjes të sistemit të prokurimit publik, konçesioneve, PPP dhe ankandit publik në Shqipëri. Ndjekjen e mirëzbatimit të legjislacionit te prokurimit publik nëpërmjet trajnimit të vazhdueshëm të punonjësve që janë ngarkuar me zbatimin e tij në Autoritetet Kontraktore, verifikimit të procedurave të kryera nga këto Autoritetet Kontraktore, monitorimin e zbatimit te kontratave si dhe dhënien e këshillave dhe asistencës së nevojshme. </t>
  </si>
  <si>
    <t xml:space="preserve">Garantimi i mirëfunksionimit të sistemit të Prokurimit Publik në Shqipëri, duke u fokusuar në përmiresimin e kuadrit rregullator dhe të sistemit elektronik të prokurimit, për të garantuar  përdorim me efikasitet dhe efiçencë të fondeve publike.                                                 </t>
  </si>
  <si>
    <t>Treguesit e Performancës ne nivel qellimi</t>
  </si>
  <si>
    <t>Numri i procedurave me negocim pa shpallje paraprake në raport me procedurat e perfunduara me fitues ne Sistemin e Prokurimit Elektronik</t>
  </si>
  <si>
    <t>Numri I procedurave te publikuara ne raport me procedurat e krijuara ne SPE</t>
  </si>
  <si>
    <t>trend rrites</t>
  </si>
  <si>
    <t>Rritja e efiçencës së përdorimit të fondeve publike nëpërmjet përmiresimit të  legjistlacionit të Prokurimit Publik, verifikimit të zbatimit të proçedurave, monitorimit të vazhdueshem të zbatimit të kontratave, dhe garantimit të mirëfunksionimit të sistemit elektronik.</t>
  </si>
  <si>
    <t xml:space="preserve">Procedura të fituara ku është përdorur "oferta ekonomikisht me e favorshme bazuar në kosto" në raport me totalin e procedurave të fituara.  </t>
  </si>
  <si>
    <t>Numri I procedurave të asistuara pa problematika në raport me totalin procedurave të asistuara.</t>
  </si>
  <si>
    <t>Procedura të finalizuara me fitues në gjashtëmujorin e parë, në raport me fondin total te parashikuar ne rregjister</t>
  </si>
  <si>
    <t>Procedura dhe kontrata të kryera</t>
  </si>
  <si>
    <t>Mirëfunksionim i sistemit të Prokurimit Publik nëpërmjet përmirësimit të legjistlacionit, verifikimit të zbatimit të ligjshmërisë në proçedurat e prokurimit dhe monitorimit të vazhdueshëm të kontratave publike.</t>
  </si>
  <si>
    <t>Numër monitorimesh ( procedurash &amp; kontratash)</t>
  </si>
  <si>
    <t xml:space="preserve">Blerje pajisje zyre dhe elektronike </t>
  </si>
  <si>
    <t xml:space="preserve">Pajisje te blera elektonike dhe zyre
</t>
  </si>
  <si>
    <t>18Am201</t>
  </si>
  <si>
    <t xml:space="preserve">Blerje pajisje kompjuterike dhe pajisje  zyre </t>
  </si>
  <si>
    <r>
      <t xml:space="preserve">Detajimi i Kostos Totale të </t>
    </r>
    <r>
      <rPr>
        <b/>
        <sz val="12"/>
        <color rgb="FFFF0000"/>
        <rFont val="Times New Roman"/>
        <family val="1"/>
      </rPr>
      <t>Produktit 1&amp;2</t>
    </r>
    <r>
      <rPr>
        <b/>
        <sz val="12"/>
        <color theme="1"/>
        <rFont val="Times New Roman"/>
        <family val="1"/>
      </rPr>
      <t xml:space="preserve"> sipas Artikujve Ekonomikë</t>
    </r>
  </si>
  <si>
    <t>ADMINISTRIMI I UJRAVE</t>
  </si>
  <si>
    <t>05640</t>
  </si>
  <si>
    <t xml:space="preserve">Programi i Administrimit të Ujrave mbështet administrimin e burimeve ujore si një nga burimet natyrore më të rëndësishëm dhe të domosdoshëm për jetën dhe zhvillimin social-ekonomik të vendit sot dhe në brezat e ardhshëm duke siguruar një përdorim racional dhe zhvillim të qëndrueshëm të burimeve ujore, kufizuar ndotjen e ujërave nëntokësore dhe sipërfaqësore nga shkarkimet urbane, aktivitet e veprimtarive industriale, bujqësore, që shkaktojnë dëmtim të ekosistemeve ujore dhe trupave ujorë dhe duke minimizuar ndikimin e ndryshimeve klimatike. </t>
  </si>
  <si>
    <t>Mbrojtja sasiore dhe cilësore e burimeve ujore, shfrytëzimi racional dhe shpërndarja e drejtë e tyre si dhe mbrojtja e gjendjes natyrore të ujërave ndërkufitare në bashkëpunim me vendet fqinje</t>
  </si>
  <si>
    <t xml:space="preserve">Plane Menaxhimi Baseni Ujor te hartuar e te miratuar </t>
  </si>
  <si>
    <t xml:space="preserve"> Sigurimi, mbrojtja dhe shfrytezimi racional i burimeve ujore</t>
  </si>
  <si>
    <t xml:space="preserve">Ulja e informalitetit ne perdorimin e burimeve ujore nepermjet mekanizmave monitorues dhe ndergjegjesues me tregues te matshem rritjen e numrit te aplikimeve per pajisje me leje/autorizim per perdorim te burimeve ujore. </t>
  </si>
  <si>
    <t>Inventarizimi i burimeve ujore ekzistuese dhe i te dhenave sasiore e cilesore ne lidhje me ato dhe pasqyrimi i tyre ne Kadastren Kombetare te Burimeve Ujore me tregues te matshem rritjen e te dhenave ne lidhje me burimet ujore.</t>
  </si>
  <si>
    <t xml:space="preserve">Kodi I Produktit </t>
  </si>
  <si>
    <t>98708AA</t>
  </si>
  <si>
    <t>Akte ligjore dhe nënligjore për menaxhimin e integruar të burimeve ujore</t>
  </si>
  <si>
    <t>Hartimi dhe miratimi i akteve ligjore dhe nenligjore ne permbushje te detyrimeve te ligjit nr.111/2012 "Per menaxhimin e burimeve ujore" i ndryshuar, si dhe ne kuader te perafrimit te legjislacionit kombetar me ate europian me synim permiresimin e procesit te vendimarrjes se KBU-ve dhe ABU-ve e KBU-ve/ABU lidhur me miremanaxhimin e ketyre burimeve.</t>
  </si>
  <si>
    <t xml:space="preserve">Numer dokumentash </t>
  </si>
  <si>
    <r>
      <t xml:space="preserve">Detajimi i Kostos Totale të </t>
    </r>
    <r>
      <rPr>
        <b/>
        <sz val="9"/>
        <color rgb="FFFF0000"/>
        <rFont val="Garamond"/>
        <family val="1"/>
      </rPr>
      <t>Produktit 1</t>
    </r>
    <r>
      <rPr>
        <b/>
        <sz val="9"/>
        <color theme="1"/>
        <rFont val="Garamond"/>
        <family val="1"/>
      </rPr>
      <t xml:space="preserve"> sipas Artikujve Ekonomikë</t>
    </r>
  </si>
  <si>
    <t>98708AB</t>
  </si>
  <si>
    <t>Sistemi i furnizimit me të dhëna i Kadastrës Kombëtare të Ujit i përmirësuar</t>
  </si>
  <si>
    <t xml:space="preserve">Zhvillimi i kadastrës së ujit në formën e një sistemi GIS. Kadastra e ujit do të përbëhet nga një bazë të dhënash për burimet e kërkuara të Gjeo-Referencuara. Zhvillimi i një databaze dixhitale për matjen e cilësisë së ujërave. Regjistri kombëtar i lejeve të burimeve ujore. Shtimi i numrit të të dhënave në Kadastër, analiza e tyre me qëllim përditësimin e informacionit të burimeve ujore. </t>
  </si>
  <si>
    <t>% e të dhënave</t>
  </si>
  <si>
    <r>
      <t>Detajimi i Kostos Totale të</t>
    </r>
    <r>
      <rPr>
        <b/>
        <sz val="9"/>
        <color rgb="FFFF0000"/>
        <rFont val="Garamond"/>
        <family val="1"/>
      </rPr>
      <t xml:space="preserve"> Produktit 2 </t>
    </r>
    <r>
      <rPr>
        <b/>
        <sz val="9"/>
        <color theme="1"/>
        <rFont val="Garamond"/>
        <family val="1"/>
      </rPr>
      <t>sipas Artikujve Ekonomikë</t>
    </r>
  </si>
  <si>
    <t xml:space="preserve">Kodi i Produktit </t>
  </si>
  <si>
    <t>98708AC</t>
  </si>
  <si>
    <t>Produkti 3</t>
  </si>
  <si>
    <t>Zbatimi  i  politikave dhe i dokumentave strategjik dhe planifikues, me qellim menaxhimin e integruar të burimeve ujore</t>
  </si>
  <si>
    <t>Hartimi i studimeve, raporteve statistikore, planeve te menaxhimit dhe politikave per reduktimin e ndotjes dhe rikuperimit te kostove. Marrja e vendimeve nga KBU dhe KKU në zbatim të politikave dhe të dokumentave strategjik dhe planifikues, me qellim manaxhimin e integruar te burimeve ujore</t>
  </si>
  <si>
    <r>
      <t>Detajimi i Kostos Totale të</t>
    </r>
    <r>
      <rPr>
        <b/>
        <sz val="9"/>
        <color rgb="FFFF0000"/>
        <rFont val="Garamond"/>
        <family val="1"/>
      </rPr>
      <t xml:space="preserve"> Produktit 3 </t>
    </r>
    <r>
      <rPr>
        <b/>
        <sz val="9"/>
        <color theme="1"/>
        <rFont val="Garamond"/>
        <family val="1"/>
      </rPr>
      <t>sipas Artikujve Ekonomikë</t>
    </r>
  </si>
  <si>
    <t>"Dokumenti I veprimit/Mbeshtetje per Menaxhimin e Ujerave"</t>
  </si>
  <si>
    <t xml:space="preserve">Menaxhimi i Integruar i burimeve ujore </t>
  </si>
  <si>
    <t xml:space="preserve">Kodi I projektit 18AQ001 dhe Kodi I TVSH 18AQ002 </t>
  </si>
  <si>
    <t>Mbeshtetje e BE-se dhe ADA per Menaxhimin e Integruar të Burimeve Ujrave në Shqiperi me qëllim përmiresimin e zbatimit të reformës kombëtare të ujit dhe përparimi i vendit drejt kërkesave te Legjislacionit të BE -se per sektorin e Ujit.</t>
  </si>
  <si>
    <t>Numer Projekesh</t>
  </si>
  <si>
    <r>
      <t xml:space="preserve">Detajimi i Kostos Totale të </t>
    </r>
    <r>
      <rPr>
        <b/>
        <sz val="9"/>
        <color rgb="FFFF0000"/>
        <rFont val="Garamond"/>
        <family val="1"/>
      </rPr>
      <t xml:space="preserve">Produktit 1 </t>
    </r>
    <r>
      <rPr>
        <b/>
        <sz val="9"/>
        <color theme="1"/>
        <rFont val="Garamond"/>
        <family val="1"/>
      </rPr>
      <t>sipas Artikujve Ekonomikë</t>
    </r>
  </si>
  <si>
    <t xml:space="preserve">Shërbimi i Avokatisë Shtetërore </t>
  </si>
  <si>
    <t xml:space="preserve">Programi synon:                                                                                                                                                                                                                           Ofrimin e shërbimt  këshillimor për veprimtarinë juridike të organeve të administratës shtetërore qendrore dhe enteve publike veçanërisht për lidhjen e kontrateve të cilat parashikojnë efekte financiare për shtetin.                                                                                                                                                                  Përfaqësimin dhe mbrojtjen e interesave  pasurore të shtetit shqiptar pranë gjykatave kombëtare e ndërkombëtare, në çështjet gjyqësore, në të cilat një organ i administratës shtetërore ose Republika e Shqipërisë është palë,                                                                                                                                                 Ofrimin e  asistencës juridike njësive të qeverisjes vendore sipas kritereve të përcaktuara në ligj,                                                                                             Përcaktimin e rregullave  për unifikimin e praktikave  dhe formulimin  e kritereve  të përgjithshme  të asistencës juridike të shtetit                                                                                                                                                  Ndërmjetësimin për zgjidhjen me pajtim të mosmarrëveshjeve ndërmjet organeve qendrore të administratës publike dhe enteve publike.                                                                                                                                            Programi zhvillohet duke u bazuar në ligjin nr. 10018, date 13.11.2008 "Për Avokaturën e Shtetit", i ndryshuar.                                                                                                                                                                                                                                                                                                                                                                                                                                                                                                                                                                                                                                                                                                                                                                                                                                                                                                                                                                                                                                   </t>
  </si>
  <si>
    <t xml:space="preserve">Mbrojtja e interesave financiare dhe pasurore të Shtetit Shqipëtar </t>
  </si>
  <si>
    <t xml:space="preserve">Përfaqësim dhe këshillim i çdo praktike në mbrojtje të interesave pasurore dhe financiare të Shtetit Shqiptar </t>
  </si>
  <si>
    <t xml:space="preserve">Ofrimi i shërbimit të këshillimit dhe përfaqësimit ligjor në çdo rast të parashikuar në ligj. </t>
  </si>
  <si>
    <t xml:space="preserve">% e praktikave të përfunduara kundrejt praktikave të trajtuara </t>
  </si>
  <si>
    <t>Këshillim dhe  përfaqësim i ofruar</t>
  </si>
  <si>
    <t xml:space="preserve">Ofrimit  të shërbimit të këshillimit dhe përfaqësimit ligjor në çdo rast të parashikuar në ligj. </t>
  </si>
  <si>
    <t xml:space="preserve">numër rastesh </t>
  </si>
  <si>
    <r>
      <t xml:space="preserve">Detajimi i Kostos Totale të </t>
    </r>
    <r>
      <rPr>
        <b/>
        <sz val="12"/>
        <color rgb="FFFF0000"/>
        <rFont val="Times New Roman"/>
        <family val="1"/>
      </rPr>
      <t>Produktit 1</t>
    </r>
    <r>
      <rPr>
        <b/>
        <sz val="12"/>
        <color theme="1"/>
        <rFont val="Times New Roman"/>
        <family val="1"/>
      </rPr>
      <t xml:space="preserve"> sipas Artikujve Ekonomikë</t>
    </r>
  </si>
  <si>
    <t>Blerje orendi/pajisje zyre</t>
  </si>
  <si>
    <t>Pajisje zyre të blera</t>
  </si>
  <si>
    <t>18AP901</t>
  </si>
  <si>
    <t>Pajisje zyre sipas nevojave të institucionit (rafte arkive, rafte dokumentash, tavolina pune, karrige, kondicioner )</t>
  </si>
  <si>
    <t>Numër</t>
  </si>
  <si>
    <r>
      <t xml:space="preserve">Detajimi i Kostos Totale të </t>
    </r>
    <r>
      <rPr>
        <b/>
        <sz val="12"/>
        <color rgb="FFFF0000"/>
        <rFont val="Times New Roman"/>
        <family val="1"/>
      </rPr>
      <t xml:space="preserve">Produktit 1 </t>
    </r>
    <r>
      <rPr>
        <b/>
        <sz val="12"/>
        <color theme="1"/>
        <rFont val="Times New Roman"/>
        <family val="1"/>
      </rPr>
      <t>sipas Artikujve Ekonomikë</t>
    </r>
  </si>
  <si>
    <t>Pajisje elektronike të blera</t>
  </si>
  <si>
    <t xml:space="preserve"> M140194 </t>
  </si>
  <si>
    <t>Pajisje elektronike sipas nevojave të institucionit (kompjuter desktop, laptop, skaner)</t>
  </si>
  <si>
    <r>
      <t xml:space="preserve">Detajimi i Kostos Totale të </t>
    </r>
    <r>
      <rPr>
        <b/>
        <sz val="12"/>
        <color rgb="FFFF0000"/>
        <rFont val="Times New Roman"/>
        <family val="1"/>
      </rPr>
      <t xml:space="preserve">Produktit 2 </t>
    </r>
    <r>
      <rPr>
        <b/>
        <sz val="12"/>
        <color theme="1"/>
        <rFont val="Times New Roman"/>
        <family val="1"/>
      </rPr>
      <t>sipas Artikujve Ekonomikë</t>
    </r>
  </si>
  <si>
    <r>
      <t xml:space="preserve">Detajimi i Kostos Totale të </t>
    </r>
    <r>
      <rPr>
        <b/>
        <sz val="12"/>
        <color rgb="FFFF0000"/>
        <rFont val="Times New Roman"/>
        <family val="1"/>
      </rPr>
      <t xml:space="preserve">Produktit 1&amp;2 …X </t>
    </r>
    <r>
      <rPr>
        <b/>
        <sz val="12"/>
        <color theme="1"/>
        <rFont val="Times New Roman"/>
        <family val="1"/>
      </rPr>
      <t>sipas Artikujve Ekonomikë</t>
    </r>
  </si>
  <si>
    <t>Mbeshtetje per Rinine dhe Femijet</t>
  </si>
  <si>
    <t>8610</t>
  </si>
  <si>
    <t>Misioni i Agjencisë Kombëtare të Rinisë është garantimi i mbrojtjes dhe i promovimit të të drejtave të të rinjve, nëpërmjet mbështetjes për edukim joformal, ndërveprimit e aktivizimit të rinisë dhe financimit të veprimtarive rinore, në zbatim të politikave shtetërore në fushën e rinisë.</t>
  </si>
  <si>
    <t>Të rejat dhe të rinjtë marrin pjesë aktivisht në shoqëri dhe ndihen të fuqizuar, mbështetet dhe nxitet novacioni rinor, rritja e aftësive dhe profesionalizmit  përmes edukimit cilësor, rritja e  mirëqënies aktive, fizike, sociale dhe mendore e të rinjve, rritet siguria, mbrojtja dhe përfshirja e të rinjve.</t>
  </si>
  <si>
    <t>Nurmi i të rinjëve të përfshirë në praktikat e punës.</t>
  </si>
  <si>
    <t>Numri i granteve të dhëna nga Thirrja pwr grante pwr organizata tw jofitim prurwse.</t>
  </si>
  <si>
    <t xml:space="preserve">Numri i tw rinjwve tw impaktuar nga grante pwr organizata tw jofitim prurwse. </t>
  </si>
  <si>
    <t>Numri i granteve të dhëna nga Thirrja pwr grante pwr bashkitw.</t>
  </si>
  <si>
    <t>Numri i tw rinjwve tw impaktuar grante pwr bashki.</t>
  </si>
  <si>
    <t>Numri i të rinjve të trajuar në trajinime formale.</t>
  </si>
  <si>
    <t>Numri i të rinjve të promovuar, grupe të rinjsh dhe qendra rinore.</t>
  </si>
  <si>
    <t>Numri i të rinjve të trajuar në trajinime jo formale.</t>
  </si>
  <si>
    <t>Emërtimi i Treguesit 1</t>
  </si>
  <si>
    <t>98710AC Plani kombetar te veprimit per rinine i zbatuar</t>
  </si>
  <si>
    <t xml:space="preserve">Realizimi i aktiviteve mbi lidershipin rinor, pjesëmarrjen në vendimmarrje, punësimin, kreativitetin dhe vullnetarizimin  informimin e të rinjve, shkëmbimin e  informacionit dhe pjesmarrjen ne zbatim te Strategjisw Kombwtare tw Rinisw </t>
  </si>
  <si>
    <t>Numri I projekteve/aktiviteteve</t>
  </si>
  <si>
    <t>98710AA  Studente pjesmarres ne programin kombetar te praktikave te punes</t>
  </si>
  <si>
    <t>Të  aftësojë studentët me përvojë pune, përmes pjesëmarrjes në programin kombëtar të praktikave të punës në Institucionet e administratës shtetërore</t>
  </si>
  <si>
    <t xml:space="preserve">Nr I praktikanteve </t>
  </si>
  <si>
    <t>98710AB  Fushate Informuese per programin e praktikave</t>
  </si>
  <si>
    <t>Realizimi i Fushatave Informuese në universitete për pjesëmarrjen e të rinjve në program</t>
  </si>
  <si>
    <t xml:space="preserve">Nr i fushatave </t>
  </si>
  <si>
    <r>
      <t>Detajimi i Kostos Totale të</t>
    </r>
    <r>
      <rPr>
        <b/>
        <sz val="8"/>
        <color rgb="FFFF0000"/>
        <rFont val="Garamond"/>
        <family val="1"/>
      </rPr>
      <t xml:space="preserve"> Produktit 3 </t>
    </r>
    <r>
      <rPr>
        <b/>
        <sz val="8"/>
        <color theme="1"/>
        <rFont val="Garamond"/>
        <family val="1"/>
      </rPr>
      <t>sipas Artikujve Ekonomikë</t>
    </r>
  </si>
  <si>
    <t xml:space="preserve">M870013 </t>
  </si>
  <si>
    <t>MXXXXX</t>
  </si>
  <si>
    <t>xx</t>
  </si>
  <si>
    <t>Mbështetje për Kultet fetare</t>
  </si>
  <si>
    <t>08480</t>
  </si>
  <si>
    <t>Mbështetje financiare për bashkësitë fetare, për përmirësimin e infrastrukturës së tyre administrative, arsimore, shpirtërore e kulturore.</t>
  </si>
  <si>
    <t>Garantimi i një mjedisi ku, çdo bashkësi fetare të shprehë dhe praktikojë lirisht të drejtën kushtetuese të besimit, nëpërmjet mbështetjes financiare nga shteti.</t>
  </si>
  <si>
    <t>Harmonia Fetare</t>
  </si>
  <si>
    <t>Trend në rritje</t>
  </si>
  <si>
    <t>Forcimi i harmonisë fetare me anë të mbështetjes financiare  dhe hartimin e akteve ligjore dhe nënligjore për këtë qëllim.</t>
  </si>
  <si>
    <t>Forcimi i kontributit të bashkësive fetare në të mirë të shoqërisë</t>
  </si>
  <si>
    <t>Numër  dokumentash/ aktesh nënligjore</t>
  </si>
  <si>
    <t>Financim i Bashkësive fetare  KODI 98709AA</t>
  </si>
  <si>
    <t>Financim i bashkësive fetare, për pagat e personelit të administratës, të arsimtarëve dhe mbështetje për rikonstruksionet e objekteve të kultit, në zbatim të legjislacionit përkatës.</t>
  </si>
  <si>
    <t>Numri i bashkësive</t>
  </si>
  <si>
    <t xml:space="preserve">Network rajonal mes homologësh   KODI 98709AD                                                                                 </t>
  </si>
  <si>
    <t xml:space="preserve">Ndërtimi i infrastrukturës së një rrjeti rajonal me homologët e KSHK ku të trajtohen problematikat e përbashkëta  dhe të ndahen e promovohen praktikat e mira në lidhje me lirinë e fesë dhe besimit dhe marrëdhëniet e tyre me shtetet. </t>
  </si>
  <si>
    <t>Numër aktivitetesh/workshopesh</t>
  </si>
  <si>
    <r>
      <t>Detajimi i Kostos Totale të</t>
    </r>
    <r>
      <rPr>
        <b/>
        <sz val="8"/>
        <color rgb="FFFF0000"/>
        <rFont val="Garamond"/>
        <family val="1"/>
      </rPr>
      <t xml:space="preserve"> Produktit 2 </t>
    </r>
    <r>
      <rPr>
        <b/>
        <sz val="8"/>
        <color theme="1"/>
        <rFont val="Garamond"/>
        <family val="1"/>
      </rPr>
      <t>sipas Artikujve Ekonomikë</t>
    </r>
  </si>
  <si>
    <t>DUHET GJENERUAR KOD !!!</t>
  </si>
  <si>
    <t>Kondicioner, etj</t>
  </si>
  <si>
    <t>Numër pajisjesh</t>
  </si>
  <si>
    <t>Rikonstruksion zyrash (për dëmtime të tërmetit)</t>
  </si>
  <si>
    <t>M870036</t>
  </si>
  <si>
    <t>Rikonstruksion i mjediseve të institucionit, për dëmtime të shkaktuara nga tërmeti i nëntorit 2019.</t>
  </si>
  <si>
    <t>M2 punime</t>
  </si>
  <si>
    <t>Kolaudim punimesh</t>
  </si>
  <si>
    <t>M870326</t>
  </si>
  <si>
    <t>kolaudim i punimeve per rikonstruksion i mjediseve të institucionit, për dëmtime të shkaktuara nga tërmeti i nëntorit 2019.</t>
  </si>
  <si>
    <t>Mbikqyrja e punimeve</t>
  </si>
  <si>
    <t>M870150</t>
  </si>
  <si>
    <t>Mbikqyrja e punimeve per rikonstruksionin e mjediseve të institucionit, për dëmtime të shkaktuara nga tërmeti i nëntorit 2019.</t>
  </si>
  <si>
    <t xml:space="preserve">Produkti 4 </t>
  </si>
  <si>
    <t>Projekt</t>
  </si>
  <si>
    <t>M870124</t>
  </si>
  <si>
    <t>Projekt për rikonstruksionin e zyrave te demtuara nga termeti.</t>
  </si>
  <si>
    <t>Nr. projekti</t>
  </si>
  <si>
    <t>Menaxhimi dhe Zhvillimi i Administratës Publike</t>
  </si>
  <si>
    <t>01330</t>
  </si>
  <si>
    <t>Ky program është pjesë e reformës së ndërmarë nga Qeveria, e cila ka si synim transformimin e mënyrës së ofrimit të shërbimeve publike në Shqipëri përmes qasjes me në qendër qytetarin duke realizuar ri-imxhinierimin e proceseve të dhënies së shërbimeve për qytetarët dhe bizneset, ndarjen funksionale dhe integrimin e shërbimeve publike në platformën e-albania, zhvillimin e kanaleve të ofrimit të shërbimeve, dixhitalizimin, marrjen e opinioneve të qytetarëve dhe monitorimin e performancës së administratës shtetërore në dhënien e shërbimeve.</t>
  </si>
  <si>
    <t>Impementimi i rregullave për ofrimin e shërbimeve publike për personat që banojnë/dhe ose ushtrojnë aktivitetin e tyre në Republikën e Shqipërisë përmes heqjes së pengesave administrative dhe ofrimit të tyre në një kohë sa më të shkurtër.</t>
  </si>
  <si>
    <t>Numri i shërbimeve të ri-inxhinieruara</t>
  </si>
  <si>
    <t>Numri i shërbimeve të ofruara nga Qendrat e Integruara ndaj totalit të shërbimeve publike</t>
  </si>
  <si>
    <t>1207(Q)
    70(V)</t>
  </si>
  <si>
    <t>1207(Q)
     70(V)</t>
  </si>
  <si>
    <t>Nota ime/Rritja e kënaqësisë së qytetarëve në marrje informacioni.</t>
  </si>
  <si>
    <t>Shërbime publike të përmirësuara, të aksesueshme dhe të integruara, duke përmirësuar efektivitetin e ofrimit të tyre.</t>
  </si>
  <si>
    <t>Numri i Qendrave/ Njësive të Ofrimit të Shërbimeve Publike të Integruara</t>
  </si>
  <si>
    <t>Numri i Bashkive (jo qendër-qarku) në të cilën ADISA është prezent nëpërmjet sporteleve</t>
  </si>
  <si>
    <t xml:space="preserve">Numri i kartelave informative të standartizuara për shërbimet publike ndaj totalit të shërbimeve publike </t>
  </si>
  <si>
    <t>1300/1300</t>
  </si>
  <si>
    <t xml:space="preserve">Nunri i formularëve të aplikimit të standartizuar  për shërbimet publike  </t>
  </si>
  <si>
    <t>Koha e shërbimit e shkurtuar /Kërkesa të qytetarëve të trajtuara*</t>
  </si>
  <si>
    <t>Konsiston në ngritjen, monitorimin dhe përmirësimin cilësisht të shërbimeve ndaj qytetarëve.</t>
  </si>
  <si>
    <t>Kontrata</t>
  </si>
  <si>
    <t>Fond I ngrire</t>
  </si>
  <si>
    <t>M870013</t>
  </si>
  <si>
    <t>Menaxhimi dhe Zhvillimi i Administrates Publike -ASPA</t>
  </si>
  <si>
    <t>Ky program buxhetor mbështet funksionimin e Shkollës Shqiptare të Administratës Publike si një institucion Qëndror Publik me autonomi administrative dhe akademike. Ajo ka për qëllim
formimin profesional të nëpunësve civilë, si dhe të çdo individi tjetër, vendas ose të
huaj, që nuk është pjesë e shërbimit civil dhe që plotëson kriteret e kërkuara, sipas parashikimeve në nenit 8, të ligjit 152/2013 Për Nënpunesin Civil të ndryshuar.</t>
  </si>
  <si>
    <t>Të mbështesi zhvillimin profesional të administratës publike për të përballuar sfidat e ndryshimit dhe reformat për zhvillimin e vendit.</t>
  </si>
  <si>
    <t>Numri i pjesmarrësve të trajnuar nga administrata publike.</t>
  </si>
  <si>
    <t>Numri i individeve të trajnuar kundrejt administrates publike.</t>
  </si>
  <si>
    <t>Forcimi i vazhdueshëm i ASPA si institucion qendror publik me autonomi administrative dhe akademike për ofrimin e sherbimit të trajnimit në mbështetje të administratës publike.</t>
  </si>
  <si>
    <r>
      <t xml:space="preserve">Treguesit e Performancës për </t>
    </r>
    <r>
      <rPr>
        <b/>
        <sz val="8"/>
        <color indexed="8"/>
        <rFont val="Garamond"/>
        <family val="1"/>
      </rPr>
      <t>Objektivin 1</t>
    </r>
  </si>
  <si>
    <t>Buxheti total i alokuar</t>
  </si>
  <si>
    <t xml:space="preserve">Rritja e numrit te pjesmarresve në trajnime </t>
  </si>
  <si>
    <r>
      <t xml:space="preserve">Treguesit e Performancës për </t>
    </r>
    <r>
      <rPr>
        <b/>
        <sz val="11"/>
        <color indexed="8"/>
        <rFont val="Garamond"/>
        <family val="1"/>
      </rPr>
      <t>Objektivin 2</t>
    </r>
  </si>
  <si>
    <t>Numri i pjesmarrësve të trajnuar në nivel qëndror.</t>
  </si>
  <si>
    <t>Numri i pjesmarrësve të trajnuar në nivel vendor.</t>
  </si>
  <si>
    <t>Numri i pjesmarrësve të trajnuar në institucionet e pavaruar.</t>
  </si>
  <si>
    <t>Produktet për Objektivat</t>
  </si>
  <si>
    <t xml:space="preserve">Persona te trajnuar </t>
  </si>
  <si>
    <t xml:space="preserve"> Trajnimi  për punonjesit e administrates ne  pushtetin qendror, pushtetin vendor, institucionet e pavaruara dhe publikun e gjere.</t>
  </si>
  <si>
    <t>Nr.pjesmarrësish të trajnuar</t>
  </si>
  <si>
    <r>
      <t xml:space="preserve">Detajimi i Kostos Totale të </t>
    </r>
    <r>
      <rPr>
        <b/>
        <sz val="8"/>
        <color indexed="10"/>
        <rFont val="Garamond"/>
        <family val="1"/>
      </rPr>
      <t>Produktit 1</t>
    </r>
    <r>
      <rPr>
        <b/>
        <sz val="8"/>
        <color indexed="8"/>
        <rFont val="Garamond"/>
        <family val="1"/>
      </rPr>
      <t xml:space="preserve"> sipas Artikujve Ekonomikë</t>
    </r>
  </si>
  <si>
    <r>
      <rPr>
        <b/>
        <sz val="11"/>
        <color indexed="10"/>
        <rFont val="Garamond"/>
        <family val="1"/>
      </rPr>
      <t>Produkti 2</t>
    </r>
    <r>
      <rPr>
        <sz val="11"/>
        <color indexed="8"/>
        <rFont val="Garamond"/>
        <family val="1"/>
      </rPr>
      <t>(shto produkte sipas rastit)</t>
    </r>
  </si>
  <si>
    <r>
      <t>Detajimi i Kostos Totale të</t>
    </r>
    <r>
      <rPr>
        <b/>
        <sz val="8"/>
        <color indexed="10"/>
        <rFont val="Garamond"/>
        <family val="1"/>
      </rPr>
      <t xml:space="preserve"> Produktit X </t>
    </r>
    <r>
      <rPr>
        <b/>
        <sz val="8"/>
        <color indexed="8"/>
        <rFont val="Garamond"/>
        <family val="1"/>
      </rPr>
      <t>sipas Artikujve Ekonomikë</t>
    </r>
  </si>
  <si>
    <r>
      <rPr>
        <b/>
        <sz val="11"/>
        <color indexed="10"/>
        <rFont val="Garamond"/>
        <family val="1"/>
      </rPr>
      <t>Produkti 3</t>
    </r>
    <r>
      <rPr>
        <sz val="11"/>
        <color indexed="8"/>
        <rFont val="Garamond"/>
        <family val="1"/>
      </rPr>
      <t>(shto produkte sipas rastit)</t>
    </r>
  </si>
  <si>
    <t>Kodi i Projektit të Investimeve 18AP601</t>
  </si>
  <si>
    <t>Blerje e pajisje  zyre dhe komjuterike te blera</t>
  </si>
  <si>
    <t xml:space="preserve"> Kodi 18AP601</t>
  </si>
  <si>
    <t>Blerje  pajisje komjuterik/ zyre e për sigurimin e ambienteve të përshtashme për mirëfunksionimin e ASPA</t>
  </si>
  <si>
    <r>
      <t xml:space="preserve">Detajimi i Kostos Totale të </t>
    </r>
    <r>
      <rPr>
        <b/>
        <sz val="8"/>
        <color indexed="10"/>
        <rFont val="Garamond"/>
        <family val="1"/>
      </rPr>
      <t xml:space="preserve">Produktit 1 </t>
    </r>
    <r>
      <rPr>
        <b/>
        <sz val="8"/>
        <color indexed="8"/>
        <rFont val="Garamond"/>
        <family val="1"/>
      </rPr>
      <t>sipas Artikujve Ekonomikë</t>
    </r>
  </si>
  <si>
    <t xml:space="preserve">Produkti 2  Blerje  pajisje  zyre </t>
  </si>
  <si>
    <t>Përshkrimi i Produktit: Kodi 18AP601</t>
  </si>
  <si>
    <t>Blerje  pajisje  zyre për sigurimin e ambienteve të përshtashme për mirëfunksionimin e ASPA</t>
  </si>
  <si>
    <r>
      <t xml:space="preserve">Detajimi i Kostos Totale të </t>
    </r>
    <r>
      <rPr>
        <b/>
        <sz val="8"/>
        <color indexed="10"/>
        <rFont val="Garamond"/>
        <family val="1"/>
      </rPr>
      <t xml:space="preserve">Produktit 2 </t>
    </r>
    <r>
      <rPr>
        <b/>
        <sz val="8"/>
        <color indexed="8"/>
        <rFont val="Garamond"/>
        <family val="1"/>
      </rPr>
      <t>sipas Artikujve Ekonomikë</t>
    </r>
  </si>
  <si>
    <t>Produkti  18BU901</t>
  </si>
  <si>
    <t>Kodi  18BU901</t>
  </si>
  <si>
    <t xml:space="preserve">Rikonstruksion godina ASPA </t>
  </si>
  <si>
    <t>m2 te rikonstruktuar</t>
  </si>
  <si>
    <r>
      <t xml:space="preserve">Detajimi i Kostos Totale të </t>
    </r>
    <r>
      <rPr>
        <b/>
        <sz val="8"/>
        <color indexed="10"/>
        <rFont val="Garamond"/>
        <family val="1"/>
      </rPr>
      <t xml:space="preserve">Produktit 1&amp;2 …X </t>
    </r>
    <r>
      <rPr>
        <b/>
        <sz val="8"/>
        <color indexed="8"/>
        <rFont val="Garamond"/>
        <family val="1"/>
      </rPr>
      <t>sipas Artikujve Ekonomikë</t>
    </r>
  </si>
  <si>
    <t>Software elektronik</t>
  </si>
  <si>
    <t xml:space="preserve">sisteme elektronike </t>
  </si>
  <si>
    <t>nr.sistemesh</t>
  </si>
  <si>
    <r>
      <t xml:space="preserve">Detajimi i Kostos Totale të </t>
    </r>
    <r>
      <rPr>
        <b/>
        <sz val="8"/>
        <color indexed="10"/>
        <rFont val="Garamond"/>
        <family val="1"/>
      </rPr>
      <t>Produktit X</t>
    </r>
    <r>
      <rPr>
        <b/>
        <sz val="8"/>
        <color indexed="8"/>
        <rFont val="Garamond"/>
        <family val="1"/>
      </rPr>
      <t xml:space="preserve"> sipas Artikujve Ekonomikë</t>
    </r>
  </si>
  <si>
    <t xml:space="preserve"> </t>
  </si>
  <si>
    <r>
      <t xml:space="preserve">Detajimi i Kostos Totale të </t>
    </r>
    <r>
      <rPr>
        <b/>
        <sz val="8"/>
        <color indexed="10"/>
        <rFont val="Garamond"/>
        <family val="1"/>
      </rPr>
      <t xml:space="preserve">Produktit X </t>
    </r>
    <r>
      <rPr>
        <b/>
        <sz val="8"/>
        <color indexed="8"/>
        <rFont val="Garamond"/>
        <family val="1"/>
      </rPr>
      <t>sipas Artikujve Ekonomikë</t>
    </r>
  </si>
  <si>
    <t>Buxheti  2024-2026</t>
  </si>
  <si>
    <t>DEPARTAMENTI I ADMINISTRATES PUBLIKE</t>
  </si>
  <si>
    <t>Departamenti i Administratës Publike  zhvillon politika dhe strategji . Ai synon: zhvillimin dhe menaxhimin e burimeve njerëzore, si dhe thellimin e reformës në shërbimin civil ,zgjerimin e fushës së veprimit të këtij kuadri ligjor,  përcaktimin e standarteve të njëjta për nëpunësit civilë dhe punonjësit e tjerë të administratës publike, në kuptimin e rregullimit të marrëdhënieve të punës, pranimit në administratën publike, ecjen në karrierë, kualifikimin profesional të tyre, përcaktimin e standarteve të njëjta për ngritjen e institucioneve të administratës publike; ngritjen dhe fuqizimin e strukturave efektive për të gjitha institucionet e administratës publike, krijimin dhe zbatimin e politikave të pagave si dhe të gjitha skemave të tjera shpërblyese për të gjithë nëpunësit e administratës publike: trajnimin si mjet strategjik për zhvillimin e kapaciteteve të nëpunësve të administratës publike</t>
  </si>
  <si>
    <t xml:space="preserve"> Departamenti i Administratës Publike ka për qëllim sigurimin e një shërbimi civil të qëndrueshëm, profesional, të bazuar në meritë, integritet moral dhe paanësi politike
</t>
  </si>
  <si>
    <t>Procedura konkurimi ,konkurse pranimi në shërbimin civil, lëvizje paralele, ngritje në detyrë</t>
  </si>
  <si>
    <t>Përfaqësim në procese gjyqësore, komisione disiplinore dhe procese  monitorimi të kryera</t>
  </si>
  <si>
    <t>Programe në fushën e shërbimit civil  dhe strategji të miratuara ,raportime të kryera</t>
  </si>
  <si>
    <t xml:space="preserve">Strategji të miratuara </t>
  </si>
  <si>
    <t>Raporte monitorimi të kryera</t>
  </si>
  <si>
    <t>Akte ligjore e nënligjore të hartuara , politika të ndërmarra për zhvillimin profesional ,interpretime dhe dhënie mendimi</t>
  </si>
  <si>
    <t xml:space="preserve">Politika të ndërmarra për zhvillimin profesional </t>
  </si>
  <si>
    <t>Procese monitorimi të kryera</t>
  </si>
  <si>
    <t>Administrimi dhe funksionimi i DAP</t>
  </si>
  <si>
    <t xml:space="preserve">Rritja e performances së menaxhimit të burimeve njerëzore të shërbimit civil, ndërtimit të institutcioneve dhe organizimi i sistemit të pagave në administratën publike. Ngritja e kapacitetve të administratës publike me qëllim rritjen e efiçencës dhe përgjegjshmërisë së nëpunësve publikë dhe  monitorimi i zbatimit të legjislacionit të shërbimit civil </t>
  </si>
  <si>
    <t>Realizimi I  performances së menaxhimit të burimeve njerëzore të shërbimit civil</t>
  </si>
  <si>
    <t>Procedura konkurimi në shërbimin civil</t>
  </si>
  <si>
    <t>Zhvillimi i procedurave të konkurimit në institucionet e administratës shtetërore (Konkurse pranimi në shërbimin civil, lëvizje paralele, ngritje në detyrë)</t>
  </si>
  <si>
    <t>Numër procedurash</t>
  </si>
  <si>
    <t>Përfaqësim në procese gjyqësore dhe komisione disiplinore</t>
  </si>
  <si>
    <t>Përfaqësimi i Departamentit të Administratës Publike në procese gjyqësore ku është palë dhe pjesëmarrje në komisione disiplinore.</t>
  </si>
  <si>
    <t>Numër procedurash/procesesh</t>
  </si>
  <si>
    <t xml:space="preserve">Programe/projekte ne fushën e shërbimit civil </t>
  </si>
  <si>
    <t>Hartimi i programeve dhe projekteve dhe përdorimi i mjeteve inovative për menaxhimin e burimeve njerëzore</t>
  </si>
  <si>
    <t>Numër programesh/projektesh</t>
  </si>
  <si>
    <t>Produkti 4</t>
  </si>
  <si>
    <t>Hartimi dhe rishikimi i strategjive të miratuara në kuadër të reformës në administratës publike</t>
  </si>
  <si>
    <t>Numër strategji/plan veprimi</t>
  </si>
  <si>
    <t>Detajimi i Kostos Totale të Produktit 4 sipas Artikujve Ekonomikë</t>
  </si>
  <si>
    <r>
      <rPr>
        <b/>
        <sz val="8"/>
        <rFont val="Garamond"/>
        <family val="1"/>
      </rPr>
      <t xml:space="preserve">Produkti 5 </t>
    </r>
    <r>
      <rPr>
        <sz val="8"/>
        <rFont val="Garamond"/>
        <family val="1"/>
      </rPr>
      <t>(shto produkte sipas rastit)</t>
    </r>
  </si>
  <si>
    <t>Raporte monitorimi te kryera</t>
  </si>
  <si>
    <t>Hartimi dhe përgatitja e raporteve të monitorimit për zbatimin e strategjisë ndërsektoriale në administratën publike për organizmat ndërkombëtarë</t>
  </si>
  <si>
    <t>Numër raportesh</t>
  </si>
  <si>
    <t>Detajimi i Kostos Totale të Produktit 5 sipas Artikujve Ekonomikë</t>
  </si>
  <si>
    <t>Kosto totale e produktit 5</t>
  </si>
  <si>
    <t>Akte ligjore dhe nënligjore te hartuara</t>
  </si>
  <si>
    <t xml:space="preserve">Hartimi i akteve ligjore dhe nënligjore në fushën e pagave, burimeve njerëzore dhe në fushën e organizimit të institucioneve </t>
  </si>
  <si>
    <t>numër aktesh</t>
  </si>
  <si>
    <t>Detajimi i Kostos Totale të Produktit 6 sipas Artikujve Ekonomikë</t>
  </si>
  <si>
    <t>Produkti 7</t>
  </si>
  <si>
    <t xml:space="preserve">Politika te ndermarra për zhvillimin profesional </t>
  </si>
  <si>
    <t>Hartimi i politikave për ngritjen e kapaciteteve dhe rritjen e integritetit në administratën publike</t>
  </si>
  <si>
    <t>politika</t>
  </si>
  <si>
    <t>Detajimi i Kostos Totale të Produktit 7 sipas Artikujve Ekonomikë</t>
  </si>
  <si>
    <t>Kosto totale e produktit 7</t>
  </si>
  <si>
    <t>Produkti 8</t>
  </si>
  <si>
    <t>Procese monitorimi te kryera</t>
  </si>
  <si>
    <t>Procese monitorimi te kryera për zbatimin e legjislacionit të shërbimit civilsi dhe Inspektime për të monitoruar zbatimin e legjislacion it të shërbimit civil</t>
  </si>
  <si>
    <t>Proces inspektimi</t>
  </si>
  <si>
    <t>Detajimi i Kostos Totale të Produktit 8 sipas Artikujve Ekonomikë</t>
  </si>
  <si>
    <t>Kosto totale e produktit 8</t>
  </si>
  <si>
    <t>Produkti 9</t>
  </si>
  <si>
    <t>Procese për sigurimin e mirëfunksionimit të institucionit</t>
  </si>
  <si>
    <t>Procese</t>
  </si>
  <si>
    <t>Detajimi i Kostos Totale të Produktit 9 sipas Artikujve Ekonomikë</t>
  </si>
  <si>
    <t>Kosto totale e produktit 9</t>
  </si>
  <si>
    <t>Blerje e pajisje  zyre dhe komjuterike</t>
  </si>
  <si>
    <t>Pajise zyre</t>
  </si>
  <si>
    <t>Kodi     18AP601</t>
  </si>
  <si>
    <t>Blerje  pajisje  zyre  dhe kompjuterike  për sigurimin e ambienteve të përshtashme për mirëfunksionimin e DAP</t>
  </si>
  <si>
    <t>Kodi i Projektit të Investimeve  M870290</t>
  </si>
  <si>
    <t xml:space="preserve">Rikonstruksion Godine </t>
  </si>
  <si>
    <t>M870290</t>
  </si>
  <si>
    <t>M2 te rikostruktuar/Godine e rikostruktuar</t>
  </si>
  <si>
    <t xml:space="preserve">IPA 2014 Zbatimi i reformes se Sherbimit Civil ne Administraten Publike </t>
  </si>
  <si>
    <t>Zbatimi i reformes se Sherbimit Civil ne Administraten Publike</t>
  </si>
  <si>
    <t>Kodi  18BP504</t>
  </si>
  <si>
    <t xml:space="preserve">Nr reformash </t>
  </si>
  <si>
    <t>Pagesë TVSH</t>
  </si>
  <si>
    <t>Kodi  18AP802</t>
  </si>
  <si>
    <t>Pagesa e TVSH për projekte</t>
  </si>
  <si>
    <t>e-Qeverisja</t>
  </si>
  <si>
    <t>1087027</t>
  </si>
  <si>
    <t>Garanton sigurinë për shërbimet e besuara, në veçanti për garantimin e besueshmërisë dhe sigurisë në transaksionet elektronike ndërmjet qytetarëve, biznesit dhe autoriteteve publike, duke rritur efektivitetin e shërbimeve publike e private dhe tregtisë elektronike si dhe përcakton standardet minimale teknike për sigurinë e të dhënave dhe rrjeteve/sistemeve kompjuterike të shoqërisë së informacionit, në përputhje me standardet ndërkombëtare në këtë fushë, me qellim krijimin e nje mjedisi te sigurt elektronik</t>
  </si>
  <si>
    <t>Auditime te infrastrukturave Kritike dhe te Rendesishme </t>
  </si>
  <si>
    <t>30 </t>
  </si>
  <si>
    <t>50 </t>
  </si>
  <si>
    <t>Auditime te Ofruesve te Kualifikuar te Sherbimeve te Besuara (OKSHB) </t>
  </si>
  <si>
    <t>2 </t>
  </si>
  <si>
    <t>2 ose më shumë në varësi të OKSHB të ri të Akredituar </t>
  </si>
  <si>
    <t>Treguesit e performances 3</t>
  </si>
  <si>
    <t>Treguesit e performances 1</t>
  </si>
  <si>
    <t>Treguesit e performances 2</t>
  </si>
  <si>
    <t>Hartimi i Akteve Ligjore dhe Nenligjore</t>
  </si>
  <si>
    <t>Numer Aktesh</t>
  </si>
  <si>
    <t>Pajisje zyre</t>
  </si>
  <si>
    <t>M870019</t>
  </si>
  <si>
    <t>Pajisje Kompjuterike</t>
  </si>
  <si>
    <t>M870099</t>
  </si>
  <si>
    <r>
      <t xml:space="preserve">Detajimi i Kostos Totale të </t>
    </r>
    <r>
      <rPr>
        <b/>
        <sz val="12"/>
        <color rgb="FFFF0000"/>
        <rFont val="Times New Roman"/>
        <family val="1"/>
      </rPr>
      <t>Produktit 2</t>
    </r>
    <r>
      <rPr>
        <b/>
        <sz val="12"/>
        <color theme="1"/>
        <rFont val="Times New Roman"/>
        <family val="1"/>
      </rPr>
      <t xml:space="preserve"> sipas Artikujve Ekonomikë</t>
    </r>
  </si>
  <si>
    <t>Rikonstruksion godina</t>
  </si>
  <si>
    <t>Server room</t>
  </si>
  <si>
    <r>
      <t xml:space="preserve">Detajimi i Kostos Totale të </t>
    </r>
    <r>
      <rPr>
        <b/>
        <sz val="12"/>
        <color rgb="FFFF0000"/>
        <rFont val="Times New Roman"/>
        <family val="1"/>
      </rPr>
      <t>Produktit 3</t>
    </r>
    <r>
      <rPr>
        <b/>
        <sz val="12"/>
        <color theme="1"/>
        <rFont val="Times New Roman"/>
        <family val="1"/>
      </rPr>
      <t xml:space="preserve"> sipas Artikujve Ekonomikë</t>
    </r>
  </si>
  <si>
    <t>Ngritja e Sistemit SIEM dhe SOAR</t>
  </si>
  <si>
    <t>Ngritja e Sistemit te integruar SIEM dhe SOAR</t>
  </si>
  <si>
    <t>Sistem i ri</t>
  </si>
  <si>
    <t>Licence per sistemin SIEM dhe SOAR</t>
  </si>
  <si>
    <t>Nr. Licencash</t>
  </si>
  <si>
    <t>Ngritja e sistemit te mbrojtjes kibernetike ALCIRT</t>
  </si>
  <si>
    <t>M870081</t>
  </si>
  <si>
    <t>Nr sistem</t>
  </si>
  <si>
    <t>E-Qeverisja</t>
  </si>
  <si>
    <t>Krijimi dhe implementimi I NSDI-se (Infrastrukutura Kombëtare e të Dhënave Gjeohapësinore), në Shqipëri është fushë e përgjegjësisë së ASIG-ut. Kjo është një infrastrukturë jetike për vendin tonë pasi lidhet ngushtësisht me aktivitetin e autoriteteve përgjegjëse për mbledhjen, procesimin, ruajtjen, shpërndarjen dhe përditësimin e të dhenave gjeohapësinore. Kjo infrastrukturë e përhershme është duke u ngritur në harmonizim të plotë me kërkesat e direktivës INSPIRE të Bashkimit Europian (BE), me synim ngritjen e mekanizmave të bashkepunimit me institucionet dhe organizatat e përfshira në mbledhjen, mirëmbajtjen dhe shpërndarjen e informacionit gjeohapësinor si dhe monitorimin dhe rregullimin /përshtatjen e punës sipas kërkesave të përdoruesve kryesore, grupeve të interesit dhe individëve. Përgjegjësia kryesore e ASIG-ut është koordinimi i punës për të siguruar krijimin dhe ofrimin e shërbimit të informacionit gjeohapësinor të plotë të saktë ,i përditesuar dhe lehtësisht i aksesueshëm për të gjithë grupet e interesuara. Puna e ASIG-ut konsiston në krijimin e standarteve dhe rregullave të përdorimit gjeohapësinor në funksion të hartimit të politikave zhvillimore dhe vendimmarrjes në nivel qendror dhe lokal.</t>
  </si>
  <si>
    <t>Projektimi, ndërtimi, operimi, mirëmbajtja dhe përmirësimi i një sistemi gjeohapësinor funksional e të integruar (NSDI), i cili prodhon dhe përdor informacion dhe njohuri gjeohapësinore, në përputhje me standardet e BE/ INSPIRE</t>
  </si>
  <si>
    <t>Numri i përdoruesve të Gjeoportalit Kombëtar</t>
  </si>
  <si>
    <t xml:space="preserve">Shërbime online për të dhënat gjeohapësinore </t>
  </si>
  <si>
    <t>Grupe të dhenash të standartizuara</t>
  </si>
  <si>
    <t>Numri i përdoruesve të sistemit ALBCORS</t>
  </si>
  <si>
    <t>Harta bazë e krijuar</t>
  </si>
  <si>
    <t>Imazhe satelitore të përpunuara</t>
  </si>
  <si>
    <t xml:space="preserve">Hartimi dhe zbatimi standardeve dhe rregullave uniforme të infrastrukturës së informacionit gjeohapësinor </t>
  </si>
  <si>
    <t>Grupe të dhënash të standartizuara</t>
  </si>
  <si>
    <t xml:space="preserve">Standarte dhe vendime normative të hartuara </t>
  </si>
  <si>
    <t>Hartimi dhe zbatimi i  standarteve dhe rregullave uniforme të infrastrukturës së informacionit gjeohapesinor për tu zbatuar nga autoritetet përgjegjëse të caktuar me ligj të cilat në aktivitetin e tyre kanë krijimin dhe përdorimin e gjeoinformacionit. (ASIG) harton programe pune në funksion të krijimit të kësaj infrastrukture për zbatimin e politikave, rregullave, procedurave dhe udhëzimeve të punës për temat e gjeoinfomarionit).</t>
  </si>
  <si>
    <t xml:space="preserve">Nr . Aktesh </t>
  </si>
  <si>
    <r>
      <t xml:space="preserve">Detajimi i Kostos Totale të </t>
    </r>
    <r>
      <rPr>
        <b/>
        <sz val="10"/>
        <color rgb="FFFF0000"/>
        <rFont val="Garamond"/>
        <family val="1"/>
      </rPr>
      <t>Produktit 1</t>
    </r>
    <r>
      <rPr>
        <b/>
        <sz val="10"/>
        <color theme="1"/>
        <rFont val="Garamond"/>
        <family val="1"/>
      </rPr>
      <t xml:space="preserve"> sipas Artikujve Ekonomikë</t>
    </r>
  </si>
  <si>
    <t>Rrjeti Albcors i mirëmbajtur</t>
  </si>
  <si>
    <t xml:space="preserve">Sistemit ALBCORS, ndërtimi i të cilit u mundësua me financimin e buxhetit të shtetit filloi funksionin e tij në Dhjetor të vitit 2019.
Implementimi i tij, do të mundesojë  shmangjen përfundimisht të shpenzimeve të dubluara për gjeoreferencim, pasaktësitë dhe konfuzionin që egziston aktualisht në Shqipëri, lidhur me informacionin hartografik, gjeoinformacionit në tërësi,veçanërisht gjatë procesit të regjistrimit të pronësisë duke i paraprirë njëkohësisht reformës qeveritare për tokën. Gjithashtu, do të mbështesë projektet për ndërtimin e infrastrukturës kombëtare. (turizmi, ujësjëllsi, kanalizime projekte rehabilitimi etj..).
Mirëmbajtja e  këtij  sistemi  pritet që të siguroje  dhënien e shërbimit (RTK dhe PP) për mbi 250 përdorues të sistemeve GNSS të cilët i përkasin zyrave të kadastrës, urbanizimit dhe projektuese të pushtetit qëndor,  pushtetit lokal dhe subjekteve private.
Në mënyrë që ky sistem te funksionojë 24 ore pa ndërprerje është lidhur kontratë 4- vjeçare mirëmbajtje me operatorin ekonomik i cili do të sigurojë :
1. Funksionimin e rrjetit aktiv të pozicionimit global "ALBCORS" ( 27 stacione CORS dhe qëndra e monitorimit) pa ndërprerje dhe sipas kushteve teknike të  kontratës.
2. Mbështetje dhe ndihmë teknike 24 orë në ditë për 7 ditë të javës.
3. Sigurimi "on-line" nëpërmjet internetit, telefonisë ose e-mail me ASIG.
4. Kontroll fizik në terren për mirëmbajtjen e stacioneve bazë dhe zgjidhjen e problematikës së   
    hasur.( software dhe hardware).
</t>
  </si>
  <si>
    <t>Sistem</t>
  </si>
  <si>
    <r>
      <t xml:space="preserve">Detajimi i Kostos Totale të </t>
    </r>
    <r>
      <rPr>
        <b/>
        <sz val="10"/>
        <color rgb="FFFF0000"/>
        <rFont val="Garamond"/>
        <family val="1"/>
      </rPr>
      <t>Produktit 2</t>
    </r>
    <r>
      <rPr>
        <b/>
        <sz val="10"/>
        <color theme="1"/>
        <rFont val="Garamond"/>
        <family val="1"/>
      </rPr>
      <t xml:space="preserve"> sipas Artikujve Ekonomikë</t>
    </r>
  </si>
  <si>
    <t>M870302</t>
  </si>
  <si>
    <t xml:space="preserve">Ndërtimi i pjesshëm i Kornizës Referuese Gjeodezike
</t>
  </si>
  <si>
    <t>Kodi i Projektit sipas listës se investimeve</t>
  </si>
  <si>
    <t xml:space="preserve">Ndërtimi i sistemit të rrjeteve gjeodezike të rrjeteve aktiv dhe pasiv (Rendi i Parë dhe Rendi II), ndërtimi i rrjeteve të nivelimit, rrjete gravametrike, magnometrike dhe marografike. </t>
  </si>
  <si>
    <t>nr. Sistemesh</t>
  </si>
  <si>
    <r>
      <t xml:space="preserve">Detajimi i Kostos Totale të </t>
    </r>
    <r>
      <rPr>
        <b/>
        <sz val="10"/>
        <color rgb="FFFF0000"/>
        <rFont val="Garamond"/>
        <family val="1"/>
      </rPr>
      <t xml:space="preserve">Produktit 1 </t>
    </r>
    <r>
      <rPr>
        <b/>
        <sz val="10"/>
        <color theme="1"/>
        <rFont val="Garamond"/>
        <family val="1"/>
      </rPr>
      <t>sipas Artikujve Ekonomikë</t>
    </r>
  </si>
  <si>
    <t>18BV903</t>
  </si>
  <si>
    <t>Blerje dhe instalim pajisjesh për stacionet marografike të Shëngjinit dhe Orikumit</t>
  </si>
  <si>
    <t>Pajisje për stacionet marografike të Shëngjinit dhe Orikumit</t>
  </si>
  <si>
    <r>
      <t xml:space="preserve">Detajimi i Kostos Totale të </t>
    </r>
    <r>
      <rPr>
        <b/>
        <sz val="10"/>
        <color rgb="FFFF0000"/>
        <rFont val="Garamond"/>
        <family val="1"/>
      </rPr>
      <t xml:space="preserve">Produktit 2 </t>
    </r>
    <r>
      <rPr>
        <b/>
        <sz val="10"/>
        <color theme="1"/>
        <rFont val="Garamond"/>
        <family val="1"/>
      </rPr>
      <t>sipas Artikujve Ekonomikë</t>
    </r>
  </si>
  <si>
    <t>18BV902</t>
  </si>
  <si>
    <t>Prodhim i ortofotove nga fotografitë ajrore historike</t>
  </si>
  <si>
    <t>Për realizimin e këtij projekti parashikohet të përgatitet një informacion i rëndësishem hartografik “Ortofoto” në vite për të gjithë Republikën e Shqipërisë rreth 28748 km2. Parashikohen të kryhet përpunimi, orientimi dhe korrektimi fotogrametrik për rreth 19000 fotografi ajrore dhe kryerja e shërbimit online i këtij produkti në Gjeoportalin Kombëtar</t>
  </si>
  <si>
    <r>
      <t xml:space="preserve">Detajimi i Kostos Totale të </t>
    </r>
    <r>
      <rPr>
        <b/>
        <sz val="10"/>
        <color rgb="FFFF0000"/>
        <rFont val="Garamond"/>
        <family val="1"/>
      </rPr>
      <t xml:space="preserve">Produktit 3 </t>
    </r>
    <r>
      <rPr>
        <b/>
        <sz val="10"/>
        <color theme="1"/>
        <rFont val="Garamond"/>
        <family val="1"/>
      </rPr>
      <t>sipas Artikujve Ekonomikë</t>
    </r>
  </si>
  <si>
    <t>Blerje pajisje elektronike</t>
  </si>
  <si>
    <t xml:space="preserve">Blerje kompjutera, UPS, Printer, Fotokopje për stafin e institucionit </t>
  </si>
  <si>
    <r>
      <t xml:space="preserve">Detajimi i Kostos Totale të </t>
    </r>
    <r>
      <rPr>
        <b/>
        <sz val="10"/>
        <color rgb="FFFF0000"/>
        <rFont val="Garamond"/>
        <family val="1"/>
      </rPr>
      <t xml:space="preserve">Produktit 4 </t>
    </r>
    <r>
      <rPr>
        <b/>
        <sz val="10"/>
        <color theme="1"/>
        <rFont val="Garamond"/>
        <family val="1"/>
      </rPr>
      <t>sipas Artikujve Ekonomikë</t>
    </r>
  </si>
  <si>
    <t>Shpenzime operative dhe investime për sistemet dhe infrastrukturen TI per Agjencine Kombetare te Shoqwrise se Informacionit dhe institucionet ne vartesi te Keshillit te Ministrave. Keto shpenzime jane hartuar mbwshtetur nw Vendimin nr.673, datw 22.11.2018 të Këshillit të Ministrave “Për riorganizimin e Agjencisë Kombëtare të Shoqërisë së Informacionit” i ndryshuar</t>
  </si>
  <si>
    <t>Zbatimin e politikave e te strategjive, per zhvillimin e sektorit te shoqerise se informacionit ( SHI) dhe ne vecanti te teknologjise se informacionit dhe komunikimit (TIK).                                                                                                                                                                                                                                b) Bashkerendimin  e programeve ne fushen e SHse dhe ne vecanti te TIK-ut.                                                                                                                                                                                                                                                                                                                                                                           c) Nxitjen e investimeve ne fushen SHI.                                                                                                                                                                                                                                                                                                                                                           ç)Promovimin e teknologjive te reja ne fushen e SHI-se                                                                                                                                                                                                                                                    d)Dhenien e kontributit ne edukimin dhe nxitjen e perdorimit te TIK-ut nga publiku</t>
  </si>
  <si>
    <t>Mirëmbajtja e sistemeve IT të AKSHI dhe Institucioneve Qeveritare</t>
  </si>
  <si>
    <t>Numer Sitemesh</t>
  </si>
  <si>
    <t>Licensa software</t>
  </si>
  <si>
    <t xml:space="preserve"> Liçensa te ndryshme sigurie dhe Sherbime te Microsoft Company</t>
  </si>
  <si>
    <t>Numer License</t>
  </si>
  <si>
    <r>
      <t xml:space="preserve">Detajimi i Kostos Totale të </t>
    </r>
    <r>
      <rPr>
        <b/>
        <sz val="8"/>
        <color rgb="FFFF0000"/>
        <rFont val="Garamond"/>
        <family val="1"/>
      </rPr>
      <t>Produktit 2</t>
    </r>
    <r>
      <rPr>
        <b/>
        <sz val="8"/>
        <color theme="1"/>
        <rFont val="Garamond"/>
        <family val="1"/>
      </rPr>
      <t xml:space="preserve"> sipas Artikujve Ekonomikë</t>
    </r>
  </si>
  <si>
    <t>Konsulence dhe Asistence Jons&amp;Dart</t>
  </si>
  <si>
    <t>M870018</t>
  </si>
  <si>
    <t>Ngritja e sistemve per Institucionet qendrore</t>
  </si>
  <si>
    <t>Permiresimi I sistemit te menaxhimit te standarteve</t>
  </si>
  <si>
    <t>I RI</t>
  </si>
  <si>
    <t>Nr. Sistemesh</t>
  </si>
  <si>
    <t>Përmirësimi i regjistrit elektronik të vaksinimit</t>
  </si>
  <si>
    <t>20AD410</t>
  </si>
  <si>
    <t>Nr sistemi</t>
  </si>
  <si>
    <r>
      <t xml:space="preserve">Detajimi i Kostos Totale të </t>
    </r>
    <r>
      <rPr>
        <b/>
        <sz val="8"/>
        <color rgb="FFFF0000"/>
        <rFont val="Garamond"/>
        <family val="1"/>
      </rPr>
      <t xml:space="preserve">Produktit 3 </t>
    </r>
    <r>
      <rPr>
        <b/>
        <sz val="8"/>
        <color theme="1"/>
        <rFont val="Garamond"/>
        <family val="1"/>
      </rPr>
      <t>sipas Artikujve Ekonomikë</t>
    </r>
  </si>
  <si>
    <t>Kosto totale e produkti 3</t>
  </si>
  <si>
    <t>Ngritja e Qendres se Operimit dhe Monitorimit e-Gov</t>
  </si>
  <si>
    <t>20AD411</t>
  </si>
  <si>
    <t>Nr. Sistemi</t>
  </si>
  <si>
    <r>
      <t xml:space="preserve">Detajimi i Kostos Totale të </t>
    </r>
    <r>
      <rPr>
        <b/>
        <sz val="8"/>
        <color rgb="FFFF0000"/>
        <rFont val="Garamond"/>
        <family val="1"/>
      </rPr>
      <t xml:space="preserve">Produktit 4 </t>
    </r>
    <r>
      <rPr>
        <b/>
        <sz val="8"/>
        <color theme="1"/>
        <rFont val="Garamond"/>
        <family val="1"/>
      </rPr>
      <t>sipas Artikujve Ekonomikë</t>
    </r>
  </si>
  <si>
    <t>Produkti 5</t>
  </si>
  <si>
    <t>Permiresimi i sistemit e-gjoba dhe shtimi i tabletave</t>
  </si>
  <si>
    <t>20AD412</t>
  </si>
  <si>
    <r>
      <t xml:space="preserve">Detajimi i Kostos Totale të </t>
    </r>
    <r>
      <rPr>
        <b/>
        <sz val="8"/>
        <color rgb="FFFF0000"/>
        <rFont val="Garamond"/>
        <family val="1"/>
      </rPr>
      <t xml:space="preserve">Produktit 5 </t>
    </r>
    <r>
      <rPr>
        <b/>
        <sz val="8"/>
        <color theme="1"/>
        <rFont val="Garamond"/>
        <family val="1"/>
      </rPr>
      <t>sipas Artikujve Ekonomikë</t>
    </r>
  </si>
  <si>
    <t>Produkti 6</t>
  </si>
  <si>
    <t>Ngritja e infrastruktures qendrore per sistemet e Policise se Shtetit</t>
  </si>
  <si>
    <t>20AD422</t>
  </si>
  <si>
    <r>
      <t xml:space="preserve">Detajimi i Kostos Totale të </t>
    </r>
    <r>
      <rPr>
        <b/>
        <sz val="8"/>
        <color rgb="FFFF0000"/>
        <rFont val="Garamond"/>
        <family val="1"/>
      </rPr>
      <t xml:space="preserve">Produktit 6 </t>
    </r>
    <r>
      <rPr>
        <b/>
        <sz val="8"/>
        <color theme="1"/>
        <rFont val="Garamond"/>
        <family val="1"/>
      </rPr>
      <t>sipas Artikujve Ekonomikë</t>
    </r>
  </si>
  <si>
    <t>Kosto totale e produktit 6</t>
  </si>
  <si>
    <t>Ngritja e Regjistrave Profesional Mjekesor ( Infermieri, mjeku, stomatologu, farmacisti)</t>
  </si>
  <si>
    <t>20AD424</t>
  </si>
  <si>
    <r>
      <t xml:space="preserve">Detajimi i Kostos Totale të </t>
    </r>
    <r>
      <rPr>
        <b/>
        <sz val="8"/>
        <color rgb="FFFF0000"/>
        <rFont val="Garamond"/>
        <family val="1"/>
      </rPr>
      <t xml:space="preserve">Produktit 7 </t>
    </r>
    <r>
      <rPr>
        <b/>
        <sz val="8"/>
        <color theme="1"/>
        <rFont val="Garamond"/>
        <family val="1"/>
      </rPr>
      <t>sipas Artikujve Ekonomikë</t>
    </r>
  </si>
  <si>
    <t>Permiresimi i sistemit te QKB</t>
  </si>
  <si>
    <t>20AD425</t>
  </si>
  <si>
    <r>
      <t xml:space="preserve">Detajimi i Kostos Totale të </t>
    </r>
    <r>
      <rPr>
        <b/>
        <sz val="8"/>
        <color rgb="FFFF0000"/>
        <rFont val="Garamond"/>
        <family val="1"/>
      </rPr>
      <t xml:space="preserve">Produktit 8 </t>
    </r>
    <r>
      <rPr>
        <b/>
        <sz val="8"/>
        <color theme="1"/>
        <rFont val="Garamond"/>
        <family val="1"/>
      </rPr>
      <t>sipas Artikujve Ekonomikë</t>
    </r>
  </si>
  <si>
    <t>Optimizimi dhe zgjerimi i infrastrukturave te sigurise</t>
  </si>
  <si>
    <t>M870052</t>
  </si>
  <si>
    <r>
      <t xml:space="preserve">Detajimi i Kostos Totale të </t>
    </r>
    <r>
      <rPr>
        <b/>
        <sz val="8"/>
        <color rgb="FFFF0000"/>
        <rFont val="Garamond"/>
        <family val="1"/>
      </rPr>
      <t xml:space="preserve">Produktit 9 </t>
    </r>
    <r>
      <rPr>
        <b/>
        <sz val="8"/>
        <color theme="1"/>
        <rFont val="Garamond"/>
        <family val="1"/>
      </rPr>
      <t>sipas Artikujve Ekonomikë</t>
    </r>
  </si>
  <si>
    <t>Produkti 10</t>
  </si>
  <si>
    <t>Upgrade i sistemit te komunikimit te Policisë së Shtetit- DATACOM</t>
  </si>
  <si>
    <t>20AD417</t>
  </si>
  <si>
    <r>
      <t xml:space="preserve">Detajimi i Kostos Totale të </t>
    </r>
    <r>
      <rPr>
        <b/>
        <sz val="8"/>
        <color rgb="FFFF0000"/>
        <rFont val="Garamond"/>
        <family val="1"/>
      </rPr>
      <t xml:space="preserve">Produktit 10 </t>
    </r>
    <r>
      <rPr>
        <b/>
        <sz val="8"/>
        <color theme="1"/>
        <rFont val="Garamond"/>
        <family val="1"/>
      </rPr>
      <t>sipas Artikujve Ekonomikë</t>
    </r>
  </si>
  <si>
    <t>Kosto totale e produktit 10</t>
  </si>
  <si>
    <t>Produkti 11</t>
  </si>
  <si>
    <t>Permiresimi dhe ristrukturimi I platformes se bashkeqeverisjes</t>
  </si>
  <si>
    <t>20AD433</t>
  </si>
  <si>
    <r>
      <t xml:space="preserve">Detajimi i Kostos Totale të </t>
    </r>
    <r>
      <rPr>
        <b/>
        <sz val="8"/>
        <color rgb="FFFF0000"/>
        <rFont val="Garamond"/>
        <family val="1"/>
      </rPr>
      <t xml:space="preserve">Produktit 11 </t>
    </r>
    <r>
      <rPr>
        <b/>
        <sz val="8"/>
        <color theme="1"/>
        <rFont val="Garamond"/>
        <family val="1"/>
      </rPr>
      <t>sipas Artikujve Ekonomikë</t>
    </r>
  </si>
  <si>
    <t>Kosto totale e produktit 11</t>
  </si>
  <si>
    <t>Produkti 12</t>
  </si>
  <si>
    <t>Permiresimi i regjistrit qendror te personelit</t>
  </si>
  <si>
    <t>20AD432</t>
  </si>
  <si>
    <r>
      <t xml:space="preserve">Detajimi i Kostos Totale të </t>
    </r>
    <r>
      <rPr>
        <b/>
        <sz val="8"/>
        <color rgb="FFFF0000"/>
        <rFont val="Garamond"/>
        <family val="1"/>
      </rPr>
      <t xml:space="preserve">Produktit 12 </t>
    </r>
    <r>
      <rPr>
        <b/>
        <sz val="8"/>
        <color theme="1"/>
        <rFont val="Garamond"/>
        <family val="1"/>
      </rPr>
      <t>sipas Artikujve Ekonomikë</t>
    </r>
  </si>
  <si>
    <t>Kosto totale e produktit 12</t>
  </si>
  <si>
    <t>Produkti 13</t>
  </si>
  <si>
    <t>Permiresimi I sistemit informatik te akreditimit</t>
  </si>
  <si>
    <t>I Ri</t>
  </si>
  <si>
    <r>
      <t xml:space="preserve">Detajimi i Kostos Totale të </t>
    </r>
    <r>
      <rPr>
        <b/>
        <sz val="8"/>
        <color rgb="FFFF0000"/>
        <rFont val="Garamond"/>
        <family val="1"/>
      </rPr>
      <t xml:space="preserve">Produktit 13 </t>
    </r>
    <r>
      <rPr>
        <b/>
        <sz val="8"/>
        <color theme="1"/>
        <rFont val="Garamond"/>
        <family val="1"/>
      </rPr>
      <t>sipas Artikujve Ekonomikë</t>
    </r>
  </si>
  <si>
    <t>Kosto totale e produktit 13</t>
  </si>
  <si>
    <t>Produkti 14</t>
  </si>
  <si>
    <t>Ngritja e sistemit te analizes dhe procesimit te te dhenave te fermave tip sipas FADN- MZHBR</t>
  </si>
  <si>
    <r>
      <t xml:space="preserve">Detajimi i Kostos Totale të </t>
    </r>
    <r>
      <rPr>
        <b/>
        <sz val="8"/>
        <color rgb="FFFF0000"/>
        <rFont val="Garamond"/>
        <family val="1"/>
      </rPr>
      <t xml:space="preserve">Produktit 14 </t>
    </r>
    <r>
      <rPr>
        <b/>
        <sz val="8"/>
        <color theme="1"/>
        <rFont val="Garamond"/>
        <family val="1"/>
      </rPr>
      <t>sipas Artikujve Ekonomikë</t>
    </r>
  </si>
  <si>
    <t>Kosto totale e produktit 14</t>
  </si>
  <si>
    <t>Produkti 15</t>
  </si>
  <si>
    <t xml:space="preserve">Permiresimi I eficences se energjise </t>
  </si>
  <si>
    <r>
      <t xml:space="preserve">Detajimi i Kostos Totale të </t>
    </r>
    <r>
      <rPr>
        <b/>
        <sz val="8"/>
        <color rgb="FFFF0000"/>
        <rFont val="Garamond"/>
        <family val="1"/>
      </rPr>
      <t xml:space="preserve">Produktit 15 </t>
    </r>
    <r>
      <rPr>
        <b/>
        <sz val="8"/>
        <color theme="1"/>
        <rFont val="Garamond"/>
        <family val="1"/>
      </rPr>
      <t>sipas Artikujve Ekonomikë</t>
    </r>
  </si>
  <si>
    <t>Kosto totale e produktit 15</t>
  </si>
  <si>
    <t>Produkti 16</t>
  </si>
  <si>
    <t>Permiresimi i sistemit VMS per anijet nen 12 meter</t>
  </si>
  <si>
    <t>Permiresimi I sistemit VMS per anijet nen 12 meter</t>
  </si>
  <si>
    <r>
      <t xml:space="preserve">Detajimi i Kostos Totale të </t>
    </r>
    <r>
      <rPr>
        <b/>
        <sz val="8"/>
        <color rgb="FFFF0000"/>
        <rFont val="Garamond"/>
        <family val="1"/>
      </rPr>
      <t xml:space="preserve">Produktit 16 </t>
    </r>
    <r>
      <rPr>
        <b/>
        <sz val="8"/>
        <color theme="1"/>
        <rFont val="Garamond"/>
        <family val="1"/>
      </rPr>
      <t>sipas Artikujve Ekonomikë</t>
    </r>
  </si>
  <si>
    <t>Kosto totale e produktit 16</t>
  </si>
  <si>
    <t>Produkti 17</t>
  </si>
  <si>
    <t>Permiresimi I sistemit te drejtesise per te mitur</t>
  </si>
  <si>
    <r>
      <t xml:space="preserve">Detajimi i Kostos Totale të </t>
    </r>
    <r>
      <rPr>
        <b/>
        <sz val="8"/>
        <color rgb="FFFF0000"/>
        <rFont val="Garamond"/>
        <family val="1"/>
      </rPr>
      <t xml:space="preserve">Produktit 17 </t>
    </r>
    <r>
      <rPr>
        <b/>
        <sz val="8"/>
        <color theme="1"/>
        <rFont val="Garamond"/>
        <family val="1"/>
      </rPr>
      <t>sipas Artikujve Ekonomikë</t>
    </r>
  </si>
  <si>
    <t>Kosto totale e produktit 17</t>
  </si>
  <si>
    <t>Produkti 18</t>
  </si>
  <si>
    <r>
      <t xml:space="preserve">Detajimi i Kostos Totale të </t>
    </r>
    <r>
      <rPr>
        <b/>
        <sz val="8"/>
        <color rgb="FFFF0000"/>
        <rFont val="Garamond"/>
        <family val="1"/>
      </rPr>
      <t xml:space="preserve">Produktit 18 </t>
    </r>
    <r>
      <rPr>
        <b/>
        <sz val="8"/>
        <color theme="1"/>
        <rFont val="Garamond"/>
        <family val="1"/>
      </rPr>
      <t>sipas Artikujve Ekonomikë</t>
    </r>
  </si>
  <si>
    <t>Kosto totale e produktit 18</t>
  </si>
  <si>
    <t>Produkti 19</t>
  </si>
  <si>
    <t>Permiresimi I sistemit te raportimit per peshkimin</t>
  </si>
  <si>
    <r>
      <t xml:space="preserve">Detajimi i Kostos Totale të </t>
    </r>
    <r>
      <rPr>
        <b/>
        <sz val="8"/>
        <color rgb="FFFF0000"/>
        <rFont val="Garamond"/>
        <family val="1"/>
      </rPr>
      <t xml:space="preserve">Produktit 19 </t>
    </r>
    <r>
      <rPr>
        <b/>
        <sz val="8"/>
        <color theme="1"/>
        <rFont val="Garamond"/>
        <family val="1"/>
      </rPr>
      <t>sipas Artikujve Ekonomikë</t>
    </r>
  </si>
  <si>
    <t>Kosto totale e produktit 19</t>
  </si>
  <si>
    <t>Produkti 20</t>
  </si>
  <si>
    <t>Permiresimi I sistemit te akteve</t>
  </si>
  <si>
    <t>20AD428</t>
  </si>
  <si>
    <r>
      <t xml:space="preserve">Detajimi i Kostos Totale të </t>
    </r>
    <r>
      <rPr>
        <b/>
        <sz val="8"/>
        <color rgb="FFFF0000"/>
        <rFont val="Garamond"/>
        <family val="1"/>
      </rPr>
      <t xml:space="preserve">Produktit 20 </t>
    </r>
    <r>
      <rPr>
        <b/>
        <sz val="8"/>
        <color theme="1"/>
        <rFont val="Garamond"/>
        <family val="1"/>
      </rPr>
      <t>sipas Artikujve Ekonomikë</t>
    </r>
  </si>
  <si>
    <t>Kosto totale e produktit 20</t>
  </si>
  <si>
    <t>Produkti 21</t>
  </si>
  <si>
    <t>Permiresimi i sistemit te vizes elektronike</t>
  </si>
  <si>
    <t>Permiresimi I sistemit te vizes elektronike</t>
  </si>
  <si>
    <r>
      <t xml:space="preserve">Detajimi i Kostos Totale të </t>
    </r>
    <r>
      <rPr>
        <b/>
        <sz val="8"/>
        <color rgb="FFFF0000"/>
        <rFont val="Garamond"/>
        <family val="1"/>
      </rPr>
      <t xml:space="preserve">Produktit 21 </t>
    </r>
    <r>
      <rPr>
        <b/>
        <sz val="8"/>
        <color theme="1"/>
        <rFont val="Garamond"/>
        <family val="1"/>
      </rPr>
      <t>sipas Artikujve Ekonomikë</t>
    </r>
  </si>
  <si>
    <t>Kosto totale e produktit 21</t>
  </si>
  <si>
    <t>Produkti 22</t>
  </si>
  <si>
    <t>Permiresimi I Sistemeve te Sigurise per Kryeministrine</t>
  </si>
  <si>
    <t>20AD429</t>
  </si>
  <si>
    <r>
      <t xml:space="preserve">Detajimi i Kostos Totale të </t>
    </r>
    <r>
      <rPr>
        <b/>
        <sz val="8"/>
        <color rgb="FFFF0000"/>
        <rFont val="Garamond"/>
        <family val="1"/>
      </rPr>
      <t xml:space="preserve">Produktit 22 </t>
    </r>
    <r>
      <rPr>
        <b/>
        <sz val="8"/>
        <color theme="1"/>
        <rFont val="Garamond"/>
        <family val="1"/>
      </rPr>
      <t>sipas Artikujve Ekonomikë</t>
    </r>
  </si>
  <si>
    <t>Kosto totale e produktit 22</t>
  </si>
  <si>
    <t>Produkti 23</t>
  </si>
  <si>
    <t>Implemenimi I Laboratoreve Smart</t>
  </si>
  <si>
    <t>20AD434</t>
  </si>
  <si>
    <r>
      <t xml:space="preserve">Detajimi i Kostos Totale të </t>
    </r>
    <r>
      <rPr>
        <b/>
        <sz val="8"/>
        <color rgb="FFFF0000"/>
        <rFont val="Garamond"/>
        <family val="1"/>
      </rPr>
      <t xml:space="preserve">Produktit 23 </t>
    </r>
    <r>
      <rPr>
        <b/>
        <sz val="8"/>
        <color theme="1"/>
        <rFont val="Garamond"/>
        <family val="1"/>
      </rPr>
      <t>sipas Artikujve Ekonomikë</t>
    </r>
  </si>
  <si>
    <t>Kosto totale e produktit 23</t>
  </si>
  <si>
    <t>Produkti 24</t>
  </si>
  <si>
    <t>Permiresimi i Sistemit te Matures Shteterore</t>
  </si>
  <si>
    <t>20AD426</t>
  </si>
  <si>
    <r>
      <t xml:space="preserve">Detajimi i Kostos Totale të </t>
    </r>
    <r>
      <rPr>
        <b/>
        <sz val="8"/>
        <color rgb="FFFF0000"/>
        <rFont val="Garamond"/>
        <family val="1"/>
      </rPr>
      <t xml:space="preserve">Produktit 24 </t>
    </r>
    <r>
      <rPr>
        <b/>
        <sz val="8"/>
        <color theme="1"/>
        <rFont val="Garamond"/>
        <family val="1"/>
      </rPr>
      <t>sipas Artikujve Ekonomikë</t>
    </r>
  </si>
  <si>
    <t>Kosto totale e produktit 24</t>
  </si>
  <si>
    <t>Kredi e Bankes Boterore per permiresimin e sitemeve digitale</t>
  </si>
  <si>
    <t>Ne vazhdim</t>
  </si>
  <si>
    <t>Nr projekte</t>
  </si>
  <si>
    <t>Politika Ekzistuese</t>
  </si>
  <si>
    <t>Shërbime të tjera</t>
  </si>
  <si>
    <t>01150</t>
  </si>
  <si>
    <t>Aktivitete në AKSIK</t>
  </si>
  <si>
    <t>Qëllimi e Politikës së Programit</t>
  </si>
  <si>
    <t>Sigurimi i informacionit të klasifikuar "sekret shtetëror", të NATO-s, BE-s, shteteve e organizatave të tjera ndërkombëtare.</t>
  </si>
  <si>
    <t>Treguesi i Performancës në nivel Qëllimi</t>
  </si>
  <si>
    <t>Raste të konstatuara të shkeljes së sigurisë kundrejt totalit të rasteve.</t>
  </si>
  <si>
    <t>Trend zbritës</t>
  </si>
  <si>
    <t xml:space="preserve">Hartimi, implementimi i politikave, standartizimi i masave dhe mbikëqyrja, për mbrojtjen e informacionit të klasifikuar "sekret shtetëror", të NATO-s, BE-së, shteteve e organizatave të tjera ndërkombëtare si dhe marrja e masave dhe organizimi i trajnimeve me qëllim rritjen e nivelit profesional të punonjësve të ministrive dhe institucioneve të tjera. </t>
  </si>
  <si>
    <t xml:space="preserve">Treguesit e Performancës për Objektivin </t>
  </si>
  <si>
    <t>Përputhshmëria e akteve tona me aktet e BE-së.</t>
  </si>
  <si>
    <t>Përqindja e punonjësve të trajnuar në fushën e sigurisë kombëtare kundrejt totalit.</t>
  </si>
  <si>
    <t>Trend rritës</t>
  </si>
  <si>
    <t xml:space="preserve">Produktet për Objektivin </t>
  </si>
  <si>
    <t xml:space="preserve">Shpenzimet Korrente </t>
  </si>
  <si>
    <t xml:space="preserve">Produkti </t>
  </si>
  <si>
    <t>Certifikata Sigurie Personi, Industriale dhe Sistemesh.</t>
  </si>
  <si>
    <t>Veprimtari administrative dhe operative në përmbushje të Qëllimit të Politikës së Programit</t>
  </si>
  <si>
    <t xml:space="preserve">Numer </t>
  </si>
  <si>
    <r>
      <t xml:space="preserve">Detajimi i Kostos Totale të </t>
    </r>
    <r>
      <rPr>
        <b/>
        <sz val="8"/>
        <color rgb="FFFF0000"/>
        <rFont val="Garamond"/>
        <family val="1"/>
      </rPr>
      <t xml:space="preserve">Produktit </t>
    </r>
    <r>
      <rPr>
        <b/>
        <sz val="8"/>
        <color theme="1"/>
        <rFont val="Garamond"/>
        <family val="1"/>
      </rPr>
      <t xml:space="preserve"> sipas Artikujve Ekonomikë</t>
    </r>
  </si>
  <si>
    <t>Blerje orendi zyre dhe kompjuterike</t>
  </si>
  <si>
    <t>Orendi zyre</t>
  </si>
  <si>
    <t>Kodi i Projektit sipas listës së investimeve</t>
  </si>
  <si>
    <t>18AN601</t>
  </si>
  <si>
    <t>Pajisje zyre dhe kompjuterike</t>
  </si>
  <si>
    <t xml:space="preserve">Blerje Automjeti </t>
  </si>
  <si>
    <t>Sherbime te tjera</t>
  </si>
  <si>
    <t>Koordinim dhe monitorim i administrimit dhe zbatimit ne praktike te kuadrit ligjor dhe politikave mbi pakicat kombetare.</t>
  </si>
  <si>
    <t>Sigurimi i ushtrimit te të drejtave specifike të personave që u përkasin një pakice kombëtare, si një përbërës thelbësor i një shoqërie të integruar dhe që garantojnë mosdiskriminimin dhe barazinë e plotë para ligjit.</t>
  </si>
  <si>
    <t>Perqindja/Numri  rasteve te diskriminimit te pakicave kombetare kundrejt totalit te diskriminimeve</t>
  </si>
  <si>
    <t xml:space="preserve">Zbatimi i kuadrit ligjor dhe politikave shteterore ne lidhje me pakicat kombetare, si edhe financimi i projekteve dhe nismave per fuqizimin, mbrojtjen e te drejtave, ruajtjen e promovimin e identitetit kombetar, kulturor e gjuhesor te tyre.
</t>
  </si>
  <si>
    <t xml:space="preserve">Perqindja e takimeve /aktiviteteve te realizuara kundrejt  takimeve /aktiviteteve te parashikuara </t>
  </si>
  <si>
    <t>Perqindja e  projekteve te realizuara kundrejt  projekteve te paraqitura</t>
  </si>
  <si>
    <t>Takime te kryera/Aktivitete</t>
  </si>
  <si>
    <t>Takime periodike me perfaqesuesit e PK per tu informuar mbi ecurine e problematikave te tyre dhe amendimin e kuadrit ligjor si dhe aktivitete te perbashketa me institucione te ngjashme te fushes.</t>
  </si>
  <si>
    <t xml:space="preserve">Nr.takimesh/aktivitetesh
</t>
  </si>
  <si>
    <t xml:space="preserve">Projekte/nisma te financuara </t>
  </si>
  <si>
    <t xml:space="preserve">Mbeshtetja e nismave dhe projekteve që synojnë mbrojtjen e të drejtave të pakicave kombëtare, ruajtjen dhe promovimin e identitetit të tyre të dallueshëm kulturor, etnik, gjuhësor, tradicional dhe fetar të pakicave kombëtare.
</t>
  </si>
  <si>
    <t>Nr Projektesh</t>
  </si>
  <si>
    <t>Pajisje te blera kompjuterike dhe zyre</t>
  </si>
  <si>
    <t>Pajisje kompjuterike dhe zyre</t>
  </si>
  <si>
    <t>INSPEKTORATI QENDROR</t>
  </si>
  <si>
    <t>Mbikëqyrja dhe koordinimi i veprimtarisë të  të gjithë Inspektorave Shtetërore, sipas Ligjit Nr.10 433, Datë 16.06.2011</t>
  </si>
  <si>
    <t xml:space="preserve">Realizimi i inpektimeve on-line, nëpërmjet portalit “e-Inspektimi” , për të siguruar programimin e inspektimeve  bazuar mbi vlerësimin e riskut,  dokumentimin e veprimtarisë inspektuese konform ligjit për inspektimin dhe ligjeve sektoriale, duke bashkërenduar  veprimtarinë inspektuese ndërmjet inspektorateve shtetërore, në përmbushje të misionit të Inspektoratit Qendror, për të rritur efektivitetin dhe përgjegjshmërinë e veprimtarisë inspektuese. </t>
  </si>
  <si>
    <t xml:space="preserve">Numri I Inspektorateve shteterore qe kryejne inspektime online </t>
  </si>
  <si>
    <t>Programimi i inspektimeve me bazw risku pwr Inspektoratet Shtetwrore dhe Vendore, nwpwrmjet sistemit "e-Inspektimi", dhe kryerja e procesit inspektues me dokumenta tw standartizuara</t>
  </si>
  <si>
    <t>Numri I Inspektorateve shteterore qe kryejne inspektime online me bazw risku</t>
  </si>
  <si>
    <t>Numri I inspektimeve te realizuara online nga Inspektoratet shteterore kundrejt numrit total te inspektimeve tw planifikuara</t>
  </si>
  <si>
    <t>Inspektime te kryera</t>
  </si>
  <si>
    <t>Numri I inspektimeve te kryera nga 16 Inspektoratet Shteterore, koordinimi dhe  mbikqyerja e kerkesave ligjore  ne fushen e  inspektimit per inspektoratet shteterore.</t>
  </si>
  <si>
    <t>Nr. Inspektimesh</t>
  </si>
  <si>
    <r>
      <t xml:space="preserve">Detajimi i Kostos Totale të </t>
    </r>
    <r>
      <rPr>
        <b/>
        <sz val="8"/>
        <color rgb="FFFF0000"/>
        <rFont val="Garamond"/>
        <family val="1"/>
      </rPr>
      <t>Produktit 1</t>
    </r>
    <r>
      <rPr>
        <b/>
        <sz val="8"/>
        <color rgb="FF000000"/>
        <rFont val="Garamond"/>
        <family val="1"/>
      </rPr>
      <t xml:space="preserve"> sipas Artikujve Ekonomikë</t>
    </r>
  </si>
  <si>
    <t>Projekti Nr.1</t>
  </si>
  <si>
    <t>18AO601</t>
  </si>
  <si>
    <t xml:space="preserve">  kompjutera per punonjesit,  fotokopje, tableta per sistemin online(palisje hardwere) per inspektoret shteterore etj</t>
  </si>
  <si>
    <r>
      <t xml:space="preserve">Detajimi i Kostos Totale të </t>
    </r>
    <r>
      <rPr>
        <b/>
        <sz val="8"/>
        <color rgb="FFFF0000"/>
        <rFont val="Garamond"/>
        <family val="1"/>
      </rPr>
      <t xml:space="preserve">Produktit 1 </t>
    </r>
    <r>
      <rPr>
        <b/>
        <sz val="8"/>
        <color rgb="FF000000"/>
        <rFont val="Garamond"/>
        <family val="1"/>
      </rPr>
      <t>sipas Artikujve Ekonomikë</t>
    </r>
  </si>
  <si>
    <t>Pajisje zyre te blera</t>
  </si>
  <si>
    <t>M870015</t>
  </si>
  <si>
    <t>Mobilimi I zyrave, pajisje te tjera</t>
  </si>
  <si>
    <t>Nr pajisjesh</t>
  </si>
  <si>
    <r>
      <t xml:space="preserve">Detajimi i Kostos Totale të </t>
    </r>
    <r>
      <rPr>
        <b/>
        <sz val="8"/>
        <color rgb="FFFF0000"/>
        <rFont val="Garamond"/>
        <family val="1"/>
      </rPr>
      <t xml:space="preserve">Produktit 2 </t>
    </r>
    <r>
      <rPr>
        <b/>
        <sz val="8"/>
        <color rgb="FF000000"/>
        <rFont val="Garamond"/>
        <family val="1"/>
      </rPr>
      <t>sipas Artikujve Ekonomikë</t>
    </r>
  </si>
  <si>
    <t>Projekti Nr.2</t>
  </si>
  <si>
    <t>Pajisje hardware per sistemimin online te inspekimit</t>
  </si>
  <si>
    <t>Nr. pajisje</t>
  </si>
  <si>
    <t>1150</t>
  </si>
  <si>
    <t>Institucioni Agjencia e Zhvillimit Te Territorit ka ne programin e vet pranimin, pregatitjen dhe  administrimin e dokumentave te aplikuesve per leje ndertimi  per shqyrtim nga Keshilli Kombetar i Territorit.</t>
  </si>
  <si>
    <t>Pranimi i aplikimeve dhe dhenia e nje pergjigjeje pozitive ose negative brenda 5 diteve pune nga marrja e aplikimit nga Institucioni</t>
  </si>
  <si>
    <t>Nr I aplikimeve te pranuara dhe shqyrtuara te cilat kane marre nje pergjigje. (AZHT-ja pranon dhe shqyrton dokumentacionin per ceshtje te formes brenda 5 diteve pune nga marrja e tij ne dorezim si dhe njofton aplikantin per pranimin apo mospranimin e kerkeses</t>
  </si>
  <si>
    <t>Shqyrtimi I dosjeve aplikante per leje ndertimi ne respekt te afateve kohore sipas legjislacionit perkates</t>
  </si>
  <si>
    <t>Numri I aplikimeve te shqyrtuara brenda afatit ndaj totalit te aplikimeve te marra nga Institucioni.</t>
  </si>
  <si>
    <t>Dosje te kaluara per shqyrtim ne KKT</t>
  </si>
  <si>
    <t xml:space="preserve">Mbasi Institucioni merr aplikimin dhe pregatit dokumentacionin perkates ceshtja kalon per shqyrtim dhe aprovim te Keshilli  Kombetar I Territorit </t>
  </si>
  <si>
    <t>Nr dosjesh</t>
  </si>
  <si>
    <t>Blerje pajisje informatike</t>
  </si>
  <si>
    <t xml:space="preserve"> Pajisje informatike</t>
  </si>
  <si>
    <t>18AO201</t>
  </si>
  <si>
    <t>SHËRBIME TË TJERA</t>
  </si>
  <si>
    <t>2024 - 2026</t>
  </si>
  <si>
    <t>Të sigurojë transparencën në lidhje me politikat, aktivitetet, projektet, eventet, si dhe qëllimin, objektivat, risitë apo problematikat që zgjidhen nëpërmjet akteve të Këshillit të Ministrave dhe të akteve të tjera të Ministrave dhe çdo Institucioni të administratës shtetërore.</t>
  </si>
  <si>
    <t>Informim dhe komunikim me publikun dhe median.</t>
  </si>
  <si>
    <t xml:space="preserve">Buxheti </t>
  </si>
  <si>
    <t xml:space="preserve">Parashikimi </t>
  </si>
  <si>
    <t>Informimi i institucioneve mbi raportimet mediatike; prodhimi i përmbajtjes për komunikimin publik të qeverisë dhe përgatitja e sondazheve qeveritare.</t>
  </si>
  <si>
    <t>Informimi i qytetarëve mbi nismat, vendimet dhe politikat e qeverisë përmes të gjitha mjeteve të komunikimit masiv.</t>
  </si>
  <si>
    <t>Informimi i medias mbi vendimet dhe politikat e qeverisë, si dhe menaxhimi i marrëdhënieve me gazetarët që ndjekin aktivitetin e qeverisë.</t>
  </si>
  <si>
    <t xml:space="preserve">Dhënia e informacionit te qytetarët dhe media mbi veprimtarinë e Ministrive dhe Agjencive të varësisë, si dhe informimi i gazetarëve mbi çështje që lidhen me punën ndërsektoriale të Qeverisë.  </t>
  </si>
  <si>
    <t>Organizimi i aktiviteteve publike të Kryeministrit dhe Kryeministrisë si dhe realizimi i produksionit dhe postproduksionit të materialeve për publikim, lidhur me këto organizime.</t>
  </si>
  <si>
    <t>98704AN</t>
  </si>
  <si>
    <t xml:space="preserve">Komunikim dhe informim mediatik </t>
  </si>
  <si>
    <t>Numer komunikimesh</t>
  </si>
  <si>
    <r>
      <rPr>
        <b/>
        <sz val="10"/>
        <color theme="1"/>
        <rFont val="Garamond"/>
        <family val="1"/>
      </rPr>
      <t>Produkti 2</t>
    </r>
    <r>
      <rPr>
        <sz val="10"/>
        <color theme="1"/>
        <rFont val="Garamond"/>
        <family val="1"/>
      </rPr>
      <t>(shto produkte sipas rastit)</t>
    </r>
  </si>
  <si>
    <t>Detajimi i Kostos Totale të Produktit X sipas Artikujve Ekonomikë</t>
  </si>
  <si>
    <r>
      <rPr>
        <b/>
        <sz val="10"/>
        <color theme="1"/>
        <rFont val="Garamond"/>
        <family val="1"/>
      </rPr>
      <t>Produkti 3</t>
    </r>
    <r>
      <rPr>
        <sz val="10"/>
        <color theme="1"/>
        <rFont val="Garamond"/>
        <family val="1"/>
      </rPr>
      <t>(shto produkte sipas rastit)</t>
    </r>
  </si>
  <si>
    <t>Cope</t>
  </si>
  <si>
    <t>Detajimi i Kostos Totale të Produktit 1&amp;2 …X sipas Artikujve Ekonomikë</t>
  </si>
  <si>
    <t>FORMAT 2 FORMATI   STANDARD I PËRGATITJES  SË  KËRKESAVE  BUXHETORE  PBA 2024 - 2026</t>
  </si>
  <si>
    <t>Politikat ekzistuese</t>
  </si>
  <si>
    <t>Objektivi 1 i Politikës së Programit*</t>
  </si>
  <si>
    <t xml:space="preserve">Koordinimi i ndihmës së huaj, sigurimi i mbështetjes në hartimin e dokumentave strategjikë dhe monitorimi i tyre.  </t>
  </si>
  <si>
    <t>Projekte të përfituara nga IPA Kombëtare/Rajonale në raport me aplikimet</t>
  </si>
  <si>
    <t>Numri i dokumentave strategjikë të miratuar (Strategji, Plane Veprimi etj)</t>
  </si>
  <si>
    <t>98704AO</t>
  </si>
  <si>
    <t>Strategji Kombëtare, Sektoriale dhe Ndërsektoriale të koordinuara dhe të monitoruara</t>
  </si>
  <si>
    <t>Sigurimi i mbështetjes për përgatitjen dhe miratimin e dokumentave strategjikë sipas fushës së përgjegjësisë së institucioneve (Strategji, Plane Veprimi etj), me synim harmonizimin e tyre me SKZHIE</t>
  </si>
  <si>
    <r>
      <t xml:space="preserve">Detajimi i Kostos Totale të </t>
    </r>
    <r>
      <rPr>
        <b/>
        <sz val="12"/>
        <color rgb="FFFF0000"/>
        <rFont val="Garamond"/>
        <family val="1"/>
        <charset val="238"/>
      </rPr>
      <t>Produktit 1</t>
    </r>
    <r>
      <rPr>
        <b/>
        <sz val="12"/>
        <color theme="1"/>
        <rFont val="Garamond"/>
        <family val="1"/>
        <charset val="238"/>
      </rPr>
      <t xml:space="preserve"> sipas Artikujve Ekonomikë</t>
    </r>
  </si>
  <si>
    <t>98704AP</t>
  </si>
  <si>
    <t>Projekte/programe të përfituara nga IPA Kombëtare/ Rajonale, monitorimi dhe zbatimi i tyre</t>
  </si>
  <si>
    <t>Koordinimi i  procesit të programimit, monitorimit të zbatimit dhe vlerësimit të asistencës financiare të BE-së, në bashkëpunim  me institucionet shqiptare potencialisht përfituese, me qëllim sigurimin e koherencës së prioriteteve të qeverisë me fokus integrimin në BE</t>
  </si>
  <si>
    <t>Nr projektesh</t>
  </si>
  <si>
    <r>
      <t>Detajimi i Kostos Totale të</t>
    </r>
    <r>
      <rPr>
        <b/>
        <sz val="12"/>
        <color rgb="FFFF0000"/>
        <rFont val="Garamond"/>
        <family val="1"/>
        <charset val="238"/>
      </rPr>
      <t xml:space="preserve"> Produktit 2 </t>
    </r>
    <r>
      <rPr>
        <b/>
        <sz val="12"/>
        <color theme="1"/>
        <rFont val="Garamond"/>
        <family val="1"/>
        <charset val="238"/>
      </rPr>
      <t>sipas Artikujve Ekonomikë</t>
    </r>
  </si>
  <si>
    <t>98704AQ</t>
  </si>
  <si>
    <t>Menaxhimi i portofolit të ndihmës së huaj</t>
  </si>
  <si>
    <t>Bashkerendim , negociim dhe nenshkrim I marreveshjeve/memorandumeve te mirekuptimit , protokolleve te bashkepunimit me komunitetin e donatoreve per ndihmen e huaj qe mer KM per programe dhe projekte zhvillimore ne funksion te realizimit te objektivave te SKZHIE-se dhe Integrimit Europian 2022-2030. Hartimi i raportit vjetor te performances se ndihmes se huaj si dhe organizim i takimeve dhe aktiviteteve me komunitetin e donatoreve.</t>
  </si>
  <si>
    <t>Nr i programeve/projekteve</t>
  </si>
  <si>
    <r>
      <t>Detajimi i Kostos Totale të</t>
    </r>
    <r>
      <rPr>
        <b/>
        <sz val="12"/>
        <color rgb="FFFF0000"/>
        <rFont val="Garamond"/>
        <family val="1"/>
        <charset val="238"/>
      </rPr>
      <t xml:space="preserve"> Produktit 3 </t>
    </r>
    <r>
      <rPr>
        <b/>
        <sz val="12"/>
        <color theme="1"/>
        <rFont val="Garamond"/>
        <family val="1"/>
        <charset val="238"/>
      </rPr>
      <t>sipas Artikujve Ekonomikë</t>
    </r>
  </si>
  <si>
    <t>Kodi i Projektit të Investimeve**</t>
  </si>
  <si>
    <t xml:space="preserve">Programe/projekte të Bashkëpunimit Ndërkufitar të Asistencës Financiare të BE-së </t>
  </si>
  <si>
    <t>Asistence Teknike IPA CBC Mal i Zi - Shqipëri</t>
  </si>
  <si>
    <t>GM15003</t>
  </si>
  <si>
    <t>Forcimi dhe zhvillim i kapaciteteve administrative të vendeve pjesëmarrëse në programin Mal i Zi - Shqipëri.</t>
  </si>
  <si>
    <r>
      <t xml:space="preserve">Detajimi i Kostos Totale të </t>
    </r>
    <r>
      <rPr>
        <b/>
        <sz val="12"/>
        <color rgb="FFFF0000"/>
        <rFont val="Garamond"/>
        <family val="1"/>
        <charset val="238"/>
      </rPr>
      <t>Produktit 1</t>
    </r>
    <r>
      <rPr>
        <b/>
        <sz val="12"/>
        <color theme="1"/>
        <rFont val="Garamond"/>
        <family val="1"/>
        <charset val="238"/>
      </rPr>
      <t xml:space="preserve"> </t>
    </r>
    <r>
      <rPr>
        <sz val="12"/>
        <color theme="1"/>
        <rFont val="Garamond"/>
        <family val="1"/>
        <charset val="238"/>
      </rPr>
      <t>sipas Artikujve Ekonomikë</t>
    </r>
  </si>
  <si>
    <t>Kosto totale e produktit</t>
  </si>
  <si>
    <t>Asistence Teknike  INTERREG IPA CBC Greqi - Shqipëri</t>
  </si>
  <si>
    <t>GM15004</t>
  </si>
  <si>
    <t>Forcimi dhe zhvillim i kapaciteteve administrative të vendeve pjesëmarrëse në programin  INTERREG IPA CBC Greqi - Shqiperi.</t>
  </si>
  <si>
    <r>
      <t xml:space="preserve">Detajimi i Kostos Totale të </t>
    </r>
    <r>
      <rPr>
        <b/>
        <sz val="12"/>
        <color rgb="FFFF0000"/>
        <rFont val="Garamond"/>
        <family val="1"/>
        <charset val="238"/>
      </rPr>
      <t>Produktit 2</t>
    </r>
    <r>
      <rPr>
        <b/>
        <sz val="12"/>
        <color theme="1"/>
        <rFont val="Garamond"/>
        <family val="1"/>
        <charset val="238"/>
      </rPr>
      <t xml:space="preserve"> </t>
    </r>
    <r>
      <rPr>
        <sz val="12"/>
        <color theme="1"/>
        <rFont val="Garamond"/>
        <family val="1"/>
        <charset val="238"/>
      </rPr>
      <t>sipas Artikujve Ekonomikë</t>
    </r>
  </si>
  <si>
    <t>Asistence Teknike IPA CBC Maqedoni e Veriut - Shqipëri</t>
  </si>
  <si>
    <t>GM15005</t>
  </si>
  <si>
    <t>Projekti i Asistencës Teknike për programin Maqedoni e Veriut  - Shqipëri synon forcimin e kapaciteteve administrative të vendeve pjesëmarrëse në Program.</t>
  </si>
  <si>
    <r>
      <t xml:space="preserve">Detajimi i Kostos Totale të </t>
    </r>
    <r>
      <rPr>
        <b/>
        <sz val="12"/>
        <color rgb="FFFF0000"/>
        <rFont val="Garamond"/>
        <family val="1"/>
        <charset val="238"/>
      </rPr>
      <t>Produktit 3</t>
    </r>
    <r>
      <rPr>
        <b/>
        <sz val="12"/>
        <color theme="1"/>
        <rFont val="Garamond"/>
        <family val="1"/>
        <charset val="238"/>
      </rPr>
      <t xml:space="preserve"> </t>
    </r>
    <r>
      <rPr>
        <sz val="12"/>
        <color theme="1"/>
        <rFont val="Garamond"/>
        <family val="1"/>
        <charset val="238"/>
      </rPr>
      <t>sipas Artikujve Ekonomikë</t>
    </r>
  </si>
  <si>
    <t>Asistencë Teknike IPA CBC Shqiperi-Kosove</t>
  </si>
  <si>
    <t>GM15006</t>
  </si>
  <si>
    <t>Projekti synon forcimin dhe zhvillimin e kapacitetete te burimeve njerëzore të vendeve pjesmarrëse ne program respektivisht te Kosovës dhe Shqipërisë,</t>
  </si>
  <si>
    <r>
      <t xml:space="preserve">Detajimi i Kostos Totale të </t>
    </r>
    <r>
      <rPr>
        <b/>
        <sz val="12"/>
        <color rgb="FFFF0000"/>
        <rFont val="Garamond"/>
        <family val="1"/>
        <charset val="238"/>
      </rPr>
      <t xml:space="preserve">Produktit 4 </t>
    </r>
    <r>
      <rPr>
        <sz val="12"/>
        <color theme="1"/>
        <rFont val="Garamond"/>
        <family val="1"/>
        <charset val="238"/>
      </rPr>
      <t>sipas Artikujve Ekonomikë</t>
    </r>
  </si>
  <si>
    <t>Asistencë teknike projekti strategjik Adrion/EUSAIR</t>
  </si>
  <si>
    <t>GM15013</t>
  </si>
  <si>
    <t>Projekti EUSAIR është instrumenti për promovimin dhe lehtësinë e zbatimit të strategjisë, i cili ofron mbështetje operacionale për strukturat qeverisëse të EUSAIR</t>
  </si>
  <si>
    <r>
      <t xml:space="preserve">Detajimi i Kostos Totale të </t>
    </r>
    <r>
      <rPr>
        <b/>
        <sz val="12"/>
        <color rgb="FFFF0000"/>
        <rFont val="Garamond"/>
        <family val="1"/>
        <charset val="238"/>
      </rPr>
      <t>Produktit 5</t>
    </r>
    <r>
      <rPr>
        <b/>
        <sz val="12"/>
        <color theme="1"/>
        <rFont val="Garamond"/>
        <family val="1"/>
        <charset val="238"/>
      </rPr>
      <t xml:space="preserve"> </t>
    </r>
    <r>
      <rPr>
        <sz val="12"/>
        <color theme="1"/>
        <rFont val="Garamond"/>
        <family val="1"/>
        <charset val="238"/>
      </rPr>
      <t>sipas Artikujve Ekonomikë</t>
    </r>
  </si>
  <si>
    <t>Asistencë teknike INTERREG MED</t>
  </si>
  <si>
    <t>GM15007</t>
  </si>
  <si>
    <t>Projekti i Asistencës Teknike për programin INTERREG MED synon forcimin e kapaciteteve administrative të vendeve pjesëmarrëse në Program.</t>
  </si>
  <si>
    <r>
      <t xml:space="preserve">Detajimi i Kostos Totale të </t>
    </r>
    <r>
      <rPr>
        <b/>
        <sz val="12"/>
        <color rgb="FFFF0000"/>
        <rFont val="Garamond"/>
        <family val="1"/>
        <charset val="238"/>
      </rPr>
      <t>Produktit 6</t>
    </r>
    <r>
      <rPr>
        <b/>
        <sz val="12"/>
        <color theme="1"/>
        <rFont val="Garamond"/>
        <family val="1"/>
        <charset val="238"/>
      </rPr>
      <t xml:space="preserve"> </t>
    </r>
    <r>
      <rPr>
        <sz val="12"/>
        <color theme="1"/>
        <rFont val="Garamond"/>
        <family val="1"/>
        <charset val="238"/>
      </rPr>
      <t>sipas Artikujve Ekonomikë</t>
    </r>
  </si>
  <si>
    <t>Asistencë teknike INTERREG IPA, CBC Balkan Mediterranean</t>
  </si>
  <si>
    <t>GM15010</t>
  </si>
  <si>
    <t>Projekti i Asistencës Teknike për Programin Interreg Balkan Mediterranean synon forcimin e kapaciteteve administrative të vendeve pjesëmarrëse në Program</t>
  </si>
  <si>
    <r>
      <t xml:space="preserve">Detajimi i Kostos Totale të </t>
    </r>
    <r>
      <rPr>
        <b/>
        <sz val="12"/>
        <color rgb="FFFF0000"/>
        <rFont val="Garamond"/>
        <family val="1"/>
        <charset val="238"/>
      </rPr>
      <t>Produktit 7</t>
    </r>
    <r>
      <rPr>
        <b/>
        <sz val="12"/>
        <color theme="1"/>
        <rFont val="Garamond"/>
        <family val="1"/>
        <charset val="238"/>
      </rPr>
      <t xml:space="preserve"> </t>
    </r>
    <r>
      <rPr>
        <sz val="12"/>
        <color theme="1"/>
        <rFont val="Garamond"/>
        <family val="1"/>
        <charset val="238"/>
      </rPr>
      <t>sipas Artikujve Ekonomikë</t>
    </r>
  </si>
  <si>
    <t>Asistencë teknike INTERREG IPA CBC Itali-Shqipëri-Mali i Zi</t>
  </si>
  <si>
    <t>GM15011</t>
  </si>
  <si>
    <t>Projekti i Asistencës Teknike për programin Intereg IPA, Itali - Shqipëri- Mali i Zi synon forcimin e kapaciteteve administrative të vendeve pjesëmarrëse në Program.</t>
  </si>
  <si>
    <r>
      <t xml:space="preserve">Detajimi i Kostos Totale të </t>
    </r>
    <r>
      <rPr>
        <b/>
        <sz val="12"/>
        <color rgb="FFFF0000"/>
        <rFont val="Garamond"/>
        <family val="1"/>
        <charset val="238"/>
      </rPr>
      <t>Produktit 8</t>
    </r>
    <r>
      <rPr>
        <b/>
        <sz val="12"/>
        <color theme="1"/>
        <rFont val="Garamond"/>
        <family val="1"/>
        <charset val="238"/>
      </rPr>
      <t xml:space="preserve"> </t>
    </r>
    <r>
      <rPr>
        <sz val="12"/>
        <color theme="1"/>
        <rFont val="Garamond"/>
        <family val="1"/>
        <charset val="238"/>
      </rPr>
      <t>sipas Artikujve Ekonomikë</t>
    </r>
  </si>
  <si>
    <t>Asistence Teknike Programi INTERREG Adrion</t>
  </si>
  <si>
    <t>GM15012</t>
  </si>
  <si>
    <t>Projekti i Asistencës Teknike për programin Interreg Adrion synon forcimin e kapaciteteve administrative të vendeve pjesëmarrëse në Program.</t>
  </si>
  <si>
    <t>Nr i projekteve</t>
  </si>
  <si>
    <r>
      <t xml:space="preserve">Detajimi i Kostos Totale të </t>
    </r>
    <r>
      <rPr>
        <b/>
        <sz val="12"/>
        <color rgb="FFFF0000"/>
        <rFont val="Garamond"/>
        <family val="1"/>
        <charset val="238"/>
      </rPr>
      <t>Produktit 9</t>
    </r>
    <r>
      <rPr>
        <b/>
        <sz val="12"/>
        <color theme="1"/>
        <rFont val="Garamond"/>
        <family val="1"/>
        <charset val="238"/>
      </rPr>
      <t xml:space="preserve"> </t>
    </r>
    <r>
      <rPr>
        <sz val="12"/>
        <color theme="1"/>
        <rFont val="Garamond"/>
        <family val="1"/>
        <charset val="238"/>
      </rPr>
      <t>sipas Artikujve Ekonomikë</t>
    </r>
  </si>
  <si>
    <t xml:space="preserve">Shërbime konsulence për studime parafizibikliteti, studime fizibiliteti, oponenca dhe shkrime projektesh </t>
  </si>
  <si>
    <t>18AN902</t>
  </si>
  <si>
    <t>Shërbime konsulence për studime parafizibikliteti, studime fizibiliteti, oponenca dhe shkrime projektesh me qëllim ofrimin e mbështetjes për hartimin e dokumentave strategjikë, projekteve etj.</t>
  </si>
  <si>
    <t xml:space="preserve">Numer Projektesh/Raportesh/studime </t>
  </si>
  <si>
    <r>
      <t xml:space="preserve">Detajimi i Kostos Totale të </t>
    </r>
    <r>
      <rPr>
        <b/>
        <sz val="10"/>
        <color rgb="FFFF0000"/>
        <rFont val="Times New Roman"/>
        <family val="1"/>
        <charset val="238"/>
      </rPr>
      <t xml:space="preserve">Produktit 1 </t>
    </r>
    <r>
      <rPr>
        <b/>
        <sz val="10"/>
        <color theme="1"/>
        <rFont val="Times New Roman"/>
        <family val="1"/>
        <charset val="238"/>
      </rPr>
      <t>sipas Artikujve Ekonomikë</t>
    </r>
  </si>
  <si>
    <t>Krijimi i faqes zyrtare (Web) të SASPAC</t>
  </si>
  <si>
    <t>18AN802</t>
  </si>
  <si>
    <t xml:space="preserve">Krijimi i faqes zyrtare (Web) të SASPAC me qëllim mirëfunksionimin dhe sigurimin e transparencën e institucionit </t>
  </si>
  <si>
    <t>Faqa Web</t>
  </si>
  <si>
    <r>
      <t xml:space="preserve">Detajimi i Kostos Totale të </t>
    </r>
    <r>
      <rPr>
        <b/>
        <sz val="10"/>
        <color rgb="FFFF0000"/>
        <rFont val="Times New Roman"/>
        <family val="1"/>
        <charset val="238"/>
      </rPr>
      <t xml:space="preserve">Produktit 11 </t>
    </r>
    <r>
      <rPr>
        <b/>
        <sz val="10"/>
        <color theme="1"/>
        <rFont val="Times New Roman"/>
        <family val="1"/>
        <charset val="238"/>
      </rPr>
      <t>sipas Artikujve Ekonomikë</t>
    </r>
  </si>
  <si>
    <t>Blerje pajisje TIK</t>
  </si>
  <si>
    <t>M870014</t>
  </si>
  <si>
    <t>Blerje e pajisje TIK me qellim të mirefunksonimit te punes ne institucion</t>
  </si>
  <si>
    <t>Nr i pajisjeve (kompjutera, printera, etj)</t>
  </si>
  <si>
    <r>
      <t xml:space="preserve">Detajimi i Kostos Totale të </t>
    </r>
    <r>
      <rPr>
        <b/>
        <sz val="10"/>
        <color rgb="FFFF0000"/>
        <rFont val="Times New Roman"/>
        <family val="1"/>
        <charset val="238"/>
      </rPr>
      <t xml:space="preserve">Produktit 12 </t>
    </r>
    <r>
      <rPr>
        <b/>
        <sz val="10"/>
        <color theme="1"/>
        <rFont val="Times New Roman"/>
        <family val="1"/>
        <charset val="238"/>
      </rPr>
      <t>sipas Artikujve Ekonomikë</t>
    </r>
  </si>
  <si>
    <t xml:space="preserve">Blerje pajisje te tjera zyre </t>
  </si>
  <si>
    <t>M870072</t>
  </si>
  <si>
    <t>Blerja  e pajisjeve të tjera për zyrë të domosdoshme në punën e përditëshme të stafit (kamera, kufje, hardisk i jashtem etj)</t>
  </si>
  <si>
    <r>
      <t xml:space="preserve">Detajimi i Kostos Totale të </t>
    </r>
    <r>
      <rPr>
        <b/>
        <sz val="10"/>
        <color rgb="FFFF0000"/>
        <rFont val="Times New Roman"/>
        <family val="1"/>
        <charset val="238"/>
      </rPr>
      <t xml:space="preserve">Produktit 13 </t>
    </r>
    <r>
      <rPr>
        <b/>
        <sz val="10"/>
        <color theme="1"/>
        <rFont val="Times New Roman"/>
        <family val="1"/>
        <charset val="238"/>
      </rPr>
      <t>sipas Artikujve Ekonomikë</t>
    </r>
  </si>
  <si>
    <t>Asistence Teknike per forcimin e kapaciteteve lidhur me planifikimin, pergatitjen dhe zbatimin e projekteve infrastrukturore ne Shqiperi.  (EuropeAid/139665/DH/SER/AL Contract No: 2019/406-903).</t>
  </si>
  <si>
    <t>M870045</t>
  </si>
  <si>
    <t>Sigurimi i Asistences Teknike per forcimin e kapaciteteve me qellim planifikimin, pergatitjen dhe zbatimin e projekteve infrastrukturore ne Shqiperi. (EuropeAid/139665/DH/SER/AL Contract No: 2019/406-903)</t>
  </si>
  <si>
    <t>GOVERNED</t>
  </si>
  <si>
    <t>Dixhitalizimi I sherbimeve publike sipas praktikave me te mira Europiane, ne sherbim te rritjes se aftesive te administrates publike , per menaxhimin dhe perthithjen e fondeve te BE</t>
  </si>
  <si>
    <t>Nr sherbimesh/praktikash</t>
  </si>
  <si>
    <t>000/lekë</t>
  </si>
  <si>
    <t>Veprimtaria audituese e KLSH</t>
  </si>
  <si>
    <t>01120</t>
  </si>
  <si>
    <t xml:space="preserve">"Ushtrimi i veprimtarisë audituese në një linjë me standartet ndërkombëtare të auditimit mbi përdorimin me efektivitet, eficience dhe ekonomicitet të fondeve publike në funksion të rritjes së pergjegjshmerisë së menaxhimit të financave e pasurisë publike duke sjellë vlerë të shtuar për shoqërine dhe ndryshim në jetën e qytetareve” </t>
  </si>
  <si>
    <r>
      <t>Rritja e impaktit te veprimtarise audituese nepermjet adresimit te rekomandimeve dhe</t>
    </r>
    <r>
      <rPr>
        <b/>
        <sz val="10"/>
        <rFont val="Times New Roman"/>
        <family val="1"/>
      </rPr>
      <t xml:space="preserve"> trendit ne rritje te nivelit te zbatimit terekomandimeve </t>
    </r>
  </si>
  <si>
    <t xml:space="preserve">Për  vitin 2024-2026 “Mbulimi me auditime financiare, perputhshmerie dhe performance i njesive tw sektorit publik nepermjet konsolidimit te auditimeve te perputhshmerise rritjes se auditimeve financiare dhe te performances ne nje linje me Standartet Nderkombetare te Auditimit si dhe thellimi nw auditimin e teknologjisw sw informacionit IT.  </t>
  </si>
  <si>
    <t xml:space="preserve">Trend rritës </t>
  </si>
  <si>
    <t xml:space="preserve">Rritja e Numrit të Auditimeve të Performancës (4 çdo vit) Auditimeve  Financiare dhe konsolidimi auditimeve të përputhshmerisë. 
</t>
  </si>
  <si>
    <t>Auditime te kryera</t>
  </si>
  <si>
    <t>Auditime të perputhshmërisë,rregullshmerisë financiare dhe performance, it</t>
  </si>
  <si>
    <t>601. Sigurimet Shoq Shend.</t>
  </si>
  <si>
    <t xml:space="preserve">606. Transferta </t>
  </si>
  <si>
    <t>``</t>
  </si>
  <si>
    <t xml:space="preserve">Blerje pajisje kompjuterike </t>
  </si>
  <si>
    <t>Pajisje komjuterike te blera</t>
  </si>
  <si>
    <t>Kodi i Projektit</t>
  </si>
  <si>
    <t xml:space="preserve">Nr paisjesh </t>
  </si>
  <si>
    <t>Pajise zyre te blera</t>
  </si>
  <si>
    <t xml:space="preserve">Blerje Paisje Zyre </t>
  </si>
  <si>
    <t xml:space="preserve">Blerje automjeti </t>
  </si>
  <si>
    <t>Automjete te blera</t>
  </si>
  <si>
    <t>Blerje automjete</t>
  </si>
  <si>
    <t>Nr automjete</t>
  </si>
  <si>
    <t>Forcimi i rolit të Auditimit të Jashtëm në mbikqyrjen e partneritetit publik-privat në Shqipëri</t>
  </si>
  <si>
    <t>Nr trajnime</t>
  </si>
  <si>
    <t xml:space="preserve">Totali i shpenzimeve të Programit </t>
  </si>
  <si>
    <t>Totali i shpenzimeve  sipas artikujve</t>
  </si>
  <si>
    <t>601. Sigurimet Shoq/Shendets</t>
  </si>
  <si>
    <t xml:space="preserve">Ofrimi direkt te sherbimeve publike, per te garantuar bashkeqeverisje e gjitheperfshirje ne politikberje dhe vendimmarrje, nepermjet nderveprimit ne platformen elektronike (Me ty, per Shqiperine qe duam) te qytetareve, organizatave jofitimprurese e sipermarrjes private me administraten shteterore dhe institucionet qeverisese, si dhe mbeshtetjen e projekteve e te programeve per nje shoqeri te hapur dhe per institucione me prane qytetareve, shoqerise civile, rinise dhe aktoreve te tjere, ne fusha te ndryshme si inovacioni, krijimtaria, transparenca, arsimi, rinia, shkenca, arti, kultura, grupet vulnerabel. </t>
  </si>
  <si>
    <t>Kthimi i pergjigjeve dhe mundesisht zgjidhja e problematikave te ndryshme te qytetareve ne raport me institucionet shteterore</t>
  </si>
  <si>
    <t>Realizimi dhe rritja e cilesise se bashkeqeverisjes dhe gjithperfshirjes ne politikberje dhe vendimmarrje nepermjet Platformes (Me ty, per Shqiperine qe duam)</t>
  </si>
  <si>
    <t>Ankesa te shqyrtuara</t>
  </si>
  <si>
    <t>Shqyrtimi i te gjitha ankesave te qytetareve, qe lidhen me problematika me institucionet e ndryshme shteterore</t>
  </si>
  <si>
    <t>Blerje paisjesh kompjuterike</t>
  </si>
  <si>
    <t>Presidenca</t>
  </si>
  <si>
    <t>01</t>
  </si>
  <si>
    <t>Veprimtaria e Presidentit</t>
  </si>
  <si>
    <t>Veprimtaria e Presidentit
Sigurimi i ekuilibrit midis organeve kushtetuese, që kryejnë drejtimin politik në vend, nëpërmjet ushtrimit të kompetencave të Presidentit të Republikës, të dhëna nga Kushteuta.</t>
  </si>
  <si>
    <t>Sigurimi i ekuilibrit midis organeve kushtetuese, që kryejnë drejtimin politik në vend, si edhe zbatimi dhe respektimi nga të gjitha palet i Kushtetutës së Shqiperisë.</t>
  </si>
  <si>
    <t>Garantimi i zbatimit të Kushtetutës së Shqiperisë</t>
  </si>
  <si>
    <t>350</t>
  </si>
  <si>
    <t>Ushtrimi i funksioneve kushtetuese të Presidentit nëpërmjet dekretimeve të ndryshme për shpallje ligjesh, shtetësinë shqiptare dhe për dekorata e tituj nderi</t>
  </si>
  <si>
    <t>Dekrete për ligje e shtetësi, ndaj totalit propozuar</t>
  </si>
  <si>
    <t>Dekorata e tituj nderi të akorduara, ndaj totalit te propozuar</t>
  </si>
  <si>
    <t>250</t>
  </si>
  <si>
    <t>90101</t>
  </si>
  <si>
    <t>Jo-projekte (001-01-01120)</t>
  </si>
  <si>
    <t>90101AA - Dekrete për shpallje ligjesh, për shtetësinë shqiptare dhe dekorata e tituj nderi</t>
  </si>
  <si>
    <t>Studimi i dosjeve per shpallje te ligjeve, studim dhe perpunim praktikash per dhenie e lenie te nenshtetesise, si edhe per dhenie te dekoratave e titujve te nderit.</t>
  </si>
  <si>
    <t>nr dekretesh/ligjesh</t>
  </si>
  <si>
    <t>180700000</t>
  </si>
  <si>
    <t>178300000</t>
  </si>
  <si>
    <t>602333.33</t>
  </si>
  <si>
    <t>509428.57</t>
  </si>
  <si>
    <t>-0.0133</t>
  </si>
  <si>
    <t>-0.1542</t>
  </si>
  <si>
    <t>18AA1</t>
  </si>
  <si>
    <t>Blerje pajisje, sisteme, makineri të ndryshme</t>
  </si>
  <si>
    <t>M010003 - Orendi dhe pajisje zyre</t>
  </si>
  <si>
    <t>Blerje e orendive dhe pajisjeve per zyra</t>
  </si>
  <si>
    <t>216666.67</t>
  </si>
  <si>
    <t>-0.7692</t>
  </si>
  <si>
    <t>M010020 - Pajisje kompjuterike dhe elektronike te blera</t>
  </si>
  <si>
    <t>Blerja e pajisjeve kompjuterike dhe elektronike</t>
  </si>
  <si>
    <t>Synimet e politikës së jashtme të vendit, promovimi i Shqipërisë në arenën ndërkombëtare, si edhe njohja, nxitja dhe mbështetja e vlerave kombëtare në vend.</t>
  </si>
  <si>
    <t>Partnerë ndërkombetarë të takuar</t>
  </si>
  <si>
    <t>Partnere biznesi, organizata  dhe individë te takuar</t>
  </si>
  <si>
    <t>280</t>
  </si>
  <si>
    <t>260</t>
  </si>
  <si>
    <t>265</t>
  </si>
  <si>
    <t>90101AB - Aktivitete nderkombetare per promovimin e vendit</t>
  </si>
  <si>
    <t>Organizimi i pritjeve, percjelljeve dhe trajtim te personaliteteve te ftuar nga Presidenti i Republikes, si edhe organizimi i vizitave te Presidentit te Republikes jashte vendit.</t>
  </si>
  <si>
    <t>numer aktivitetesh</t>
  </si>
  <si>
    <t>37700000</t>
  </si>
  <si>
    <t>35200000</t>
  </si>
  <si>
    <t>35700000</t>
  </si>
  <si>
    <t>1750000</t>
  </si>
  <si>
    <t>1508000</t>
  </si>
  <si>
    <t>1552173.91</t>
  </si>
  <si>
    <t>-0.12</t>
  </si>
  <si>
    <t>0.0455</t>
  </si>
  <si>
    <t>0.0771</t>
  </si>
  <si>
    <t>-0.0663</t>
  </si>
  <si>
    <t>-0.1383</t>
  </si>
  <si>
    <t>0.061</t>
  </si>
  <si>
    <t>-0.0299</t>
  </si>
  <si>
    <t>90101AC - Veprimtari protokollare brenda vendit</t>
  </si>
  <si>
    <t>Organizimi i veprimtarive ne Institucion, si  edhe organizimi i aktiviteteve brenda vendit.</t>
  </si>
  <si>
    <t>48000000</t>
  </si>
  <si>
    <t>52500000</t>
  </si>
  <si>
    <t>50000000</t>
  </si>
  <si>
    <t>50500000</t>
  </si>
  <si>
    <t>218181.82</t>
  </si>
  <si>
    <t>192307.69</t>
  </si>
  <si>
    <t>190566.04</t>
  </si>
  <si>
    <t>0.2727</t>
  </si>
  <si>
    <t>0.0192</t>
  </si>
  <si>
    <t>0.0938</t>
  </si>
  <si>
    <t>-0.0476</t>
  </si>
  <si>
    <t>0.01</t>
  </si>
  <si>
    <t>-0.1406</t>
  </si>
  <si>
    <t>0.0256</t>
  </si>
  <si>
    <t>-0.0091</t>
  </si>
  <si>
    <t>Kuvendi</t>
  </si>
  <si>
    <t>02</t>
  </si>
  <si>
    <t xml:space="preserve">Programi mundëson projektimin dhe planifikimin efiçent dhe efikas të shërbimeve që do të kryhen në Kuvendin e Shqipërisë me një impakt të lartë në veprimtarinë parlamentare, në përmbushje të funksioneve kushtetuese të Institucionit. Për të administruar me efikasistet resurset teknologjike, financiare dhe njerëzore, programi përcakton objektiva të qartë, të pranueshëm, realistë dhe të matshëm në kohë. Përmbushja e tyre garanton autonominë financiare dhe administrative të Kuvendit, rritje të kapaciteteve të administratës në përputhje me sfidat dhe kërkesat e reja, përmirësim të menaxhimit dhe komunikimit të brendshëm organizativ të administratës, transparencë dhe komunikim me qytetarët, bashkëpunim me shoqërinë civile, përmirësim të marrdhënieve me median për pasqyrim real të veprimtarisë së Kuvendit, paanshmëri në ofrimin e shërbimeve kërkimore dhe edukuese, si edhe përmirësim të mjediseve, pajisjeve dhe kushteve të punës.
</t>
  </si>
  <si>
    <t>Politika e programit synon përmirësim të vazhdueshëm të punës për ndërgjegjësimin dhe angazhimin e qytetarëve në veprimtarinë e Kuvendit, rritje të efektivitetit dhe paanshmërisë në ofrimin e shërbimeve kërkimore, rritje të nivelit të tekonologjisë së informacionit duke përfshirë dhe sigurimin e punës në distancë, përmirësim i kuadrit rregullator, rritje e kapaciteteve njerëzore, si edhe përmirësim i komunikimit të brendshëm dhe infrastrukturës e kushteve të punës.</t>
  </si>
  <si>
    <t>Rritja në % e numrit të trajnimit të punonjësve.</t>
  </si>
  <si>
    <t>Rritja në % e analizave dhe punës kërkimore për çështjet parlamentare.</t>
  </si>
  <si>
    <t>Rritja në % e raportit meshkuj femra për programin.</t>
  </si>
  <si>
    <t>Informacione në kohë reale të pasqyrimit të aktiviteteve parlamentare, si publikime lajmesh, njoftime konferenca për shtyp dhe mbledhje seancash e komisionesh.</t>
  </si>
  <si>
    <t>Të rritet niveli i transparencës, objektivitetit të informimit dhe aksesi i publikut në çështjet parlamentare duke punuar me kapacitete njerëzore profesionale gjithnjë në rritje.</t>
  </si>
  <si>
    <t>Rritja në % e kapaciteteve të larta profesionale të punonjësve nëpërmjet trajnimeve dhe rekrutimeve.</t>
  </si>
  <si>
    <t>Rritja në % e mbështetjes së anëtarëve të parlamentit nëpërmjet analizave dhe punës kërkimore.</t>
  </si>
  <si>
    <t>Rritja në % e nxënësve dhe studentëve të cilët vizitojnë Kuvendin dhe informohen mbi veprimtarinë e tij</t>
  </si>
  <si>
    <t>Rritja në % e njoftimeve dhe kthim përgjigjeve në kohë reale në kuadër të transparencës dhe informimit të publikut</t>
  </si>
  <si>
    <t>90201</t>
  </si>
  <si>
    <t>Jo-projekte (001-02-01110)</t>
  </si>
  <si>
    <t>90201AA - Burime njerëzore të mirëmenaxhuara në përputhje me sfidat e kërkesat e kohës.</t>
  </si>
  <si>
    <t>Rritja e kapaciteteve njerëzore për të suportuar ligjvënësit në mënyrë sa më profesionale me punë kërkimore, ekspertizë profesionale dhe të paanshme.</t>
  </si>
  <si>
    <t>Numri i nëpunësve që trajnohen dhe rekrutohen</t>
  </si>
  <si>
    <t>322920000</t>
  </si>
  <si>
    <t>322120000</t>
  </si>
  <si>
    <t>8073000</t>
  </si>
  <si>
    <t>8053000</t>
  </si>
  <si>
    <t>7158222.22</t>
  </si>
  <si>
    <t>-0.0025</t>
  </si>
  <si>
    <t>-0.1111</t>
  </si>
  <si>
    <t>90201AB - Informim publik, edukim qytetar dhe transparencë maksimale e bashkëpunim me median për pasqyrimin real të veprimtarisë së Kuvendit.</t>
  </si>
  <si>
    <t>Kuvendi zhvillon aktivitete në rritjen e nivelit të transparencës dhe edukimit qytetar. Gjithashtu Kuvendi harton strategji me politika për përmirësimin e marrdhënieve të tij me median, lehtësimin e përdorimit të faqes zyrtare të internetit, dhënien e informacionit në mënyrën dhe kohën e duhur për publikun e gjerë me qëllim arritjen e një parlamenti dixhital dhe të hapur. Kuvendi zhvillon edhe aktivitete mbi edukimin qytetar dhe krijon lehtësinë e nevojshme për të pasqyruar kontributin e shoqërisë civile dhe grupeve të interesit që dëshirojnë të jenë pjesëmarrës aktivë në vendimmarrje.</t>
  </si>
  <si>
    <t>Numër shërbimesh</t>
  </si>
  <si>
    <t>7790000</t>
  </si>
  <si>
    <t>8090000</t>
  </si>
  <si>
    <t>311600</t>
  </si>
  <si>
    <t>237941.18</t>
  </si>
  <si>
    <t>269666.67</t>
  </si>
  <si>
    <t>0.36</t>
  </si>
  <si>
    <t>-0.1176</t>
  </si>
  <si>
    <t>-0.2364</t>
  </si>
  <si>
    <t>0.1333</t>
  </si>
  <si>
    <t>18AA2</t>
  </si>
  <si>
    <t>Blerje pajisje zyre dhe makina e makineri te ndryshme</t>
  </si>
  <si>
    <t>M020029 - Libra te blere</t>
  </si>
  <si>
    <t>SHTIMI I FONDIT TE LIBRIT NE BIBLIOTEKEN E KUVENDIT</t>
  </si>
  <si>
    <t>numër libra</t>
  </si>
  <si>
    <t>43</t>
  </si>
  <si>
    <t>18604.65</t>
  </si>
  <si>
    <t>14285.71</t>
  </si>
  <si>
    <t>-0.186</t>
  </si>
  <si>
    <t>-0.375</t>
  </si>
  <si>
    <t>-0.2321</t>
  </si>
  <si>
    <t>Të sigurohet arkitekturë optimale dhe bashkëkohore e teknologjisë së informacionit si dhe infrastrukturë dhe kushte pune me standarte për veprimtarinë parlamentare, në përgjigje të sfidave të reja.</t>
  </si>
  <si>
    <t>Rritja në % e përdoruesëve të sistemeve të tekonologjisë së informacionit, për të marrë informacion mbi veprimtarinë e Kuvendit në kohë reale.</t>
  </si>
  <si>
    <t>Rritja e efiçencës në teknologjinë e informacionit për përmirësimin e punës në distancë.</t>
  </si>
  <si>
    <t>Përmirësimi i kushteve të punës dhe standarteve të pritje-përcjelljes së delegacioneve.</t>
  </si>
  <si>
    <t>90201AC - Ndërtesa, zyra, sisteme dhe makineri e pajisje të mirëmbajtura.</t>
  </si>
  <si>
    <t>Mirëmbajtja e planifikuar e ndërtesave, zyrave, pajisjeve, sistemeve, autoveturave etj.</t>
  </si>
  <si>
    <t>Numër njësish që do të mirëmbahen</t>
  </si>
  <si>
    <t>151530000</t>
  </si>
  <si>
    <t>149230000</t>
  </si>
  <si>
    <t>134230000</t>
  </si>
  <si>
    <t>135230000</t>
  </si>
  <si>
    <t>2331230.77</t>
  </si>
  <si>
    <t>2072638.89</t>
  </si>
  <si>
    <t>1973970.59</t>
  </si>
  <si>
    <t>1959855.07</t>
  </si>
  <si>
    <t>0.1077</t>
  </si>
  <si>
    <t>-0.0556</t>
  </si>
  <si>
    <t>0.0147</t>
  </si>
  <si>
    <t>-0.0152</t>
  </si>
  <si>
    <t>-0.1005</t>
  </si>
  <si>
    <t>-0.1109</t>
  </si>
  <si>
    <t>-0.0072</t>
  </si>
  <si>
    <t>M020002 - Pajisje zyre te blera</t>
  </si>
  <si>
    <t>Blerje e pajisjeve te ndryshme per zyra, elektronike dhe jo vetem ne funksion te veprimtarise se Kuvendit</t>
  </si>
  <si>
    <t>numër pajisje</t>
  </si>
  <si>
    <t>11</t>
  </si>
  <si>
    <t>27852800</t>
  </si>
  <si>
    <t>10818000</t>
  </si>
  <si>
    <t>1071261.54</t>
  </si>
  <si>
    <t>983454.55</t>
  </si>
  <si>
    <t>-0.5769</t>
  </si>
  <si>
    <t>-0.6116</t>
  </si>
  <si>
    <t>-0.082</t>
  </si>
  <si>
    <t>18AA3</t>
  </si>
  <si>
    <t>Blerje automjeti</t>
  </si>
  <si>
    <t>M020004 - Autovetura të blera</t>
  </si>
  <si>
    <t>Ky produkt rrjedh nga strategjia e rinovimit te flotes se autoveturave qe i perkasin viteve para 2005.</t>
  </si>
  <si>
    <t>numer autovetura</t>
  </si>
  <si>
    <t>16000000</t>
  </si>
  <si>
    <t>18AA5</t>
  </si>
  <si>
    <t>Rikonstruksion i ambienteve</t>
  </si>
  <si>
    <t>18AA503 - Ambjente të rikonstruktuara të parkut të autoveturave.</t>
  </si>
  <si>
    <t>Rikonstruksionin e parkut të automjeteve të Kuvendit</t>
  </si>
  <si>
    <t>1200</t>
  </si>
  <si>
    <t>48000</t>
  </si>
  <si>
    <t>8278800</t>
  </si>
  <si>
    <t>6899</t>
  </si>
  <si>
    <t>18AA505 - Rivleresimi dhe riaftesimi i godines se Kryesise se Kuvendit</t>
  </si>
  <si>
    <t>Krijimi i kushteve optimale per pune per vijueshmerine e punes se Kuvendit</t>
  </si>
  <si>
    <t>nr projekti</t>
  </si>
  <si>
    <t>47500000</t>
  </si>
  <si>
    <t>M020009 - Riaftësim dhe rikonstruksion  i salles se Seancave Plenare</t>
  </si>
  <si>
    <t>Rikonstruksion i Sallës së Seancave Plenare.</t>
  </si>
  <si>
    <t>23750000</t>
  </si>
  <si>
    <t>M020042 - Sistem i mbrojtjes kundra zjarrit ne Kryesi</t>
  </si>
  <si>
    <t>Ndërtim i sistemit të mbrojtjes së zjarrit dhe shpëtimit.</t>
  </si>
  <si>
    <t>numër sisteme</t>
  </si>
  <si>
    <t>1099200</t>
  </si>
  <si>
    <t>12403200</t>
  </si>
  <si>
    <t>10.2838</t>
  </si>
  <si>
    <t>Veprimtaria Ligjvënëse</t>
  </si>
  <si>
    <t xml:space="preserve">Në përmbushje të detyrimeve kushtetuese, Kuvendi i Shqipërisë ushtron funksionin ligjvënës të kontrollit mbi zbatueshmërinë e ligjeve, të zgjedhjes së qeverisë dhe miratimit të programit politik të saj, si dhe të emërimit ose dhënies së pëlqimit për anëtarët e organeve kushtetuese apo të krijuara me ligj, monitorimit dhe zbatimit të kuadrit ligjor dhe mbikqyrjen e zbatimit të pllitikave për çeshtjet e integrimit europian. Deputetët apo grupet parlamentare, të shumicës qeverisëse dhe të opozitës zhvillojnë debatin politik në Kuvend si përfaqësues të popullit. Përmes marrëdhënieve intensive ndërparlamentare bilaterale dhe multiraterale, Kuvendi zhvillon një diplomaci parlamentare me synimin e forcimit të marredhenieve  me vendet e BE, rajonit dhe të gjitha ato vende me interesa strategjike. Një rol thelbësor luan Kuvendi dhe  në procesin e integrimit europian të vendit, duke i garantuar procesit legjitimitetin e nevojshëm demokratik si dhe duke siguruar kontrollin ligjor dhe politik. Në ushtrim të funksionit përfaqësues dhe llogaridhënies, lidhja e deputetëve me zgjedhësit bëhet nëpërmjet zyrave të deputetëve në qarqe dhe përdorimit të mjeteve e mënyrave të tjera të komunikimit. </t>
  </si>
  <si>
    <t>Përmirësimi i punës në procesin e shqyrtimit dhe miratimit të projektakteve në komisionet parlamentare, seancë plenare, duke përfshirë aspektet gjinore dhe objektivat e zhvillimit të qëndrueshëm, përmirësimi i mekanizmave dhe praktikave të mbikëqyrjes parlamentare dhe i ndërveprimit deputet-qytetar në ushtrimin e funksionit përfaqësues dhe llogaridhënies ndaj zgjedhësve, zbatimi efektiv i mekanizmit ndër-institucional Kuvend-institucione të pavarura-ekzekutiv, përdorimi më efiçent i teknologjisë së informacionit në përmirësimin e funksioneve të Kuvendit dhe për punën në distancë.</t>
  </si>
  <si>
    <t>Rritja në % e numrit të seancave plenare, mbledhjeve të komisioneve parlamentare, takimeve me grupet e interesit etj.</t>
  </si>
  <si>
    <t>Rritja në % e opinioneve ligjore dhe relacioneve që shoqërojnë projektligjet që synojnë përafrimin e legjislacionit shqiptar me atë të BE-së.</t>
  </si>
  <si>
    <t>Rritja në % e raporteve monitoruese të instituconeve të pavarura</t>
  </si>
  <si>
    <t>Rritja në % e përfshirjes së grave në parlament dhe aktivitete të tjera të jetës politike.</t>
  </si>
  <si>
    <t>Të synohet rritja e cilësisë së projektligjeve të propozuara, shtimi i nismave nga deputetët dhe nga vetë zgjedhësit si dhe respektim i plotë i rregullave proceduriale në mbledhjet e komisioneve, takimet me grupet e interesit dhe shoqërinë civile, si edhe përgatitja e opinioneve ligjore me përafrim me acquis communautaire.</t>
  </si>
  <si>
    <t>Rritja në % e numrit të akteve që shqyrtohen dhe miratohen në Kuvend, përfshirë dhe aspektet gjinore (nëpërmjet punës në komisionet parlamentare dhe seancat plenare).</t>
  </si>
  <si>
    <t>Rritja në % e numrit të opinioneve ligjore që shoqërojnë projektligjet në kuadër të përafrimit me BE-në.</t>
  </si>
  <si>
    <t>Rritja në % dhe përmirësimi i mekanizmave dhe praktikave të kontrollit parlamentar.</t>
  </si>
  <si>
    <t>Rritja në % e botimeve analitike të cilët mundësojnë vendimarrjen bazuar në të dhëna, rritjen e transparencës dhe informimin e qytetarëve</t>
  </si>
  <si>
    <t>90202</t>
  </si>
  <si>
    <t>Jo-projekte (001-02-01120)</t>
  </si>
  <si>
    <t>90202AA - Akte të miratuara në Kuvend</t>
  </si>
  <si>
    <t>miratimi i akteve ligjore në Kuvend është një ëprmbledhje e punës së komisioneve parlamentare, diskutimeve, takimeve me grupet e interesit dhe shoqërinë civile,</t>
  </si>
  <si>
    <t>Numër aktesh</t>
  </si>
  <si>
    <t>312</t>
  </si>
  <si>
    <t>633339540</t>
  </si>
  <si>
    <t>633626000</t>
  </si>
  <si>
    <t>637626000</t>
  </si>
  <si>
    <t>2029934.42</t>
  </si>
  <si>
    <t>2030852.56</t>
  </si>
  <si>
    <t>2043673.08</t>
  </si>
  <si>
    <t>0.0063</t>
  </si>
  <si>
    <t>90202AD - Botime Parlamentare</t>
  </si>
  <si>
    <t>Numër botimesh</t>
  </si>
  <si>
    <t>304</t>
  </si>
  <si>
    <t>201</t>
  </si>
  <si>
    <t>7000000</t>
  </si>
  <si>
    <t>4500000</t>
  </si>
  <si>
    <t>23026.32</t>
  </si>
  <si>
    <t>22388.06</t>
  </si>
  <si>
    <t>-0.3388</t>
  </si>
  <si>
    <t>-0.3571</t>
  </si>
  <si>
    <t>-0.0277</t>
  </si>
  <si>
    <t>Rritja e efektivitetit të diplomacisë parlamentare në funksion të Integrimit Europian dhe zgjerimi i marrdhënieve dypalëshe dhe shumëpalëshe me parlamentet e tjera dhe organizatat ndërkombëtare.</t>
  </si>
  <si>
    <t>Rritja në % e numrit të delegacioneve parlamentare brenda dhe jashtë vendit.</t>
  </si>
  <si>
    <t>Numri i organizatave ndërkombëtare ku Shqipëria aderon si vend anëtar me të drejta të plota.</t>
  </si>
  <si>
    <t>9</t>
  </si>
  <si>
    <t>90202AB - Marrëdhënie ndërkombëtare të intensifikuara</t>
  </si>
  <si>
    <t>pjesemarrje e delegacioneve parlamentare ne vizita zyrtare, konferenca, asamble parlamentare brenda dhe jashte vendit.</t>
  </si>
  <si>
    <t>Numër delegacionesh</t>
  </si>
  <si>
    <t>83000000</t>
  </si>
  <si>
    <t>592857.14</t>
  </si>
  <si>
    <t>90202AC - Partneritet dhe mbështetje nga organizatat ndërkombëtare</t>
  </si>
  <si>
    <t>Kuvendi i Shqipërisë ka detyrimin e pagesës së anëtarësimit në ato organizata ndërkombëtare ku ka të drejta të plota</t>
  </si>
  <si>
    <t>Numër organizata ndërkombëtare</t>
  </si>
  <si>
    <t>1666666.67</t>
  </si>
  <si>
    <t>Kryeministria</t>
  </si>
  <si>
    <t>03</t>
  </si>
  <si>
    <t>Planifikim, Menaxhim dhe Administrim</t>
  </si>
  <si>
    <t>Ushtrimi i funksioneve të Kryeministrit në përputhje me përgjegjësitë që i jep Kushtetuta dhe drejtimet kryesore të politikës së përgjithshme shtetërore.</t>
  </si>
  <si>
    <t>Fuqizimi i funksionit menaxhues, në funksion të implementimit të suksesshëm të programit konform kërkesave të kuadrit ligjor në fuqi.</t>
  </si>
  <si>
    <t>90301</t>
  </si>
  <si>
    <t>Jo-projekte (001-03-01110)</t>
  </si>
  <si>
    <t>90301AA - Akte ligjore/nenligjore te hartuara dhe miratuara</t>
  </si>
  <si>
    <t>Veprimtaria e aparatit të Kryeministrisë për hartimin, rregullimin dhe miratimin e të gjitha  akteve ligjore/nënligjore të Republikës se Shqipërise</t>
  </si>
  <si>
    <t>nr aktesh ligjore/nenligjore</t>
  </si>
  <si>
    <t>7500</t>
  </si>
  <si>
    <t>378300000</t>
  </si>
  <si>
    <t>377900000</t>
  </si>
  <si>
    <t>50440</t>
  </si>
  <si>
    <t>50386.67</t>
  </si>
  <si>
    <t>-0.0011</t>
  </si>
  <si>
    <t>90301AB - Takime /evente të KM</t>
  </si>
  <si>
    <t>Veprimtaria e Kryeministrit, takimeve dhe eventeve në të cilat merr pjesë Kryeministri për të arritur misionin e tij.</t>
  </si>
  <si>
    <t>Nr takimesh/eventesh</t>
  </si>
  <si>
    <t>103600000</t>
  </si>
  <si>
    <t>103100000</t>
  </si>
  <si>
    <t>79100000</t>
  </si>
  <si>
    <t>84100000</t>
  </si>
  <si>
    <t>51800</t>
  </si>
  <si>
    <t>51550</t>
  </si>
  <si>
    <t>39550</t>
  </si>
  <si>
    <t>42050</t>
  </si>
  <si>
    <t>-0.0048</t>
  </si>
  <si>
    <t>-0.2328</t>
  </si>
  <si>
    <t>0.0632</t>
  </si>
  <si>
    <t>90301AC - Asistenca e PNUD për projekte Zhvillimi</t>
  </si>
  <si>
    <t>Mbështet përpjekjet  kombëtare të vendit në zhvillim për zgjidhjen e problemeve të zhvillimit ekonomik dhe për të promovuar përparimin shoqëror në standartet e jetesës në përfitim të popullit të saj.</t>
  </si>
  <si>
    <t>45000000</t>
  </si>
  <si>
    <t>18AE8</t>
  </si>
  <si>
    <t>M030029 - Godine e rikonstruktuar</t>
  </si>
  <si>
    <t>Rikonstruksion godine</t>
  </si>
  <si>
    <t>Meter katror</t>
  </si>
  <si>
    <t>1435</t>
  </si>
  <si>
    <t>34843.21</t>
  </si>
  <si>
    <t>Drejtoria e Përgjithshme e RTSH</t>
  </si>
  <si>
    <t xml:space="preserve">Sherbimet per shqiptaret jashte kufirit </t>
  </si>
  <si>
    <t>08310</t>
  </si>
  <si>
    <t>INFORMIM I VAZHDUESHEM I I SHQIPTAREVE QE JETOJNE JASHTE ME ZHVILLIMET POLITIKE,EKONOMIKE,SOCIALKULTURORE DHE SPORTIVE NE SHQIPERI,MBI PROCESET INTEGRUESE NE BE,POR EDHE MBI TRASHEGIMINE KULTURORE,HISTORIKE TE  POPULLIT TONE, MBI POTENCIALET TURISTIKE E ZHVILLIMIN E TIJ</t>
  </si>
  <si>
    <t>PERCJELLJA NE KOHE REALE NEPERMJET RADIOS E TELEVIZIONIT ,PER TE GJITHE SHQIPTARET QE JETOJNE JASHTE KUFIRIT,TE GJITHA ZHVILLIMET POLITIKE,EKONOMIKE,SOCIALKULTURORE,TRASHEGIMINE KULTURORE DHE HISTORIKE TE POPULLIT TONE,DUKE SYNUAR ZGJERIMIN NE MAKSIMUMET E MUNDSHME TE KOMUNIKIMIT ME SHQIPTARET KUDO NDODH</t>
  </si>
  <si>
    <t>RRITJE E SHIKUESHMERISE -AUDIENCA</t>
  </si>
  <si>
    <t>RRITJE E CILESISE SE PROGRAMEVE TELEVIZIVE,RADIOFONIKE NE NIVEL INFORMATIV,EDUKATIV,ARTISTIK</t>
  </si>
  <si>
    <t>RRITJA E NUMRIT TE PRODHIMEVE</t>
  </si>
  <si>
    <t>ZGJERIMI I TREGUT TE REKLAMAVE</t>
  </si>
  <si>
    <t>91901</t>
  </si>
  <si>
    <t>Jo-projekte (001-19-08310)</t>
  </si>
  <si>
    <t>91901AA - EMISIONE TELEVIZIVE TE TRANSMETUARA</t>
  </si>
  <si>
    <t>ORE TRANSMETIMI TE EMISIONEVE TV TRANSMETUAR NE SATELIT PER SHQIPTARET JASHTE KUFIRIT</t>
  </si>
  <si>
    <t>ORE TRANSMETIMI</t>
  </si>
  <si>
    <t>87600</t>
  </si>
  <si>
    <t>210000000</t>
  </si>
  <si>
    <t>259000000</t>
  </si>
  <si>
    <t>2397.26</t>
  </si>
  <si>
    <t>2956.62</t>
  </si>
  <si>
    <t>0.2333</t>
  </si>
  <si>
    <t>91901AB - EMISIONE RADIOFONIKE TE TRANSMETUARA</t>
  </si>
  <si>
    <t>ORE TRANSMETIMI EMISIONE INFORMATIVE NE 7 GJUHE TE HUAJA PER PUBLIKUN E HUAJ,EMISIONE KULTURORE,INFORMATIVE,MUZIKORE,ARTISTIKE NE GJUHEN SHQIPE PER BASHKATDHETARET</t>
  </si>
  <si>
    <t>43800</t>
  </si>
  <si>
    <t>30000000</t>
  </si>
  <si>
    <t>20000000</t>
  </si>
  <si>
    <t>684.93</t>
  </si>
  <si>
    <t>456.62</t>
  </si>
  <si>
    <t>Prodhime filmike ose veprimtari artistike mbarekombetare</t>
  </si>
  <si>
    <t>08330</t>
  </si>
  <si>
    <t>REALIZIM I PROJEKTEVE CILESORE NE FUSHEN E RADIOS E TELEVIZIONIT,PERFSHIRE KETU AKTIVITETE TE RENDESISHME ARTISTIKE,SPORTIVE,KOMBETARE E NDERKOMBETARE ME PJESEMARRJE SHQIPTARE,SERIALE TELEVIZIVE,BASHKEPRODHIME ME TE TRETE ETJ.</t>
  </si>
  <si>
    <t>Ofrimi I Programeve me te mira dhe perpjekje te vazhdueshme per realizimin e nje sere projektesh cilesore,artistike,filmike ne fushen e radioe e televizinit</t>
  </si>
  <si>
    <t>13%</t>
  </si>
  <si>
    <t>PERMIRESIMI I CILESISE SE PRODHIMIT DHE TRANSMETIMIT,ZGJERIMI I LARMISHMERISE SE PROJEKTEVE.</t>
  </si>
  <si>
    <t>Numri i prodhimeve</t>
  </si>
  <si>
    <t>Cilesia e transmetimit</t>
  </si>
  <si>
    <t>Te drejta ekskluzive transmetimi</t>
  </si>
  <si>
    <t>91902</t>
  </si>
  <si>
    <t>Jo-projekte (001-19-08330)</t>
  </si>
  <si>
    <t>91902AA - PROGRAME ARTISTIKE</t>
  </si>
  <si>
    <t>PASQYRIM NGA RTSH I EVENTEVE ARTISTIKE ME RENDESI MBAREKOMBETARE</t>
  </si>
  <si>
    <t>NUMER PROGRAMESH</t>
  </si>
  <si>
    <t>68000000</t>
  </si>
  <si>
    <t>95000000</t>
  </si>
  <si>
    <t>22666666.67</t>
  </si>
  <si>
    <t>0.3971</t>
  </si>
  <si>
    <t>0.0478</t>
  </si>
  <si>
    <t>Orkestra simfonike e RTSH dhe Kinematografise</t>
  </si>
  <si>
    <t>08340</t>
  </si>
  <si>
    <t>FORMACION I QENDRUESHEM E BASHKEKOHOR I ORKESTRES SIMFONIKE TE RTSH DHE ORGANIZIM I VAZHDUESHEM I AKTIVITETEVE TE SAJ KONCERTORE NE TIRANE,RRETHE DHE JASHTE VENDIT ME PJESEMARRJEN E HEREPASHERSHME TE TALENTEVE SHQIPTARE JASHTE SHQIPERISE ,SI EDHE TE ARTIS</t>
  </si>
  <si>
    <t>Riprodhim I veprave muzikore shqiptare e te huaja ,prodhim e regjistrimi muzikes se lehte dhe popullore,pergatitja e shfaqjeve dhe koncerteve te tjera publike,regjistrim i krijimeve artistike te vendit dhe te huaja,koncertet mujore,festivalet e krijimtari te tjera</t>
  </si>
  <si>
    <t>Numer krijimesh te reja</t>
  </si>
  <si>
    <t>RRITJE E CILESISE SE PUNES,PLOTESIM FORMACIONI ME INSTRUMENTISTE,RINOVIM INSTRUMENNTA MUZIKORE</t>
  </si>
  <si>
    <t>Numri I veprave te riprodhuara</t>
  </si>
  <si>
    <t>Numri I biletave te shitura per koncerte</t>
  </si>
  <si>
    <t>91903</t>
  </si>
  <si>
    <t>Jo-projekte (001-19-08340)</t>
  </si>
  <si>
    <t>91903AA - Koncerte te Orkestres Simfonike</t>
  </si>
  <si>
    <t>KONCERTE TE ORKESTRES,REGJISTRIME MATERIALESH ARKIVORE</t>
  </si>
  <si>
    <t>NUMER KONCERTESH</t>
  </si>
  <si>
    <t>90000000</t>
  </si>
  <si>
    <t>99800000</t>
  </si>
  <si>
    <t>101500000</t>
  </si>
  <si>
    <t>102700000</t>
  </si>
  <si>
    <t>3326666.67</t>
  </si>
  <si>
    <t>3383333.33</t>
  </si>
  <si>
    <t>3423333.33</t>
  </si>
  <si>
    <t>0.1089</t>
  </si>
  <si>
    <t>0.017</t>
  </si>
  <si>
    <t>Projekte teknike per futjen e teknologjive te reja</t>
  </si>
  <si>
    <t>08520</t>
  </si>
  <si>
    <t>INVESTIME NE TEKNOLOGJI,PERSHTATJE E TEKNOLOGJISE EKZISTUESE,OPERIMI,DIAGNOSTIKIMI,MIREMBAJTJA PERIODIKE,MIREMBAJTJA EMERGJENCES,SHERBIMI I MBAJTJES NE GARANCI TE VAZHDUESHME TE PRODUKTEVE,PERDITESIMI DHE MIREMBAJTJA E SISTEMIT TE TRANSMETIMIT DIGJITAL AU</t>
  </si>
  <si>
    <t>OFRIM I SHERBIMIT TE MULTIFLEKSIMIT,TRANSPORTIMIT DHE TRANSMETIMIT NE AJER NEPERMJET TEKNOLOGJISE DIGJITALE DVB-T2  TE PROGRAMEVE TELEVIZIVE TE RTSH-SE DHE GJITHE OPERATOREVE TE TJERE PRIVATE.SIGURIMI I VAZHDIMESISE SE PUNES NE MBI 99,8% TE KOHES.</t>
  </si>
  <si>
    <t>OPTIMIZIM I SINJALIT</t>
  </si>
  <si>
    <t>KRIJIMI I KUSHTEVE OPTIMALE PER VIJUESHMERINE E SISTEMIT TE DIGJITALIZIMIT</t>
  </si>
  <si>
    <t>Niveli I mbulimit te sinjalit</t>
  </si>
  <si>
    <t>Dixhitalizimi materialeve arkivore</t>
  </si>
  <si>
    <t>Rritje e cilesese te prodhimit dhe transmetimit</t>
  </si>
  <si>
    <t>91904</t>
  </si>
  <si>
    <t>Jo-projekte (001-19-08520)</t>
  </si>
  <si>
    <t>91904AA - Rrjet transmetimi i mirembajtur</t>
  </si>
  <si>
    <t>SHPENZIME PER SHERBIME MIREMBAJTJES SE SISTEMIT TE  INTEGRUAR DVB-T2 [PER RTSH</t>
  </si>
  <si>
    <t>ORE SHERBIMI</t>
  </si>
  <si>
    <t>220000000</t>
  </si>
  <si>
    <t>270000000</t>
  </si>
  <si>
    <t>2511.42</t>
  </si>
  <si>
    <t>3082.19</t>
  </si>
  <si>
    <t>0.2273</t>
  </si>
  <si>
    <t>Drejtoria e Arkivit të Shtetit</t>
  </si>
  <si>
    <t>Unifikimi i procedurave dhe menaxhimi i dokumentacionit arkivor ne RSH, per te siguruar ruajtjen, permiresimin dhe dixhitalizimin e tij.</t>
  </si>
  <si>
    <t>Ruajtja e vlerave historike kombetare permes aplikimit te standardeve bashkekohore per arkivimin e dokumenteve</t>
  </si>
  <si>
    <t>Nr i dokumenteve te perpunuara</t>
  </si>
  <si>
    <t>150000</t>
  </si>
  <si>
    <t>160000</t>
  </si>
  <si>
    <t>Perpunimi i fondit dhe digjitalizimi per te vene ne dispozicion te publikut informacionin e kerkuar.</t>
  </si>
  <si>
    <t>Nr i dokumenteve qe do te pershkruhen ne vit.</t>
  </si>
  <si>
    <t>140000</t>
  </si>
  <si>
    <t>Fonde arkivore te perpunuara ne meter linear</t>
  </si>
  <si>
    <t>Nr i dokumenteve te digjitalizuar kunddrejt totalit.</t>
  </si>
  <si>
    <t>2900000</t>
  </si>
  <si>
    <t>92001</t>
  </si>
  <si>
    <t>Jo-projekte (001-20-01110)</t>
  </si>
  <si>
    <t>92001AA - Dokumenta te trajtuar ne vit</t>
  </si>
  <si>
    <t>Ruajtje,restaurim, pershkrim, skanim dhesherbim i fondeve arkivore.</t>
  </si>
  <si>
    <t>nr. dokumentash</t>
  </si>
  <si>
    <t>25200</t>
  </si>
  <si>
    <t>203200000</t>
  </si>
  <si>
    <t>202700000</t>
  </si>
  <si>
    <t>193000000</t>
  </si>
  <si>
    <t>8063.49</t>
  </si>
  <si>
    <t>8043.65</t>
  </si>
  <si>
    <t>7658.73</t>
  </si>
  <si>
    <t>-0.0479</t>
  </si>
  <si>
    <t>18AI3</t>
  </si>
  <si>
    <t>Rikontruksion dhe ndertim ambjentesh</t>
  </si>
  <si>
    <t>18AI306 - Rikonstruksion i godinave te ASHV-ve</t>
  </si>
  <si>
    <t>Rikonstruksion i godinave te ASHV-ve</t>
  </si>
  <si>
    <t>Numri i godinave</t>
  </si>
  <si>
    <t>32412920</t>
  </si>
  <si>
    <t>40000000</t>
  </si>
  <si>
    <t>8103230</t>
  </si>
  <si>
    <t>13333333.33</t>
  </si>
  <si>
    <t>11666666.67</t>
  </si>
  <si>
    <t>0.2341</t>
  </si>
  <si>
    <t>-0.125</t>
  </si>
  <si>
    <t>0.6454</t>
  </si>
  <si>
    <t>18AI307 - Mbikqyrja e rikonstruksionit te objekteve te ASHV-ve</t>
  </si>
  <si>
    <t>Mbikqyrja e rikonstruksionit te objekteve te ASHV-ve</t>
  </si>
  <si>
    <t>Numri i ASHV-ve</t>
  </si>
  <si>
    <t>18AI312 - Muzealizimi dhe mbrojtja nga zjarri per Muzeun e Arkivave</t>
  </si>
  <si>
    <t>Muzealizimi dhe mbrojtja nga zjarri per Muzeun e Arkivave</t>
  </si>
  <si>
    <t>Nr.godine</t>
  </si>
  <si>
    <t>80000000</t>
  </si>
  <si>
    <t>18AI4</t>
  </si>
  <si>
    <t>Blerje pajisje dhe makineri te ndryshme</t>
  </si>
  <si>
    <t>18AI401 - Pajisje per godinen e re( Rafte te levizshme)</t>
  </si>
  <si>
    <t>Blerje Rafte per Godinen e re ne Vendruajtjen Shkoze.</t>
  </si>
  <si>
    <t>Numur  Raftesh</t>
  </si>
  <si>
    <t>48</t>
  </si>
  <si>
    <t>10550000</t>
  </si>
  <si>
    <t>47600000</t>
  </si>
  <si>
    <t>104166.67</t>
  </si>
  <si>
    <t>219791.67</t>
  </si>
  <si>
    <t>238000</t>
  </si>
  <si>
    <t>3.1667</t>
  </si>
  <si>
    <t>-0.5833</t>
  </si>
  <si>
    <t>1.11</t>
  </si>
  <si>
    <t>3.5118</t>
  </si>
  <si>
    <t>-0.9913</t>
  </si>
  <si>
    <t>0.0828</t>
  </si>
  <si>
    <t>18AI405 - Blerje pajisje elektronike (kompjutera)</t>
  </si>
  <si>
    <t>Blerje pajisje elektronike (kompjutera)</t>
  </si>
  <si>
    <t xml:space="preserve">Blerje pajisje kondicioneresh </t>
  </si>
  <si>
    <t xml:space="preserve">18AI411 - Blerje pajisje Laboratori </t>
  </si>
  <si>
    <t xml:space="preserve">Blerje pajisje Laboratori </t>
  </si>
  <si>
    <t>2350000</t>
  </si>
  <si>
    <t>4000000</t>
  </si>
  <si>
    <t>4450000</t>
  </si>
  <si>
    <t>142857.14</t>
  </si>
  <si>
    <t>158928.57</t>
  </si>
  <si>
    <t>27</t>
  </si>
  <si>
    <t>0.7021</t>
  </si>
  <si>
    <t>0.1125</t>
  </si>
  <si>
    <t>-0.9392</t>
  </si>
  <si>
    <t>Mbështetje për Shoqërinë Civile</t>
  </si>
  <si>
    <t>88</t>
  </si>
  <si>
    <t>Misioni i Agjencisë për Mbështetjen e Shoqërisë Civile është nxitja, nëpërmjet asistencës financiare, e zhvillimit të qëndrueshëm të shoqërisë civile dhe krijimi i kushteve të favorshme për nisma qytetare në të mirë dhe interes të publikut, dhe me përparësitë e strategjitë e programit qeveritar, sipas fushave përkatëse sic vendosur nga Bordi Mbikqyres i AMSHC -se ne linje me prioritetet  strategjike    te zhvillimit te qendrueshem te Qeverise Shqiptare</t>
  </si>
  <si>
    <t>Krijimi i kushteve per rritje te qendrueshme te shoqerise civile ne vend permes nje shoqerie civile me vibrante dhe pjesemarrese ne vendimarje dhe monitorim politikash publike</t>
  </si>
  <si>
    <t>Organizata te shoqerise Civile te perfshira ne monitorimin dhe zbatimin e politikave publike ne te mire dhe ne interes publik.</t>
  </si>
  <si>
    <t>Rrirtja e kapacitetit te OJf ve dhe aftesise se tyre ne sigurimin e projekteve ne perputhshmeri me qellimin e programit te financuara nga buxheti i shtetit.</t>
  </si>
  <si>
    <t>Mbeshtetje financiare dhe monitorim per me shume projekte te OJF ve sipas programeve te percaktuara nga Bordi Mbikqyres i AMSHC -se ne vit</t>
  </si>
  <si>
    <t>Numer projektesh te financuara</t>
  </si>
  <si>
    <t>Numer takimesh trajnuese, informuese, workshops te realizuara</t>
  </si>
  <si>
    <t>62</t>
  </si>
  <si>
    <t>Numer projektesh te monitoruara ne terren nga AMSHC</t>
  </si>
  <si>
    <t>98801</t>
  </si>
  <si>
    <t>Jo-projekte (001-88-01110)</t>
  </si>
  <si>
    <t>98801AA - Projekte te financuara nga AMSHC- ja</t>
  </si>
  <si>
    <t>Ky produkt nenkupton ndjekjen  me sukses te proçesit te shpalljes se Thirrjes per projektpropozime, vleresimeve te projekteve qe aplikojne prane AMSHC- se per financim bazuar ne Ligjin per Krijimin e AMSHC -se. Pas kesaj shpallen projektet qe do financohen gjithmone sipas programeve te interesit te cilat percaktohen nga Bordi Mbikqyres i AMSHC -se ne bazuar mbi programet strategjike te AMSHC- se si dhe bazuar ne gjetjet e takimeve konsultative te cilat organizohen nga AMSHC- ja para çdo shpallje te Thirrjeve.</t>
  </si>
  <si>
    <t>Numri I projekteve te financuara</t>
  </si>
  <si>
    <t>120455000</t>
  </si>
  <si>
    <t>120305000</t>
  </si>
  <si>
    <t>1204550</t>
  </si>
  <si>
    <t>1203050</t>
  </si>
  <si>
    <t>-0.0012</t>
  </si>
  <si>
    <t>98801AB - Monitorime/Inpektime ne terren te projekteve te financuara</t>
  </si>
  <si>
    <t>Projektet e financuara nga AMSHC- ja, ndiqen pergjate vitit dhe monitorohen si nga pikpamja e realizimit te aktiviteteve te pershkruara ne kontrate dhe ky monitorim realizohet  ne terren prane OJFve dhe aty ku realizohen aktivitetet,  ashtu edhe nga ana financiare persa I takon dokumentave justifikues te OJF-ve ne lidhje me perdorimin e fondit.</t>
  </si>
  <si>
    <t>Numer monitorimesh/inpektimesh te kryera</t>
  </si>
  <si>
    <t>4195000</t>
  </si>
  <si>
    <t>31250</t>
  </si>
  <si>
    <t>52437.5</t>
  </si>
  <si>
    <t>46611.11</t>
  </si>
  <si>
    <t>41950</t>
  </si>
  <si>
    <t>0.678</t>
  </si>
  <si>
    <t>-0.1</t>
  </si>
  <si>
    <t>18AC9</t>
  </si>
  <si>
    <t>M880001 - Pajisje/mobilje te blera per mirefunksionimin e Institucionit</t>
  </si>
  <si>
    <t>Pajisje/mobilje te blera per mirefunksionimin e Institucionit</t>
  </si>
  <si>
    <t>Numer pajisjesh elektronike per sistemin IT si dhe mobilie per Institucionin</t>
  </si>
  <si>
    <t>-0.6</t>
  </si>
  <si>
    <t>Komisioni i Prokurimit Publik</t>
  </si>
  <si>
    <t>Programi koordinon dhe monitoron performancën e institucionit, veçanërisht për të promovuar një përdorim më efiçent dhe efektiv të burimeve njerëzore dhe financiare në mbrojtje të të dhënave dhe interesave të ligjshme të kandidatëve, ofertuesve apo furnizuesve nga veprimet apo mosveprimet e paligjshme e të parregullta të autoriteteve kontraktore në fushën e prokurimit publik, nëpërmjet hetimit të procedurave administrative të prokurimeve publike.</t>
  </si>
  <si>
    <t>Garantimi i ligjshmerise ne vendimmarrje dhe permiresimi i menaxhimit te burimeve njerezore, financiare dhe materiale</t>
  </si>
  <si>
    <t>Programet dhe sistemet e menaxhimit te burimeve njerezore dhe financiare dhe qëndrueshmëria në vendimarrje ne fushen e shqyrtimit te ankesave</t>
  </si>
  <si>
    <t>1480</t>
  </si>
  <si>
    <t>1500</t>
  </si>
  <si>
    <t>1650</t>
  </si>
  <si>
    <t>Rritja e kapaciteteve njerezore, permes politikave te reja te trajnimit, promovimit, rekrutimit dhe vleresimit te punonjesve</t>
  </si>
  <si>
    <t>Programet, kalendaret, planet operacionale dhe strategjike te trajnimit, workshopet apo seminaret</t>
  </si>
  <si>
    <t>18AD2</t>
  </si>
  <si>
    <t>M900001 - Blerje Pajisje</t>
  </si>
  <si>
    <t>Do realizohet blerja e pajisjeve elektronike dhe zyre per KPP</t>
  </si>
  <si>
    <t>66666.67</t>
  </si>
  <si>
    <t>-0.75</t>
  </si>
  <si>
    <t>Perdorimi me eficience, transparence dhe efektivitet i burimeve financiare</t>
  </si>
  <si>
    <t>Niveli i shpenzimeve vjetore te kryera ne raport me buxhetin e miratuar dhe ne funksion te realizimit te nevojave te institucionit</t>
  </si>
  <si>
    <t>99001</t>
  </si>
  <si>
    <t>Jo-projekte (001-90-01110)</t>
  </si>
  <si>
    <t>99001AA - Vendime te marra nga KPP</t>
  </si>
  <si>
    <t>Vendime mbi hetimin e procedurave të prokurimit te ankimuara</t>
  </si>
  <si>
    <t>1600</t>
  </si>
  <si>
    <t>78550000</t>
  </si>
  <si>
    <t>78500000</t>
  </si>
  <si>
    <t>78600000</t>
  </si>
  <si>
    <t>53074.32</t>
  </si>
  <si>
    <t>52333.33</t>
  </si>
  <si>
    <t>49125</t>
  </si>
  <si>
    <t>0.0135</t>
  </si>
  <si>
    <t>-0.0006</t>
  </si>
  <si>
    <t>0.0013</t>
  </si>
  <si>
    <t>-0.014</t>
  </si>
  <si>
    <t>-0.0613</t>
  </si>
  <si>
    <t>21AB4</t>
  </si>
  <si>
    <t>Blerje sistemesh softwerike</t>
  </si>
  <si>
    <t>21AB401 - Blerje programesh per integrimin e funksioneve mbeshtetese</t>
  </si>
  <si>
    <t>Implementimi i nje platforme te integruar per informatizimin e proceseve</t>
  </si>
  <si>
    <t>-0.8571</t>
  </si>
  <si>
    <t>Komisioneri per Mbrojtjen nga Diskriminimi</t>
  </si>
  <si>
    <t>Fuqizimi i kapaciteteve të nevojshme për mirëfunksionimin e Zyrës së Komisionerit për Mbrojtjen nga Diskriminimi; përafrimi i legjislacionit në fushën e zbatimit të parimit të barazisë dhe mosdiskriminimit me legjislacionin e Bashkimit Europian; sigurimi i zbatimit të legjislacionit ekzistues dhe zbatimi i strategjive për realizimin e këtij synimi; vendosja e marrdhenjeve dhe hartimi marreveshjeve të bashkëpunimit me të gjithë aktorët që ndikojnë në zbatimin e kërkesave ligjore në fushën e zbatimit të parimit të barazisë; nxitja dhe ndërgjegjësimi i komuniteteve që kanë interes të drejtpërdrejtë si dhe të gjithe shoqërisë mbi mundësitë e zbatimit të parimit të mësipërm, për të garantuar maksimalisht parimin e barazisë dhe mosdiskrimimit.</t>
  </si>
  <si>
    <t>Sigurimi i të  drejtës së çdo personi për  barazi përpara ligjit dhe mbrojtje të barabartë nga ligji, barazi të shanseve dhe mundësive për të ushtruar të drejtat, për të gëzuar liritë dhe për të marrë pjesë në jetën publike, mbrojtje efektive nga diskriminimi dhe nga çdo formë sjellje që nxit diskriminimin.</t>
  </si>
  <si>
    <t>Raste të suksesshme diskriminimi ndaj totalit të cështjeve të gjykuara (numri i vendimeve te konfirmuara nga gjykata me forme prere dhe vendime diskriminimi dhe demshperblim, ne raport me numrin total te çeshtjeve gjyqesore)</t>
  </si>
  <si>
    <t>Evidentimi në kohë dhe trajtimi me efektivitet i cështjeve të diskriminimit dhe rrijtja e ndërgjegjësimit të qytetarëve, institucioneve dhe organizatave me interesa legjitime, në Shqipëri, lidhur me mbrojtjen nga dsikriminimi dhe rolin e KMD-së dhe bashkëpunimit me aktorë të ndryshëm.</t>
  </si>
  <si>
    <t>Cështje të iniciuara nga KMD</t>
  </si>
  <si>
    <t>Ankesa drejtuar KMD</t>
  </si>
  <si>
    <t>76%</t>
  </si>
  <si>
    <t>Ankesa ndaj sektorit privat</t>
  </si>
  <si>
    <t>30%</t>
  </si>
  <si>
    <t>Vendime diskriminimi të zbatuara nga subjektet të cilave u drejtohen</t>
  </si>
  <si>
    <t>43%</t>
  </si>
  <si>
    <t>Cështje të përfaqësuara me efektivitet në gjykatë (numri i vendimeve te konfirmuara nga gjykata me forme prere dhe vendime diskriminimi dhe demshperblim, ne raport me numrin total te çeshtjeve gjyqesore)</t>
  </si>
  <si>
    <t>Vendime mospranimi të ankesës</t>
  </si>
  <si>
    <t>18%</t>
  </si>
  <si>
    <t>Informacione të referuara nga organizata me interesa legjitime, institucione etj.</t>
  </si>
  <si>
    <t>Rritja e numrit të ankesave.</t>
  </si>
  <si>
    <t>9%</t>
  </si>
  <si>
    <t>99101</t>
  </si>
  <si>
    <t>Jo-projekte (001-91-01110)</t>
  </si>
  <si>
    <t>99101AA - Pritje, inspektime, prapësime, shpjegime dhe mendime me shkrim përpara gjykatës dhe procedurat e ekzekutimit te vendimeve te KMD</t>
  </si>
  <si>
    <t>Procedurat administrative: hetime dhe inspektime, seanca dëgjimore, komunikime shkresore, vendimmarrje dhe përfaqësimi në procese gjyqësore, përfshirë hartimin e dokumentacionit, përcjelljen e akteve dhe ndjekjen e seancave, si dhe procedurat për ekzekutimin e titujve ekzekutiv, vendimeve te KMD.</t>
  </si>
  <si>
    <t>340</t>
  </si>
  <si>
    <t>50180000</t>
  </si>
  <si>
    <t>50050000</t>
  </si>
  <si>
    <t>147588.24</t>
  </si>
  <si>
    <t>147205.88</t>
  </si>
  <si>
    <t>148529.41</t>
  </si>
  <si>
    <t>-0.0026</t>
  </si>
  <si>
    <t>0.009</t>
  </si>
  <si>
    <t>99101AB - Qytetarë të ndërgjegjësuar dhe punonjës të sektorit publik dhe privat, të trajnuar</t>
  </si>
  <si>
    <t>Qytetar dhe punonjës, të sektorit publik dhe privat, të informuar dhe të trajnuar në lidhje me mbrojtjen nga diskriminimi, rolin e KMD-së dhe Barazinë Gjinore.</t>
  </si>
  <si>
    <t>2850</t>
  </si>
  <si>
    <t>3250</t>
  </si>
  <si>
    <t>1754.39</t>
  </si>
  <si>
    <t>1538.46</t>
  </si>
  <si>
    <t>0.1404</t>
  </si>
  <si>
    <t>-0.1231</t>
  </si>
  <si>
    <t>18AD3</t>
  </si>
  <si>
    <t>M910004 - Blerje pajisje kompjuterike (informatike)</t>
  </si>
  <si>
    <t>Blerje pajisje kompjuterike per mirefunksionimin e institiucionit</t>
  </si>
  <si>
    <t>nr kompjuterash</t>
  </si>
  <si>
    <t>M910003 - Blerje pajisje zyrash</t>
  </si>
  <si>
    <t>Pajisja e zyrave te KMD me qellim permbushjen e nevojave te stafit per mirefunksionimin</t>
  </si>
  <si>
    <t>nr pajisje zyre</t>
  </si>
  <si>
    <t>FORMAT 2: FORMATI STANDARD I PËRGATITJES SË KËRKESAVE BUXHETORE PBA 2023-2025</t>
  </si>
  <si>
    <t>Misioni ynë është të kontribuojmë për zhvillimin e qëndrueshëm të territorit të udhëhequr nga strategjitë e mirëplanifikuara dhe programet afatmesme e afgjata të zhvillimit; të sigurojmë zbatimin e ligjit dhe akteve nënligjore në fuqi që garantojnë mirëplanifikimin e territorit; si edhe të mbështesim dialogun profesional në fushën e planifikimit të territorit, duke përhapur njohuritë e fituara gjatë eksperiencës sonë në këtë fushë.</t>
  </si>
  <si>
    <t>Procesi I planifikimit te territorit, zhvillimi  I qendrueshem I tij,  hartimi në bashkëpunim dhe bashkërendimi i proceseve te hartimit të dokumenteve të planifikimit të territorit, si dhe sigurimi i bashkërendimit ndërmjet autoriteteve të planifikimit të territorit, si atë horizontal (mes institucioneve të pushtetit qendror), ashtu edhe atë vertikal (mes institucioneve vendore e qendrore). Udhëheq, koordinon dhe ndërlidh veprimtaritë për modernizimin e modelit të planifikimit dhe promovimin e praktikave novatore në projektim urban dhe planifikim.</t>
  </si>
  <si>
    <t>Rritja e transparencës në politikat territoriale, ekonomike dhe sociale</t>
  </si>
  <si>
    <t>Planifikimi dhe zhvillimi I qëndrueshëm I territorit</t>
  </si>
  <si>
    <t>Administratë funksionale për realizimin e politikave të Planifikimit Urban</t>
  </si>
  <si>
    <t>% e punonjesve te trajnuar mbi politikat e planifikimit urban kundrejt totalit</t>
  </si>
  <si>
    <t>Raporti femra / meshkuj ne pozicione drejtuese (femrat dominojne 80%)</t>
  </si>
  <si>
    <t>Plane të Përgjithshme Kombëtare/Plane Vendore të hartuara</t>
  </si>
  <si>
    <t>Sigurimi I sherbimeve per realizimin e politikave te planifikimit, Hartimi i planeve te pergjithshme kombetare, planeve vendore</t>
  </si>
  <si>
    <t>nr. Punonjesish</t>
  </si>
  <si>
    <t>Pajisje informatike te blera (licenca, kompjutera ..)</t>
  </si>
  <si>
    <t>Pajisje informatike te blera (kompjutera, licenca, server)</t>
  </si>
  <si>
    <t>Realizimi i ketij projekti ka si objektiv te sjelle ne parametra bashkohore per  funksionimin e pajisjeve informatike ne AKPT si dhe  Pajisja me licenca ARCGIS desktop Advance del domosdoshmeri per funksionimin e procesit te punes GIS, pasi ky aplikacion krijon / menaxhon / kontrollon /përpunon gjeodatabasa për Plane në nivel vendor dhe qëndor, ruan te dhenat dhe ka kapacitete shumë të mira analitike, topologjike dhe ofron rezultate më të besueshme.Ky projekt perputhet me qellimet dhe objektivat e programit ne fushen e zhvillimit te territorit dhe me ndihmen e këtij aplikacioni proçeset e punës organizohen dhe kryen me një saktesi shumë të larte.</t>
  </si>
  <si>
    <t>Planifikimi ne nivel qendror dhe Monitorimi i Territorit</t>
  </si>
  <si>
    <t>Sherbim konsulence</t>
  </si>
  <si>
    <t>18AN901</t>
  </si>
  <si>
    <t xml:space="preserve">Projekti konsiston në vlerësim dhe analizë të gjendjes ekzistuese të territorit dhe ndryshimeve të ndodhura prej vitit 2015 deri më tani, vlerësim të potencialeve, risqeve dhe mundësive që paraqet territori për zhvillim të qëndrueshëm ekonomik, social dhe mjedisor.  Dokumenti do të shërbejnë si referencë dhe udhëzues për stafet e  administratës lokale për zbatimin e planeve lokale.
</t>
  </si>
  <si>
    <t>Nr. Projektesh</t>
  </si>
  <si>
    <t>Platforma për Planifikim Territori Inteligjent</t>
  </si>
  <si>
    <t>Platforma per Planifiim Territori Inteligjent</t>
  </si>
  <si>
    <t>Krijimi I paltformes për Planifikim Territori  Inteligjent eshte nje nisem ne kuader te zhvillimit te qendrueshem te territorit , perdorimit te tokes dhe informacionit te perditesuar dhe perpunimit analitik.</t>
  </si>
  <si>
    <t>Nr platforme</t>
  </si>
  <si>
    <t>Nr. Planesh</t>
  </si>
  <si>
    <t>Drejtuesi i Ekipit të Menaxhimit të Programit</t>
  </si>
  <si>
    <t>Emri</t>
  </si>
  <si>
    <t>Koordinatori i GMS/ Nepunesi Autorizues</t>
  </si>
  <si>
    <t>Nenshkrimi</t>
  </si>
  <si>
    <t>Data</t>
  </si>
  <si>
    <t>Titullari i Institucionit / Ministri</t>
  </si>
  <si>
    <t>Rrjeshti"Kontroll" shërben për të kontrolluar nëse është bërë ndonjë gabim llogjikë. Ai kontrollon që totati I kostos së produktit është I bararabartë me totalin e kostos së produktit sipas artikujve ekonomik. Në rast se ky total nuk është në rregull, formula gjeneron automatikisht mesazhin "Error", duke ju paralajmëruar që është bërë një gabim.</t>
  </si>
  <si>
    <t xml:space="preserve">FORMAT 2: FORMATI STANDARD I PËRGATITJES SË KËRKESAVE BUXHETORE PBA 2024-2026 </t>
  </si>
  <si>
    <t>Buxheti   2022-2024</t>
  </si>
  <si>
    <t xml:space="preserve">Auditimi me përgjegjësi i zbatimit të dispozitave ligjore nga subjektet që perfitojne fonde nga BE për Programet IPA dhe IPARD , i zbatimit të dispozitave ligjore nga Audituesit e Agjencise. 
</t>
  </si>
  <si>
    <t>Kryerja e veprimtarisë audituese me qëllim verifikim e vërtetësisë, saktësisë së raporteve dhe pasqyrave financiare vjetore , si dhe llogarive vjetore që mbështesin këto pasqyra.</t>
  </si>
  <si>
    <t xml:space="preserve">Emërtimi i Treguesit 1                             Norma e uljes së pasaktesive dhe pavertetesive të raporteve dhe pasqyrave/deklaratave financiare vjetore, si dhe të llogarive vjetore që mbështetin këto pasqyra/deklarata .                                                                   </t>
  </si>
  <si>
    <t>Emërtimi i Treguesit 2                                 Ulja e paligjshmërisë dhe parregullsisë së transaksioneve përkatëse.</t>
  </si>
  <si>
    <t>Përputhshmëria e sistemit të menaxhimit dhe kontrollit me Marrëveshjen kuadër dhe çdo marrëveshje tjetër të lidhur ndërmjet Komisionit Evropian dhe Republikës së Shqipërisë në kuadër të Programit IPA.</t>
  </si>
  <si>
    <t>Norma e uljes së veprimeve që bien ndesh me dispozitat e vendosura në Marrëveshjen kuadër dhe cdo dsipozitë tjetër ligjore në fuqi , që përcakoton dhënien dhe përdorimin e fondeve të programit IPA</t>
  </si>
  <si>
    <t>Norma e përmiresimit të eficensës në evidentimin e paligjshmërisë dhe parregullsisë së transaksioneve</t>
  </si>
  <si>
    <t>98704AA</t>
  </si>
  <si>
    <t xml:space="preserve">Auditime të kryera për sistemin e menaxhimit dhe kontrollin e fondeve IPA të menaxhimit të decentralizuar. </t>
  </si>
  <si>
    <t>Numër Auditimesh</t>
  </si>
  <si>
    <r>
      <t xml:space="preserve">Detajimi i Kostos Totale të </t>
    </r>
    <r>
      <rPr>
        <b/>
        <sz val="12"/>
        <color indexed="10"/>
        <rFont val="Garamond"/>
        <family val="1"/>
      </rPr>
      <t>Produktit 1</t>
    </r>
    <r>
      <rPr>
        <b/>
        <sz val="12"/>
        <color indexed="8"/>
        <rFont val="Garamond"/>
        <family val="1"/>
      </rPr>
      <t xml:space="preserve"> sipas Artikujve Ekonomikë</t>
    </r>
  </si>
  <si>
    <r>
      <rPr>
        <b/>
        <sz val="12"/>
        <color indexed="10"/>
        <rFont val="Garamond"/>
        <family val="1"/>
      </rPr>
      <t>Produkti 2</t>
    </r>
    <r>
      <rPr>
        <sz val="12"/>
        <color indexed="8"/>
        <rFont val="Garamond"/>
        <family val="1"/>
      </rPr>
      <t>(shto produkte sipas rastit)</t>
    </r>
  </si>
  <si>
    <r>
      <t>Detajimi i Kostos Totale të</t>
    </r>
    <r>
      <rPr>
        <b/>
        <sz val="12"/>
        <color indexed="10"/>
        <rFont val="Garamond"/>
        <family val="1"/>
      </rPr>
      <t xml:space="preserve"> Produktit X </t>
    </r>
    <r>
      <rPr>
        <b/>
        <sz val="12"/>
        <color indexed="8"/>
        <rFont val="Garamond"/>
        <family val="1"/>
      </rPr>
      <t>sipas Artikujve Ekonomikë</t>
    </r>
  </si>
  <si>
    <r>
      <rPr>
        <b/>
        <sz val="12"/>
        <color indexed="10"/>
        <rFont val="Garamond"/>
        <family val="1"/>
      </rPr>
      <t>Produkti 3</t>
    </r>
    <r>
      <rPr>
        <sz val="12"/>
        <color indexed="8"/>
        <rFont val="Garamond"/>
        <family val="1"/>
      </rPr>
      <t>(shto produkte sipas rastit)</t>
    </r>
  </si>
  <si>
    <t>Blerje pajisje të ndryshme</t>
  </si>
  <si>
    <t>Pajise elektronike</t>
  </si>
  <si>
    <t xml:space="preserve">Pajisje kompjuterike dhe pajisje zyre sipas nevojave te institucionit </t>
  </si>
  <si>
    <r>
      <t xml:space="preserve">Detajimi i Kostos Totale të </t>
    </r>
    <r>
      <rPr>
        <b/>
        <sz val="12"/>
        <color indexed="10"/>
        <rFont val="Garamond"/>
        <family val="1"/>
      </rPr>
      <t>Produktit X</t>
    </r>
    <r>
      <rPr>
        <b/>
        <sz val="12"/>
        <color indexed="8"/>
        <rFont val="Garamond"/>
        <family val="1"/>
      </rPr>
      <t xml:space="preserve"> sipas Artikujve Ekonomikë</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</si>
</sst>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
    <numFmt numFmtId="165" formatCode="0.0%"/>
    <numFmt numFmtId="166" formatCode="#,##0.0"/>
    <numFmt numFmtId="167" formatCode="_-* #,##0_L_e_k_-;\-* #,##0_L_e_k_-;_-* &quot;-&quot;??_L_e_k_-;_-@_-"/>
    <numFmt numFmtId="168" formatCode="_-* #,##0.00_L_e_k_-;\-* #,##0.00_L_e_k_-;_-* &quot;-&quot;??_L_e_k_-;_-@_-"/>
    <numFmt numFmtId="169" formatCode="_(* #,##0_);_(* \(#,##0\);_(* &quot;-&quot;??_);_(@_)"/>
    <numFmt numFmtId="170" formatCode="_(* #,##0.0_);_(* \(#,##0.0\);_(* &quot;-&quot;??_);_(@_)"/>
    <numFmt numFmtId="171" formatCode="0.0"/>
  </numFmts>
  <fonts count="170" x14ac:knownFonts="1">
    <font>
      <sz val="11"/>
      <color theme="1"/>
      <name val="Calibri"/>
      <family val="2"/>
      <scheme val="minor"/>
    </font>
    <font>
      <b/>
      <sz val="9"/>
      <color rgb="FF000000"/>
      <name val="Garamond"/>
      <family val="2"/>
    </font>
    <font>
      <b/>
      <sz val="9"/>
      <color rgb="FFDE342F"/>
      <name val="Garamond"/>
      <family val="2"/>
    </font>
    <font>
      <b/>
      <sz val="8"/>
      <color rgb="FF000000"/>
      <name val="Garamond"/>
      <family val="2"/>
    </font>
    <font>
      <sz val="8"/>
      <color rgb="FF000000"/>
      <name val="Garamond"/>
      <family val="2"/>
    </font>
    <font>
      <sz val="9"/>
      <color rgb="FF000000"/>
      <name val="Garamond"/>
      <family val="2"/>
    </font>
    <font>
      <b/>
      <sz val="7"/>
      <color rgb="FFDE342F"/>
      <name val="Garamond"/>
      <family val="2"/>
    </font>
    <font>
      <sz val="7"/>
      <color rgb="FF000000"/>
      <name val="Garamond"/>
      <family val="2"/>
    </font>
    <font>
      <sz val="8"/>
      <color rgb="FFDE342F"/>
      <name val="Garamond"/>
      <family val="2"/>
    </font>
    <font>
      <i/>
      <sz val="8"/>
      <color rgb="FF000000"/>
      <name val="Garamond"/>
      <family val="2"/>
    </font>
    <font>
      <i/>
      <sz val="8"/>
      <color rgb="FFDE342F"/>
      <name val="Garamond"/>
      <family val="2"/>
    </font>
    <font>
      <sz val="8"/>
      <color rgb="FFFAF3F2"/>
      <name val="Garamond"/>
      <family val="2"/>
    </font>
    <font>
      <sz val="11"/>
      <color theme="1"/>
      <name val="Calibri"/>
      <family val="2"/>
      <scheme val="minor"/>
    </font>
    <font>
      <sz val="11"/>
      <color rgb="FF9C0006"/>
      <name val="Calibri"/>
      <family val="2"/>
      <scheme val="minor"/>
    </font>
    <font>
      <b/>
      <sz val="11"/>
      <color theme="1"/>
      <name val="Calibri"/>
      <family val="2"/>
      <scheme val="minor"/>
    </font>
    <font>
      <b/>
      <sz val="11"/>
      <color rgb="FFFF0000"/>
      <name val="Calibri"/>
      <family val="2"/>
      <scheme val="minor"/>
    </font>
    <font>
      <b/>
      <sz val="10"/>
      <color theme="1"/>
      <name val="Garamond"/>
      <family val="1"/>
    </font>
    <font>
      <sz val="10"/>
      <color theme="1"/>
      <name val="Garamond"/>
      <family val="1"/>
    </font>
    <font>
      <sz val="9"/>
      <color theme="1"/>
      <name val="Garamond"/>
      <family val="1"/>
    </font>
    <font>
      <sz val="8"/>
      <color theme="1"/>
      <name val="Garamond"/>
      <family val="1"/>
    </font>
    <font>
      <b/>
      <sz val="9"/>
      <color theme="1"/>
      <name val="Garamond"/>
      <family val="1"/>
    </font>
    <font>
      <sz val="8"/>
      <name val="Garamond"/>
      <family val="1"/>
    </font>
    <font>
      <sz val="8"/>
      <color rgb="FFFF0000"/>
      <name val="Garamond"/>
      <family val="1"/>
    </font>
    <font>
      <b/>
      <sz val="8"/>
      <color theme="1"/>
      <name val="Garamond"/>
      <family val="1"/>
    </font>
    <font>
      <b/>
      <sz val="8"/>
      <color rgb="FFFF0000"/>
      <name val="Garamond"/>
      <family val="1"/>
    </font>
    <font>
      <i/>
      <sz val="9"/>
      <color theme="1"/>
      <name val="Garamond"/>
      <family val="1"/>
    </font>
    <font>
      <i/>
      <sz val="8"/>
      <color theme="1"/>
      <name val="Garamond"/>
      <family val="1"/>
    </font>
    <font>
      <b/>
      <i/>
      <sz val="9"/>
      <color rgb="FFFF0000"/>
      <name val="Garamond"/>
      <family val="1"/>
    </font>
    <font>
      <b/>
      <sz val="9"/>
      <color rgb="FFFF0000"/>
      <name val="Garamond"/>
      <family val="1"/>
    </font>
    <font>
      <b/>
      <sz val="9"/>
      <name val="Garamond"/>
      <family val="1"/>
    </font>
    <font>
      <i/>
      <sz val="9"/>
      <color theme="1"/>
      <name val="Calibri"/>
      <family val="2"/>
      <scheme val="minor"/>
    </font>
    <font>
      <b/>
      <sz val="14"/>
      <color theme="1"/>
      <name val="Calibri"/>
      <family val="2"/>
      <scheme val="minor"/>
    </font>
    <font>
      <sz val="14"/>
      <color theme="1"/>
      <name val="Calibri"/>
      <family val="2"/>
      <scheme val="minor"/>
    </font>
    <font>
      <b/>
      <sz val="14"/>
      <color rgb="FFFF0000"/>
      <name val="Calibri"/>
      <family val="2"/>
      <scheme val="minor"/>
    </font>
    <font>
      <b/>
      <sz val="14"/>
      <color theme="1"/>
      <name val="Garamond"/>
      <family val="1"/>
    </font>
    <font>
      <sz val="14"/>
      <color theme="1"/>
      <name val="Garamond"/>
      <family val="1"/>
    </font>
    <font>
      <i/>
      <sz val="14"/>
      <color rgb="FF000000"/>
      <name val="Times New Roman"/>
      <family val="1"/>
    </font>
    <font>
      <b/>
      <sz val="14"/>
      <color rgb="FFFF0000"/>
      <name val="Garamond"/>
      <family val="1"/>
    </font>
    <font>
      <b/>
      <sz val="14"/>
      <color indexed="10"/>
      <name val="Garamond"/>
      <family val="1"/>
    </font>
    <font>
      <b/>
      <sz val="14"/>
      <color indexed="8"/>
      <name val="Garamond"/>
      <family val="1"/>
    </font>
    <font>
      <sz val="14"/>
      <color theme="1"/>
      <name val="Garamond"/>
      <family val="1"/>
      <charset val="238"/>
    </font>
    <font>
      <i/>
      <sz val="14"/>
      <color theme="1"/>
      <name val="Garamond"/>
      <family val="1"/>
    </font>
    <font>
      <b/>
      <i/>
      <sz val="14"/>
      <color rgb="FFFF0000"/>
      <name val="Garamond"/>
      <family val="1"/>
    </font>
    <font>
      <sz val="14"/>
      <color indexed="8"/>
      <name val="Garamond"/>
      <family val="1"/>
    </font>
    <font>
      <b/>
      <sz val="14"/>
      <name val="Garamond"/>
      <family val="1"/>
    </font>
    <font>
      <b/>
      <sz val="10"/>
      <name val="Garamond"/>
      <family val="1"/>
    </font>
    <font>
      <b/>
      <sz val="11"/>
      <name val="Calibri"/>
      <family val="2"/>
      <scheme val="minor"/>
    </font>
    <font>
      <sz val="11"/>
      <name val="Calibri"/>
      <family val="2"/>
      <scheme val="minor"/>
    </font>
    <font>
      <sz val="10"/>
      <name val="Garamond"/>
      <family val="1"/>
    </font>
    <font>
      <sz val="9"/>
      <name val="Garamond"/>
      <family val="1"/>
    </font>
    <font>
      <b/>
      <sz val="8"/>
      <name val="Garamond"/>
      <family val="1"/>
    </font>
    <font>
      <sz val="8"/>
      <color theme="1"/>
      <name val="Times New Roman"/>
      <family val="1"/>
    </font>
    <font>
      <i/>
      <sz val="9"/>
      <name val="Garamond"/>
      <family val="1"/>
    </font>
    <font>
      <i/>
      <sz val="8"/>
      <name val="Garamond"/>
      <family val="1"/>
    </font>
    <font>
      <b/>
      <i/>
      <sz val="9"/>
      <name val="Garamond"/>
      <family val="1"/>
    </font>
    <font>
      <i/>
      <sz val="8"/>
      <color rgb="FFFF0000"/>
      <name val="Garamond"/>
      <family val="1"/>
    </font>
    <font>
      <sz val="8"/>
      <color theme="1"/>
      <name val="Calibri"/>
      <family val="2"/>
      <scheme val="minor"/>
    </font>
    <font>
      <b/>
      <i/>
      <sz val="8"/>
      <name val="Garamond"/>
      <family val="1"/>
    </font>
    <font>
      <b/>
      <sz val="10"/>
      <color rgb="FFFF0000"/>
      <name val="Times New Roman"/>
      <family val="1"/>
    </font>
    <font>
      <b/>
      <sz val="8"/>
      <color rgb="FFFF0000"/>
      <name val="Times New Roman"/>
      <family val="1"/>
    </font>
    <font>
      <sz val="8"/>
      <name val="Garamond"/>
      <family val="1"/>
      <charset val="238"/>
    </font>
    <font>
      <b/>
      <sz val="9"/>
      <color indexed="81"/>
      <name val="Tahoma"/>
      <family val="2"/>
      <charset val="238"/>
    </font>
    <font>
      <sz val="9"/>
      <color indexed="81"/>
      <name val="Tahoma"/>
      <family val="2"/>
      <charset val="238"/>
    </font>
    <font>
      <b/>
      <sz val="9"/>
      <color indexed="81"/>
      <name val="Tahoma"/>
      <charset val="1"/>
    </font>
    <font>
      <sz val="9"/>
      <color indexed="81"/>
      <name val="Tahoma"/>
      <charset val="1"/>
    </font>
    <font>
      <b/>
      <sz val="12"/>
      <color theme="1"/>
      <name val="Calibri"/>
      <family val="2"/>
      <scheme val="minor"/>
    </font>
    <font>
      <sz val="12"/>
      <color theme="1"/>
      <name val="Calibri"/>
      <family val="2"/>
      <scheme val="minor"/>
    </font>
    <font>
      <b/>
      <sz val="16"/>
      <color rgb="FFFF0000"/>
      <name val="Calibri"/>
      <family val="2"/>
      <scheme val="minor"/>
    </font>
    <font>
      <b/>
      <sz val="12"/>
      <color theme="1"/>
      <name val="Garamond"/>
      <family val="1"/>
    </font>
    <font>
      <sz val="12"/>
      <color theme="1"/>
      <name val="Garamond"/>
      <family val="1"/>
    </font>
    <font>
      <b/>
      <sz val="12"/>
      <color rgb="FFFF0000"/>
      <name val="Garamond"/>
      <family val="1"/>
    </font>
    <font>
      <i/>
      <sz val="12"/>
      <color theme="1"/>
      <name val="Garamond"/>
      <family val="1"/>
    </font>
    <font>
      <b/>
      <i/>
      <sz val="12"/>
      <color rgb="FFFF0000"/>
      <name val="Garamond"/>
      <family val="1"/>
    </font>
    <font>
      <b/>
      <i/>
      <sz val="14"/>
      <color theme="1"/>
      <name val="Garamond"/>
      <family val="1"/>
    </font>
    <font>
      <sz val="18"/>
      <color theme="1"/>
      <name val="Calibri"/>
      <family val="2"/>
      <scheme val="minor"/>
    </font>
    <font>
      <b/>
      <sz val="12"/>
      <name val="Times New Roman"/>
      <family val="1"/>
    </font>
    <font>
      <b/>
      <i/>
      <sz val="12"/>
      <color theme="1"/>
      <name val="Garamond"/>
      <family val="1"/>
    </font>
    <font>
      <b/>
      <sz val="12"/>
      <name val="Garamond"/>
      <family val="1"/>
    </font>
    <font>
      <b/>
      <sz val="12"/>
      <color theme="1"/>
      <name val="Times New Roman"/>
      <family val="1"/>
    </font>
    <font>
      <b/>
      <sz val="12"/>
      <color rgb="FFFF0000"/>
      <name val="Times New Roman"/>
      <family val="1"/>
    </font>
    <font>
      <sz val="12"/>
      <color theme="1"/>
      <name val="Times New Roman"/>
      <family val="1"/>
    </font>
    <font>
      <sz val="12"/>
      <name val="Times New Roman"/>
      <family val="1"/>
    </font>
    <font>
      <i/>
      <sz val="12"/>
      <color theme="1"/>
      <name val="Times New Roman"/>
      <family val="1"/>
    </font>
    <font>
      <b/>
      <i/>
      <sz val="12"/>
      <color rgb="FFFF0000"/>
      <name val="Times New Roman"/>
      <family val="1"/>
    </font>
    <font>
      <b/>
      <sz val="9"/>
      <color theme="1"/>
      <name val="Calibri"/>
      <family val="2"/>
      <scheme val="minor"/>
    </font>
    <font>
      <sz val="9"/>
      <color theme="1"/>
      <name val="Calibri"/>
      <family val="2"/>
      <scheme val="minor"/>
    </font>
    <font>
      <b/>
      <sz val="9"/>
      <color rgb="FFFF0000"/>
      <name val="Calibri"/>
      <family val="2"/>
      <scheme val="minor"/>
    </font>
    <font>
      <b/>
      <sz val="9"/>
      <color theme="1"/>
      <name val="Garamond"/>
      <family val="1"/>
      <charset val="238"/>
    </font>
    <font>
      <sz val="9"/>
      <color rgb="FFFF0000"/>
      <name val="Garamond"/>
      <family val="1"/>
    </font>
    <font>
      <b/>
      <sz val="9"/>
      <name val="Garamond"/>
      <family val="1"/>
      <charset val="238"/>
    </font>
    <font>
      <b/>
      <sz val="10"/>
      <color theme="1"/>
      <name val="Times New Roman"/>
      <family val="1"/>
    </font>
    <font>
      <sz val="10"/>
      <color theme="1"/>
      <name val="Times New Roman"/>
      <family val="1"/>
    </font>
    <font>
      <i/>
      <sz val="9"/>
      <name val="Garamond"/>
      <family val="1"/>
      <charset val="238"/>
    </font>
    <font>
      <sz val="9"/>
      <name val="Garamond"/>
      <family val="1"/>
      <charset val="238"/>
    </font>
    <font>
      <sz val="9"/>
      <color rgb="FFFF0000"/>
      <name val="Garamond"/>
      <family val="1"/>
      <charset val="238"/>
    </font>
    <font>
      <b/>
      <i/>
      <sz val="9"/>
      <color theme="1"/>
      <name val="Garamond"/>
      <family val="1"/>
      <charset val="238"/>
    </font>
    <font>
      <sz val="9"/>
      <color theme="1"/>
      <name val="Garamond"/>
      <family val="1"/>
      <charset val="238"/>
    </font>
    <font>
      <sz val="12"/>
      <name val="Garamond"/>
      <family val="1"/>
    </font>
    <font>
      <sz val="12"/>
      <color rgb="FFFF0000"/>
      <name val="Times New Roman"/>
      <family val="1"/>
    </font>
    <font>
      <sz val="10"/>
      <name val="Arial"/>
      <family val="2"/>
    </font>
    <font>
      <sz val="10"/>
      <color rgb="FF000000"/>
      <name val="Garamond"/>
      <family val="2"/>
    </font>
    <font>
      <b/>
      <sz val="11"/>
      <color theme="1"/>
      <name val="Garamond"/>
      <family val="1"/>
    </font>
    <font>
      <sz val="11"/>
      <color theme="1"/>
      <name val="Garamond"/>
      <family val="1"/>
    </font>
    <font>
      <sz val="10"/>
      <name val="Calibri"/>
      <family val="2"/>
      <scheme val="minor"/>
    </font>
    <font>
      <b/>
      <sz val="8"/>
      <color indexed="8"/>
      <name val="Garamond"/>
      <family val="1"/>
    </font>
    <font>
      <b/>
      <sz val="11"/>
      <color indexed="8"/>
      <name val="Garamond"/>
      <family val="1"/>
    </font>
    <font>
      <b/>
      <sz val="11"/>
      <color rgb="FFFF0000"/>
      <name val="Garamond"/>
      <family val="1"/>
    </font>
    <font>
      <sz val="11"/>
      <name val="Garamond"/>
      <family val="1"/>
    </font>
    <font>
      <b/>
      <sz val="8"/>
      <color indexed="10"/>
      <name val="Garamond"/>
      <family val="1"/>
    </font>
    <font>
      <i/>
      <sz val="11"/>
      <color theme="1"/>
      <name val="Garamond"/>
      <family val="1"/>
    </font>
    <font>
      <i/>
      <sz val="11"/>
      <name val="Garamond"/>
      <family val="1"/>
    </font>
    <font>
      <b/>
      <i/>
      <sz val="11"/>
      <color rgb="FFFF0000"/>
      <name val="Garamond"/>
      <family val="1"/>
    </font>
    <font>
      <b/>
      <sz val="11"/>
      <color indexed="10"/>
      <name val="Garamond"/>
      <family val="1"/>
    </font>
    <font>
      <sz val="11"/>
      <color indexed="8"/>
      <name val="Garamond"/>
      <family val="1"/>
    </font>
    <font>
      <sz val="8"/>
      <color rgb="FFC00000"/>
      <name val="Garamond"/>
      <family val="1"/>
    </font>
    <font>
      <b/>
      <sz val="9"/>
      <name val="Calibri"/>
      <family val="2"/>
      <scheme val="minor"/>
    </font>
    <font>
      <b/>
      <sz val="10"/>
      <name val="Calibri"/>
      <family val="2"/>
      <scheme val="minor"/>
    </font>
    <font>
      <i/>
      <sz val="8"/>
      <name val="Garamond"/>
      <family val="1"/>
      <charset val="238"/>
    </font>
    <font>
      <b/>
      <sz val="9"/>
      <color indexed="81"/>
      <name val="Tahoma"/>
      <family val="2"/>
    </font>
    <font>
      <sz val="9"/>
      <color indexed="81"/>
      <name val="Tahoma"/>
      <family val="2"/>
    </font>
    <font>
      <sz val="9"/>
      <color rgb="FF000000"/>
      <name val="Garamond"/>
      <family val="1"/>
      <charset val="1"/>
    </font>
    <font>
      <sz val="12"/>
      <color rgb="FF000000"/>
      <name val="Garamond"/>
      <family val="1"/>
      <charset val="1"/>
    </font>
    <font>
      <b/>
      <sz val="10"/>
      <color rgb="FFFF0000"/>
      <name val="Calibri"/>
      <family val="2"/>
      <scheme val="minor"/>
    </font>
    <font>
      <sz val="10"/>
      <color theme="1"/>
      <name val="Calibri"/>
      <family val="2"/>
      <scheme val="minor"/>
    </font>
    <font>
      <b/>
      <sz val="10"/>
      <color rgb="FFFF0000"/>
      <name val="Garamond"/>
      <family val="1"/>
    </font>
    <font>
      <i/>
      <sz val="10"/>
      <color theme="1"/>
      <name val="Garamond"/>
      <family val="1"/>
    </font>
    <font>
      <b/>
      <i/>
      <sz val="10"/>
      <color rgb="FFFF0000"/>
      <name val="Garamond"/>
      <family val="1"/>
    </font>
    <font>
      <i/>
      <sz val="10"/>
      <color theme="1"/>
      <name val="Garamond"/>
      <family val="1"/>
      <charset val="238"/>
    </font>
    <font>
      <sz val="10"/>
      <name val="Garamond"/>
      <family val="1"/>
      <charset val="238"/>
    </font>
    <font>
      <b/>
      <sz val="10"/>
      <color theme="1"/>
      <name val="Garamond"/>
      <family val="1"/>
      <charset val="238"/>
    </font>
    <font>
      <sz val="10"/>
      <color theme="1"/>
      <name val="Garamond"/>
      <family val="1"/>
      <charset val="238"/>
    </font>
    <font>
      <sz val="11"/>
      <name val="Times New Roman"/>
      <family val="1"/>
    </font>
    <font>
      <b/>
      <sz val="10"/>
      <color theme="1"/>
      <name val="Calibri"/>
      <family val="2"/>
      <scheme val="minor"/>
    </font>
    <font>
      <sz val="11"/>
      <color rgb="FF000000"/>
      <name val="Calibri"/>
      <family val="2"/>
      <scheme val="minor"/>
    </font>
    <font>
      <b/>
      <sz val="11"/>
      <color rgb="FF000000"/>
      <name val="Calibri"/>
      <family val="2"/>
      <scheme val="minor"/>
    </font>
    <font>
      <b/>
      <sz val="10"/>
      <color rgb="FF000000"/>
      <name val="Garamond"/>
      <family val="1"/>
    </font>
    <font>
      <sz val="10"/>
      <color rgb="FF000000"/>
      <name val="Garamond"/>
      <family val="1"/>
    </font>
    <font>
      <sz val="9"/>
      <color rgb="FF000000"/>
      <name val="Garamond"/>
      <family val="1"/>
    </font>
    <font>
      <sz val="8"/>
      <color rgb="FF000000"/>
      <name val="Garamond"/>
      <family val="1"/>
    </font>
    <font>
      <b/>
      <sz val="8"/>
      <color rgb="FF000000"/>
      <name val="Garamond"/>
      <family val="1"/>
    </font>
    <font>
      <b/>
      <sz val="9"/>
      <color rgb="FF000000"/>
      <name val="Garamond"/>
      <family val="1"/>
    </font>
    <font>
      <i/>
      <sz val="9"/>
      <color rgb="FF000000"/>
      <name val="Garamond"/>
      <family val="1"/>
    </font>
    <font>
      <i/>
      <sz val="8"/>
      <color rgb="FF000000"/>
      <name val="Garamond"/>
      <family val="1"/>
    </font>
    <font>
      <b/>
      <i/>
      <sz val="10"/>
      <color theme="1"/>
      <name val="Garamond"/>
      <family val="1"/>
    </font>
    <font>
      <b/>
      <sz val="12"/>
      <color theme="1"/>
      <name val="Garamond"/>
      <family val="1"/>
      <charset val="238"/>
    </font>
    <font>
      <b/>
      <sz val="10"/>
      <color theme="1"/>
      <name val="Times New Roman"/>
      <family val="1"/>
      <charset val="238"/>
    </font>
    <font>
      <sz val="10"/>
      <color theme="1"/>
      <name val="Times New Roman"/>
      <family val="1"/>
      <charset val="238"/>
    </font>
    <font>
      <b/>
      <sz val="12"/>
      <color rgb="FFFF0000"/>
      <name val="Garamond"/>
      <family val="1"/>
      <charset val="238"/>
    </font>
    <font>
      <sz val="12"/>
      <color theme="1"/>
      <name val="Garamond"/>
      <family val="1"/>
      <charset val="238"/>
    </font>
    <font>
      <sz val="12"/>
      <name val="Garamond"/>
      <family val="1"/>
      <charset val="238"/>
    </font>
    <font>
      <sz val="10"/>
      <name val="Times New Roman"/>
      <family val="1"/>
      <charset val="238"/>
    </font>
    <font>
      <b/>
      <sz val="12"/>
      <name val="Garamond"/>
      <family val="1"/>
      <charset val="238"/>
    </font>
    <font>
      <b/>
      <sz val="10"/>
      <name val="Times New Roman"/>
      <family val="1"/>
      <charset val="238"/>
    </font>
    <font>
      <sz val="12"/>
      <color rgb="FFFF0000"/>
      <name val="Garamond"/>
      <family val="1"/>
      <charset val="238"/>
    </font>
    <font>
      <sz val="12"/>
      <color rgb="FF000000"/>
      <name val="Garamond"/>
      <family val="1"/>
      <charset val="238"/>
    </font>
    <font>
      <sz val="12"/>
      <color rgb="FF000000"/>
      <name val="Calibri"/>
      <family val="2"/>
      <scheme val="minor"/>
    </font>
    <font>
      <sz val="10"/>
      <color rgb="FF000000"/>
      <name val="Times New Roman"/>
      <family val="1"/>
      <charset val="238"/>
    </font>
    <font>
      <b/>
      <sz val="10"/>
      <color rgb="FFFF0000"/>
      <name val="Times New Roman"/>
      <family val="1"/>
      <charset val="238"/>
    </font>
    <font>
      <i/>
      <sz val="10"/>
      <color theme="1"/>
      <name val="Times New Roman"/>
      <family val="1"/>
      <charset val="238"/>
    </font>
    <font>
      <sz val="10"/>
      <color rgb="FFFF0000"/>
      <name val="Times New Roman"/>
      <family val="1"/>
      <charset val="238"/>
    </font>
    <font>
      <b/>
      <i/>
      <sz val="10"/>
      <color theme="1"/>
      <name val="Times New Roman"/>
      <family val="1"/>
      <charset val="238"/>
    </font>
    <font>
      <b/>
      <i/>
      <sz val="10"/>
      <color rgb="FFFF0000"/>
      <name val="Times New Roman"/>
      <family val="1"/>
      <charset val="238"/>
    </font>
    <font>
      <b/>
      <sz val="10"/>
      <name val="Times New Roman"/>
      <family val="1"/>
    </font>
    <font>
      <sz val="10"/>
      <name val="Times New Roman"/>
      <family val="1"/>
    </font>
    <font>
      <i/>
      <sz val="10"/>
      <name val="Times New Roman"/>
      <family val="1"/>
    </font>
    <font>
      <b/>
      <i/>
      <sz val="10"/>
      <name val="Times New Roman"/>
      <family val="1"/>
    </font>
    <font>
      <b/>
      <i/>
      <sz val="9"/>
      <color rgb="FFFF0000"/>
      <name val="Calibri"/>
      <family val="2"/>
      <scheme val="minor"/>
    </font>
    <font>
      <b/>
      <sz val="12"/>
      <color indexed="10"/>
      <name val="Garamond"/>
      <family val="1"/>
    </font>
    <font>
      <b/>
      <sz val="12"/>
      <color indexed="8"/>
      <name val="Garamond"/>
      <family val="1"/>
    </font>
    <font>
      <sz val="12"/>
      <color indexed="8"/>
      <name val="Garamond"/>
      <family val="1"/>
    </font>
  </fonts>
  <fills count="70">
    <fill>
      <patternFill patternType="none"/>
    </fill>
    <fill>
      <patternFill patternType="gray125"/>
    </fill>
    <fill>
      <patternFill patternType="none"/>
    </fill>
    <fill>
      <patternFill patternType="solid">
        <fgColor rgb="FFFFFFFF"/>
      </patternFill>
    </fill>
    <fill>
      <patternFill patternType="solid">
        <fgColor rgb="FFFFFFFF"/>
      </patternFill>
    </fill>
    <fill>
      <patternFill patternType="solid">
        <fgColor rgb="FFDFEFF5"/>
      </patternFill>
    </fill>
    <fill>
      <patternFill patternType="solid">
        <fgColor rgb="FFDFEFF5"/>
      </patternFill>
    </fill>
    <fill>
      <patternFill patternType="solid">
        <fgColor rgb="FFFFFFFF"/>
      </patternFill>
    </fill>
    <fill>
      <patternFill patternType="none"/>
    </fill>
    <fill>
      <patternFill patternType="none"/>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none"/>
    </fill>
    <fill>
      <patternFill patternType="none"/>
    </fill>
    <fill>
      <patternFill patternType="solid">
        <fgColor rgb="FFF0F0F0"/>
      </patternFill>
    </fill>
    <fill>
      <patternFill patternType="solid">
        <fgColor rgb="FFF0F0F0"/>
      </patternFill>
    </fill>
    <fill>
      <patternFill patternType="solid">
        <fgColor rgb="FFF0F0F0"/>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0F0F0"/>
      </patternFill>
    </fill>
    <fill>
      <patternFill patternType="solid">
        <fgColor rgb="FFF0F0F0"/>
      </patternFill>
    </fill>
    <fill>
      <patternFill patternType="solid">
        <fgColor rgb="FFF0F0F0"/>
      </patternFill>
    </fill>
    <fill>
      <patternFill patternType="solid">
        <fgColor rgb="FFF0F0F0"/>
      </patternFill>
    </fill>
    <fill>
      <patternFill patternType="solid">
        <fgColor rgb="FFF0F0F0"/>
      </patternFill>
    </fill>
    <fill>
      <patternFill patternType="solid">
        <fgColor rgb="FFFFFFFF"/>
      </patternFill>
    </fill>
    <fill>
      <patternFill patternType="none"/>
    </fill>
    <fill>
      <patternFill patternType="none"/>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CDAD9"/>
      </patternFill>
    </fill>
    <fill>
      <patternFill patternType="solid">
        <fgColor rgb="FFFCDAD9"/>
      </patternFill>
    </fill>
    <fill>
      <patternFill patternType="solid">
        <fgColor rgb="FFF0F0F0"/>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C7CE"/>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FF0000"/>
        <bgColor indexed="64"/>
      </patternFill>
    </fill>
    <fill>
      <patternFill patternType="solid">
        <fgColor theme="6" tint="0.79998168889431442"/>
        <bgColor indexed="64"/>
      </patternFill>
    </fill>
    <fill>
      <patternFill patternType="solid">
        <fgColor theme="2"/>
        <bgColor indexed="64"/>
      </patternFill>
    </fill>
    <fill>
      <patternFill patternType="solid">
        <fgColor rgb="FFFFFFFF"/>
        <bgColor indexed="64"/>
      </patternFill>
    </fill>
    <fill>
      <patternFill patternType="solid">
        <fgColor rgb="FFD9D9D9"/>
        <bgColor indexed="64"/>
      </patternFill>
    </fill>
    <fill>
      <patternFill patternType="solid">
        <fgColor theme="6" tint="0.59999389629810485"/>
        <bgColor indexed="64"/>
      </patternFill>
    </fill>
    <fill>
      <patternFill patternType="solid">
        <fgColor rgb="FFDDEBF7"/>
        <bgColor rgb="FF000000"/>
      </patternFill>
    </fill>
    <fill>
      <patternFill patternType="solid">
        <fgColor rgb="FFFFFFFF"/>
        <bgColor rgb="FF000000"/>
      </patternFill>
    </fill>
    <fill>
      <patternFill patternType="solid">
        <fgColor rgb="FFF2F2F2"/>
        <bgColor rgb="FF000000"/>
      </patternFill>
    </fill>
    <fill>
      <patternFill patternType="solid">
        <fgColor rgb="FFD9D9D9"/>
        <bgColor rgb="FF000000"/>
      </patternFill>
    </fill>
    <fill>
      <patternFill patternType="solid">
        <fgColor rgb="FFF8CBAD"/>
        <bgColor rgb="FF000000"/>
      </patternFill>
    </fill>
    <fill>
      <patternFill patternType="solid">
        <fgColor theme="5" tint="0.79998168889431442"/>
        <bgColor indexed="64"/>
      </patternFill>
    </fill>
  </fills>
  <borders count="112">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medium">
        <color rgb="FF2E74B5"/>
      </right>
      <top style="medium">
        <color indexed="64"/>
      </top>
      <bottom style="medium">
        <color rgb="FF2E74B5"/>
      </bottom>
      <diagonal/>
    </border>
    <border>
      <left style="medium">
        <color rgb="FF2E74B5"/>
      </left>
      <right/>
      <top style="medium">
        <color indexed="64"/>
      </top>
      <bottom style="medium">
        <color rgb="FF2E74B5"/>
      </bottom>
      <diagonal/>
    </border>
    <border>
      <left/>
      <right/>
      <top style="medium">
        <color indexed="64"/>
      </top>
      <bottom style="medium">
        <color rgb="FF2E74B5"/>
      </bottom>
      <diagonal/>
    </border>
    <border>
      <left/>
      <right style="medium">
        <color indexed="64"/>
      </right>
      <top style="medium">
        <color indexed="64"/>
      </top>
      <bottom style="medium">
        <color rgb="FF2E74B5"/>
      </bottom>
      <diagonal/>
    </border>
    <border>
      <left style="medium">
        <color indexed="64"/>
      </left>
      <right style="medium">
        <color rgb="FF2E74B5"/>
      </right>
      <top style="medium">
        <color rgb="FF2E74B5"/>
      </top>
      <bottom style="medium">
        <color rgb="FF2E74B5"/>
      </bottom>
      <diagonal/>
    </border>
    <border>
      <left style="medium">
        <color rgb="FF2E74B5"/>
      </left>
      <right/>
      <top style="medium">
        <color rgb="FF2E74B5"/>
      </top>
      <bottom style="medium">
        <color rgb="FF2E74B5"/>
      </bottom>
      <diagonal/>
    </border>
    <border>
      <left/>
      <right/>
      <top style="medium">
        <color rgb="FF2E74B5"/>
      </top>
      <bottom style="medium">
        <color rgb="FF2E74B5"/>
      </bottom>
      <diagonal/>
    </border>
    <border>
      <left/>
      <right style="medium">
        <color indexed="64"/>
      </right>
      <top style="medium">
        <color rgb="FF2E74B5"/>
      </top>
      <bottom style="medium">
        <color rgb="FF2E74B5"/>
      </bottom>
      <diagonal/>
    </border>
    <border>
      <left style="medium">
        <color indexed="64"/>
      </left>
      <right/>
      <top style="medium">
        <color rgb="FF2E74B5"/>
      </top>
      <bottom style="medium">
        <color rgb="FF2E74B5"/>
      </bottom>
      <diagonal/>
    </border>
    <border>
      <left/>
      <right style="medium">
        <color rgb="FF2E74B5"/>
      </right>
      <top style="medium">
        <color rgb="FF2E74B5"/>
      </top>
      <bottom style="medium">
        <color rgb="FF2E74B5"/>
      </bottom>
      <diagonal/>
    </border>
    <border>
      <left style="medium">
        <color indexed="64"/>
      </left>
      <right style="medium">
        <color rgb="FF2E74B5"/>
      </right>
      <top style="medium">
        <color rgb="FF2E74B5"/>
      </top>
      <bottom/>
      <diagonal/>
    </border>
    <border>
      <left/>
      <right style="medium">
        <color rgb="FF2E74B5"/>
      </right>
      <top/>
      <bottom/>
      <diagonal/>
    </border>
    <border>
      <left/>
      <right style="medium">
        <color indexed="64"/>
      </right>
      <top/>
      <bottom/>
      <diagonal/>
    </border>
    <border>
      <left style="medium">
        <color indexed="64"/>
      </left>
      <right style="medium">
        <color rgb="FF2E74B5"/>
      </right>
      <top/>
      <bottom style="medium">
        <color rgb="FF2E74B5"/>
      </bottom>
      <diagonal/>
    </border>
    <border>
      <left/>
      <right style="medium">
        <color rgb="FF2E74B5"/>
      </right>
      <top/>
      <bottom style="medium">
        <color rgb="FF2E74B5"/>
      </bottom>
      <diagonal/>
    </border>
    <border>
      <left/>
      <right style="medium">
        <color indexed="64"/>
      </right>
      <top/>
      <bottom style="medium">
        <color rgb="FF2E74B5"/>
      </bottom>
      <diagonal/>
    </border>
    <border>
      <left style="medium">
        <color rgb="FF2E74B5"/>
      </left>
      <right style="medium">
        <color rgb="FF2E74B5"/>
      </right>
      <top/>
      <bottom style="medium">
        <color rgb="FF2E74B5"/>
      </bottom>
      <diagonal/>
    </border>
    <border>
      <left style="medium">
        <color rgb="FF2E74B5"/>
      </left>
      <right style="medium">
        <color indexed="64"/>
      </right>
      <top/>
      <bottom style="medium">
        <color rgb="FF2E74B5"/>
      </bottom>
      <diagonal/>
    </border>
    <border>
      <left style="medium">
        <color indexed="64"/>
      </left>
      <right style="medium">
        <color rgb="FF2E74B5"/>
      </right>
      <top/>
      <bottom style="medium">
        <color indexed="64"/>
      </bottom>
      <diagonal/>
    </border>
    <border>
      <left style="medium">
        <color rgb="FF2E74B5"/>
      </left>
      <right style="medium">
        <color rgb="FF2E74B5"/>
      </right>
      <top/>
      <bottom style="medium">
        <color indexed="64"/>
      </bottom>
      <diagonal/>
    </border>
    <border>
      <left/>
      <right style="medium">
        <color rgb="FF2E74B5"/>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rgb="FF2E74B5"/>
      </bottom>
      <diagonal/>
    </border>
    <border>
      <left style="medium">
        <color indexed="64"/>
      </left>
      <right style="medium">
        <color rgb="FF2E74B5"/>
      </right>
      <top/>
      <bottom/>
      <diagonal/>
    </border>
    <border>
      <left style="medium">
        <color rgb="FF2E74B5"/>
      </left>
      <right style="medium">
        <color rgb="FF2E74B5"/>
      </right>
      <top style="medium">
        <color rgb="FF2E74B5"/>
      </top>
      <bottom style="medium">
        <color rgb="FF2E74B5"/>
      </bottom>
      <diagonal/>
    </border>
    <border>
      <left style="medium">
        <color indexed="64"/>
      </left>
      <right style="medium">
        <color rgb="FF2E74B5"/>
      </right>
      <top style="medium">
        <color rgb="FF2E74B5"/>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2E74B5"/>
      </left>
      <right style="medium">
        <color rgb="FF2E74B5"/>
      </right>
      <top style="medium">
        <color rgb="FF2E74B5"/>
      </top>
      <bottom/>
      <diagonal/>
    </border>
    <border>
      <left style="medium">
        <color rgb="FF2E74B5"/>
      </left>
      <right/>
      <top/>
      <bottom style="medium">
        <color rgb="FF2E74B5"/>
      </bottom>
      <diagonal/>
    </border>
    <border>
      <left style="medium">
        <color rgb="FF2E74B5"/>
      </left>
      <right style="medium">
        <color rgb="FF2E74B5"/>
      </right>
      <top/>
      <bottom/>
      <diagonal/>
    </border>
    <border>
      <left/>
      <right/>
      <top/>
      <bottom style="medium">
        <color rgb="FF2E74B5"/>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rgb="FF2E74B5"/>
      </left>
      <right style="medium">
        <color rgb="FF2E74B5"/>
      </right>
      <top style="medium">
        <color rgb="FF2E74B5"/>
      </top>
      <bottom style="thin">
        <color indexed="64"/>
      </bottom>
      <diagonal/>
    </border>
    <border>
      <left style="medium">
        <color rgb="FF2E74B5"/>
      </left>
      <right/>
      <top/>
      <bottom/>
      <diagonal/>
    </border>
    <border>
      <left style="medium">
        <color rgb="FF2E74B5"/>
      </left>
      <right/>
      <top style="medium">
        <color rgb="FF2E74B5"/>
      </top>
      <bottom/>
      <diagonal/>
    </border>
    <border>
      <left/>
      <right/>
      <top style="medium">
        <color rgb="FF2E74B5"/>
      </top>
      <bottom/>
      <diagonal/>
    </border>
    <border>
      <left/>
      <right style="medium">
        <color rgb="FF2E74B5"/>
      </right>
      <top style="medium">
        <color rgb="FF2E74B5"/>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medium">
        <color rgb="FF2E74B5"/>
      </right>
      <top style="thin">
        <color indexed="64"/>
      </top>
      <bottom style="medium">
        <color rgb="FF2E74B5"/>
      </bottom>
      <diagonal/>
    </border>
    <border>
      <left style="medium">
        <color rgb="FF2E74B5"/>
      </left>
      <right style="medium">
        <color theme="4" tint="-0.24994659260841701"/>
      </right>
      <top style="medium">
        <color rgb="FF2E74B5"/>
      </top>
      <bottom style="medium">
        <color rgb="FF2E74B5"/>
      </bottom>
      <diagonal/>
    </border>
    <border>
      <left style="medium">
        <color theme="4" tint="-0.24994659260841701"/>
      </left>
      <right style="medium">
        <color theme="4" tint="-0.24994659260841701"/>
      </right>
      <top style="medium">
        <color rgb="FF2E74B5"/>
      </top>
      <bottom style="medium">
        <color rgb="FF2E74B5"/>
      </bottom>
      <diagonal/>
    </border>
    <border>
      <left style="medium">
        <color theme="4" tint="-0.24994659260841701"/>
      </left>
      <right style="medium">
        <color rgb="FF2E74B5"/>
      </right>
      <top style="medium">
        <color rgb="FF2E74B5"/>
      </top>
      <bottom style="medium">
        <color rgb="FF2E74B5"/>
      </bottom>
      <diagonal/>
    </border>
    <border>
      <left style="thin">
        <color indexed="64"/>
      </left>
      <right style="thin">
        <color indexed="64"/>
      </right>
      <top style="medium">
        <color rgb="FF2E74B5"/>
      </top>
      <bottom style="thin">
        <color indexed="64"/>
      </bottom>
      <diagonal/>
    </border>
    <border>
      <left style="medium">
        <color theme="4" tint="-0.249977111117893"/>
      </left>
      <right style="medium">
        <color theme="4" tint="-0.249977111117893"/>
      </right>
      <top style="medium">
        <color theme="4" tint="-0.249977111117893"/>
      </top>
      <bottom style="medium">
        <color theme="4" tint="-0.249977111117893"/>
      </bottom>
      <diagonal/>
    </border>
    <border>
      <left/>
      <right/>
      <top style="medium">
        <color theme="4" tint="-0.249977111117893"/>
      </top>
      <bottom/>
      <diagonal/>
    </border>
    <border>
      <left style="thin">
        <color theme="4" tint="-0.249977111117893"/>
      </left>
      <right/>
      <top/>
      <bottom/>
      <diagonal/>
    </border>
    <border>
      <left/>
      <right style="medium">
        <color theme="4" tint="-0.249977111117893"/>
      </right>
      <top/>
      <bottom style="medium">
        <color theme="4" tint="-0.249977111117893"/>
      </bottom>
      <diagonal/>
    </border>
    <border>
      <left style="medium">
        <color rgb="FF2E74B5"/>
      </left>
      <right style="medium">
        <color rgb="FF2E74B5"/>
      </right>
      <top style="medium">
        <color rgb="FF2E74B5"/>
      </top>
      <bottom style="medium">
        <color indexed="64"/>
      </bottom>
      <diagonal/>
    </border>
    <border>
      <left/>
      <right style="medium">
        <color rgb="FF2E74B5"/>
      </right>
      <top style="medium">
        <color rgb="FF2E74B5"/>
      </top>
      <bottom style="medium">
        <color indexed="64"/>
      </bottom>
      <diagonal/>
    </border>
    <border>
      <left style="medium">
        <color indexed="64"/>
      </left>
      <right style="medium">
        <color rgb="FF2E74B5"/>
      </right>
      <top style="medium">
        <color indexed="64"/>
      </top>
      <bottom/>
      <diagonal/>
    </border>
    <border>
      <left/>
      <right style="medium">
        <color rgb="FF2E74B5"/>
      </right>
      <top style="medium">
        <color indexed="64"/>
      </top>
      <bottom/>
      <diagonal/>
    </border>
    <border>
      <left style="thin">
        <color indexed="64"/>
      </left>
      <right/>
      <top/>
      <bottom/>
      <diagonal/>
    </border>
    <border>
      <left/>
      <right style="thin">
        <color rgb="FF000000"/>
      </right>
      <top style="medium">
        <color rgb="FF2E74B5"/>
      </top>
      <bottom style="medium">
        <color rgb="FF2E74B5"/>
      </bottom>
      <diagonal/>
    </border>
    <border>
      <left style="thin">
        <color indexed="64"/>
      </left>
      <right/>
      <top style="medium">
        <color rgb="FF2E74B5"/>
      </top>
      <bottom style="thin">
        <color indexed="64"/>
      </bottom>
      <diagonal/>
    </border>
    <border>
      <left/>
      <right/>
      <top style="medium">
        <color rgb="FF2E74B5"/>
      </top>
      <bottom style="thin">
        <color indexed="64"/>
      </bottom>
      <diagonal/>
    </border>
    <border>
      <left/>
      <right style="thin">
        <color indexed="64"/>
      </right>
      <top style="medium">
        <color rgb="FF2E74B5"/>
      </top>
      <bottom style="thin">
        <color indexed="64"/>
      </bottom>
      <diagonal/>
    </border>
    <border>
      <left style="medium">
        <color rgb="FF2E74B5"/>
      </left>
      <right/>
      <top style="thin">
        <color indexed="64"/>
      </top>
      <bottom style="medium">
        <color rgb="FF2E74B5"/>
      </bottom>
      <diagonal/>
    </border>
    <border>
      <left/>
      <right/>
      <top style="thin">
        <color indexed="64"/>
      </top>
      <bottom style="medium">
        <color rgb="FF2E74B5"/>
      </bottom>
      <diagonal/>
    </border>
    <border>
      <left/>
      <right style="thin">
        <color indexed="64"/>
      </right>
      <top style="medium">
        <color rgb="FF2E74B5"/>
      </top>
      <bottom style="medium">
        <color rgb="FF2E74B5"/>
      </bottom>
      <diagonal/>
    </border>
    <border>
      <left style="medium">
        <color rgb="FF2E74B5"/>
      </left>
      <right/>
      <top style="medium">
        <color rgb="FF2E74B5"/>
      </top>
      <bottom style="thin">
        <color indexed="64"/>
      </bottom>
      <diagonal/>
    </border>
    <border>
      <left/>
      <right style="thin">
        <color indexed="64"/>
      </right>
      <top style="medium">
        <color rgb="FF2E74B5"/>
      </top>
      <bottom/>
      <diagonal/>
    </border>
    <border>
      <left style="medium">
        <color theme="8" tint="-0.249977111117893"/>
      </left>
      <right style="medium">
        <color theme="8" tint="-0.249977111117893"/>
      </right>
      <top style="medium">
        <color theme="8" tint="-0.249977111117893"/>
      </top>
      <bottom style="medium">
        <color theme="8" tint="-0.249977111117893"/>
      </bottom>
      <diagonal/>
    </border>
    <border>
      <left style="medium">
        <color theme="8" tint="-0.249977111117893"/>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s>
  <cellStyleXfs count="32">
    <xf numFmtId="0" fontId="0" fillId="0" borderId="0"/>
    <xf numFmtId="0" fontId="12" fillId="31" borderId="2"/>
    <xf numFmtId="9" fontId="12" fillId="31" borderId="2" applyFont="0" applyFill="0" applyBorder="0" applyAlignment="0" applyProtection="0"/>
    <xf numFmtId="43" fontId="12" fillId="31" borderId="2" applyFont="0" applyFill="0" applyBorder="0" applyAlignment="0" applyProtection="0"/>
    <xf numFmtId="0" fontId="12" fillId="31" borderId="2"/>
    <xf numFmtId="0" fontId="12" fillId="31" borderId="2"/>
    <xf numFmtId="168" fontId="12" fillId="31" borderId="2" applyFont="0" applyFill="0" applyBorder="0" applyAlignment="0" applyProtection="0"/>
    <xf numFmtId="0" fontId="12" fillId="31" borderId="2"/>
    <xf numFmtId="0" fontId="12" fillId="31" borderId="2"/>
    <xf numFmtId="0" fontId="99" fillId="31" borderId="2"/>
    <xf numFmtId="0" fontId="12" fillId="31" borderId="2"/>
    <xf numFmtId="0" fontId="12" fillId="31" borderId="2"/>
    <xf numFmtId="0" fontId="12" fillId="31" borderId="2"/>
    <xf numFmtId="0" fontId="13" fillId="48" borderId="2" applyNumberFormat="0" applyBorder="0" applyAlignment="0" applyProtection="0"/>
    <xf numFmtId="0" fontId="12" fillId="31" borderId="2"/>
    <xf numFmtId="0" fontId="12" fillId="31" borderId="2"/>
    <xf numFmtId="0" fontId="12" fillId="31" borderId="2"/>
    <xf numFmtId="0" fontId="12" fillId="31" borderId="2"/>
    <xf numFmtId="0" fontId="99" fillId="31" borderId="2"/>
    <xf numFmtId="0" fontId="12" fillId="31" borderId="2"/>
    <xf numFmtId="0" fontId="12" fillId="31" borderId="2"/>
    <xf numFmtId="0" fontId="12" fillId="31" borderId="2"/>
    <xf numFmtId="0" fontId="12" fillId="31" borderId="2"/>
    <xf numFmtId="0" fontId="12" fillId="31" borderId="2"/>
    <xf numFmtId="0" fontId="12" fillId="31" borderId="2"/>
    <xf numFmtId="0" fontId="12" fillId="31" borderId="2"/>
    <xf numFmtId="0" fontId="12" fillId="31" borderId="2"/>
    <xf numFmtId="0" fontId="12" fillId="31" borderId="2"/>
    <xf numFmtId="0" fontId="12" fillId="31" borderId="2"/>
    <xf numFmtId="0" fontId="12" fillId="31" borderId="2"/>
    <xf numFmtId="0" fontId="12" fillId="31" borderId="2"/>
    <xf numFmtId="0" fontId="12" fillId="31" borderId="2"/>
  </cellStyleXfs>
  <cellXfs count="3215">
    <xf numFmtId="0" fontId="0" fillId="0" borderId="0" xfId="0"/>
    <xf numFmtId="0" fontId="0" fillId="2" borderId="0" xfId="0" applyFill="1" applyAlignment="1" applyProtection="1">
      <alignment wrapText="1"/>
      <protection locked="0"/>
    </xf>
    <xf numFmtId="0" fontId="3" fillId="7" borderId="3" xfId="0" applyFont="1" applyFill="1" applyBorder="1" applyAlignment="1">
      <alignment horizontal="left" vertical="center" wrapText="1"/>
    </xf>
    <xf numFmtId="0" fontId="3" fillId="16" borderId="3" xfId="0" applyFont="1" applyFill="1" applyBorder="1" applyAlignment="1">
      <alignment horizontal="left" vertical="center" wrapText="1"/>
    </xf>
    <xf numFmtId="0" fontId="4" fillId="19" borderId="3" xfId="0" applyFont="1" applyFill="1" applyBorder="1" applyAlignment="1">
      <alignment horizontal="left" vertical="center" wrapText="1"/>
    </xf>
    <xf numFmtId="164" fontId="4" fillId="20" borderId="4" xfId="0" applyNumberFormat="1" applyFont="1" applyFill="1" applyBorder="1" applyAlignment="1">
      <alignment horizontal="center" vertical="center" wrapText="1"/>
    </xf>
    <xf numFmtId="0" fontId="4" fillId="21" borderId="3" xfId="0" applyFont="1" applyFill="1" applyBorder="1" applyAlignment="1" applyProtection="1">
      <alignment horizontal="left" vertical="center" wrapText="1"/>
      <protection locked="0"/>
    </xf>
    <xf numFmtId="0" fontId="4" fillId="22" borderId="5" xfId="0" applyFont="1" applyFill="1" applyBorder="1" applyAlignment="1">
      <alignment horizontal="center" vertical="center" wrapText="1"/>
    </xf>
    <xf numFmtId="0" fontId="4" fillId="23" borderId="3" xfId="0" applyFont="1" applyFill="1" applyBorder="1" applyAlignment="1">
      <alignment horizontal="right" vertical="center" wrapText="1"/>
    </xf>
    <xf numFmtId="0" fontId="3" fillId="24" borderId="3" xfId="0" applyFont="1" applyFill="1" applyBorder="1" applyAlignment="1">
      <alignment horizontal="center" vertical="center" wrapText="1"/>
    </xf>
    <xf numFmtId="0" fontId="6" fillId="26" borderId="3" xfId="0" applyFont="1" applyFill="1" applyBorder="1" applyAlignment="1">
      <alignment horizontal="left" vertical="center" wrapText="1"/>
    </xf>
    <xf numFmtId="0" fontId="7" fillId="29" borderId="3" xfId="0" applyFont="1" applyFill="1" applyBorder="1" applyAlignment="1">
      <alignment horizontal="left" vertical="center" wrapText="1"/>
    </xf>
    <xf numFmtId="0" fontId="0" fillId="32" borderId="4" xfId="0" applyFill="1" applyBorder="1" applyAlignment="1" applyProtection="1">
      <alignment wrapText="1"/>
      <protection locked="0"/>
    </xf>
    <xf numFmtId="164" fontId="3" fillId="33" borderId="4" xfId="0" applyNumberFormat="1" applyFont="1" applyFill="1" applyBorder="1" applyAlignment="1">
      <alignment horizontal="center" vertical="center" wrapText="1"/>
    </xf>
    <xf numFmtId="0" fontId="0" fillId="34" borderId="5" xfId="0" applyFill="1" applyBorder="1" applyAlignment="1" applyProtection="1">
      <alignment wrapText="1"/>
      <protection locked="0"/>
    </xf>
    <xf numFmtId="0" fontId="3" fillId="35" borderId="5" xfId="0" applyFont="1" applyFill="1" applyBorder="1" applyAlignment="1">
      <alignment horizontal="center" vertical="center" wrapText="1"/>
    </xf>
    <xf numFmtId="0" fontId="9" fillId="38" borderId="3" xfId="0" applyFont="1" applyFill="1" applyBorder="1" applyAlignment="1">
      <alignment horizontal="left" vertical="center" wrapText="1"/>
    </xf>
    <xf numFmtId="3" fontId="9" fillId="39" borderId="3" xfId="0" applyNumberFormat="1" applyFont="1" applyFill="1" applyBorder="1" applyAlignment="1">
      <alignment horizontal="right" vertical="center" wrapText="1"/>
    </xf>
    <xf numFmtId="0" fontId="10" fillId="40" borderId="3" xfId="0" applyFont="1" applyFill="1" applyBorder="1" applyAlignment="1">
      <alignment horizontal="center" vertical="center" wrapText="1"/>
    </xf>
    <xf numFmtId="0" fontId="4" fillId="41" borderId="3" xfId="0" applyFont="1" applyFill="1" applyBorder="1" applyAlignment="1">
      <alignment horizontal="left" vertical="center" wrapText="1"/>
    </xf>
    <xf numFmtId="0" fontId="11" fillId="42" borderId="3" xfId="0" applyFont="1" applyFill="1" applyBorder="1" applyAlignment="1">
      <alignment horizontal="left" vertical="center" wrapText="1"/>
    </xf>
    <xf numFmtId="3" fontId="3" fillId="43" borderId="3" xfId="0" applyNumberFormat="1" applyFont="1" applyFill="1" applyBorder="1" applyAlignment="1">
      <alignment horizontal="right" vertical="center" wrapText="1"/>
    </xf>
    <xf numFmtId="3" fontId="4" fillId="44" borderId="3" xfId="0" applyNumberFormat="1" applyFont="1" applyFill="1" applyBorder="1" applyAlignment="1">
      <alignment horizontal="right" vertical="center" wrapText="1"/>
    </xf>
    <xf numFmtId="3" fontId="4" fillId="45" borderId="4" xfId="0" applyNumberFormat="1" applyFont="1" applyFill="1" applyBorder="1" applyAlignment="1">
      <alignment horizontal="right" vertical="center" wrapText="1"/>
    </xf>
    <xf numFmtId="0" fontId="7" fillId="46" borderId="1" xfId="0" applyFont="1" applyFill="1" applyBorder="1" applyAlignment="1">
      <alignment horizontal="left" vertical="center" wrapText="1"/>
    </xf>
    <xf numFmtId="0" fontId="12" fillId="31" borderId="2" xfId="1" applyAlignment="1" applyProtection="1">
      <alignment wrapText="1"/>
      <protection locked="0"/>
    </xf>
    <xf numFmtId="0" fontId="12" fillId="31" borderId="2" xfId="1"/>
    <xf numFmtId="0" fontId="3" fillId="47" borderId="3" xfId="1" applyFont="1" applyFill="1" applyBorder="1" applyAlignment="1">
      <alignment horizontal="left" vertical="center" wrapText="1"/>
    </xf>
    <xf numFmtId="0" fontId="3" fillId="43" borderId="3" xfId="1" applyFont="1" applyFill="1" applyBorder="1" applyAlignment="1">
      <alignment horizontal="left" vertical="center" wrapText="1"/>
    </xf>
    <xf numFmtId="0" fontId="3" fillId="43" borderId="3" xfId="1" applyFont="1" applyFill="1" applyBorder="1" applyAlignment="1">
      <alignment horizontal="center" vertical="center" wrapText="1"/>
    </xf>
    <xf numFmtId="0" fontId="6" fillId="43" borderId="3" xfId="1" applyFont="1" applyFill="1" applyBorder="1" applyAlignment="1">
      <alignment horizontal="left" vertical="center" wrapText="1"/>
    </xf>
    <xf numFmtId="0" fontId="7" fillId="47" borderId="3" xfId="1" applyFont="1" applyFill="1" applyBorder="1" applyAlignment="1">
      <alignment horizontal="left" vertical="center" wrapText="1"/>
    </xf>
    <xf numFmtId="0" fontId="12" fillId="47" borderId="4" xfId="1" applyFill="1" applyBorder="1" applyAlignment="1" applyProtection="1">
      <alignment wrapText="1"/>
      <protection locked="0"/>
    </xf>
    <xf numFmtId="164" fontId="3" fillId="47" borderId="4" xfId="1" applyNumberFormat="1" applyFont="1" applyFill="1" applyBorder="1" applyAlignment="1">
      <alignment horizontal="center" vertical="center" wrapText="1"/>
    </xf>
    <xf numFmtId="0" fontId="12" fillId="47" borderId="5" xfId="1" applyFill="1" applyBorder="1" applyAlignment="1" applyProtection="1">
      <alignment wrapText="1"/>
      <protection locked="0"/>
    </xf>
    <xf numFmtId="0" fontId="3" fillId="47" borderId="5" xfId="1" applyFont="1" applyFill="1" applyBorder="1" applyAlignment="1">
      <alignment horizontal="center" vertical="center" wrapText="1"/>
    </xf>
    <xf numFmtId="0" fontId="10" fillId="47" borderId="3" xfId="1" applyFont="1" applyFill="1" applyBorder="1" applyAlignment="1">
      <alignment horizontal="center" vertical="center" wrapText="1"/>
    </xf>
    <xf numFmtId="0" fontId="9" fillId="47" borderId="3" xfId="1" applyFont="1" applyFill="1" applyBorder="1" applyAlignment="1">
      <alignment horizontal="right" vertical="center" wrapText="1"/>
    </xf>
    <xf numFmtId="0" fontId="4" fillId="47" borderId="3" xfId="1" applyFont="1" applyFill="1" applyBorder="1" applyAlignment="1">
      <alignment horizontal="left" vertical="center" wrapText="1"/>
    </xf>
    <xf numFmtId="0" fontId="4" fillId="47" borderId="3" xfId="1" applyFont="1" applyFill="1" applyBorder="1" applyAlignment="1">
      <alignment horizontal="right" vertical="center" wrapText="1"/>
    </xf>
    <xf numFmtId="0" fontId="9" fillId="47" borderId="3" xfId="1" applyFont="1" applyFill="1" applyBorder="1" applyAlignment="1">
      <alignment horizontal="left" vertical="center" wrapText="1"/>
    </xf>
    <xf numFmtId="3" fontId="9" fillId="47" borderId="3" xfId="1" applyNumberFormat="1" applyFont="1" applyFill="1" applyBorder="1" applyAlignment="1">
      <alignment horizontal="right" vertical="center" wrapText="1"/>
    </xf>
    <xf numFmtId="0" fontId="4" fillId="42" borderId="3" xfId="1" applyFont="1" applyFill="1" applyBorder="1" applyAlignment="1">
      <alignment horizontal="left" vertical="center" wrapText="1"/>
    </xf>
    <xf numFmtId="0" fontId="11" fillId="42" borderId="3" xfId="1" applyFont="1" applyFill="1" applyBorder="1" applyAlignment="1">
      <alignment horizontal="left" vertical="center" wrapText="1"/>
    </xf>
    <xf numFmtId="3" fontId="3" fillId="43" borderId="3" xfId="1" applyNumberFormat="1" applyFont="1" applyFill="1" applyBorder="1" applyAlignment="1">
      <alignment horizontal="right" vertical="center" wrapText="1"/>
    </xf>
    <xf numFmtId="3" fontId="4" fillId="47" borderId="3" xfId="1" applyNumberFormat="1" applyFont="1" applyFill="1" applyBorder="1" applyAlignment="1">
      <alignment horizontal="right" vertical="center" wrapText="1"/>
    </xf>
    <xf numFmtId="3" fontId="4" fillId="47" borderId="4" xfId="1" applyNumberFormat="1" applyFont="1" applyFill="1" applyBorder="1" applyAlignment="1">
      <alignment horizontal="right" vertical="center" wrapText="1"/>
    </xf>
    <xf numFmtId="0" fontId="7" fillId="47" borderId="2" xfId="1" applyFont="1" applyFill="1" applyAlignment="1">
      <alignment horizontal="left" vertical="center" wrapText="1"/>
    </xf>
    <xf numFmtId="164" fontId="4" fillId="47" borderId="4" xfId="1" applyNumberFormat="1" applyFont="1" applyFill="1" applyBorder="1" applyAlignment="1">
      <alignment horizontal="center" vertical="center" wrapText="1"/>
    </xf>
    <xf numFmtId="0" fontId="4" fillId="47" borderId="3" xfId="1" applyFont="1" applyFill="1" applyBorder="1" applyAlignment="1" applyProtection="1">
      <alignment horizontal="left" vertical="center" wrapText="1"/>
      <protection locked="0"/>
    </xf>
    <xf numFmtId="0" fontId="4" fillId="47" borderId="5" xfId="1" applyFont="1" applyFill="1" applyBorder="1" applyAlignment="1">
      <alignment horizontal="center" vertical="center" wrapText="1"/>
    </xf>
    <xf numFmtId="0" fontId="0" fillId="31" borderId="2" xfId="1" applyFont="1" applyAlignment="1" applyProtection="1">
      <alignment wrapText="1"/>
      <protection locked="0"/>
    </xf>
    <xf numFmtId="0" fontId="0" fillId="47" borderId="4" xfId="1" applyFont="1" applyFill="1" applyBorder="1" applyAlignment="1" applyProtection="1">
      <alignment wrapText="1"/>
      <protection locked="0"/>
    </xf>
    <xf numFmtId="0" fontId="0" fillId="47" borderId="5" xfId="1" applyFont="1" applyFill="1" applyBorder="1" applyAlignment="1" applyProtection="1">
      <alignment wrapText="1"/>
      <protection locked="0"/>
    </xf>
    <xf numFmtId="0" fontId="14" fillId="31" borderId="2" xfId="1" applyFont="1" applyAlignment="1">
      <alignment horizontal="center"/>
    </xf>
    <xf numFmtId="0" fontId="16" fillId="50" borderId="6" xfId="1" applyFont="1" applyFill="1" applyBorder="1" applyAlignment="1">
      <alignment horizontal="left" vertical="center" wrapText="1"/>
    </xf>
    <xf numFmtId="0" fontId="17" fillId="50" borderId="7" xfId="1" applyFont="1" applyFill="1" applyBorder="1" applyAlignment="1">
      <alignment vertical="center"/>
    </xf>
    <xf numFmtId="0" fontId="17" fillId="50" borderId="8" xfId="1" applyFont="1" applyFill="1" applyBorder="1" applyAlignment="1">
      <alignment vertical="center"/>
    </xf>
    <xf numFmtId="0" fontId="17" fillId="50" borderId="9" xfId="1" applyFont="1" applyFill="1" applyBorder="1" applyAlignment="1">
      <alignment horizontal="center" vertical="center"/>
    </xf>
    <xf numFmtId="0" fontId="16" fillId="50" borderId="10" xfId="1" applyFont="1" applyFill="1" applyBorder="1" applyAlignment="1">
      <alignment horizontal="left" vertical="center" wrapText="1"/>
    </xf>
    <xf numFmtId="0" fontId="16" fillId="51" borderId="10" xfId="1" applyFont="1" applyFill="1" applyBorder="1" applyAlignment="1">
      <alignment horizontal="center" vertical="center" wrapText="1"/>
    </xf>
    <xf numFmtId="0" fontId="19" fillId="50" borderId="17" xfId="1" applyFont="1" applyFill="1" applyBorder="1" applyAlignment="1">
      <alignment horizontal="center" vertical="center" wrapText="1"/>
    </xf>
    <xf numFmtId="0" fontId="19" fillId="50" borderId="18" xfId="1" applyFont="1" applyFill="1" applyBorder="1" applyAlignment="1">
      <alignment horizontal="center" vertical="center" wrapText="1"/>
    </xf>
    <xf numFmtId="0" fontId="19" fillId="50" borderId="20" xfId="1" applyFont="1" applyFill="1" applyBorder="1" applyAlignment="1">
      <alignment horizontal="center" vertical="center" wrapText="1"/>
    </xf>
    <xf numFmtId="0" fontId="19" fillId="50" borderId="21" xfId="1" applyFont="1" applyFill="1" applyBorder="1" applyAlignment="1">
      <alignment horizontal="center" vertical="center" wrapText="1"/>
    </xf>
    <xf numFmtId="0" fontId="19" fillId="31" borderId="19" xfId="1" applyFont="1" applyBorder="1" applyAlignment="1">
      <alignment horizontal="left" vertical="center" wrapText="1"/>
    </xf>
    <xf numFmtId="9" fontId="19" fillId="51" borderId="20" xfId="1" applyNumberFormat="1" applyFont="1" applyFill="1" applyBorder="1" applyAlignment="1">
      <alignment horizontal="center" vertical="center"/>
    </xf>
    <xf numFmtId="0" fontId="20" fillId="51" borderId="19" xfId="1" applyFont="1" applyFill="1" applyBorder="1" applyAlignment="1">
      <alignment vertical="center" wrapText="1"/>
    </xf>
    <xf numFmtId="0" fontId="19" fillId="51" borderId="19" xfId="1" applyFont="1" applyFill="1" applyBorder="1" applyAlignment="1">
      <alignment horizontal="left" vertical="center" wrapText="1"/>
    </xf>
    <xf numFmtId="3" fontId="21" fillId="51" borderId="22" xfId="1" applyNumberFormat="1" applyFont="1" applyFill="1" applyBorder="1" applyAlignment="1">
      <alignment horizontal="center" vertical="center" wrapText="1"/>
    </xf>
    <xf numFmtId="1" fontId="19" fillId="51" borderId="20" xfId="1" applyNumberFormat="1" applyFont="1" applyFill="1" applyBorder="1" applyAlignment="1">
      <alignment horizontal="center" vertical="center"/>
    </xf>
    <xf numFmtId="3" fontId="22" fillId="50" borderId="20" xfId="2" applyNumberFormat="1" applyFont="1" applyFill="1" applyBorder="1" applyAlignment="1">
      <alignment horizontal="center" vertical="center"/>
    </xf>
    <xf numFmtId="9" fontId="22" fillId="50" borderId="20" xfId="1" applyNumberFormat="1" applyFont="1" applyFill="1" applyBorder="1" applyAlignment="1">
      <alignment horizontal="center" vertical="center"/>
    </xf>
    <xf numFmtId="9" fontId="22" fillId="50" borderId="21" xfId="1" applyNumberFormat="1" applyFont="1" applyFill="1" applyBorder="1" applyAlignment="1">
      <alignment horizontal="center" vertical="center"/>
    </xf>
    <xf numFmtId="0" fontId="24" fillId="51" borderId="19" xfId="1" applyFont="1" applyFill="1" applyBorder="1" applyAlignment="1">
      <alignment horizontal="left" vertical="center" wrapText="1"/>
    </xf>
    <xf numFmtId="0" fontId="19" fillId="50" borderId="19" xfId="1" applyFont="1" applyFill="1" applyBorder="1" applyAlignment="1">
      <alignment horizontal="left" vertical="center" wrapText="1"/>
    </xf>
    <xf numFmtId="0" fontId="23" fillId="50" borderId="17" xfId="1" applyFont="1" applyFill="1" applyBorder="1" applyAlignment="1">
      <alignment horizontal="center" vertical="center" wrapText="1"/>
    </xf>
    <xf numFmtId="0" fontId="23" fillId="50" borderId="18" xfId="1" applyFont="1" applyFill="1" applyBorder="1" applyAlignment="1">
      <alignment horizontal="center" vertical="center" wrapText="1"/>
    </xf>
    <xf numFmtId="0" fontId="23" fillId="50" borderId="20" xfId="1" applyFont="1" applyFill="1" applyBorder="1" applyAlignment="1">
      <alignment horizontal="center" vertical="center" wrapText="1"/>
    </xf>
    <xf numFmtId="0" fontId="23" fillId="50" borderId="21" xfId="1" applyFont="1" applyFill="1" applyBorder="1" applyAlignment="1">
      <alignment horizontal="center" vertical="center" wrapText="1"/>
    </xf>
    <xf numFmtId="3" fontId="21" fillId="31" borderId="22" xfId="1" applyNumberFormat="1" applyFont="1" applyBorder="1" applyAlignment="1">
      <alignment horizontal="center" vertical="center" wrapText="1"/>
    </xf>
    <xf numFmtId="3" fontId="19" fillId="50" borderId="22" xfId="1" applyNumberFormat="1" applyFont="1" applyFill="1" applyBorder="1" applyAlignment="1">
      <alignment horizontal="center" vertical="center" wrapText="1"/>
    </xf>
    <xf numFmtId="3" fontId="19" fillId="50" borderId="23" xfId="1" applyNumberFormat="1" applyFont="1" applyFill="1" applyBorder="1" applyAlignment="1">
      <alignment horizontal="center" vertical="center" wrapText="1"/>
    </xf>
    <xf numFmtId="0" fontId="19" fillId="50" borderId="22" xfId="1" applyFont="1" applyFill="1" applyBorder="1" applyAlignment="1">
      <alignment horizontal="center" vertical="center" wrapText="1"/>
    </xf>
    <xf numFmtId="165" fontId="19" fillId="50" borderId="20" xfId="1" applyNumberFormat="1" applyFont="1" applyFill="1" applyBorder="1" applyAlignment="1">
      <alignment horizontal="center" vertical="center"/>
    </xf>
    <xf numFmtId="165" fontId="19" fillId="50" borderId="21" xfId="1" applyNumberFormat="1" applyFont="1" applyFill="1" applyBorder="1" applyAlignment="1">
      <alignment horizontal="center" vertical="center"/>
    </xf>
    <xf numFmtId="0" fontId="19" fillId="50" borderId="24" xfId="1" applyFont="1" applyFill="1" applyBorder="1" applyAlignment="1">
      <alignment horizontal="left" vertical="center" wrapText="1"/>
    </xf>
    <xf numFmtId="0" fontId="19" fillId="50" borderId="25" xfId="1" applyFont="1" applyFill="1" applyBorder="1" applyAlignment="1">
      <alignment horizontal="center" vertical="center" wrapText="1"/>
    </xf>
    <xf numFmtId="165" fontId="19" fillId="50" borderId="26" xfId="1" applyNumberFormat="1" applyFont="1" applyFill="1" applyBorder="1" applyAlignment="1">
      <alignment horizontal="center" vertical="center"/>
    </xf>
    <xf numFmtId="165" fontId="19" fillId="50" borderId="27" xfId="1" applyNumberFormat="1" applyFont="1" applyFill="1" applyBorder="1" applyAlignment="1">
      <alignment horizontal="center" vertical="center"/>
    </xf>
    <xf numFmtId="0" fontId="18" fillId="31" borderId="19" xfId="1" applyFont="1" applyBorder="1" applyAlignment="1">
      <alignment horizontal="left" vertical="center" wrapText="1" indent="1"/>
    </xf>
    <xf numFmtId="3" fontId="19" fillId="31" borderId="20" xfId="1" applyNumberFormat="1" applyFont="1" applyBorder="1" applyAlignment="1">
      <alignment horizontal="center" vertical="center"/>
    </xf>
    <xf numFmtId="3" fontId="19" fillId="31" borderId="21" xfId="1" applyNumberFormat="1" applyFont="1" applyBorder="1" applyAlignment="1">
      <alignment horizontal="center" vertical="center"/>
    </xf>
    <xf numFmtId="0" fontId="25" fillId="31" borderId="19" xfId="1" applyFont="1" applyBorder="1" applyAlignment="1">
      <alignment horizontal="left" vertical="center" wrapText="1" indent="1"/>
    </xf>
    <xf numFmtId="3" fontId="26" fillId="50" borderId="20" xfId="1" applyNumberFormat="1" applyFont="1" applyFill="1" applyBorder="1" applyAlignment="1">
      <alignment horizontal="center" vertical="center"/>
    </xf>
    <xf numFmtId="3" fontId="26" fillId="31" borderId="20" xfId="1" applyNumberFormat="1" applyFont="1" applyBorder="1" applyAlignment="1">
      <alignment horizontal="center" vertical="center"/>
    </xf>
    <xf numFmtId="3" fontId="19" fillId="50" borderId="20" xfId="1" applyNumberFormat="1" applyFont="1" applyFill="1" applyBorder="1" applyAlignment="1">
      <alignment horizontal="center" vertical="center"/>
    </xf>
    <xf numFmtId="3" fontId="19" fillId="50" borderId="21" xfId="1" applyNumberFormat="1" applyFont="1" applyFill="1" applyBorder="1" applyAlignment="1">
      <alignment horizontal="center" vertical="center"/>
    </xf>
    <xf numFmtId="3" fontId="26" fillId="31" borderId="21" xfId="1" applyNumberFormat="1" applyFont="1" applyBorder="1" applyAlignment="1">
      <alignment horizontal="center" vertical="center"/>
    </xf>
    <xf numFmtId="0" fontId="27" fillId="31" borderId="29" xfId="1" applyFont="1" applyBorder="1" applyAlignment="1">
      <alignment horizontal="left" vertical="center" wrapText="1" indent="1"/>
    </xf>
    <xf numFmtId="0" fontId="28" fillId="49" borderId="19" xfId="1" applyFont="1" applyFill="1" applyBorder="1" applyAlignment="1">
      <alignment vertical="center" wrapText="1"/>
    </xf>
    <xf numFmtId="3" fontId="23" fillId="49" borderId="20" xfId="1" applyNumberFormat="1" applyFont="1" applyFill="1" applyBorder="1" applyAlignment="1">
      <alignment horizontal="center" vertical="center"/>
    </xf>
    <xf numFmtId="3" fontId="23" fillId="49" borderId="21" xfId="1" applyNumberFormat="1" applyFont="1" applyFill="1" applyBorder="1" applyAlignment="1">
      <alignment horizontal="center" vertical="center"/>
    </xf>
    <xf numFmtId="0" fontId="24" fillId="51" borderId="22" xfId="1" applyFont="1" applyFill="1" applyBorder="1" applyAlignment="1">
      <alignment horizontal="left" vertical="center" wrapText="1"/>
    </xf>
    <xf numFmtId="9" fontId="24" fillId="51" borderId="30" xfId="1" applyNumberFormat="1" applyFont="1" applyFill="1" applyBorder="1" applyAlignment="1">
      <alignment horizontal="center" vertical="center" wrapText="1"/>
    </xf>
    <xf numFmtId="3" fontId="19" fillId="31" borderId="22" xfId="1" applyNumberFormat="1" applyFont="1" applyBorder="1" applyAlignment="1">
      <alignment horizontal="center" vertical="center" wrapText="1"/>
    </xf>
    <xf numFmtId="0" fontId="27" fillId="31" borderId="31" xfId="1" applyFont="1" applyBorder="1" applyAlignment="1">
      <alignment horizontal="left" vertical="center" wrapText="1" indent="1"/>
    </xf>
    <xf numFmtId="0" fontId="19" fillId="31" borderId="22" xfId="1" applyFont="1" applyBorder="1" applyAlignment="1">
      <alignment horizontal="center" vertical="center" wrapText="1"/>
    </xf>
    <xf numFmtId="0" fontId="28" fillId="52" borderId="19" xfId="1" applyFont="1" applyFill="1" applyBorder="1" applyAlignment="1">
      <alignment vertical="center" wrapText="1"/>
    </xf>
    <xf numFmtId="3" fontId="23" fillId="52" borderId="20" xfId="1" applyNumberFormat="1" applyFont="1" applyFill="1" applyBorder="1" applyAlignment="1">
      <alignment horizontal="center" vertical="center"/>
    </xf>
    <xf numFmtId="3" fontId="23" fillId="52" borderId="21" xfId="1" applyNumberFormat="1" applyFont="1" applyFill="1" applyBorder="1" applyAlignment="1">
      <alignment horizontal="center" vertical="center"/>
    </xf>
    <xf numFmtId="3" fontId="23" fillId="51" borderId="20" xfId="1" applyNumberFormat="1" applyFont="1" applyFill="1" applyBorder="1" applyAlignment="1">
      <alignment horizontal="center" vertical="center"/>
    </xf>
    <xf numFmtId="3" fontId="23" fillId="31" borderId="20" xfId="1" applyNumberFormat="1" applyFont="1" applyBorder="1" applyAlignment="1">
      <alignment horizontal="center" vertical="center"/>
    </xf>
    <xf numFmtId="3" fontId="23" fillId="31" borderId="21" xfId="1" applyNumberFormat="1" applyFont="1" applyBorder="1" applyAlignment="1">
      <alignment horizontal="center" vertical="center"/>
    </xf>
    <xf numFmtId="0" fontId="28" fillId="49" borderId="24" xfId="1" applyFont="1" applyFill="1" applyBorder="1" applyAlignment="1">
      <alignment vertical="center" wrapText="1"/>
    </xf>
    <xf numFmtId="3" fontId="23" fillId="49" borderId="26" xfId="1" applyNumberFormat="1" applyFont="1" applyFill="1" applyBorder="1" applyAlignment="1">
      <alignment horizontal="center" vertical="center"/>
    </xf>
    <xf numFmtId="0" fontId="20" fillId="31" borderId="2" xfId="1" applyFont="1" applyAlignment="1">
      <alignment horizontal="left" vertical="center" wrapText="1" indent="1"/>
    </xf>
    <xf numFmtId="3" fontId="19" fillId="31" borderId="2" xfId="1" applyNumberFormat="1" applyFont="1" applyAlignment="1">
      <alignment horizontal="center" vertical="center"/>
    </xf>
    <xf numFmtId="0" fontId="31" fillId="31" borderId="2" xfId="1" applyFont="1" applyAlignment="1">
      <alignment horizontal="center"/>
    </xf>
    <xf numFmtId="0" fontId="32" fillId="31" borderId="2" xfId="1" applyFont="1"/>
    <xf numFmtId="0" fontId="34" fillId="31" borderId="30" xfId="1" applyFont="1" applyBorder="1" applyAlignment="1">
      <alignment horizontal="left" vertical="center" wrapText="1"/>
    </xf>
    <xf numFmtId="0" fontId="34" fillId="31" borderId="30" xfId="1" applyFont="1" applyBorder="1" applyAlignment="1">
      <alignment vertical="center" wrapText="1"/>
    </xf>
    <xf numFmtId="0" fontId="36" fillId="31" borderId="2" xfId="1" applyFont="1"/>
    <xf numFmtId="0" fontId="34" fillId="31" borderId="17" xfId="1" applyFont="1" applyBorder="1" applyAlignment="1">
      <alignment horizontal="center" vertical="center" wrapText="1"/>
    </xf>
    <xf numFmtId="0" fontId="35" fillId="31" borderId="22" xfId="1" applyFont="1" applyBorder="1" applyAlignment="1">
      <alignment horizontal="center" vertical="center" wrapText="1"/>
    </xf>
    <xf numFmtId="0" fontId="34" fillId="31" borderId="20" xfId="1" applyFont="1" applyBorder="1" applyAlignment="1">
      <alignment horizontal="center" vertical="center" wrapText="1"/>
    </xf>
    <xf numFmtId="0" fontId="35" fillId="31" borderId="22" xfId="1" applyFont="1" applyBorder="1" applyAlignment="1">
      <alignment vertical="center" wrapText="1"/>
    </xf>
    <xf numFmtId="9" fontId="35" fillId="31" borderId="20" xfId="1" applyNumberFormat="1" applyFont="1" applyBorder="1" applyAlignment="1">
      <alignment horizontal="center" vertical="center"/>
    </xf>
    <xf numFmtId="0" fontId="34" fillId="31" borderId="22" xfId="1" applyFont="1" applyBorder="1" applyAlignment="1">
      <alignment vertical="center" wrapText="1"/>
    </xf>
    <xf numFmtId="3" fontId="35" fillId="31" borderId="20" xfId="2" applyNumberFormat="1" applyFont="1" applyFill="1" applyBorder="1" applyAlignment="1">
      <alignment horizontal="center" vertical="center"/>
    </xf>
    <xf numFmtId="1" fontId="35" fillId="31" borderId="20" xfId="1" applyNumberFormat="1" applyFont="1" applyBorder="1" applyAlignment="1">
      <alignment horizontal="center" vertical="center"/>
    </xf>
    <xf numFmtId="0" fontId="37" fillId="31" borderId="22" xfId="1" applyFont="1" applyBorder="1" applyAlignment="1">
      <alignment horizontal="left" vertical="center" wrapText="1"/>
    </xf>
    <xf numFmtId="0" fontId="35" fillId="31" borderId="22" xfId="1" applyFont="1" applyBorder="1" applyAlignment="1">
      <alignment horizontal="left" vertical="center" wrapText="1"/>
    </xf>
    <xf numFmtId="0" fontId="35" fillId="31" borderId="42" xfId="1" applyFont="1" applyBorder="1" applyAlignment="1">
      <alignment horizontal="left" vertical="center" wrapText="1"/>
    </xf>
    <xf numFmtId="3" fontId="34" fillId="31" borderId="22" xfId="1" applyNumberFormat="1" applyFont="1" applyBorder="1" applyAlignment="1">
      <alignment horizontal="center" vertical="center" wrapText="1"/>
    </xf>
    <xf numFmtId="3" fontId="35" fillId="31" borderId="22" xfId="1" applyNumberFormat="1" applyFont="1" applyBorder="1" applyAlignment="1">
      <alignment horizontal="center" vertical="center" wrapText="1"/>
    </xf>
    <xf numFmtId="165" fontId="35" fillId="31" borderId="20" xfId="1" applyNumberFormat="1" applyFont="1" applyBorder="1" applyAlignment="1">
      <alignment horizontal="center" vertical="center"/>
    </xf>
    <xf numFmtId="0" fontId="35" fillId="31" borderId="22" xfId="1" applyFont="1" applyBorder="1" applyAlignment="1">
      <alignment horizontal="left" vertical="center" wrapText="1" indent="1"/>
    </xf>
    <xf numFmtId="3" fontId="40" fillId="31" borderId="20" xfId="1" applyNumberFormat="1" applyFont="1" applyBorder="1" applyAlignment="1">
      <alignment horizontal="center" vertical="center"/>
    </xf>
    <xf numFmtId="0" fontId="41" fillId="31" borderId="22" xfId="1" applyFont="1" applyBorder="1" applyAlignment="1">
      <alignment horizontal="left" vertical="center" wrapText="1" indent="1"/>
    </xf>
    <xf numFmtId="3" fontId="41" fillId="31" borderId="20" xfId="1" applyNumberFormat="1" applyFont="1" applyBorder="1" applyAlignment="1">
      <alignment horizontal="center" vertical="center"/>
    </xf>
    <xf numFmtId="3" fontId="35" fillId="31" borderId="20" xfId="1" applyNumberFormat="1" applyFont="1" applyBorder="1" applyAlignment="1">
      <alignment horizontal="center" vertical="center"/>
    </xf>
    <xf numFmtId="3" fontId="32" fillId="31" borderId="2" xfId="1" applyNumberFormat="1" applyFont="1"/>
    <xf numFmtId="3" fontId="32" fillId="53" borderId="2" xfId="1" applyNumberFormat="1" applyFont="1" applyFill="1"/>
    <xf numFmtId="0" fontId="41" fillId="31" borderId="22" xfId="1" applyFont="1" applyBorder="1" applyAlignment="1">
      <alignment horizontal="center" vertical="center" wrapText="1"/>
    </xf>
    <xf numFmtId="9" fontId="35" fillId="31" borderId="20" xfId="2" applyFont="1" applyFill="1" applyBorder="1" applyAlignment="1">
      <alignment horizontal="center" vertical="center"/>
    </xf>
    <xf numFmtId="165" fontId="32" fillId="31" borderId="2" xfId="2" applyNumberFormat="1" applyFont="1"/>
    <xf numFmtId="165" fontId="35" fillId="31" borderId="20" xfId="2" applyNumberFormat="1" applyFont="1" applyFill="1" applyBorder="1" applyAlignment="1">
      <alignment horizontal="center" vertical="center"/>
    </xf>
    <xf numFmtId="3" fontId="42" fillId="31" borderId="20" xfId="1" applyNumberFormat="1" applyFont="1" applyBorder="1" applyAlignment="1">
      <alignment horizontal="left" vertical="center"/>
    </xf>
    <xf numFmtId="0" fontId="37" fillId="31" borderId="22" xfId="1" applyFont="1" applyBorder="1" applyAlignment="1">
      <alignment vertical="center" wrapText="1"/>
    </xf>
    <xf numFmtId="3" fontId="34" fillId="31" borderId="20" xfId="1" applyNumberFormat="1" applyFont="1" applyBorder="1" applyAlignment="1">
      <alignment horizontal="center" vertical="center"/>
    </xf>
    <xf numFmtId="165" fontId="41" fillId="31" borderId="20" xfId="1" applyNumberFormat="1" applyFont="1" applyBorder="1" applyAlignment="1">
      <alignment horizontal="center" vertical="center"/>
    </xf>
    <xf numFmtId="0" fontId="37" fillId="31" borderId="43" xfId="1" applyFont="1" applyBorder="1" applyAlignment="1">
      <alignment horizontal="left" vertical="center" wrapText="1" indent="1"/>
    </xf>
    <xf numFmtId="0" fontId="44" fillId="31" borderId="22" xfId="1" applyFont="1" applyBorder="1" applyAlignment="1">
      <alignment horizontal="left" vertical="center" wrapText="1"/>
    </xf>
    <xf numFmtId="9" fontId="37" fillId="31" borderId="30" xfId="1" applyNumberFormat="1" applyFont="1" applyBorder="1" applyAlignment="1">
      <alignment horizontal="center" vertical="center" wrapText="1"/>
    </xf>
    <xf numFmtId="0" fontId="37" fillId="31" borderId="22" xfId="1" applyFont="1" applyBorder="1" applyAlignment="1">
      <alignment horizontal="left" vertical="center"/>
    </xf>
    <xf numFmtId="0" fontId="42" fillId="31" borderId="41" xfId="1" applyFont="1" applyBorder="1" applyAlignment="1">
      <alignment horizontal="left" vertical="center" wrapText="1" indent="1"/>
    </xf>
    <xf numFmtId="3" fontId="41" fillId="31" borderId="17" xfId="1" applyNumberFormat="1" applyFont="1" applyBorder="1" applyAlignment="1">
      <alignment horizontal="center" vertical="center"/>
    </xf>
    <xf numFmtId="0" fontId="42" fillId="31" borderId="38" xfId="1" applyFont="1" applyBorder="1" applyAlignment="1">
      <alignment horizontal="left" vertical="center" wrapText="1" indent="1"/>
    </xf>
    <xf numFmtId="3" fontId="41" fillId="31" borderId="39" xfId="1" applyNumberFormat="1" applyFont="1" applyBorder="1" applyAlignment="1">
      <alignment horizontal="center" vertical="center"/>
    </xf>
    <xf numFmtId="3" fontId="41" fillId="31" borderId="40" xfId="1" applyNumberFormat="1" applyFont="1" applyBorder="1" applyAlignment="1">
      <alignment horizontal="center" vertical="center"/>
    </xf>
    <xf numFmtId="0" fontId="42" fillId="31" borderId="47" xfId="1" applyFont="1" applyBorder="1" applyAlignment="1">
      <alignment horizontal="left" vertical="center" wrapText="1" indent="1"/>
    </xf>
    <xf numFmtId="0" fontId="37" fillId="31" borderId="2" xfId="1" applyFont="1" applyAlignment="1">
      <alignment vertical="center" wrapText="1"/>
    </xf>
    <xf numFmtId="3" fontId="34" fillId="31" borderId="2" xfId="1" applyNumberFormat="1" applyFont="1" applyAlignment="1">
      <alignment horizontal="center" vertical="center"/>
    </xf>
    <xf numFmtId="0" fontId="46" fillId="49" borderId="2" xfId="1" applyFont="1" applyFill="1" applyAlignment="1">
      <alignment horizontal="center"/>
    </xf>
    <xf numFmtId="0" fontId="47" fillId="31" borderId="2" xfId="1" applyFont="1"/>
    <xf numFmtId="0" fontId="45" fillId="50" borderId="30" xfId="1" applyFont="1" applyFill="1" applyBorder="1" applyAlignment="1">
      <alignment horizontal="left" vertical="center" wrapText="1"/>
    </xf>
    <xf numFmtId="0" fontId="45" fillId="51" borderId="30" xfId="1" applyFont="1" applyFill="1" applyBorder="1" applyAlignment="1">
      <alignment vertical="center" wrapText="1"/>
    </xf>
    <xf numFmtId="0" fontId="17" fillId="50" borderId="48" xfId="1" applyFont="1" applyFill="1" applyBorder="1" applyAlignment="1">
      <alignment vertical="center" wrapText="1"/>
    </xf>
    <xf numFmtId="0" fontId="21" fillId="50" borderId="17" xfId="1" applyFont="1" applyFill="1" applyBorder="1" applyAlignment="1">
      <alignment horizontal="center" vertical="center" wrapText="1"/>
    </xf>
    <xf numFmtId="0" fontId="21" fillId="50" borderId="22" xfId="1" applyFont="1" applyFill="1" applyBorder="1" applyAlignment="1">
      <alignment horizontal="center" vertical="center" wrapText="1"/>
    </xf>
    <xf numFmtId="0" fontId="21" fillId="50" borderId="20" xfId="1" applyFont="1" applyFill="1" applyBorder="1" applyAlignment="1">
      <alignment horizontal="center" vertical="center" wrapText="1"/>
    </xf>
    <xf numFmtId="0" fontId="21" fillId="31" borderId="22" xfId="1" applyFont="1" applyBorder="1" applyAlignment="1">
      <alignment vertical="center" wrapText="1"/>
    </xf>
    <xf numFmtId="2" fontId="21" fillId="31" borderId="20" xfId="1" applyNumberFormat="1" applyFont="1" applyBorder="1" applyAlignment="1">
      <alignment horizontal="center" vertical="center"/>
    </xf>
    <xf numFmtId="9" fontId="21" fillId="50" borderId="20" xfId="1" applyNumberFormat="1" applyFont="1" applyFill="1" applyBorder="1" applyAlignment="1">
      <alignment horizontal="center" vertical="center"/>
    </xf>
    <xf numFmtId="0" fontId="29" fillId="51" borderId="22" xfId="1" applyFont="1" applyFill="1" applyBorder="1" applyAlignment="1">
      <alignment vertical="center" wrapText="1"/>
    </xf>
    <xf numFmtId="0" fontId="21" fillId="50" borderId="22" xfId="1" applyFont="1" applyFill="1" applyBorder="1" applyAlignment="1">
      <alignment vertical="center" wrapText="1"/>
    </xf>
    <xf numFmtId="0" fontId="21" fillId="50" borderId="22" xfId="1" applyFont="1" applyFill="1" applyBorder="1" applyAlignment="1">
      <alignment horizontal="left" vertical="center" wrapText="1"/>
    </xf>
    <xf numFmtId="0" fontId="50" fillId="51" borderId="22" xfId="1" applyFont="1" applyFill="1" applyBorder="1" applyAlignment="1">
      <alignment horizontal="left" vertical="center" wrapText="1"/>
    </xf>
    <xf numFmtId="0" fontId="50" fillId="50" borderId="17" xfId="1" applyFont="1" applyFill="1" applyBorder="1" applyAlignment="1">
      <alignment horizontal="center" vertical="center" wrapText="1"/>
    </xf>
    <xf numFmtId="0" fontId="50" fillId="50" borderId="20" xfId="1" applyFont="1" applyFill="1" applyBorder="1" applyAlignment="1">
      <alignment horizontal="center" vertical="center" wrapText="1"/>
    </xf>
    <xf numFmtId="3" fontId="21" fillId="50" borderId="22" xfId="1" applyNumberFormat="1" applyFont="1" applyFill="1" applyBorder="1" applyAlignment="1">
      <alignment horizontal="center" vertical="center" wrapText="1"/>
    </xf>
    <xf numFmtId="3" fontId="12" fillId="31" borderId="2" xfId="1" applyNumberFormat="1"/>
    <xf numFmtId="0" fontId="22" fillId="50" borderId="22" xfId="1" applyFont="1" applyFill="1" applyBorder="1" applyAlignment="1">
      <alignment horizontal="center" vertical="center" wrapText="1"/>
    </xf>
    <xf numFmtId="165" fontId="21" fillId="50" borderId="20" xfId="1" applyNumberFormat="1" applyFont="1" applyFill="1" applyBorder="1" applyAlignment="1">
      <alignment horizontal="center" vertical="center"/>
    </xf>
    <xf numFmtId="0" fontId="49" fillId="31" borderId="22" xfId="1" applyFont="1" applyBorder="1" applyAlignment="1">
      <alignment horizontal="left" vertical="center" wrapText="1" indent="1"/>
    </xf>
    <xf numFmtId="3" fontId="21" fillId="31" borderId="20" xfId="1" applyNumberFormat="1" applyFont="1" applyBorder="1" applyAlignment="1">
      <alignment horizontal="center" vertical="center"/>
    </xf>
    <xf numFmtId="0" fontId="51" fillId="31" borderId="2" xfId="1" applyFont="1"/>
    <xf numFmtId="0" fontId="52" fillId="31" borderId="22" xfId="1" applyFont="1" applyBorder="1" applyAlignment="1">
      <alignment horizontal="left" vertical="center" wrapText="1" indent="1"/>
    </xf>
    <xf numFmtId="3" fontId="53" fillId="31" borderId="20" xfId="1" applyNumberFormat="1" applyFont="1" applyBorder="1" applyAlignment="1">
      <alignment horizontal="center" vertical="center"/>
    </xf>
    <xf numFmtId="9" fontId="53" fillId="31" borderId="20" xfId="2" applyFont="1" applyBorder="1" applyAlignment="1">
      <alignment horizontal="center" vertical="center"/>
    </xf>
    <xf numFmtId="165" fontId="53" fillId="31" borderId="20" xfId="1" applyNumberFormat="1" applyFont="1" applyBorder="1" applyAlignment="1">
      <alignment horizontal="center" vertical="center"/>
    </xf>
    <xf numFmtId="3" fontId="55" fillId="31" borderId="20" xfId="1" applyNumberFormat="1" applyFont="1" applyBorder="1" applyAlignment="1">
      <alignment horizontal="center" vertical="center"/>
    </xf>
    <xf numFmtId="0" fontId="54" fillId="31" borderId="43" xfId="1" applyFont="1" applyBorder="1" applyAlignment="1">
      <alignment horizontal="left" vertical="center" wrapText="1" indent="1"/>
    </xf>
    <xf numFmtId="0" fontId="56" fillId="31" borderId="2" xfId="1" applyFont="1"/>
    <xf numFmtId="0" fontId="29" fillId="49" borderId="22" xfId="1" applyFont="1" applyFill="1" applyBorder="1" applyAlignment="1">
      <alignment vertical="center" wrapText="1"/>
    </xf>
    <xf numFmtId="3" fontId="50" fillId="49" borderId="20" xfId="1" applyNumberFormat="1" applyFont="1" applyFill="1" applyBorder="1" applyAlignment="1">
      <alignment horizontal="center" vertical="center"/>
    </xf>
    <xf numFmtId="0" fontId="12" fillId="50" borderId="2" xfId="1" applyFill="1"/>
    <xf numFmtId="0" fontId="21" fillId="51" borderId="22" xfId="1" applyFont="1" applyFill="1" applyBorder="1" applyAlignment="1">
      <alignment horizontal="left" vertical="center" wrapText="1"/>
    </xf>
    <xf numFmtId="1" fontId="45" fillId="50" borderId="30" xfId="1" applyNumberFormat="1" applyFont="1" applyFill="1" applyBorder="1" applyAlignment="1">
      <alignment vertical="center"/>
    </xf>
    <xf numFmtId="9" fontId="48" fillId="50" borderId="30" xfId="1" applyNumberFormat="1" applyFont="1" applyFill="1" applyBorder="1" applyAlignment="1">
      <alignment vertical="center"/>
    </xf>
    <xf numFmtId="9" fontId="45" fillId="50" borderId="30" xfId="1" applyNumberFormat="1" applyFont="1" applyFill="1" applyBorder="1" applyAlignment="1">
      <alignment vertical="center"/>
    </xf>
    <xf numFmtId="0" fontId="48" fillId="50" borderId="30" xfId="1" applyFont="1" applyFill="1" applyBorder="1" applyAlignment="1">
      <alignment vertical="center"/>
    </xf>
    <xf numFmtId="3" fontId="21" fillId="50" borderId="20" xfId="1" applyNumberFormat="1" applyFont="1" applyFill="1" applyBorder="1" applyAlignment="1">
      <alignment horizontal="center" vertical="center"/>
    </xf>
    <xf numFmtId="3" fontId="53" fillId="50" borderId="20" xfId="1" applyNumberFormat="1" applyFont="1" applyFill="1" applyBorder="1" applyAlignment="1">
      <alignment horizontal="center" vertical="center"/>
    </xf>
    <xf numFmtId="0" fontId="21" fillId="51" borderId="30" xfId="1" applyFont="1" applyFill="1" applyBorder="1" applyAlignment="1">
      <alignment horizontal="left" vertical="center" wrapText="1"/>
    </xf>
    <xf numFmtId="0" fontId="20" fillId="53" borderId="22" xfId="1" applyFont="1" applyFill="1" applyBorder="1" applyAlignment="1">
      <alignment horizontal="left" vertical="center" wrapText="1"/>
    </xf>
    <xf numFmtId="0" fontId="12" fillId="53" borderId="2" xfId="1" applyFill="1"/>
    <xf numFmtId="0" fontId="19" fillId="50" borderId="22" xfId="1" applyFont="1" applyFill="1" applyBorder="1" applyAlignment="1">
      <alignment horizontal="left" vertical="center" wrapText="1"/>
    </xf>
    <xf numFmtId="0" fontId="19" fillId="50" borderId="41" xfId="1" applyFont="1" applyFill="1" applyBorder="1" applyAlignment="1">
      <alignment horizontal="center" vertical="center" wrapText="1"/>
    </xf>
    <xf numFmtId="0" fontId="18" fillId="31" borderId="22" xfId="1" applyFont="1" applyBorder="1" applyAlignment="1">
      <alignment horizontal="left" vertical="center" wrapText="1" indent="1"/>
    </xf>
    <xf numFmtId="0" fontId="25" fillId="31" borderId="22" xfId="1" applyFont="1" applyBorder="1" applyAlignment="1">
      <alignment horizontal="left" vertical="center" wrapText="1" indent="1"/>
    </xf>
    <xf numFmtId="0" fontId="45" fillId="51" borderId="22" xfId="1" applyFont="1" applyFill="1" applyBorder="1" applyAlignment="1">
      <alignment horizontal="left" vertical="center" wrapText="1"/>
    </xf>
    <xf numFmtId="0" fontId="20" fillId="31" borderId="22" xfId="1" applyFont="1" applyBorder="1" applyAlignment="1">
      <alignment horizontal="left" vertical="center" wrapText="1"/>
    </xf>
    <xf numFmtId="0" fontId="19" fillId="50" borderId="22" xfId="1" applyFont="1" applyFill="1" applyBorder="1" applyAlignment="1">
      <alignment horizontal="center" vertical="center"/>
    </xf>
    <xf numFmtId="0" fontId="54" fillId="31" borderId="30" xfId="1" applyFont="1" applyBorder="1" applyAlignment="1">
      <alignment horizontal="left" vertical="center" wrapText="1" indent="1"/>
    </xf>
    <xf numFmtId="3" fontId="50" fillId="51" borderId="20" xfId="1" applyNumberFormat="1" applyFont="1" applyFill="1" applyBorder="1" applyAlignment="1">
      <alignment horizontal="center" vertical="center"/>
    </xf>
    <xf numFmtId="0" fontId="54" fillId="50" borderId="22" xfId="1" applyFont="1" applyFill="1" applyBorder="1" applyAlignment="1">
      <alignment vertical="center" wrapText="1"/>
    </xf>
    <xf numFmtId="3" fontId="57" fillId="50" borderId="20" xfId="1" applyNumberFormat="1" applyFont="1" applyFill="1" applyBorder="1" applyAlignment="1">
      <alignment horizontal="center" vertical="center"/>
    </xf>
    <xf numFmtId="165" fontId="57" fillId="31" borderId="20" xfId="1" applyNumberFormat="1" applyFont="1" applyBorder="1" applyAlignment="1">
      <alignment horizontal="center" vertical="center"/>
    </xf>
    <xf numFmtId="166" fontId="53" fillId="31" borderId="20" xfId="1" applyNumberFormat="1" applyFont="1" applyBorder="1" applyAlignment="1">
      <alignment horizontal="center" vertical="center"/>
    </xf>
    <xf numFmtId="3" fontId="21" fillId="51" borderId="20" xfId="1" applyNumberFormat="1" applyFont="1" applyFill="1" applyBorder="1" applyAlignment="1">
      <alignment horizontal="center" vertical="center"/>
    </xf>
    <xf numFmtId="165" fontId="53" fillId="51" borderId="20" xfId="1" applyNumberFormat="1" applyFont="1" applyFill="1" applyBorder="1" applyAlignment="1">
      <alignment horizontal="center" vertical="center"/>
    </xf>
    <xf numFmtId="0" fontId="14" fillId="31" borderId="2" xfId="1" applyFont="1"/>
    <xf numFmtId="0" fontId="16" fillId="50" borderId="30" xfId="1" applyFont="1" applyFill="1" applyBorder="1" applyAlignment="1">
      <alignment horizontal="left" vertical="center" wrapText="1"/>
    </xf>
    <xf numFmtId="0" fontId="16" fillId="51" borderId="30" xfId="1" applyFont="1" applyFill="1" applyBorder="1" applyAlignment="1">
      <alignment vertical="center" wrapText="1"/>
    </xf>
    <xf numFmtId="0" fontId="19" fillId="50" borderId="22" xfId="1" applyFont="1" applyFill="1" applyBorder="1" applyAlignment="1">
      <alignment vertical="center" wrapText="1"/>
    </xf>
    <xf numFmtId="0" fontId="19" fillId="50" borderId="20" xfId="1" applyFont="1" applyFill="1" applyBorder="1" applyAlignment="1">
      <alignment horizontal="center" vertical="center"/>
    </xf>
    <xf numFmtId="9" fontId="19" fillId="54" borderId="20" xfId="1" applyNumberFormat="1" applyFont="1" applyFill="1" applyBorder="1" applyAlignment="1">
      <alignment horizontal="center" vertical="center"/>
    </xf>
    <xf numFmtId="0" fontId="20" fillId="51" borderId="22" xfId="1" applyFont="1" applyFill="1" applyBorder="1" applyAlignment="1">
      <alignment vertical="center" wrapText="1"/>
    </xf>
    <xf numFmtId="3" fontId="19" fillId="50" borderId="20" xfId="2" applyNumberFormat="1" applyFont="1" applyFill="1" applyBorder="1" applyAlignment="1">
      <alignment horizontal="center" vertical="center"/>
    </xf>
    <xf numFmtId="0" fontId="56" fillId="31" borderId="2" xfId="1" applyFont="1" applyAlignment="1">
      <alignment wrapText="1"/>
    </xf>
    <xf numFmtId="165" fontId="0" fillId="31" borderId="2" xfId="2" applyNumberFormat="1" applyFont="1"/>
    <xf numFmtId="165" fontId="19" fillId="31" borderId="20" xfId="2" applyNumberFormat="1" applyFont="1" applyBorder="1" applyAlignment="1">
      <alignment horizontal="center" vertical="center"/>
    </xf>
    <xf numFmtId="9" fontId="19" fillId="31" borderId="20" xfId="2" applyFont="1" applyBorder="1" applyAlignment="1">
      <alignment horizontal="center" vertical="center"/>
    </xf>
    <xf numFmtId="9" fontId="19" fillId="50" borderId="20" xfId="2" applyFont="1" applyFill="1" applyBorder="1" applyAlignment="1">
      <alignment horizontal="center" vertical="center"/>
    </xf>
    <xf numFmtId="0" fontId="27" fillId="31" borderId="43" xfId="1" applyFont="1" applyBorder="1" applyAlignment="1">
      <alignment horizontal="left" vertical="center" wrapText="1" indent="1"/>
    </xf>
    <xf numFmtId="0" fontId="28" fillId="49" borderId="22" xfId="1" applyFont="1" applyFill="1" applyBorder="1" applyAlignment="1">
      <alignment vertical="center" wrapText="1"/>
    </xf>
    <xf numFmtId="0" fontId="19" fillId="51" borderId="22" xfId="1" applyFont="1" applyFill="1" applyBorder="1" applyAlignment="1">
      <alignment vertical="center" wrapText="1"/>
    </xf>
    <xf numFmtId="165" fontId="26" fillId="31" borderId="20" xfId="1" applyNumberFormat="1" applyFont="1" applyBorder="1" applyAlignment="1">
      <alignment horizontal="center" vertical="center"/>
    </xf>
    <xf numFmtId="0" fontId="28" fillId="31" borderId="43" xfId="1" applyFont="1" applyBorder="1" applyAlignment="1">
      <alignment horizontal="left" vertical="center" wrapText="1" indent="1"/>
    </xf>
    <xf numFmtId="0" fontId="19" fillId="55" borderId="22" xfId="1" applyFont="1" applyFill="1" applyBorder="1" applyAlignment="1">
      <alignment horizontal="left" vertical="center" wrapText="1"/>
    </xf>
    <xf numFmtId="0" fontId="24" fillId="51" borderId="22" xfId="1" applyFont="1" applyFill="1" applyBorder="1" applyAlignment="1">
      <alignment horizontal="left" vertical="center"/>
    </xf>
    <xf numFmtId="0" fontId="27" fillId="31" borderId="47" xfId="1" applyFont="1" applyBorder="1" applyAlignment="1">
      <alignment horizontal="left" vertical="center" wrapText="1" indent="1"/>
    </xf>
    <xf numFmtId="0" fontId="19" fillId="51" borderId="11" xfId="1" applyFont="1" applyFill="1" applyBorder="1" applyAlignment="1">
      <alignment vertical="center"/>
    </xf>
    <xf numFmtId="0" fontId="24" fillId="51" borderId="30" xfId="1" applyFont="1" applyFill="1" applyBorder="1" applyAlignment="1">
      <alignment vertical="center" wrapText="1"/>
    </xf>
    <xf numFmtId="0" fontId="19" fillId="51" borderId="12" xfId="1" applyFont="1" applyFill="1" applyBorder="1" applyAlignment="1">
      <alignment vertical="center"/>
    </xf>
    <xf numFmtId="0" fontId="19" fillId="51" borderId="15" xfId="1" applyFont="1" applyFill="1" applyBorder="1" applyAlignment="1">
      <alignment vertical="center"/>
    </xf>
    <xf numFmtId="0" fontId="24" fillId="51" borderId="30" xfId="1" applyFont="1" applyFill="1" applyBorder="1" applyAlignment="1">
      <alignment horizontal="left" vertical="center" wrapText="1"/>
    </xf>
    <xf numFmtId="0" fontId="28" fillId="52" borderId="22" xfId="1" applyFont="1" applyFill="1" applyBorder="1" applyAlignment="1">
      <alignment vertical="center" wrapText="1"/>
    </xf>
    <xf numFmtId="0" fontId="66" fillId="31" borderId="2" xfId="1" applyFont="1"/>
    <xf numFmtId="0" fontId="68" fillId="50" borderId="30" xfId="1" applyFont="1" applyFill="1" applyBorder="1" applyAlignment="1">
      <alignment horizontal="left" vertical="center" wrapText="1"/>
    </xf>
    <xf numFmtId="0" fontId="68" fillId="51" borderId="30" xfId="1" applyFont="1" applyFill="1" applyBorder="1" applyAlignment="1">
      <alignment vertical="center" wrapText="1"/>
    </xf>
    <xf numFmtId="0" fontId="69" fillId="50" borderId="17" xfId="1" applyFont="1" applyFill="1" applyBorder="1" applyAlignment="1">
      <alignment horizontal="center" vertical="center" wrapText="1"/>
    </xf>
    <xf numFmtId="0" fontId="69" fillId="50" borderId="22" xfId="1" applyFont="1" applyFill="1" applyBorder="1" applyAlignment="1">
      <alignment horizontal="left" vertical="center" wrapText="1"/>
    </xf>
    <xf numFmtId="0" fontId="69" fillId="31" borderId="20" xfId="1" applyFont="1" applyBorder="1" applyAlignment="1">
      <alignment horizontal="center" vertical="center" wrapText="1"/>
    </xf>
    <xf numFmtId="9" fontId="69" fillId="31" borderId="20" xfId="1" applyNumberFormat="1" applyFont="1" applyBorder="1" applyAlignment="1">
      <alignment horizontal="left" vertical="center" wrapText="1"/>
    </xf>
    <xf numFmtId="9" fontId="69" fillId="31" borderId="20" xfId="1" applyNumberFormat="1" applyFont="1" applyBorder="1" applyAlignment="1">
      <alignment horizontal="center" vertical="center"/>
    </xf>
    <xf numFmtId="0" fontId="68" fillId="51" borderId="22" xfId="1" applyFont="1" applyFill="1" applyBorder="1" applyAlignment="1">
      <alignment vertical="center" wrapText="1"/>
    </xf>
    <xf numFmtId="4" fontId="66" fillId="31" borderId="2" xfId="1" applyNumberFormat="1" applyFont="1"/>
    <xf numFmtId="0" fontId="70" fillId="51" borderId="22" xfId="1" applyFont="1" applyFill="1" applyBorder="1" applyAlignment="1">
      <alignment horizontal="left" vertical="center" wrapText="1"/>
    </xf>
    <xf numFmtId="0" fontId="69" fillId="50" borderId="41" xfId="1" applyFont="1" applyFill="1" applyBorder="1" applyAlignment="1">
      <alignment horizontal="center" vertical="center" wrapText="1"/>
    </xf>
    <xf numFmtId="0" fontId="68" fillId="50" borderId="17" xfId="1" applyFont="1" applyFill="1" applyBorder="1" applyAlignment="1">
      <alignment horizontal="center" vertical="center" wrapText="1"/>
    </xf>
    <xf numFmtId="0" fontId="69" fillId="50" borderId="22" xfId="1" applyFont="1" applyFill="1" applyBorder="1" applyAlignment="1">
      <alignment horizontal="center" vertical="center" wrapText="1"/>
    </xf>
    <xf numFmtId="0" fontId="68" fillId="50" borderId="20" xfId="1" applyFont="1" applyFill="1" applyBorder="1" applyAlignment="1">
      <alignment horizontal="center" vertical="center" wrapText="1"/>
    </xf>
    <xf numFmtId="3" fontId="35" fillId="50" borderId="22" xfId="1" applyNumberFormat="1" applyFont="1" applyFill="1" applyBorder="1" applyAlignment="1">
      <alignment horizontal="center" vertical="center" wrapText="1"/>
    </xf>
    <xf numFmtId="3" fontId="35" fillId="50" borderId="20" xfId="1" applyNumberFormat="1" applyFont="1" applyFill="1" applyBorder="1" applyAlignment="1">
      <alignment horizontal="center" vertical="center"/>
    </xf>
    <xf numFmtId="165" fontId="69" fillId="50" borderId="20" xfId="1" applyNumberFormat="1" applyFont="1" applyFill="1" applyBorder="1" applyAlignment="1">
      <alignment horizontal="center" vertical="center"/>
    </xf>
    <xf numFmtId="0" fontId="69" fillId="31" borderId="22" xfId="1" applyFont="1" applyBorder="1" applyAlignment="1">
      <alignment horizontal="left" vertical="center" wrapText="1" indent="1"/>
    </xf>
    <xf numFmtId="3" fontId="69" fillId="31" borderId="20" xfId="1" applyNumberFormat="1" applyFont="1" applyBorder="1" applyAlignment="1">
      <alignment horizontal="center" vertical="center"/>
    </xf>
    <xf numFmtId="0" fontId="71" fillId="31" borderId="22" xfId="1" applyFont="1" applyBorder="1" applyAlignment="1">
      <alignment horizontal="left" vertical="center" wrapText="1" indent="1"/>
    </xf>
    <xf numFmtId="3" fontId="71" fillId="50" borderId="20" xfId="1" applyNumberFormat="1" applyFont="1" applyFill="1" applyBorder="1" applyAlignment="1">
      <alignment horizontal="center" vertical="center"/>
    </xf>
    <xf numFmtId="3" fontId="71" fillId="31" borderId="20" xfId="1" applyNumberFormat="1" applyFont="1" applyBorder="1" applyAlignment="1">
      <alignment horizontal="center" vertical="center"/>
    </xf>
    <xf numFmtId="0" fontId="31" fillId="31" borderId="2" xfId="1" applyFont="1"/>
    <xf numFmtId="3" fontId="41" fillId="50" borderId="20" xfId="1" applyNumberFormat="1" applyFont="1" applyFill="1" applyBorder="1" applyAlignment="1">
      <alignment horizontal="center" vertical="center"/>
    </xf>
    <xf numFmtId="0" fontId="72" fillId="31" borderId="30" xfId="1" applyFont="1" applyBorder="1" applyAlignment="1">
      <alignment horizontal="left" vertical="center" wrapText="1" indent="1"/>
    </xf>
    <xf numFmtId="3" fontId="73" fillId="31" borderId="15" xfId="1" applyNumberFormat="1" applyFont="1" applyBorder="1" applyAlignment="1">
      <alignment horizontal="center" vertical="center"/>
    </xf>
    <xf numFmtId="0" fontId="74" fillId="31" borderId="2" xfId="1" applyFont="1"/>
    <xf numFmtId="0" fontId="75" fillId="51" borderId="22" xfId="1" applyFont="1" applyFill="1" applyBorder="1" applyAlignment="1">
      <alignment horizontal="left" vertical="center" wrapText="1"/>
    </xf>
    <xf numFmtId="0" fontId="70" fillId="51" borderId="30" xfId="1" applyFont="1" applyFill="1" applyBorder="1" applyAlignment="1">
      <alignment vertical="center" wrapText="1"/>
    </xf>
    <xf numFmtId="0" fontId="69" fillId="51" borderId="12" xfId="1" applyFont="1" applyFill="1" applyBorder="1" applyAlignment="1">
      <alignment vertical="center"/>
    </xf>
    <xf numFmtId="0" fontId="69" fillId="51" borderId="15" xfId="1" applyFont="1" applyFill="1" applyBorder="1" applyAlignment="1">
      <alignment vertical="center"/>
    </xf>
    <xf numFmtId="0" fontId="68" fillId="50" borderId="20" xfId="1" applyFont="1" applyFill="1" applyBorder="1" applyAlignment="1">
      <alignment horizontal="center" wrapText="1"/>
    </xf>
    <xf numFmtId="0" fontId="35" fillId="50" borderId="22" xfId="1" applyFont="1" applyFill="1" applyBorder="1" applyAlignment="1">
      <alignment horizontal="left" vertical="center" wrapText="1"/>
    </xf>
    <xf numFmtId="0" fontId="35" fillId="50" borderId="22" xfId="1" applyFont="1" applyFill="1" applyBorder="1" applyAlignment="1">
      <alignment horizontal="center" vertical="center" wrapText="1"/>
    </xf>
    <xf numFmtId="165" fontId="35" fillId="50" borderId="20" xfId="1" applyNumberFormat="1" applyFont="1" applyFill="1" applyBorder="1" applyAlignment="1">
      <alignment horizontal="center" vertical="center"/>
    </xf>
    <xf numFmtId="3" fontId="66" fillId="31" borderId="2" xfId="1" applyNumberFormat="1" applyFont="1"/>
    <xf numFmtId="0" fontId="72" fillId="31" borderId="22" xfId="1" applyFont="1" applyBorder="1" applyAlignment="1">
      <alignment horizontal="left" vertical="center" wrapText="1" indent="1"/>
    </xf>
    <xf numFmtId="3" fontId="76" fillId="31" borderId="20" xfId="1" applyNumberFormat="1" applyFont="1" applyBorder="1" applyAlignment="1">
      <alignment horizontal="center" vertical="center"/>
    </xf>
    <xf numFmtId="0" fontId="70" fillId="51" borderId="30" xfId="1" applyFont="1" applyFill="1" applyBorder="1" applyAlignment="1">
      <alignment horizontal="left" vertical="center" wrapText="1"/>
    </xf>
    <xf numFmtId="0" fontId="70" fillId="52" borderId="22" xfId="1" applyFont="1" applyFill="1" applyBorder="1" applyAlignment="1">
      <alignment vertical="center" wrapText="1"/>
    </xf>
    <xf numFmtId="3" fontId="68" fillId="52" borderId="20" xfId="1" applyNumberFormat="1" applyFont="1" applyFill="1" applyBorder="1" applyAlignment="1">
      <alignment horizontal="center" vertical="center"/>
    </xf>
    <xf numFmtId="0" fontId="68" fillId="31" borderId="17" xfId="1" applyFont="1" applyBorder="1" applyAlignment="1">
      <alignment horizontal="center" vertical="center" wrapText="1"/>
    </xf>
    <xf numFmtId="0" fontId="68" fillId="31" borderId="20" xfId="1" applyFont="1" applyBorder="1" applyAlignment="1">
      <alignment horizontal="center" wrapText="1"/>
    </xf>
    <xf numFmtId="3" fontId="73" fillId="31" borderId="20" xfId="1" applyNumberFormat="1" applyFont="1" applyBorder="1" applyAlignment="1">
      <alignment horizontal="center" vertical="center"/>
    </xf>
    <xf numFmtId="0" fontId="75" fillId="51" borderId="30" xfId="1" applyFont="1" applyFill="1" applyBorder="1" applyAlignment="1">
      <alignment horizontal="left" vertical="center" wrapText="1"/>
    </xf>
    <xf numFmtId="0" fontId="68" fillId="31" borderId="20" xfId="1" applyFont="1" applyBorder="1" applyAlignment="1">
      <alignment horizontal="center" vertical="center" wrapText="1"/>
    </xf>
    <xf numFmtId="43" fontId="66" fillId="31" borderId="2" xfId="3" applyFont="1"/>
    <xf numFmtId="43" fontId="66" fillId="50" borderId="2" xfId="1" applyNumberFormat="1" applyFont="1" applyFill="1"/>
    <xf numFmtId="3" fontId="68" fillId="51" borderId="20" xfId="1" applyNumberFormat="1" applyFont="1" applyFill="1" applyBorder="1" applyAlignment="1">
      <alignment horizontal="center" vertical="center"/>
    </xf>
    <xf numFmtId="0" fontId="70" fillId="49" borderId="22" xfId="1" applyFont="1" applyFill="1" applyBorder="1" applyAlignment="1">
      <alignment vertical="center" wrapText="1"/>
    </xf>
    <xf numFmtId="3" fontId="34" fillId="49" borderId="20" xfId="1" applyNumberFormat="1" applyFont="1" applyFill="1" applyBorder="1" applyAlignment="1">
      <alignment horizontal="center" vertical="center"/>
    </xf>
    <xf numFmtId="0" fontId="68" fillId="31" borderId="2" xfId="1" applyFont="1" applyAlignment="1">
      <alignment horizontal="left" vertical="center" wrapText="1" indent="1"/>
    </xf>
    <xf numFmtId="3" fontId="69" fillId="31" borderId="2" xfId="1" applyNumberFormat="1" applyFont="1" applyAlignment="1">
      <alignment horizontal="center" vertical="center"/>
    </xf>
    <xf numFmtId="0" fontId="78" fillId="31" borderId="2" xfId="4" applyFont="1" applyAlignment="1">
      <alignment horizontal="center"/>
    </xf>
    <xf numFmtId="0" fontId="14" fillId="31" borderId="2" xfId="4" applyFont="1"/>
    <xf numFmtId="0" fontId="12" fillId="31" borderId="2" xfId="4"/>
    <xf numFmtId="0" fontId="80" fillId="31" borderId="2" xfId="4" applyFont="1"/>
    <xf numFmtId="0" fontId="78" fillId="50" borderId="30" xfId="4" applyFont="1" applyFill="1" applyBorder="1" applyAlignment="1">
      <alignment horizontal="left" vertical="center" wrapText="1"/>
    </xf>
    <xf numFmtId="0" fontId="80" fillId="50" borderId="2" xfId="4" applyFont="1" applyFill="1"/>
    <xf numFmtId="0" fontId="78" fillId="51" borderId="30" xfId="4" applyFont="1" applyFill="1" applyBorder="1" applyAlignment="1">
      <alignment vertical="center" wrapText="1"/>
    </xf>
    <xf numFmtId="0" fontId="80" fillId="50" borderId="17" xfId="4" applyFont="1" applyFill="1" applyBorder="1" applyAlignment="1">
      <alignment horizontal="center" vertical="center" wrapText="1"/>
    </xf>
    <xf numFmtId="0" fontId="80" fillId="50" borderId="22" xfId="4" applyFont="1" applyFill="1" applyBorder="1" applyAlignment="1">
      <alignment horizontal="center" vertical="center" wrapText="1"/>
    </xf>
    <xf numFmtId="0" fontId="80" fillId="50" borderId="20" xfId="4" applyFont="1" applyFill="1" applyBorder="1" applyAlignment="1">
      <alignment horizontal="center" vertical="center" wrapText="1"/>
    </xf>
    <xf numFmtId="0" fontId="81" fillId="50" borderId="22" xfId="4" applyFont="1" applyFill="1" applyBorder="1" applyAlignment="1">
      <alignment vertical="center" wrapText="1"/>
    </xf>
    <xf numFmtId="9" fontId="81" fillId="50" borderId="20" xfId="4" applyNumberFormat="1" applyFont="1" applyFill="1" applyBorder="1" applyAlignment="1">
      <alignment horizontal="center" vertical="center"/>
    </xf>
    <xf numFmtId="9" fontId="80" fillId="50" borderId="20" xfId="4" applyNumberFormat="1" applyFont="1" applyFill="1" applyBorder="1" applyAlignment="1">
      <alignment horizontal="center" vertical="center"/>
    </xf>
    <xf numFmtId="0" fontId="81" fillId="54" borderId="22" xfId="4" applyFont="1" applyFill="1" applyBorder="1" applyAlignment="1">
      <alignment horizontal="left" vertical="center" wrapText="1"/>
    </xf>
    <xf numFmtId="1" fontId="78" fillId="54" borderId="20" xfId="4" applyNumberFormat="1" applyFont="1" applyFill="1" applyBorder="1" applyAlignment="1">
      <alignment horizontal="center" vertical="center"/>
    </xf>
    <xf numFmtId="9" fontId="80" fillId="54" borderId="20" xfId="4" applyNumberFormat="1" applyFont="1" applyFill="1" applyBorder="1" applyAlignment="1">
      <alignment horizontal="center" vertical="center"/>
    </xf>
    <xf numFmtId="0" fontId="78" fillId="51" borderId="22" xfId="4" applyFont="1" applyFill="1" applyBorder="1" applyAlignment="1">
      <alignment vertical="center" wrapText="1"/>
    </xf>
    <xf numFmtId="0" fontId="80" fillId="50" borderId="22" xfId="4" applyFont="1" applyFill="1" applyBorder="1" applyAlignment="1">
      <alignment horizontal="left" vertical="center" wrapText="1"/>
    </xf>
    <xf numFmtId="165" fontId="75" fillId="54" borderId="20" xfId="2" applyNumberFormat="1" applyFont="1" applyFill="1" applyBorder="1" applyAlignment="1">
      <alignment horizontal="center" vertical="center"/>
    </xf>
    <xf numFmtId="9" fontId="75" fillId="56" borderId="20" xfId="4" applyNumberFormat="1" applyFont="1" applyFill="1" applyBorder="1" applyAlignment="1">
      <alignment horizontal="center" vertical="center"/>
    </xf>
    <xf numFmtId="0" fontId="80" fillId="54" borderId="22" xfId="4" applyFont="1" applyFill="1" applyBorder="1" applyAlignment="1">
      <alignment horizontal="left" vertical="center" wrapText="1"/>
    </xf>
    <xf numFmtId="0" fontId="79" fillId="51" borderId="22" xfId="4" applyFont="1" applyFill="1" applyBorder="1" applyAlignment="1">
      <alignment horizontal="left" vertical="center" wrapText="1"/>
    </xf>
    <xf numFmtId="0" fontId="79" fillId="50" borderId="22" xfId="4" applyFont="1" applyFill="1" applyBorder="1" applyAlignment="1">
      <alignment horizontal="left" vertical="center" wrapText="1"/>
    </xf>
    <xf numFmtId="0" fontId="78" fillId="50" borderId="17" xfId="4" applyFont="1" applyFill="1" applyBorder="1" applyAlignment="1">
      <alignment horizontal="center" vertical="center" wrapText="1"/>
    </xf>
    <xf numFmtId="0" fontId="78" fillId="50" borderId="20" xfId="4" applyFont="1" applyFill="1" applyBorder="1" applyAlignment="1">
      <alignment horizontal="center" vertical="center" wrapText="1"/>
    </xf>
    <xf numFmtId="3" fontId="12" fillId="31" borderId="2" xfId="4" applyNumberFormat="1"/>
    <xf numFmtId="3" fontId="80" fillId="50" borderId="22" xfId="4" applyNumberFormat="1" applyFont="1" applyFill="1" applyBorder="1" applyAlignment="1">
      <alignment horizontal="center" vertical="center" wrapText="1"/>
    </xf>
    <xf numFmtId="165" fontId="80" fillId="50" borderId="20" xfId="4" applyNumberFormat="1" applyFont="1" applyFill="1" applyBorder="1" applyAlignment="1">
      <alignment horizontal="center" vertical="center"/>
    </xf>
    <xf numFmtId="0" fontId="80" fillId="31" borderId="22" xfId="4" applyFont="1" applyBorder="1" applyAlignment="1">
      <alignment horizontal="left" vertical="center" wrapText="1" indent="1"/>
    </xf>
    <xf numFmtId="3" fontId="80" fillId="31" borderId="20" xfId="4" applyNumberFormat="1" applyFont="1" applyBorder="1" applyAlignment="1">
      <alignment horizontal="center" vertical="center"/>
    </xf>
    <xf numFmtId="0" fontId="82" fillId="31" borderId="22" xfId="4" applyFont="1" applyBorder="1" applyAlignment="1">
      <alignment horizontal="left" vertical="center" wrapText="1" indent="1"/>
    </xf>
    <xf numFmtId="3" fontId="81" fillId="50" borderId="33" xfId="4" applyNumberFormat="1" applyFont="1" applyFill="1" applyBorder="1" applyAlignment="1">
      <alignment horizontal="center" vertical="center"/>
    </xf>
    <xf numFmtId="3" fontId="82" fillId="31" borderId="20" xfId="4" applyNumberFormat="1" applyFont="1" applyBorder="1" applyAlignment="1">
      <alignment horizontal="center" vertical="center"/>
    </xf>
    <xf numFmtId="165" fontId="82" fillId="31" borderId="20" xfId="4" applyNumberFormat="1" applyFont="1" applyBorder="1" applyAlignment="1">
      <alignment horizontal="center" vertical="center"/>
    </xf>
    <xf numFmtId="3" fontId="80" fillId="31" borderId="2" xfId="4" applyNumberFormat="1" applyFont="1"/>
    <xf numFmtId="9" fontId="80" fillId="31" borderId="20" xfId="2" applyFont="1" applyBorder="1" applyAlignment="1">
      <alignment horizontal="center" vertical="center"/>
    </xf>
    <xf numFmtId="165" fontId="80" fillId="31" borderId="20" xfId="2" applyNumberFormat="1" applyFont="1" applyBorder="1" applyAlignment="1">
      <alignment horizontal="center" vertical="center"/>
    </xf>
    <xf numFmtId="0" fontId="83" fillId="31" borderId="43" xfId="4" applyFont="1" applyBorder="1" applyAlignment="1">
      <alignment horizontal="left" vertical="center" wrapText="1" indent="1"/>
    </xf>
    <xf numFmtId="3" fontId="82" fillId="50" borderId="20" xfId="4" applyNumberFormat="1" applyFont="1" applyFill="1" applyBorder="1" applyAlignment="1">
      <alignment horizontal="center" vertical="center"/>
    </xf>
    <xf numFmtId="0" fontId="79" fillId="49" borderId="22" xfId="4" applyFont="1" applyFill="1" applyBorder="1" applyAlignment="1">
      <alignment vertical="center" wrapText="1"/>
    </xf>
    <xf numFmtId="3" fontId="78" fillId="49" borderId="20" xfId="4" applyNumberFormat="1" applyFont="1" applyFill="1" applyBorder="1" applyAlignment="1">
      <alignment horizontal="center" vertical="center"/>
    </xf>
    <xf numFmtId="0" fontId="78" fillId="51" borderId="22" xfId="4" applyFont="1" applyFill="1" applyBorder="1" applyAlignment="1">
      <alignment horizontal="left" vertical="center" wrapText="1"/>
    </xf>
    <xf numFmtId="0" fontId="79" fillId="51" borderId="22" xfId="4" applyFont="1" applyFill="1" applyBorder="1" applyAlignment="1">
      <alignment horizontal="left" vertical="center"/>
    </xf>
    <xf numFmtId="3" fontId="80" fillId="50" borderId="20" xfId="4" applyNumberFormat="1" applyFont="1" applyFill="1" applyBorder="1" applyAlignment="1">
      <alignment horizontal="center" vertical="center"/>
    </xf>
    <xf numFmtId="0" fontId="79" fillId="51" borderId="30" xfId="4" applyFont="1" applyFill="1" applyBorder="1" applyAlignment="1">
      <alignment horizontal="left" vertical="center" wrapText="1"/>
    </xf>
    <xf numFmtId="3" fontId="78" fillId="51" borderId="20" xfId="4" applyNumberFormat="1" applyFont="1" applyFill="1" applyBorder="1" applyAlignment="1">
      <alignment horizontal="center" vertical="center"/>
    </xf>
    <xf numFmtId="3" fontId="78" fillId="31" borderId="20" xfId="4" applyNumberFormat="1" applyFont="1" applyBorder="1" applyAlignment="1">
      <alignment horizontal="center" vertical="center"/>
    </xf>
    <xf numFmtId="3" fontId="78" fillId="50" borderId="20" xfId="4" applyNumberFormat="1" applyFont="1" applyFill="1" applyBorder="1" applyAlignment="1">
      <alignment horizontal="center" vertical="center"/>
    </xf>
    <xf numFmtId="0" fontId="30" fillId="31" borderId="2" xfId="4" applyFont="1" applyAlignment="1">
      <alignment horizontal="left" wrapText="1"/>
    </xf>
    <xf numFmtId="0" fontId="30" fillId="31" borderId="2" xfId="4" applyFont="1" applyAlignment="1">
      <alignment wrapText="1"/>
    </xf>
    <xf numFmtId="0" fontId="78" fillId="31" borderId="2" xfId="4" applyFont="1" applyAlignment="1">
      <alignment horizontal="left" vertical="center" wrapText="1" indent="1"/>
    </xf>
    <xf numFmtId="3" fontId="80" fillId="31" borderId="2" xfId="4" applyNumberFormat="1" applyFont="1" applyAlignment="1">
      <alignment horizontal="center" vertical="center"/>
    </xf>
    <xf numFmtId="0" fontId="29" fillId="31" borderId="2" xfId="4" applyFont="1" applyAlignment="1">
      <alignment horizontal="center" vertical="center" wrapText="1"/>
    </xf>
    <xf numFmtId="0" fontId="29" fillId="31" borderId="2" xfId="4" applyFont="1"/>
    <xf numFmtId="0" fontId="20" fillId="31" borderId="2" xfId="4" applyFont="1"/>
    <xf numFmtId="3" fontId="78" fillId="50" borderId="22" xfId="4" applyNumberFormat="1" applyFont="1" applyFill="1" applyBorder="1" applyAlignment="1">
      <alignment horizontal="center" vertical="center" wrapText="1"/>
    </xf>
    <xf numFmtId="0" fontId="80" fillId="51" borderId="22" xfId="4" applyFont="1" applyFill="1" applyBorder="1" applyAlignment="1">
      <alignment horizontal="left" vertical="top" wrapText="1"/>
    </xf>
    <xf numFmtId="9" fontId="80" fillId="51" borderId="30" xfId="4" applyNumberFormat="1" applyFont="1" applyFill="1" applyBorder="1" applyAlignment="1">
      <alignment horizontal="center" vertical="center" wrapText="1"/>
    </xf>
    <xf numFmtId="0" fontId="84" fillId="31" borderId="2" xfId="5" applyFont="1"/>
    <xf numFmtId="0" fontId="85" fillId="31" borderId="2" xfId="5" applyFont="1"/>
    <xf numFmtId="0" fontId="20" fillId="50" borderId="30" xfId="5" applyFont="1" applyFill="1" applyBorder="1" applyAlignment="1">
      <alignment horizontal="left" vertical="center" wrapText="1"/>
    </xf>
    <xf numFmtId="0" fontId="20" fillId="31" borderId="30" xfId="5" applyFont="1" applyBorder="1" applyAlignment="1">
      <alignment vertical="center" wrapText="1"/>
    </xf>
    <xf numFmtId="0" fontId="18" fillId="31" borderId="17" xfId="5" applyFont="1" applyBorder="1" applyAlignment="1">
      <alignment horizontal="center" vertical="center" wrapText="1"/>
    </xf>
    <xf numFmtId="0" fontId="18" fillId="31" borderId="22" xfId="5" applyFont="1" applyBorder="1" applyAlignment="1">
      <alignment horizontal="center" vertical="center" wrapText="1"/>
    </xf>
    <xf numFmtId="0" fontId="18" fillId="31" borderId="20" xfId="5" applyFont="1" applyBorder="1" applyAlignment="1">
      <alignment horizontal="center" vertical="center" wrapText="1"/>
    </xf>
    <xf numFmtId="0" fontId="18" fillId="31" borderId="22" xfId="5" applyFont="1" applyBorder="1" applyAlignment="1">
      <alignment vertical="center" wrapText="1"/>
    </xf>
    <xf numFmtId="0" fontId="18" fillId="31" borderId="20" xfId="5" applyFont="1" applyBorder="1" applyAlignment="1">
      <alignment horizontal="center" vertical="center"/>
    </xf>
    <xf numFmtId="0" fontId="20" fillId="51" borderId="22" xfId="5" applyFont="1" applyFill="1" applyBorder="1" applyAlignment="1">
      <alignment vertical="center" wrapText="1"/>
    </xf>
    <xf numFmtId="0" fontId="18" fillId="54" borderId="22" xfId="5" applyFont="1" applyFill="1" applyBorder="1" applyAlignment="1">
      <alignment vertical="center" wrapText="1"/>
    </xf>
    <xf numFmtId="9" fontId="18" fillId="54" borderId="20" xfId="5" applyNumberFormat="1" applyFont="1" applyFill="1" applyBorder="1" applyAlignment="1">
      <alignment horizontal="center" vertical="center"/>
    </xf>
    <xf numFmtId="9" fontId="18" fillId="54" borderId="17" xfId="5" applyNumberFormat="1" applyFont="1" applyFill="1" applyBorder="1" applyAlignment="1">
      <alignment horizontal="center" vertical="center"/>
    </xf>
    <xf numFmtId="0" fontId="18" fillId="54" borderId="33" xfId="5" applyFont="1" applyFill="1" applyBorder="1" applyAlignment="1">
      <alignment horizontal="left" vertical="center" wrapText="1"/>
    </xf>
    <xf numFmtId="9" fontId="49" fillId="31" borderId="2" xfId="5" applyNumberFormat="1" applyFont="1" applyAlignment="1">
      <alignment horizontal="center" vertical="center"/>
    </xf>
    <xf numFmtId="9" fontId="49" fillId="31" borderId="33" xfId="5" applyNumberFormat="1" applyFont="1" applyBorder="1" applyAlignment="1">
      <alignment horizontal="center" vertical="center"/>
    </xf>
    <xf numFmtId="9" fontId="49" fillId="31" borderId="36" xfId="5" applyNumberFormat="1" applyFont="1" applyBorder="1" applyAlignment="1">
      <alignment horizontal="center" vertical="center"/>
    </xf>
    <xf numFmtId="0" fontId="18" fillId="54" borderId="42" xfId="5" applyFont="1" applyFill="1" applyBorder="1" applyAlignment="1">
      <alignment horizontal="left" vertical="center" wrapText="1"/>
    </xf>
    <xf numFmtId="3" fontId="88" fillId="54" borderId="44" xfId="2" applyNumberFormat="1" applyFont="1" applyFill="1" applyBorder="1" applyAlignment="1">
      <alignment horizontal="center" vertical="center"/>
    </xf>
    <xf numFmtId="9" fontId="88" fillId="54" borderId="44" xfId="5" applyNumberFormat="1" applyFont="1" applyFill="1" applyBorder="1" applyAlignment="1">
      <alignment horizontal="center" vertical="center"/>
    </xf>
    <xf numFmtId="9" fontId="88" fillId="54" borderId="20" xfId="5" applyNumberFormat="1" applyFont="1" applyFill="1" applyBorder="1" applyAlignment="1">
      <alignment horizontal="center" vertical="center"/>
    </xf>
    <xf numFmtId="0" fontId="28" fillId="49" borderId="22" xfId="5" applyFont="1" applyFill="1" applyBorder="1" applyAlignment="1">
      <alignment vertical="center" wrapText="1"/>
    </xf>
    <xf numFmtId="0" fontId="28" fillId="51" borderId="22" xfId="5" applyFont="1" applyFill="1" applyBorder="1" applyAlignment="1">
      <alignment horizontal="left" vertical="center" wrapText="1"/>
    </xf>
    <xf numFmtId="0" fontId="18" fillId="50" borderId="22" xfId="5" applyFont="1" applyFill="1" applyBorder="1" applyAlignment="1">
      <alignment horizontal="left" vertical="center" wrapText="1"/>
    </xf>
    <xf numFmtId="0" fontId="20" fillId="50" borderId="17" xfId="5" applyFont="1" applyFill="1" applyBorder="1" applyAlignment="1">
      <alignment horizontal="center" vertical="center" wrapText="1"/>
    </xf>
    <xf numFmtId="0" fontId="18" fillId="50" borderId="22" xfId="5" applyFont="1" applyFill="1" applyBorder="1" applyAlignment="1">
      <alignment horizontal="center" vertical="center" wrapText="1"/>
    </xf>
    <xf numFmtId="0" fontId="20" fillId="50" borderId="20" xfId="5" applyFont="1" applyFill="1" applyBorder="1" applyAlignment="1">
      <alignment horizontal="center" vertical="center" wrapText="1"/>
    </xf>
    <xf numFmtId="3" fontId="18" fillId="31" borderId="22" xfId="5" applyNumberFormat="1" applyFont="1" applyBorder="1" applyAlignment="1">
      <alignment horizontal="center" vertical="center" wrapText="1"/>
    </xf>
    <xf numFmtId="3" fontId="49" fillId="50" borderId="22" xfId="5" applyNumberFormat="1" applyFont="1" applyFill="1" applyBorder="1" applyAlignment="1">
      <alignment horizontal="center" vertical="center" wrapText="1"/>
    </xf>
    <xf numFmtId="165" fontId="18" fillId="50" borderId="20" xfId="5" applyNumberFormat="1" applyFont="1" applyFill="1" applyBorder="1" applyAlignment="1">
      <alignment horizontal="center" vertical="center"/>
    </xf>
    <xf numFmtId="0" fontId="18" fillId="31" borderId="22" xfId="5" applyFont="1" applyBorder="1" applyAlignment="1">
      <alignment horizontal="left" vertical="center" wrapText="1" indent="1"/>
    </xf>
    <xf numFmtId="3" fontId="87" fillId="31" borderId="20" xfId="5" applyNumberFormat="1" applyFont="1" applyBorder="1" applyAlignment="1">
      <alignment horizontal="center" vertical="center"/>
    </xf>
    <xf numFmtId="3" fontId="89" fillId="31" borderId="20" xfId="5" applyNumberFormat="1" applyFont="1" applyBorder="1" applyAlignment="1">
      <alignment horizontal="center" vertical="center"/>
    </xf>
    <xf numFmtId="0" fontId="25" fillId="31" borderId="22" xfId="5" applyFont="1" applyBorder="1" applyAlignment="1">
      <alignment horizontal="left" vertical="center" wrapText="1" indent="1"/>
    </xf>
    <xf numFmtId="3" fontId="25" fillId="31" borderId="20" xfId="5" applyNumberFormat="1" applyFont="1" applyBorder="1" applyAlignment="1">
      <alignment horizontal="center" vertical="center"/>
    </xf>
    <xf numFmtId="3" fontId="92" fillId="31" borderId="20" xfId="5" applyNumberFormat="1" applyFont="1" applyBorder="1" applyAlignment="1">
      <alignment horizontal="center" vertical="center"/>
    </xf>
    <xf numFmtId="165" fontId="25" fillId="31" borderId="20" xfId="5" applyNumberFormat="1" applyFont="1" applyBorder="1" applyAlignment="1">
      <alignment horizontal="center" vertical="center"/>
    </xf>
    <xf numFmtId="165" fontId="92" fillId="31" borderId="20" xfId="5" applyNumberFormat="1" applyFont="1" applyBorder="1" applyAlignment="1">
      <alignment horizontal="center" vertical="center"/>
    </xf>
    <xf numFmtId="3" fontId="18" fillId="31" borderId="20" xfId="5" applyNumberFormat="1" applyFont="1" applyBorder="1" applyAlignment="1">
      <alignment horizontal="center" vertical="center"/>
    </xf>
    <xf numFmtId="3" fontId="93" fillId="31" borderId="20" xfId="5" applyNumberFormat="1" applyFont="1" applyBorder="1" applyAlignment="1">
      <alignment horizontal="center" vertical="center"/>
    </xf>
    <xf numFmtId="3" fontId="94" fillId="31" borderId="20" xfId="5" applyNumberFormat="1" applyFont="1" applyBorder="1" applyAlignment="1">
      <alignment horizontal="center" vertical="center"/>
    </xf>
    <xf numFmtId="3" fontId="95" fillId="31" borderId="20" xfId="5" applyNumberFormat="1" applyFont="1" applyBorder="1" applyAlignment="1">
      <alignment horizontal="center" vertical="center"/>
    </xf>
    <xf numFmtId="1" fontId="18" fillId="31" borderId="20" xfId="2" applyNumberFormat="1" applyFont="1" applyBorder="1" applyAlignment="1">
      <alignment horizontal="center" vertical="center"/>
    </xf>
    <xf numFmtId="165" fontId="18" fillId="31" borderId="20" xfId="2" applyNumberFormat="1" applyFont="1" applyBorder="1" applyAlignment="1">
      <alignment horizontal="center" vertical="center"/>
    </xf>
    <xf numFmtId="9" fontId="18" fillId="31" borderId="20" xfId="2" applyFont="1" applyBorder="1" applyAlignment="1">
      <alignment horizontal="center" vertical="center"/>
    </xf>
    <xf numFmtId="0" fontId="27" fillId="31" borderId="43" xfId="5" applyFont="1" applyBorder="1" applyAlignment="1">
      <alignment horizontal="left" vertical="center" wrapText="1" indent="1"/>
    </xf>
    <xf numFmtId="0" fontId="28" fillId="49" borderId="33" xfId="5" applyFont="1" applyFill="1" applyBorder="1" applyAlignment="1">
      <alignment vertical="center" wrapText="1"/>
    </xf>
    <xf numFmtId="3" fontId="20" fillId="49" borderId="20" xfId="5" applyNumberFormat="1" applyFont="1" applyFill="1" applyBorder="1" applyAlignment="1">
      <alignment horizontal="center" vertical="center"/>
    </xf>
    <xf numFmtId="0" fontId="28" fillId="51" borderId="22" xfId="5" applyFont="1" applyFill="1" applyBorder="1" applyAlignment="1">
      <alignment vertical="center" wrapText="1"/>
    </xf>
    <xf numFmtId="9" fontId="18" fillId="31" borderId="22" xfId="5" applyNumberFormat="1" applyFont="1" applyBorder="1" applyAlignment="1">
      <alignment horizontal="center" vertical="center" wrapText="1"/>
    </xf>
    <xf numFmtId="165" fontId="18" fillId="31" borderId="20" xfId="5" applyNumberFormat="1" applyFont="1" applyBorder="1" applyAlignment="1">
      <alignment horizontal="center" vertical="center"/>
    </xf>
    <xf numFmtId="3" fontId="96" fillId="31" borderId="20" xfId="5" applyNumberFormat="1" applyFont="1" applyBorder="1" applyAlignment="1">
      <alignment horizontal="center" vertical="center"/>
    </xf>
    <xf numFmtId="0" fontId="25" fillId="31" borderId="43" xfId="5" applyFont="1" applyBorder="1" applyAlignment="1">
      <alignment horizontal="left" vertical="center" wrapText="1" indent="1"/>
    </xf>
    <xf numFmtId="0" fontId="28" fillId="31" borderId="33" xfId="5" applyFont="1" applyBorder="1" applyAlignment="1">
      <alignment horizontal="left" vertical="center" wrapText="1" indent="1"/>
    </xf>
    <xf numFmtId="3" fontId="49" fillId="31" borderId="22" xfId="5" applyNumberFormat="1" applyFont="1" applyBorder="1" applyAlignment="1">
      <alignment horizontal="center" vertical="center" wrapText="1"/>
    </xf>
    <xf numFmtId="3" fontId="49" fillId="31" borderId="20" xfId="5" applyNumberFormat="1" applyFont="1" applyBorder="1" applyAlignment="1">
      <alignment horizontal="center" vertical="center"/>
    </xf>
    <xf numFmtId="0" fontId="28" fillId="31" borderId="43" xfId="5" applyFont="1" applyBorder="1" applyAlignment="1">
      <alignment horizontal="left" vertical="center" wrapText="1" indent="1"/>
    </xf>
    <xf numFmtId="0" fontId="89" fillId="51" borderId="22" xfId="5" applyFont="1" applyFill="1" applyBorder="1" applyAlignment="1">
      <alignment horizontal="center" vertical="center" wrapText="1"/>
    </xf>
    <xf numFmtId="9" fontId="28" fillId="51" borderId="30" xfId="5" applyNumberFormat="1" applyFont="1" applyFill="1" applyBorder="1" applyAlignment="1">
      <alignment horizontal="center" vertical="center" wrapText="1"/>
    </xf>
    <xf numFmtId="0" fontId="28" fillId="51" borderId="22" xfId="5" applyFont="1" applyFill="1" applyBorder="1" applyAlignment="1">
      <alignment horizontal="left" vertical="center"/>
    </xf>
    <xf numFmtId="3" fontId="88" fillId="31" borderId="20" xfId="5" applyNumberFormat="1" applyFont="1" applyBorder="1" applyAlignment="1">
      <alignment horizontal="center" vertical="center"/>
    </xf>
    <xf numFmtId="0" fontId="27" fillId="31" borderId="47" xfId="5" applyFont="1" applyBorder="1" applyAlignment="1">
      <alignment horizontal="left" vertical="center" wrapText="1" indent="1"/>
    </xf>
    <xf numFmtId="0" fontId="28" fillId="52" borderId="22" xfId="5" applyFont="1" applyFill="1" applyBorder="1" applyAlignment="1">
      <alignment vertical="center" wrapText="1"/>
    </xf>
    <xf numFmtId="3" fontId="20" fillId="52" borderId="20" xfId="5" applyNumberFormat="1" applyFont="1" applyFill="1" applyBorder="1" applyAlignment="1">
      <alignment horizontal="center" vertical="center"/>
    </xf>
    <xf numFmtId="3" fontId="20" fillId="31" borderId="20" xfId="5" applyNumberFormat="1" applyFont="1" applyBorder="1" applyAlignment="1">
      <alignment horizontal="center" vertical="center"/>
    </xf>
    <xf numFmtId="3" fontId="20" fillId="50" borderId="20" xfId="5" applyNumberFormat="1" applyFont="1" applyFill="1" applyBorder="1" applyAlignment="1">
      <alignment horizontal="center" vertical="center"/>
    </xf>
    <xf numFmtId="0" fontId="20" fillId="31" borderId="2" xfId="5" applyFont="1" applyAlignment="1">
      <alignment horizontal="left" vertical="center" wrapText="1" indent="1"/>
    </xf>
    <xf numFmtId="3" fontId="18" fillId="31" borderId="2" xfId="5" applyNumberFormat="1" applyFont="1" applyAlignment="1">
      <alignment horizontal="center" vertical="center"/>
    </xf>
    <xf numFmtId="0" fontId="80" fillId="31" borderId="2" xfId="7" applyFont="1"/>
    <xf numFmtId="0" fontId="78" fillId="31" borderId="2" xfId="7" applyFont="1" applyAlignment="1">
      <alignment horizontal="center"/>
    </xf>
    <xf numFmtId="0" fontId="78" fillId="50" borderId="66" xfId="7" applyFont="1" applyFill="1" applyBorder="1" applyAlignment="1">
      <alignment horizontal="left" vertical="center" wrapText="1"/>
    </xf>
    <xf numFmtId="0" fontId="78" fillId="51" borderId="66" xfId="7" applyFont="1" applyFill="1" applyBorder="1" applyAlignment="1">
      <alignment vertical="center" wrapText="1"/>
    </xf>
    <xf numFmtId="0" fontId="81" fillId="31" borderId="2" xfId="7" applyFont="1" applyAlignment="1">
      <alignment vertical="top" wrapText="1"/>
    </xf>
    <xf numFmtId="0" fontId="78" fillId="50" borderId="66" xfId="7" applyFont="1" applyFill="1" applyBorder="1" applyAlignment="1">
      <alignment horizontal="center" vertical="center" wrapText="1"/>
    </xf>
    <xf numFmtId="0" fontId="80" fillId="50" borderId="66" xfId="7" applyFont="1" applyFill="1" applyBorder="1" applyAlignment="1">
      <alignment horizontal="center" vertical="center" wrapText="1"/>
    </xf>
    <xf numFmtId="0" fontId="97" fillId="50" borderId="66" xfId="7" applyFont="1" applyFill="1" applyBorder="1" applyAlignment="1">
      <alignment horizontal="left" vertical="top" wrapText="1"/>
    </xf>
    <xf numFmtId="9" fontId="80" fillId="54" borderId="66" xfId="7" applyNumberFormat="1" applyFont="1" applyFill="1" applyBorder="1" applyAlignment="1">
      <alignment horizontal="center" vertical="center"/>
    </xf>
    <xf numFmtId="0" fontId="80" fillId="50" borderId="66" xfId="7" applyFont="1" applyFill="1" applyBorder="1" applyAlignment="1">
      <alignment horizontal="left" vertical="center" wrapText="1"/>
    </xf>
    <xf numFmtId="0" fontId="97" fillId="54" borderId="66" xfId="7" applyFont="1" applyFill="1" applyBorder="1" applyAlignment="1">
      <alignment vertical="center" wrapText="1"/>
    </xf>
    <xf numFmtId="3" fontId="98" fillId="50" borderId="66" xfId="2" applyNumberFormat="1" applyFont="1" applyFill="1" applyBorder="1" applyAlignment="1">
      <alignment horizontal="center" vertical="center"/>
    </xf>
    <xf numFmtId="9" fontId="98" fillId="50" borderId="66" xfId="7" applyNumberFormat="1" applyFont="1" applyFill="1" applyBorder="1" applyAlignment="1">
      <alignment horizontal="center" vertical="center"/>
    </xf>
    <xf numFmtId="0" fontId="79" fillId="51" borderId="66" xfId="7" applyFont="1" applyFill="1" applyBorder="1" applyAlignment="1">
      <alignment horizontal="left" vertical="center" wrapText="1"/>
    </xf>
    <xf numFmtId="3" fontId="80" fillId="50" borderId="66" xfId="7" applyNumberFormat="1" applyFont="1" applyFill="1" applyBorder="1" applyAlignment="1">
      <alignment horizontal="center" vertical="center" wrapText="1"/>
    </xf>
    <xf numFmtId="165" fontId="80" fillId="50" borderId="66" xfId="7" applyNumberFormat="1" applyFont="1" applyFill="1" applyBorder="1" applyAlignment="1">
      <alignment horizontal="center" vertical="center"/>
    </xf>
    <xf numFmtId="0" fontId="80" fillId="31" borderId="66" xfId="7" applyFont="1" applyBorder="1" applyAlignment="1">
      <alignment horizontal="left" vertical="center" wrapText="1" indent="1"/>
    </xf>
    <xf numFmtId="3" fontId="80" fillId="31" borderId="66" xfId="7" applyNumberFormat="1" applyFont="1" applyBorder="1" applyAlignment="1">
      <alignment horizontal="center" vertical="center"/>
    </xf>
    <xf numFmtId="0" fontId="82" fillId="31" borderId="66" xfId="7" applyFont="1" applyBorder="1" applyAlignment="1">
      <alignment horizontal="left" vertical="center" wrapText="1" indent="1"/>
    </xf>
    <xf numFmtId="3" fontId="82" fillId="50" borderId="66" xfId="7" applyNumberFormat="1" applyFont="1" applyFill="1" applyBorder="1" applyAlignment="1">
      <alignment horizontal="center" vertical="center"/>
    </xf>
    <xf numFmtId="3" fontId="82" fillId="31" borderId="66" xfId="7" applyNumberFormat="1" applyFont="1" applyBorder="1" applyAlignment="1">
      <alignment horizontal="center" vertical="center"/>
    </xf>
    <xf numFmtId="3" fontId="80" fillId="50" borderId="66" xfId="7" applyNumberFormat="1" applyFont="1" applyFill="1" applyBorder="1" applyAlignment="1">
      <alignment horizontal="center" vertical="center"/>
    </xf>
    <xf numFmtId="9" fontId="80" fillId="31" borderId="66" xfId="2" applyFont="1" applyBorder="1" applyAlignment="1">
      <alignment horizontal="center" vertical="center"/>
    </xf>
    <xf numFmtId="165" fontId="80" fillId="31" borderId="66" xfId="2" applyNumberFormat="1" applyFont="1" applyBorder="1" applyAlignment="1">
      <alignment horizontal="center" vertical="center"/>
    </xf>
    <xf numFmtId="0" fontId="83" fillId="31" borderId="66" xfId="7" applyFont="1" applyBorder="1" applyAlignment="1">
      <alignment horizontal="left" vertical="center" wrapText="1" indent="1"/>
    </xf>
    <xf numFmtId="0" fontId="79" fillId="49" borderId="66" xfId="7" applyFont="1" applyFill="1" applyBorder="1" applyAlignment="1">
      <alignment vertical="center" wrapText="1"/>
    </xf>
    <xf numFmtId="3" fontId="78" fillId="49" borderId="66" xfId="7" applyNumberFormat="1" applyFont="1" applyFill="1" applyBorder="1" applyAlignment="1">
      <alignment horizontal="center" vertical="center"/>
    </xf>
    <xf numFmtId="0" fontId="77" fillId="51" borderId="66" xfId="7" applyFont="1" applyFill="1" applyBorder="1" applyAlignment="1">
      <alignment horizontal="left" vertical="center" wrapText="1"/>
    </xf>
    <xf numFmtId="9" fontId="79" fillId="51" borderId="66" xfId="7" applyNumberFormat="1" applyFont="1" applyFill="1" applyBorder="1" applyAlignment="1">
      <alignment horizontal="center" vertical="center" wrapText="1"/>
    </xf>
    <xf numFmtId="0" fontId="79" fillId="51" borderId="35" xfId="7" applyFont="1" applyFill="1" applyBorder="1" applyAlignment="1">
      <alignment horizontal="left" vertical="center"/>
    </xf>
    <xf numFmtId="0" fontId="80" fillId="50" borderId="52" xfId="7" applyFont="1" applyFill="1" applyBorder="1" applyAlignment="1">
      <alignment horizontal="left" vertical="center" wrapText="1"/>
    </xf>
    <xf numFmtId="3" fontId="80" fillId="31" borderId="2" xfId="7" applyNumberFormat="1" applyFont="1" applyAlignment="1">
      <alignment horizontal="center" vertical="center"/>
    </xf>
    <xf numFmtId="3" fontId="82" fillId="31" borderId="52" xfId="7" applyNumberFormat="1" applyFont="1" applyBorder="1" applyAlignment="1">
      <alignment horizontal="center" vertical="center"/>
    </xf>
    <xf numFmtId="0" fontId="68" fillId="51" borderId="52" xfId="7" applyFont="1" applyFill="1" applyBorder="1" applyAlignment="1">
      <alignment vertical="center" wrapText="1"/>
    </xf>
    <xf numFmtId="0" fontId="79" fillId="51" borderId="73" xfId="7" applyFont="1" applyFill="1" applyBorder="1" applyAlignment="1">
      <alignment horizontal="left" vertical="center" wrapText="1"/>
    </xf>
    <xf numFmtId="0" fontId="80" fillId="51" borderId="65" xfId="7" applyFont="1" applyFill="1" applyBorder="1" applyAlignment="1">
      <alignment vertical="center"/>
    </xf>
    <xf numFmtId="0" fontId="79" fillId="51" borderId="65" xfId="7" applyFont="1" applyFill="1" applyBorder="1" applyAlignment="1">
      <alignment vertical="center" wrapText="1"/>
    </xf>
    <xf numFmtId="0" fontId="80" fillId="51" borderId="74" xfId="7" applyFont="1" applyFill="1" applyBorder="1" applyAlignment="1">
      <alignment vertical="center"/>
    </xf>
    <xf numFmtId="0" fontId="80" fillId="50" borderId="62" xfId="7" applyFont="1" applyFill="1" applyBorder="1" applyAlignment="1">
      <alignment horizontal="left" vertical="center" wrapText="1"/>
    </xf>
    <xf numFmtId="0" fontId="80" fillId="50" borderId="33" xfId="7" applyFont="1" applyFill="1" applyBorder="1" applyAlignment="1">
      <alignment horizontal="center" vertical="center" wrapText="1"/>
    </xf>
    <xf numFmtId="0" fontId="78" fillId="50" borderId="33" xfId="7" applyFont="1" applyFill="1" applyBorder="1" applyAlignment="1">
      <alignment horizontal="center" vertical="center" wrapText="1"/>
    </xf>
    <xf numFmtId="0" fontId="78" fillId="50" borderId="34" xfId="7" applyFont="1" applyFill="1" applyBorder="1" applyAlignment="1">
      <alignment horizontal="center" vertical="center" wrapText="1"/>
    </xf>
    <xf numFmtId="0" fontId="80" fillId="50" borderId="33" xfId="7" applyFont="1" applyFill="1" applyBorder="1" applyAlignment="1">
      <alignment horizontal="left" vertical="center" wrapText="1"/>
    </xf>
    <xf numFmtId="0" fontId="80" fillId="50" borderId="34" xfId="7" applyFont="1" applyFill="1" applyBorder="1" applyAlignment="1">
      <alignment horizontal="left" vertical="center" wrapText="1"/>
    </xf>
    <xf numFmtId="3" fontId="80" fillId="50" borderId="33" xfId="7" applyNumberFormat="1" applyFont="1" applyFill="1" applyBorder="1" applyAlignment="1">
      <alignment horizontal="center" vertical="center" wrapText="1"/>
    </xf>
    <xf numFmtId="3" fontId="80" fillId="50" borderId="34" xfId="7" applyNumberFormat="1" applyFont="1" applyFill="1" applyBorder="1" applyAlignment="1">
      <alignment horizontal="center" vertical="center" wrapText="1"/>
    </xf>
    <xf numFmtId="165" fontId="80" fillId="50" borderId="33" xfId="7" applyNumberFormat="1" applyFont="1" applyFill="1" applyBorder="1" applyAlignment="1">
      <alignment horizontal="center" vertical="center"/>
    </xf>
    <xf numFmtId="165" fontId="80" fillId="50" borderId="34" xfId="7" applyNumberFormat="1" applyFont="1" applyFill="1" applyBorder="1" applyAlignment="1">
      <alignment horizontal="center" vertical="center"/>
    </xf>
    <xf numFmtId="0" fontId="80" fillId="31" borderId="62" xfId="7" applyFont="1" applyBorder="1" applyAlignment="1">
      <alignment horizontal="left" vertical="center" wrapText="1" indent="1"/>
    </xf>
    <xf numFmtId="3" fontId="80" fillId="31" borderId="33" xfId="7" applyNumberFormat="1" applyFont="1" applyBorder="1" applyAlignment="1">
      <alignment horizontal="center" vertical="center"/>
    </xf>
    <xf numFmtId="3" fontId="80" fillId="31" borderId="34" xfId="7" applyNumberFormat="1" applyFont="1" applyBorder="1" applyAlignment="1">
      <alignment horizontal="center" vertical="center"/>
    </xf>
    <xf numFmtId="0" fontId="82" fillId="31" borderId="62" xfId="7" applyFont="1" applyBorder="1" applyAlignment="1">
      <alignment horizontal="left" vertical="center" wrapText="1" indent="1"/>
    </xf>
    <xf numFmtId="3" fontId="82" fillId="31" borderId="33" xfId="7" applyNumberFormat="1" applyFont="1" applyBorder="1" applyAlignment="1">
      <alignment horizontal="center" vertical="center"/>
    </xf>
    <xf numFmtId="3" fontId="82" fillId="31" borderId="34" xfId="7" applyNumberFormat="1" applyFont="1" applyBorder="1" applyAlignment="1">
      <alignment horizontal="center" vertical="center"/>
    </xf>
    <xf numFmtId="0" fontId="83" fillId="31" borderId="75" xfId="7" applyFont="1" applyBorder="1" applyAlignment="1">
      <alignment horizontal="left" vertical="center" wrapText="1" indent="1"/>
    </xf>
    <xf numFmtId="3" fontId="82" fillId="31" borderId="64" xfId="7" applyNumberFormat="1" applyFont="1" applyBorder="1" applyAlignment="1">
      <alignment horizontal="center" vertical="center"/>
    </xf>
    <xf numFmtId="3" fontId="82" fillId="31" borderId="76" xfId="7" applyNumberFormat="1" applyFont="1" applyBorder="1" applyAlignment="1">
      <alignment horizontal="center" vertical="center"/>
    </xf>
    <xf numFmtId="0" fontId="79" fillId="52" borderId="66" xfId="7" applyFont="1" applyFill="1" applyBorder="1" applyAlignment="1">
      <alignment vertical="center" wrapText="1"/>
    </xf>
    <xf numFmtId="3" fontId="78" fillId="52" borderId="66" xfId="7" applyNumberFormat="1" applyFont="1" applyFill="1" applyBorder="1" applyAlignment="1">
      <alignment horizontal="center" vertical="center"/>
    </xf>
    <xf numFmtId="3" fontId="78" fillId="52" borderId="77" xfId="7" applyNumberFormat="1" applyFont="1" applyFill="1" applyBorder="1" applyAlignment="1">
      <alignment horizontal="center" vertical="center"/>
    </xf>
    <xf numFmtId="3" fontId="78" fillId="51" borderId="66" xfId="7" applyNumberFormat="1" applyFont="1" applyFill="1" applyBorder="1" applyAlignment="1">
      <alignment horizontal="center" vertical="center"/>
    </xf>
    <xf numFmtId="3" fontId="78" fillId="31" borderId="66" xfId="7" applyNumberFormat="1" applyFont="1" applyBorder="1" applyAlignment="1">
      <alignment horizontal="center" vertical="center"/>
    </xf>
    <xf numFmtId="3" fontId="82" fillId="31" borderId="2" xfId="7" applyNumberFormat="1" applyFont="1" applyAlignment="1">
      <alignment horizontal="center" vertical="center"/>
    </xf>
    <xf numFmtId="3" fontId="80" fillId="31" borderId="18" xfId="7" applyNumberFormat="1" applyFont="1" applyBorder="1" applyAlignment="1">
      <alignment horizontal="center" vertical="center"/>
    </xf>
    <xf numFmtId="3" fontId="78" fillId="31" borderId="2" xfId="7" applyNumberFormat="1" applyFont="1" applyAlignment="1">
      <alignment horizontal="center" vertical="center"/>
    </xf>
    <xf numFmtId="0" fontId="82" fillId="31" borderId="52" xfId="7" applyFont="1" applyBorder="1" applyAlignment="1">
      <alignment horizontal="left" vertical="center" wrapText="1" indent="1"/>
    </xf>
    <xf numFmtId="3" fontId="78" fillId="49" borderId="39" xfId="7" applyNumberFormat="1" applyFont="1" applyFill="1" applyBorder="1" applyAlignment="1">
      <alignment horizontal="center" vertical="center"/>
    </xf>
    <xf numFmtId="0" fontId="79" fillId="31" borderId="2" xfId="7" applyFont="1" applyAlignment="1">
      <alignment vertical="center" wrapText="1"/>
    </xf>
    <xf numFmtId="0" fontId="78" fillId="31" borderId="2" xfId="7" applyFont="1" applyAlignment="1">
      <alignment horizontal="left" vertical="center" wrapText="1" indent="1"/>
    </xf>
    <xf numFmtId="0" fontId="14" fillId="31" borderId="2" xfId="8" applyFont="1" applyAlignment="1">
      <alignment horizontal="center"/>
    </xf>
    <xf numFmtId="0" fontId="12" fillId="31" borderId="2" xfId="8"/>
    <xf numFmtId="0" fontId="16" fillId="50" borderId="30" xfId="8" applyFont="1" applyFill="1" applyBorder="1" applyAlignment="1">
      <alignment horizontal="left" vertical="center" wrapText="1"/>
    </xf>
    <xf numFmtId="0" fontId="16" fillId="51" borderId="30" xfId="8" applyFont="1" applyFill="1" applyBorder="1" applyAlignment="1">
      <alignment vertical="center" wrapText="1"/>
    </xf>
    <xf numFmtId="0" fontId="19" fillId="50" borderId="17" xfId="8" applyFont="1" applyFill="1" applyBorder="1" applyAlignment="1">
      <alignment horizontal="center" vertical="center" wrapText="1"/>
    </xf>
    <xf numFmtId="0" fontId="19" fillId="50" borderId="22" xfId="8" applyFont="1" applyFill="1" applyBorder="1" applyAlignment="1">
      <alignment horizontal="center" vertical="center" wrapText="1"/>
    </xf>
    <xf numFmtId="0" fontId="19" fillId="50" borderId="20" xfId="8" applyFont="1" applyFill="1" applyBorder="1" applyAlignment="1">
      <alignment horizontal="center" vertical="center" wrapText="1"/>
    </xf>
    <xf numFmtId="0" fontId="19" fillId="50" borderId="22" xfId="8" applyFont="1" applyFill="1" applyBorder="1" applyAlignment="1">
      <alignment horizontal="left" vertical="center" wrapText="1"/>
    </xf>
    <xf numFmtId="0" fontId="19" fillId="54" borderId="20" xfId="8" applyFont="1" applyFill="1" applyBorder="1" applyAlignment="1">
      <alignment horizontal="center" vertical="center"/>
    </xf>
    <xf numFmtId="0" fontId="20" fillId="51" borderId="22" xfId="8" applyFont="1" applyFill="1" applyBorder="1" applyAlignment="1">
      <alignment vertical="center" wrapText="1"/>
    </xf>
    <xf numFmtId="4" fontId="12" fillId="31" borderId="2" xfId="8" applyNumberFormat="1"/>
    <xf numFmtId="9" fontId="22" fillId="50" borderId="20" xfId="8" applyNumberFormat="1" applyFont="1" applyFill="1" applyBorder="1" applyAlignment="1">
      <alignment horizontal="center" vertical="center"/>
    </xf>
    <xf numFmtId="0" fontId="15" fillId="31" borderId="2" xfId="8" applyFont="1"/>
    <xf numFmtId="0" fontId="24" fillId="51" borderId="22" xfId="8" applyFont="1" applyFill="1" applyBorder="1" applyAlignment="1">
      <alignment horizontal="left" vertical="center" wrapText="1"/>
    </xf>
    <xf numFmtId="0" fontId="23" fillId="50" borderId="20" xfId="8" applyFont="1" applyFill="1" applyBorder="1" applyAlignment="1">
      <alignment horizontal="center" vertical="center" wrapText="1"/>
    </xf>
    <xf numFmtId="3" fontId="19" fillId="50" borderId="22" xfId="8" applyNumberFormat="1" applyFont="1" applyFill="1" applyBorder="1" applyAlignment="1">
      <alignment horizontal="center" vertical="center" wrapText="1"/>
    </xf>
    <xf numFmtId="165" fontId="19" fillId="50" borderId="20" xfId="8" applyNumberFormat="1" applyFont="1" applyFill="1" applyBorder="1" applyAlignment="1">
      <alignment horizontal="center" vertical="center"/>
    </xf>
    <xf numFmtId="3" fontId="12" fillId="31" borderId="2" xfId="8" applyNumberFormat="1"/>
    <xf numFmtId="0" fontId="23" fillId="50" borderId="17" xfId="8" applyFont="1" applyFill="1" applyBorder="1" applyAlignment="1">
      <alignment horizontal="center" vertical="center" wrapText="1"/>
    </xf>
    <xf numFmtId="0" fontId="18" fillId="31" borderId="22" xfId="8" applyFont="1" applyBorder="1" applyAlignment="1">
      <alignment horizontal="left" vertical="center" wrapText="1" indent="1"/>
    </xf>
    <xf numFmtId="3" fontId="19" fillId="31" borderId="20" xfId="8" applyNumberFormat="1" applyFont="1" applyBorder="1" applyAlignment="1">
      <alignment horizontal="center" vertical="center"/>
    </xf>
    <xf numFmtId="0" fontId="25" fillId="31" borderId="22" xfId="8" applyFont="1" applyBorder="1" applyAlignment="1">
      <alignment horizontal="left" vertical="center" wrapText="1" indent="1"/>
    </xf>
    <xf numFmtId="3" fontId="26" fillId="50" borderId="20" xfId="8" applyNumberFormat="1" applyFont="1" applyFill="1" applyBorder="1" applyAlignment="1">
      <alignment horizontal="center" vertical="center"/>
    </xf>
    <xf numFmtId="3" fontId="26" fillId="31" borderId="20" xfId="8" applyNumberFormat="1" applyFont="1" applyBorder="1" applyAlignment="1">
      <alignment horizontal="center" vertical="center"/>
    </xf>
    <xf numFmtId="0" fontId="56" fillId="31" borderId="2" xfId="8" applyFont="1" applyAlignment="1">
      <alignment wrapText="1"/>
    </xf>
    <xf numFmtId="0" fontId="27" fillId="31" borderId="43" xfId="8" applyFont="1" applyBorder="1" applyAlignment="1">
      <alignment horizontal="left" vertical="center" wrapText="1" indent="1"/>
    </xf>
    <xf numFmtId="0" fontId="28" fillId="49" borderId="22" xfId="8" applyFont="1" applyFill="1" applyBorder="1" applyAlignment="1">
      <alignment vertical="center" wrapText="1"/>
    </xf>
    <xf numFmtId="3" fontId="23" fillId="49" borderId="20" xfId="8" applyNumberFormat="1" applyFont="1" applyFill="1" applyBorder="1" applyAlignment="1">
      <alignment horizontal="center" vertical="center"/>
    </xf>
    <xf numFmtId="0" fontId="19" fillId="51" borderId="22" xfId="8" applyFont="1" applyFill="1" applyBorder="1" applyAlignment="1">
      <alignment vertical="center" wrapText="1"/>
    </xf>
    <xf numFmtId="165" fontId="26" fillId="31" borderId="20" xfId="8" applyNumberFormat="1" applyFont="1" applyBorder="1" applyAlignment="1">
      <alignment horizontal="center" vertical="center"/>
    </xf>
    <xf numFmtId="0" fontId="28" fillId="31" borderId="43" xfId="8" applyFont="1" applyBorder="1" applyAlignment="1">
      <alignment horizontal="left" vertical="center" wrapText="1" indent="1"/>
    </xf>
    <xf numFmtId="3" fontId="19" fillId="31" borderId="22" xfId="8" applyNumberFormat="1" applyFont="1" applyBorder="1" applyAlignment="1">
      <alignment horizontal="center" vertical="center" wrapText="1"/>
    </xf>
    <xf numFmtId="9" fontId="24" fillId="51" borderId="30" xfId="8" applyNumberFormat="1" applyFont="1" applyFill="1" applyBorder="1" applyAlignment="1">
      <alignment horizontal="center" vertical="center" wrapText="1"/>
    </xf>
    <xf numFmtId="0" fontId="24" fillId="51" borderId="22" xfId="8" applyFont="1" applyFill="1" applyBorder="1" applyAlignment="1">
      <alignment horizontal="left" vertical="center"/>
    </xf>
    <xf numFmtId="0" fontId="27" fillId="31" borderId="47" xfId="8" applyFont="1" applyBorder="1" applyAlignment="1">
      <alignment horizontal="left" vertical="center" wrapText="1" indent="1"/>
    </xf>
    <xf numFmtId="3" fontId="19" fillId="50" borderId="20" xfId="8" applyNumberFormat="1" applyFont="1" applyFill="1" applyBorder="1" applyAlignment="1">
      <alignment horizontal="center" vertical="center"/>
    </xf>
    <xf numFmtId="0" fontId="19" fillId="51" borderId="11" xfId="8" applyFont="1" applyFill="1" applyBorder="1" applyAlignment="1">
      <alignment vertical="center"/>
    </xf>
    <xf numFmtId="0" fontId="24" fillId="51" borderId="30" xfId="8" applyFont="1" applyFill="1" applyBorder="1" applyAlignment="1">
      <alignment vertical="center" wrapText="1"/>
    </xf>
    <xf numFmtId="0" fontId="19" fillId="51" borderId="12" xfId="8" applyFont="1" applyFill="1" applyBorder="1" applyAlignment="1">
      <alignment vertical="center"/>
    </xf>
    <xf numFmtId="0" fontId="19" fillId="51" borderId="15" xfId="8" applyFont="1" applyFill="1" applyBorder="1" applyAlignment="1">
      <alignment vertical="center"/>
    </xf>
    <xf numFmtId="0" fontId="24" fillId="51" borderId="30" xfId="8" applyFont="1" applyFill="1" applyBorder="1" applyAlignment="1">
      <alignment horizontal="left" vertical="center" wrapText="1"/>
    </xf>
    <xf numFmtId="0" fontId="28" fillId="52" borderId="22" xfId="8" applyFont="1" applyFill="1" applyBorder="1" applyAlignment="1">
      <alignment vertical="center" wrapText="1"/>
    </xf>
    <xf numFmtId="3" fontId="23" fillId="52" borderId="20" xfId="8" applyNumberFormat="1" applyFont="1" applyFill="1" applyBorder="1" applyAlignment="1">
      <alignment horizontal="center" vertical="center"/>
    </xf>
    <xf numFmtId="3" fontId="23" fillId="51" borderId="20" xfId="8" applyNumberFormat="1" applyFont="1" applyFill="1" applyBorder="1" applyAlignment="1">
      <alignment horizontal="center" vertical="center"/>
    </xf>
    <xf numFmtId="3" fontId="23" fillId="31" borderId="20" xfId="8" applyNumberFormat="1" applyFont="1" applyBorder="1" applyAlignment="1">
      <alignment horizontal="center" vertical="center"/>
    </xf>
    <xf numFmtId="0" fontId="20" fillId="31" borderId="2" xfId="8" applyFont="1" applyAlignment="1">
      <alignment horizontal="left" vertical="center" wrapText="1" indent="1"/>
    </xf>
    <xf numFmtId="3" fontId="19" fillId="31" borderId="2" xfId="8" applyNumberFormat="1" applyFont="1" applyAlignment="1">
      <alignment horizontal="center" vertical="center"/>
    </xf>
    <xf numFmtId="0" fontId="14" fillId="31" borderId="2" xfId="10" applyFont="1" applyAlignment="1">
      <alignment horizontal="center"/>
    </xf>
    <xf numFmtId="0" fontId="12" fillId="31" borderId="2" xfId="10"/>
    <xf numFmtId="0" fontId="16" fillId="50" borderId="30" xfId="10" applyFont="1" applyFill="1" applyBorder="1" applyAlignment="1">
      <alignment horizontal="left" vertical="center" wrapText="1"/>
    </xf>
    <xf numFmtId="0" fontId="16" fillId="51" borderId="30" xfId="10" applyFont="1" applyFill="1" applyBorder="1" applyAlignment="1">
      <alignment vertical="center" wrapText="1"/>
    </xf>
    <xf numFmtId="0" fontId="19" fillId="50" borderId="17" xfId="10" applyFont="1" applyFill="1" applyBorder="1" applyAlignment="1">
      <alignment horizontal="center" vertical="center" wrapText="1"/>
    </xf>
    <xf numFmtId="0" fontId="19" fillId="50" borderId="22" xfId="10" applyFont="1" applyFill="1" applyBorder="1" applyAlignment="1">
      <alignment horizontal="center" vertical="center" wrapText="1"/>
    </xf>
    <xf numFmtId="0" fontId="19" fillId="50" borderId="20" xfId="10" applyFont="1" applyFill="1" applyBorder="1" applyAlignment="1">
      <alignment horizontal="center" vertical="center" wrapText="1"/>
    </xf>
    <xf numFmtId="0" fontId="19" fillId="50" borderId="22" xfId="10" applyFont="1" applyFill="1" applyBorder="1" applyAlignment="1">
      <alignment horizontal="left" vertical="center" wrapText="1"/>
    </xf>
    <xf numFmtId="9" fontId="19" fillId="54" borderId="20" xfId="10" applyNumberFormat="1" applyFont="1" applyFill="1" applyBorder="1" applyAlignment="1">
      <alignment horizontal="center" vertical="center"/>
    </xf>
    <xf numFmtId="0" fontId="20" fillId="51" borderId="22" xfId="10" applyFont="1" applyFill="1" applyBorder="1" applyAlignment="1">
      <alignment vertical="center" wrapText="1"/>
    </xf>
    <xf numFmtId="4" fontId="12" fillId="31" borderId="2" xfId="10" applyNumberFormat="1"/>
    <xf numFmtId="3" fontId="19" fillId="50" borderId="20" xfId="2" applyNumberFormat="1" applyFont="1" applyFill="1" applyBorder="1" applyAlignment="1">
      <alignment horizontal="center" vertical="center" wrapText="1"/>
    </xf>
    <xf numFmtId="0" fontId="15" fillId="31" borderId="2" xfId="10" applyFont="1"/>
    <xf numFmtId="3" fontId="21" fillId="31" borderId="20" xfId="2" applyNumberFormat="1" applyFont="1" applyFill="1" applyBorder="1" applyAlignment="1">
      <alignment horizontal="center" vertical="center"/>
    </xf>
    <xf numFmtId="0" fontId="21" fillId="31" borderId="20" xfId="10" applyFont="1" applyBorder="1" applyAlignment="1">
      <alignment horizontal="center" vertical="center"/>
    </xf>
    <xf numFmtId="0" fontId="24" fillId="51" borderId="22" xfId="10" applyFont="1" applyFill="1" applyBorder="1" applyAlignment="1">
      <alignment horizontal="left" vertical="center" wrapText="1"/>
    </xf>
    <xf numFmtId="0" fontId="23" fillId="50" borderId="20" xfId="10" applyFont="1" applyFill="1" applyBorder="1" applyAlignment="1">
      <alignment horizontal="center" vertical="center" wrapText="1"/>
    </xf>
    <xf numFmtId="3" fontId="21" fillId="50" borderId="22" xfId="10" applyNumberFormat="1" applyFont="1" applyFill="1" applyBorder="1" applyAlignment="1">
      <alignment horizontal="center" vertical="center" wrapText="1"/>
    </xf>
    <xf numFmtId="3" fontId="19" fillId="50" borderId="22" xfId="10" applyNumberFormat="1" applyFont="1" applyFill="1" applyBorder="1" applyAlignment="1">
      <alignment horizontal="center" vertical="center" wrapText="1"/>
    </xf>
    <xf numFmtId="165" fontId="19" fillId="50" borderId="20" xfId="10" applyNumberFormat="1" applyFont="1" applyFill="1" applyBorder="1" applyAlignment="1">
      <alignment horizontal="center" vertical="center"/>
    </xf>
    <xf numFmtId="3" fontId="12" fillId="31" borderId="2" xfId="10" applyNumberFormat="1"/>
    <xf numFmtId="0" fontId="18" fillId="31" borderId="22" xfId="10" applyFont="1" applyBorder="1" applyAlignment="1">
      <alignment horizontal="left" vertical="center" wrapText="1" indent="1"/>
    </xf>
    <xf numFmtId="3" fontId="19" fillId="31" borderId="20" xfId="10" applyNumberFormat="1" applyFont="1" applyBorder="1" applyAlignment="1">
      <alignment horizontal="center" vertical="center"/>
    </xf>
    <xf numFmtId="0" fontId="25" fillId="31" borderId="22" xfId="10" applyFont="1" applyBorder="1" applyAlignment="1">
      <alignment horizontal="left" vertical="center" wrapText="1" indent="1"/>
    </xf>
    <xf numFmtId="3" fontId="26" fillId="50" borderId="20" xfId="10" applyNumberFormat="1" applyFont="1" applyFill="1" applyBorder="1" applyAlignment="1">
      <alignment horizontal="center" vertical="center"/>
    </xf>
    <xf numFmtId="3" fontId="26" fillId="31" borderId="20" xfId="10" applyNumberFormat="1" applyFont="1" applyBorder="1" applyAlignment="1">
      <alignment horizontal="center" vertical="center"/>
    </xf>
    <xf numFmtId="3" fontId="21" fillId="31" borderId="20" xfId="10" applyNumberFormat="1" applyFont="1" applyBorder="1" applyAlignment="1">
      <alignment horizontal="center" vertical="center"/>
    </xf>
    <xf numFmtId="3" fontId="19" fillId="50" borderId="20" xfId="10" applyNumberFormat="1" applyFont="1" applyFill="1" applyBorder="1" applyAlignment="1">
      <alignment horizontal="center" vertical="center"/>
    </xf>
    <xf numFmtId="0" fontId="56" fillId="31" borderId="2" xfId="10" applyFont="1" applyAlignment="1">
      <alignment wrapText="1"/>
    </xf>
    <xf numFmtId="0" fontId="27" fillId="31" borderId="43" xfId="10" applyFont="1" applyBorder="1" applyAlignment="1">
      <alignment horizontal="left" vertical="center" wrapText="1" indent="1"/>
    </xf>
    <xf numFmtId="3" fontId="53" fillId="31" borderId="20" xfId="10" applyNumberFormat="1" applyFont="1" applyBorder="1" applyAlignment="1">
      <alignment horizontal="center" vertical="center"/>
    </xf>
    <xf numFmtId="0" fontId="28" fillId="49" borderId="22" xfId="10" applyFont="1" applyFill="1" applyBorder="1" applyAlignment="1">
      <alignment vertical="center" wrapText="1"/>
    </xf>
    <xf numFmtId="3" fontId="23" fillId="49" borderId="20" xfId="10" applyNumberFormat="1" applyFont="1" applyFill="1" applyBorder="1" applyAlignment="1">
      <alignment horizontal="center" vertical="center"/>
    </xf>
    <xf numFmtId="0" fontId="19" fillId="51" borderId="22" xfId="10" applyFont="1" applyFill="1" applyBorder="1" applyAlignment="1">
      <alignment vertical="center" wrapText="1"/>
    </xf>
    <xf numFmtId="3" fontId="19" fillId="31" borderId="22" xfId="10" applyNumberFormat="1" applyFont="1" applyBorder="1" applyAlignment="1">
      <alignment horizontal="center" vertical="center" wrapText="1"/>
    </xf>
    <xf numFmtId="165" fontId="26" fillId="31" borderId="20" xfId="10" applyNumberFormat="1" applyFont="1" applyBorder="1" applyAlignment="1">
      <alignment horizontal="center" vertical="center"/>
    </xf>
    <xf numFmtId="0" fontId="28" fillId="31" borderId="43" xfId="10" applyFont="1" applyBorder="1" applyAlignment="1">
      <alignment horizontal="left" vertical="center" wrapText="1" indent="1"/>
    </xf>
    <xf numFmtId="0" fontId="24" fillId="31" borderId="22" xfId="10" applyFont="1" applyBorder="1" applyAlignment="1">
      <alignment horizontal="left" vertical="center" wrapText="1"/>
    </xf>
    <xf numFmtId="0" fontId="21" fillId="31" borderId="30" xfId="10" applyFont="1" applyBorder="1" applyAlignment="1">
      <alignment vertical="center" wrapText="1"/>
    </xf>
    <xf numFmtId="0" fontId="24" fillId="31" borderId="11" xfId="10" applyFont="1" applyBorder="1" applyAlignment="1">
      <alignment vertical="center"/>
    </xf>
    <xf numFmtId="0" fontId="19" fillId="31" borderId="12" xfId="10" applyFont="1" applyBorder="1" applyAlignment="1">
      <alignment vertical="center"/>
    </xf>
    <xf numFmtId="0" fontId="19" fillId="31" borderId="15" xfId="10" applyFont="1" applyBorder="1" applyAlignment="1">
      <alignment vertical="center"/>
    </xf>
    <xf numFmtId="0" fontId="51" fillId="49" borderId="53" xfId="10" applyFont="1" applyFill="1" applyBorder="1" applyAlignment="1">
      <alignment vertical="top" wrapText="1"/>
    </xf>
    <xf numFmtId="0" fontId="24" fillId="51" borderId="22" xfId="10" applyFont="1" applyFill="1" applyBorder="1" applyAlignment="1">
      <alignment horizontal="left" vertical="center"/>
    </xf>
    <xf numFmtId="0" fontId="51" fillId="49" borderId="18" xfId="10" applyFont="1" applyFill="1" applyBorder="1" applyAlignment="1">
      <alignment vertical="top" wrapText="1"/>
    </xf>
    <xf numFmtId="0" fontId="51" fillId="49" borderId="27" xfId="10" applyFont="1" applyFill="1" applyBorder="1" applyAlignment="1">
      <alignment vertical="top" wrapText="1"/>
    </xf>
    <xf numFmtId="3" fontId="50" fillId="31" borderId="22" xfId="10" applyNumberFormat="1" applyFont="1" applyBorder="1" applyAlignment="1">
      <alignment horizontal="center" vertical="center" wrapText="1"/>
    </xf>
    <xf numFmtId="0" fontId="19" fillId="31" borderId="22" xfId="10" applyFont="1" applyBorder="1" applyAlignment="1">
      <alignment horizontal="center" vertical="center" wrapText="1"/>
    </xf>
    <xf numFmtId="0" fontId="27" fillId="31" borderId="47" xfId="10" applyFont="1" applyBorder="1" applyAlignment="1">
      <alignment horizontal="left" vertical="center" wrapText="1" indent="1"/>
    </xf>
    <xf numFmtId="0" fontId="19" fillId="31" borderId="11" xfId="10" applyFont="1" applyBorder="1" applyAlignment="1">
      <alignment vertical="center" wrapText="1"/>
    </xf>
    <xf numFmtId="0" fontId="24" fillId="31" borderId="30" xfId="10" applyFont="1" applyBorder="1" applyAlignment="1">
      <alignment vertical="center" wrapText="1"/>
    </xf>
    <xf numFmtId="0" fontId="24" fillId="51" borderId="30" xfId="10" applyFont="1" applyFill="1" applyBorder="1" applyAlignment="1">
      <alignment horizontal="left" vertical="center" wrapText="1"/>
    </xf>
    <xf numFmtId="0" fontId="19" fillId="51" borderId="11" xfId="10" applyFont="1" applyFill="1" applyBorder="1" applyAlignment="1">
      <alignment vertical="center"/>
    </xf>
    <xf numFmtId="0" fontId="24" fillId="51" borderId="11" xfId="10" applyFont="1" applyFill="1" applyBorder="1" applyAlignment="1">
      <alignment vertical="center" wrapText="1"/>
    </xf>
    <xf numFmtId="0" fontId="19" fillId="51" borderId="33" xfId="10" applyFont="1" applyFill="1" applyBorder="1" applyAlignment="1">
      <alignment vertical="center"/>
    </xf>
    <xf numFmtId="0" fontId="19" fillId="51" borderId="15" xfId="10" applyFont="1" applyFill="1" applyBorder="1" applyAlignment="1">
      <alignment vertical="center"/>
    </xf>
    <xf numFmtId="9" fontId="24" fillId="51" borderId="30" xfId="10" applyNumberFormat="1" applyFont="1" applyFill="1" applyBorder="1" applyAlignment="1">
      <alignment horizontal="center" vertical="center" wrapText="1"/>
    </xf>
    <xf numFmtId="0" fontId="12" fillId="31" borderId="18" xfId="10" applyBorder="1"/>
    <xf numFmtId="0" fontId="12" fillId="31" borderId="27" xfId="10" applyBorder="1"/>
    <xf numFmtId="0" fontId="23" fillId="50" borderId="17" xfId="10" applyFont="1" applyFill="1" applyBorder="1" applyAlignment="1">
      <alignment horizontal="center" vertical="center" wrapText="1"/>
    </xf>
    <xf numFmtId="0" fontId="24" fillId="51" borderId="30" xfId="10" applyFont="1" applyFill="1" applyBorder="1" applyAlignment="1">
      <alignment vertical="center" wrapText="1"/>
    </xf>
    <xf numFmtId="0" fontId="19" fillId="51" borderId="12" xfId="10" applyFont="1" applyFill="1" applyBorder="1" applyAlignment="1">
      <alignment vertical="center"/>
    </xf>
    <xf numFmtId="0" fontId="28" fillId="52" borderId="22" xfId="10" applyFont="1" applyFill="1" applyBorder="1" applyAlignment="1">
      <alignment vertical="center" wrapText="1"/>
    </xf>
    <xf numFmtId="3" fontId="23" fillId="52" borderId="20" xfId="10" applyNumberFormat="1" applyFont="1" applyFill="1" applyBorder="1" applyAlignment="1">
      <alignment horizontal="center" vertical="center"/>
    </xf>
    <xf numFmtId="3" fontId="23" fillId="51" borderId="20" xfId="10" applyNumberFormat="1" applyFont="1" applyFill="1" applyBorder="1" applyAlignment="1">
      <alignment horizontal="center" vertical="center"/>
    </xf>
    <xf numFmtId="3" fontId="23" fillId="31" borderId="20" xfId="10" applyNumberFormat="1" applyFont="1" applyBorder="1" applyAlignment="1">
      <alignment horizontal="center" vertical="center"/>
    </xf>
    <xf numFmtId="0" fontId="20" fillId="31" borderId="2" xfId="10" applyFont="1" applyAlignment="1">
      <alignment horizontal="left" vertical="center" wrapText="1" indent="1"/>
    </xf>
    <xf numFmtId="3" fontId="19" fillId="31" borderId="2" xfId="10" applyNumberFormat="1" applyFont="1" applyAlignment="1">
      <alignment horizontal="center" vertical="center"/>
    </xf>
    <xf numFmtId="0" fontId="78" fillId="31" borderId="2" xfId="11" applyFont="1"/>
    <xf numFmtId="0" fontId="14" fillId="31" borderId="2" xfId="11" applyFont="1"/>
    <xf numFmtId="0" fontId="12" fillId="31" borderId="2" xfId="11"/>
    <xf numFmtId="0" fontId="78" fillId="31" borderId="2" xfId="11" applyFont="1" applyAlignment="1">
      <alignment horizontal="center"/>
    </xf>
    <xf numFmtId="0" fontId="80" fillId="31" borderId="2" xfId="11" applyFont="1"/>
    <xf numFmtId="0" fontId="78" fillId="50" borderId="30" xfId="11" applyFont="1" applyFill="1" applyBorder="1" applyAlignment="1">
      <alignment horizontal="left" vertical="center" wrapText="1"/>
    </xf>
    <xf numFmtId="0" fontId="80" fillId="50" borderId="2" xfId="11" applyFont="1" applyFill="1"/>
    <xf numFmtId="0" fontId="78" fillId="51" borderId="30" xfId="11" applyFont="1" applyFill="1" applyBorder="1" applyAlignment="1">
      <alignment vertical="center" wrapText="1"/>
    </xf>
    <xf numFmtId="0" fontId="80" fillId="50" borderId="17" xfId="11" applyFont="1" applyFill="1" applyBorder="1" applyAlignment="1">
      <alignment horizontal="center" vertical="center" wrapText="1"/>
    </xf>
    <xf numFmtId="0" fontId="80" fillId="50" borderId="22" xfId="11" applyFont="1" applyFill="1" applyBorder="1" applyAlignment="1">
      <alignment horizontal="center" vertical="center" wrapText="1"/>
    </xf>
    <xf numFmtId="0" fontId="80" fillId="50" borderId="20" xfId="11" applyFont="1" applyFill="1" applyBorder="1" applyAlignment="1">
      <alignment horizontal="center" vertical="center" wrapText="1"/>
    </xf>
    <xf numFmtId="0" fontId="80" fillId="54" borderId="22" xfId="11" applyFont="1" applyFill="1" applyBorder="1" applyAlignment="1">
      <alignment vertical="center" wrapText="1"/>
    </xf>
    <xf numFmtId="1" fontId="80" fillId="54" borderId="20" xfId="11" applyNumberFormat="1" applyFont="1" applyFill="1" applyBorder="1" applyAlignment="1">
      <alignment horizontal="center" vertical="center"/>
    </xf>
    <xf numFmtId="1" fontId="80" fillId="54" borderId="20" xfId="11" applyNumberFormat="1" applyFont="1" applyFill="1" applyBorder="1" applyAlignment="1">
      <alignment horizontal="center" vertical="center" wrapText="1"/>
    </xf>
    <xf numFmtId="9" fontId="80" fillId="54" borderId="20" xfId="11" applyNumberFormat="1" applyFont="1" applyFill="1" applyBorder="1" applyAlignment="1">
      <alignment horizontal="center" vertical="center" wrapText="1"/>
    </xf>
    <xf numFmtId="9" fontId="80" fillId="54" borderId="30" xfId="2" applyFont="1" applyFill="1" applyBorder="1" applyAlignment="1">
      <alignment horizontal="center" vertical="center"/>
    </xf>
    <xf numFmtId="9" fontId="80" fillId="54" borderId="30" xfId="11" applyNumberFormat="1" applyFont="1" applyFill="1" applyBorder="1" applyAlignment="1">
      <alignment horizontal="center" vertical="center"/>
    </xf>
    <xf numFmtId="0" fontId="78" fillId="51" borderId="22" xfId="11" applyFont="1" applyFill="1" applyBorder="1" applyAlignment="1">
      <alignment vertical="center" wrapText="1"/>
    </xf>
    <xf numFmtId="3" fontId="80" fillId="54" borderId="20" xfId="2" applyNumberFormat="1" applyFont="1" applyFill="1" applyBorder="1" applyAlignment="1">
      <alignment horizontal="center" vertical="center"/>
    </xf>
    <xf numFmtId="9" fontId="80" fillId="54" borderId="78" xfId="11" quotePrefix="1" applyNumberFormat="1" applyFont="1" applyFill="1" applyBorder="1" applyAlignment="1">
      <alignment horizontal="center" vertical="center"/>
    </xf>
    <xf numFmtId="3" fontId="81" fillId="54" borderId="79" xfId="2" applyNumberFormat="1" applyFont="1" applyFill="1" applyBorder="1" applyAlignment="1">
      <alignment horizontal="center" vertical="center"/>
    </xf>
    <xf numFmtId="1" fontId="80" fillId="54" borderId="80" xfId="11" applyNumberFormat="1" applyFont="1" applyFill="1" applyBorder="1" applyAlignment="1">
      <alignment horizontal="center" vertical="center"/>
    </xf>
    <xf numFmtId="1" fontId="80" fillId="54" borderId="81" xfId="11" applyNumberFormat="1" applyFont="1" applyFill="1" applyBorder="1" applyAlignment="1">
      <alignment horizontal="center" vertical="center"/>
    </xf>
    <xf numFmtId="0" fontId="79" fillId="51" borderId="22" xfId="11" applyFont="1" applyFill="1" applyBorder="1" applyAlignment="1">
      <alignment horizontal="left" vertical="center" wrapText="1"/>
    </xf>
    <xf numFmtId="0" fontId="79" fillId="50" borderId="22" xfId="11" applyFont="1" applyFill="1" applyBorder="1" applyAlignment="1">
      <alignment horizontal="left" vertical="center" wrapText="1"/>
    </xf>
    <xf numFmtId="0" fontId="80" fillId="50" borderId="22" xfId="11" applyFont="1" applyFill="1" applyBorder="1" applyAlignment="1">
      <alignment horizontal="left" vertical="center" wrapText="1"/>
    </xf>
    <xf numFmtId="0" fontId="78" fillId="50" borderId="17" xfId="11" applyFont="1" applyFill="1" applyBorder="1" applyAlignment="1">
      <alignment horizontal="center" vertical="center" wrapText="1"/>
    </xf>
    <xf numFmtId="0" fontId="78" fillId="50" borderId="20" xfId="11" applyFont="1" applyFill="1" applyBorder="1" applyAlignment="1">
      <alignment horizontal="center" vertical="center" wrapText="1"/>
    </xf>
    <xf numFmtId="3" fontId="12" fillId="31" borderId="2" xfId="11" applyNumberFormat="1"/>
    <xf numFmtId="3" fontId="78" fillId="31" borderId="22" xfId="11" applyNumberFormat="1" applyFont="1" applyBorder="1" applyAlignment="1">
      <alignment horizontal="center" vertical="center" wrapText="1"/>
    </xf>
    <xf numFmtId="3" fontId="80" fillId="50" borderId="22" xfId="11" applyNumberFormat="1" applyFont="1" applyFill="1" applyBorder="1" applyAlignment="1">
      <alignment horizontal="center" vertical="center" wrapText="1"/>
    </xf>
    <xf numFmtId="165" fontId="80" fillId="50" borderId="20" xfId="11" applyNumberFormat="1" applyFont="1" applyFill="1" applyBorder="1" applyAlignment="1">
      <alignment horizontal="center" vertical="center"/>
    </xf>
    <xf numFmtId="0" fontId="80" fillId="31" borderId="22" xfId="11" applyFont="1" applyBorder="1" applyAlignment="1">
      <alignment horizontal="left" vertical="center" wrapText="1" indent="1"/>
    </xf>
    <xf numFmtId="3" fontId="80" fillId="31" borderId="20" xfId="11" applyNumberFormat="1" applyFont="1" applyBorder="1" applyAlignment="1">
      <alignment horizontal="center" vertical="center"/>
    </xf>
    <xf numFmtId="0" fontId="82" fillId="31" borderId="22" xfId="11" applyFont="1" applyBorder="1" applyAlignment="1">
      <alignment horizontal="left" vertical="center" wrapText="1" indent="1"/>
    </xf>
    <xf numFmtId="3" fontId="82" fillId="31" borderId="20" xfId="11" applyNumberFormat="1" applyFont="1" applyBorder="1" applyAlignment="1">
      <alignment horizontal="center" vertical="center"/>
    </xf>
    <xf numFmtId="0" fontId="83" fillId="31" borderId="43" xfId="11" applyFont="1" applyBorder="1" applyAlignment="1">
      <alignment horizontal="left" vertical="center" wrapText="1" indent="1"/>
    </xf>
    <xf numFmtId="0" fontId="79" fillId="49" borderId="22" xfId="11" applyFont="1" applyFill="1" applyBorder="1" applyAlignment="1">
      <alignment vertical="center" wrapText="1"/>
    </xf>
    <xf numFmtId="3" fontId="78" fillId="49" borderId="20" xfId="11" applyNumberFormat="1" applyFont="1" applyFill="1" applyBorder="1" applyAlignment="1">
      <alignment horizontal="center" vertical="center"/>
    </xf>
    <xf numFmtId="0" fontId="78" fillId="51" borderId="22" xfId="11" applyFont="1" applyFill="1" applyBorder="1" applyAlignment="1">
      <alignment horizontal="left" vertical="center" wrapText="1"/>
    </xf>
    <xf numFmtId="0" fontId="78" fillId="51" borderId="22" xfId="11" applyFont="1" applyFill="1" applyBorder="1" applyAlignment="1">
      <alignment horizontal="left" vertical="top" wrapText="1"/>
    </xf>
    <xf numFmtId="9" fontId="79" fillId="51" borderId="30" xfId="11" applyNumberFormat="1" applyFont="1" applyFill="1" applyBorder="1" applyAlignment="1">
      <alignment horizontal="center" vertical="center" wrapText="1"/>
    </xf>
    <xf numFmtId="0" fontId="79" fillId="51" borderId="22" xfId="11" applyFont="1" applyFill="1" applyBorder="1" applyAlignment="1">
      <alignment horizontal="left" vertical="center"/>
    </xf>
    <xf numFmtId="3" fontId="82" fillId="50" borderId="22" xfId="11" applyNumberFormat="1" applyFont="1" applyFill="1" applyBorder="1" applyAlignment="1">
      <alignment horizontal="center" vertical="center" wrapText="1"/>
    </xf>
    <xf numFmtId="3" fontId="82" fillId="50" borderId="20" xfId="11" applyNumberFormat="1" applyFont="1" applyFill="1" applyBorder="1" applyAlignment="1">
      <alignment horizontal="center" vertical="center"/>
    </xf>
    <xf numFmtId="0" fontId="79" fillId="51" borderId="30" xfId="11" applyFont="1" applyFill="1" applyBorder="1" applyAlignment="1">
      <alignment horizontal="left" vertical="center" wrapText="1"/>
    </xf>
    <xf numFmtId="0" fontId="78" fillId="52" borderId="30" xfId="11" applyFont="1" applyFill="1" applyBorder="1" applyAlignment="1">
      <alignment vertical="center" wrapText="1"/>
    </xf>
    <xf numFmtId="3" fontId="78" fillId="52" borderId="30" xfId="11" applyNumberFormat="1" applyFont="1" applyFill="1" applyBorder="1" applyAlignment="1">
      <alignment horizontal="center" vertical="center"/>
    </xf>
    <xf numFmtId="0" fontId="78" fillId="52" borderId="22" xfId="11" applyFont="1" applyFill="1" applyBorder="1" applyAlignment="1">
      <alignment vertical="center" wrapText="1"/>
    </xf>
    <xf numFmtId="3" fontId="78" fillId="52" borderId="20" xfId="11" applyNumberFormat="1" applyFont="1" applyFill="1" applyBorder="1" applyAlignment="1">
      <alignment horizontal="center" vertical="center"/>
    </xf>
    <xf numFmtId="3" fontId="80" fillId="31" borderId="2" xfId="11" applyNumberFormat="1" applyFont="1"/>
    <xf numFmtId="3" fontId="78" fillId="31" borderId="20" xfId="11" applyNumberFormat="1" applyFont="1" applyBorder="1" applyAlignment="1">
      <alignment horizontal="center" vertical="center"/>
    </xf>
    <xf numFmtId="0" fontId="30" fillId="31" borderId="2" xfId="11" applyFont="1" applyAlignment="1">
      <alignment horizontal="left" wrapText="1"/>
    </xf>
    <xf numFmtId="0" fontId="30" fillId="31" borderId="2" xfId="11" applyFont="1" applyAlignment="1">
      <alignment wrapText="1"/>
    </xf>
    <xf numFmtId="0" fontId="78" fillId="31" borderId="2" xfId="11" applyFont="1" applyAlignment="1">
      <alignment horizontal="left" vertical="center" wrapText="1" indent="1"/>
    </xf>
    <xf numFmtId="3" fontId="80" fillId="31" borderId="2" xfId="11" applyNumberFormat="1" applyFont="1" applyAlignment="1">
      <alignment horizontal="center" vertical="center"/>
    </xf>
    <xf numFmtId="0" fontId="29" fillId="31" borderId="2" xfId="11" applyFont="1" applyAlignment="1">
      <alignment horizontal="center" vertical="center" wrapText="1"/>
    </xf>
    <xf numFmtId="0" fontId="29" fillId="31" borderId="2" xfId="11" applyFont="1"/>
    <xf numFmtId="0" fontId="20" fillId="31" borderId="2" xfId="11" applyFont="1"/>
    <xf numFmtId="0" fontId="29" fillId="31" borderId="2" xfId="12" applyFont="1"/>
    <xf numFmtId="0" fontId="0" fillId="31" borderId="2" xfId="12" applyFont="1"/>
    <xf numFmtId="0" fontId="12" fillId="31" borderId="2" xfId="12"/>
    <xf numFmtId="0" fontId="14" fillId="31" borderId="2" xfId="12" applyFont="1" applyAlignment="1">
      <alignment horizontal="center"/>
    </xf>
    <xf numFmtId="0" fontId="101" fillId="50" borderId="30" xfId="12" applyFont="1" applyFill="1" applyBorder="1" applyAlignment="1">
      <alignment horizontal="left" vertical="center" wrapText="1"/>
    </xf>
    <xf numFmtId="0" fontId="101" fillId="51" borderId="30" xfId="12" applyFont="1" applyFill="1" applyBorder="1" applyAlignment="1">
      <alignment vertical="center" wrapText="1"/>
    </xf>
    <xf numFmtId="0" fontId="18" fillId="50" borderId="17" xfId="12" applyFont="1" applyFill="1" applyBorder="1" applyAlignment="1">
      <alignment horizontal="center" vertical="center" wrapText="1"/>
    </xf>
    <xf numFmtId="0" fontId="18" fillId="50" borderId="20" xfId="12" applyFont="1" applyFill="1" applyBorder="1" applyAlignment="1">
      <alignment horizontal="center" vertical="center" wrapText="1"/>
    </xf>
    <xf numFmtId="0" fontId="102" fillId="50" borderId="22" xfId="12" applyFont="1" applyFill="1" applyBorder="1" applyAlignment="1">
      <alignment vertical="center" wrapText="1"/>
    </xf>
    <xf numFmtId="1" fontId="103" fillId="50" borderId="20" xfId="13" applyNumberFormat="1" applyFont="1" applyFill="1" applyBorder="1" applyAlignment="1">
      <alignment horizontal="center" vertical="center"/>
    </xf>
    <xf numFmtId="1" fontId="17" fillId="50" borderId="20" xfId="2" applyNumberFormat="1" applyFont="1" applyFill="1" applyBorder="1" applyAlignment="1">
      <alignment horizontal="center" vertical="center"/>
    </xf>
    <xf numFmtId="0" fontId="48" fillId="50" borderId="20" xfId="12" applyFont="1" applyFill="1" applyBorder="1" applyAlignment="1">
      <alignment horizontal="center" vertical="center"/>
    </xf>
    <xf numFmtId="0" fontId="102" fillId="50" borderId="22" xfId="12" applyFont="1" applyFill="1" applyBorder="1" applyAlignment="1">
      <alignment horizontal="left" vertical="center" wrapText="1"/>
    </xf>
    <xf numFmtId="9" fontId="19" fillId="54" borderId="20" xfId="12" applyNumberFormat="1" applyFont="1" applyFill="1" applyBorder="1" applyAlignment="1">
      <alignment horizontal="center" vertical="center"/>
    </xf>
    <xf numFmtId="0" fontId="101" fillId="51" borderId="22" xfId="12" applyFont="1" applyFill="1" applyBorder="1" applyAlignment="1">
      <alignment vertical="center" wrapText="1"/>
    </xf>
    <xf numFmtId="0" fontId="97" fillId="50" borderId="20" xfId="12" applyFont="1" applyFill="1" applyBorder="1" applyAlignment="1">
      <alignment horizontal="center" vertical="center"/>
    </xf>
    <xf numFmtId="3" fontId="102" fillId="50" borderId="20" xfId="2" applyNumberFormat="1" applyFont="1" applyFill="1" applyBorder="1" applyAlignment="1">
      <alignment horizontal="center" vertical="center"/>
    </xf>
    <xf numFmtId="1" fontId="102" fillId="50" borderId="20" xfId="2" applyNumberFormat="1" applyFont="1" applyFill="1" applyBorder="1" applyAlignment="1">
      <alignment horizontal="center" vertical="center"/>
    </xf>
    <xf numFmtId="3" fontId="21" fillId="50" borderId="20" xfId="2" applyNumberFormat="1" applyFont="1" applyFill="1" applyBorder="1" applyAlignment="1">
      <alignment horizontal="center" vertical="center"/>
    </xf>
    <xf numFmtId="9" fontId="21" fillId="50" borderId="20" xfId="12" applyNumberFormat="1" applyFont="1" applyFill="1" applyBorder="1" applyAlignment="1">
      <alignment horizontal="center" vertical="center"/>
    </xf>
    <xf numFmtId="0" fontId="102" fillId="50" borderId="42" xfId="12" applyFont="1" applyFill="1" applyBorder="1" applyAlignment="1">
      <alignment horizontal="left" vertical="center" wrapText="1"/>
    </xf>
    <xf numFmtId="3" fontId="22" fillId="50" borderId="44" xfId="2" applyNumberFormat="1" applyFont="1" applyFill="1" applyBorder="1" applyAlignment="1">
      <alignment horizontal="center" vertical="center"/>
    </xf>
    <xf numFmtId="9" fontId="22" fillId="50" borderId="44" xfId="12" applyNumberFormat="1" applyFont="1" applyFill="1" applyBorder="1" applyAlignment="1">
      <alignment horizontal="center" vertical="center"/>
    </xf>
    <xf numFmtId="9" fontId="22" fillId="50" borderId="20" xfId="12" applyNumberFormat="1" applyFont="1" applyFill="1" applyBorder="1" applyAlignment="1">
      <alignment horizontal="center" vertical="center"/>
    </xf>
    <xf numFmtId="0" fontId="106" fillId="51" borderId="22" xfId="12" applyFont="1" applyFill="1" applyBorder="1" applyAlignment="1">
      <alignment horizontal="left" vertical="center" wrapText="1"/>
    </xf>
    <xf numFmtId="0" fontId="23" fillId="50" borderId="17" xfId="12" applyFont="1" applyFill="1" applyBorder="1" applyAlignment="1">
      <alignment horizontal="center" vertical="center" wrapText="1"/>
    </xf>
    <xf numFmtId="0" fontId="23" fillId="50" borderId="20" xfId="12" applyFont="1" applyFill="1" applyBorder="1" applyAlignment="1">
      <alignment horizontal="center" vertical="center" wrapText="1"/>
    </xf>
    <xf numFmtId="3" fontId="13" fillId="50" borderId="22" xfId="13" applyNumberFormat="1" applyFill="1" applyBorder="1" applyAlignment="1">
      <alignment horizontal="center" vertical="center" wrapText="1"/>
    </xf>
    <xf numFmtId="3" fontId="19" fillId="50" borderId="22" xfId="12" applyNumberFormat="1" applyFont="1" applyFill="1" applyBorder="1" applyAlignment="1">
      <alignment horizontal="center" vertical="center" wrapText="1"/>
    </xf>
    <xf numFmtId="0" fontId="19" fillId="50" borderId="22" xfId="12" applyFont="1" applyFill="1" applyBorder="1" applyAlignment="1">
      <alignment horizontal="center" vertical="center" wrapText="1"/>
    </xf>
    <xf numFmtId="165" fontId="19" fillId="50" borderId="20" xfId="12" applyNumberFormat="1" applyFont="1" applyFill="1" applyBorder="1" applyAlignment="1">
      <alignment horizontal="center" vertical="center"/>
    </xf>
    <xf numFmtId="0" fontId="102" fillId="31" borderId="22" xfId="12" applyFont="1" applyBorder="1" applyAlignment="1">
      <alignment horizontal="left" vertical="center" wrapText="1" indent="1"/>
    </xf>
    <xf numFmtId="3" fontId="102" fillId="50" borderId="20" xfId="12" applyNumberFormat="1" applyFont="1" applyFill="1" applyBorder="1" applyAlignment="1">
      <alignment horizontal="center" vertical="center"/>
    </xf>
    <xf numFmtId="3" fontId="102" fillId="31" borderId="20" xfId="12" applyNumberFormat="1" applyFont="1" applyBorder="1" applyAlignment="1">
      <alignment horizontal="center" vertical="center"/>
    </xf>
    <xf numFmtId="0" fontId="109" fillId="31" borderId="22" xfId="12" applyFont="1" applyBorder="1" applyAlignment="1">
      <alignment horizontal="left" vertical="center" wrapText="1" indent="1"/>
    </xf>
    <xf numFmtId="3" fontId="110" fillId="50" borderId="20" xfId="12" applyNumberFormat="1" applyFont="1" applyFill="1" applyBorder="1" applyAlignment="1">
      <alignment horizontal="center" vertical="center"/>
    </xf>
    <xf numFmtId="3" fontId="109" fillId="31" borderId="20" xfId="12" applyNumberFormat="1" applyFont="1" applyBorder="1" applyAlignment="1">
      <alignment horizontal="center" vertical="center"/>
    </xf>
    <xf numFmtId="3" fontId="109" fillId="50" borderId="20" xfId="12" applyNumberFormat="1" applyFont="1" applyFill="1" applyBorder="1" applyAlignment="1">
      <alignment horizontal="center" vertical="center"/>
    </xf>
    <xf numFmtId="165" fontId="102" fillId="31" borderId="20" xfId="2" applyNumberFormat="1" applyFont="1" applyBorder="1" applyAlignment="1">
      <alignment horizontal="center" vertical="center"/>
    </xf>
    <xf numFmtId="9" fontId="102" fillId="31" borderId="20" xfId="2" applyFont="1" applyBorder="1" applyAlignment="1">
      <alignment horizontal="center" vertical="center"/>
    </xf>
    <xf numFmtId="0" fontId="111" fillId="31" borderId="43" xfId="12" applyFont="1" applyBorder="1" applyAlignment="1">
      <alignment horizontal="left" vertical="center" wrapText="1" indent="1"/>
    </xf>
    <xf numFmtId="0" fontId="106" fillId="49" borderId="22" xfId="12" applyFont="1" applyFill="1" applyBorder="1" applyAlignment="1">
      <alignment vertical="center" wrapText="1"/>
    </xf>
    <xf numFmtId="3" fontId="23" fillId="49" borderId="20" xfId="12" applyNumberFormat="1" applyFont="1" applyFill="1" applyBorder="1" applyAlignment="1">
      <alignment horizontal="center" vertical="center"/>
    </xf>
    <xf numFmtId="0" fontId="102" fillId="51" borderId="22" xfId="12" applyFont="1" applyFill="1" applyBorder="1" applyAlignment="1">
      <alignment vertical="center" wrapText="1"/>
    </xf>
    <xf numFmtId="0" fontId="19" fillId="50" borderId="22" xfId="12" applyFont="1" applyFill="1" applyBorder="1" applyAlignment="1">
      <alignment horizontal="left" vertical="center" wrapText="1"/>
    </xf>
    <xf numFmtId="3" fontId="19" fillId="31" borderId="20" xfId="12" applyNumberFormat="1" applyFont="1" applyBorder="1" applyAlignment="1">
      <alignment horizontal="center" vertical="center"/>
    </xf>
    <xf numFmtId="3" fontId="26" fillId="31" borderId="20" xfId="12" applyNumberFormat="1" applyFont="1" applyBorder="1" applyAlignment="1">
      <alignment horizontal="center" vertical="center"/>
    </xf>
    <xf numFmtId="165" fontId="26" fillId="31" borderId="20" xfId="12" applyNumberFormat="1" applyFont="1" applyBorder="1" applyAlignment="1">
      <alignment horizontal="center" vertical="center"/>
    </xf>
    <xf numFmtId="0" fontId="106" fillId="31" borderId="43" xfId="12" applyFont="1" applyBorder="1" applyAlignment="1">
      <alignment horizontal="left" vertical="center" wrapText="1" indent="1"/>
    </xf>
    <xf numFmtId="3" fontId="19" fillId="31" borderId="22" xfId="12" applyNumberFormat="1" applyFont="1" applyBorder="1" applyAlignment="1">
      <alignment horizontal="center" vertical="center" wrapText="1"/>
    </xf>
    <xf numFmtId="0" fontId="24" fillId="51" borderId="22" xfId="12" applyFont="1" applyFill="1" applyBorder="1" applyAlignment="1">
      <alignment horizontal="left" vertical="center" wrapText="1"/>
    </xf>
    <xf numFmtId="9" fontId="28" fillId="51" borderId="30" xfId="12" applyNumberFormat="1" applyFont="1" applyFill="1" applyBorder="1" applyAlignment="1">
      <alignment horizontal="center" vertical="center" wrapText="1"/>
    </xf>
    <xf numFmtId="0" fontId="106" fillId="51" borderId="22" xfId="12" applyFont="1" applyFill="1" applyBorder="1" applyAlignment="1">
      <alignment horizontal="left" vertical="center"/>
    </xf>
    <xf numFmtId="3" fontId="21" fillId="50" borderId="22" xfId="12" applyNumberFormat="1" applyFont="1" applyFill="1" applyBorder="1" applyAlignment="1">
      <alignment horizontal="center" vertical="center" wrapText="1"/>
    </xf>
    <xf numFmtId="3" fontId="21" fillId="31" borderId="20" xfId="12" applyNumberFormat="1" applyFont="1" applyBorder="1" applyAlignment="1">
      <alignment horizontal="center" vertical="center"/>
    </xf>
    <xf numFmtId="0" fontId="111" fillId="31" borderId="47" xfId="12" applyFont="1" applyBorder="1" applyAlignment="1">
      <alignment horizontal="left" vertical="center" wrapText="1" indent="1"/>
    </xf>
    <xf numFmtId="9" fontId="24" fillId="51" borderId="30" xfId="12" applyNumberFormat="1" applyFont="1" applyFill="1" applyBorder="1" applyAlignment="1">
      <alignment horizontal="center" vertical="center" wrapText="1"/>
    </xf>
    <xf numFmtId="0" fontId="21" fillId="50" borderId="22" xfId="12" applyFont="1" applyFill="1" applyBorder="1" applyAlignment="1">
      <alignment horizontal="center" vertical="center" wrapText="1"/>
    </xf>
    <xf numFmtId="3" fontId="114" fillId="31" borderId="20" xfId="12" applyNumberFormat="1" applyFont="1" applyBorder="1" applyAlignment="1">
      <alignment horizontal="center" vertical="center"/>
    </xf>
    <xf numFmtId="3" fontId="53" fillId="31" borderId="20" xfId="12" applyNumberFormat="1" applyFont="1" applyBorder="1" applyAlignment="1">
      <alignment horizontal="center" vertical="center"/>
    </xf>
    <xf numFmtId="0" fontId="19" fillId="51" borderId="11" xfId="12" applyFont="1" applyFill="1" applyBorder="1" applyAlignment="1">
      <alignment vertical="center"/>
    </xf>
    <xf numFmtId="0" fontId="24" fillId="51" borderId="30" xfId="12" applyFont="1" applyFill="1" applyBorder="1" applyAlignment="1">
      <alignment vertical="center" wrapText="1"/>
    </xf>
    <xf numFmtId="3" fontId="110" fillId="53" borderId="20" xfId="12" applyNumberFormat="1" applyFont="1" applyFill="1" applyBorder="1" applyAlignment="1">
      <alignment horizontal="center" vertical="center"/>
    </xf>
    <xf numFmtId="0" fontId="106" fillId="51" borderId="30" xfId="12" applyFont="1" applyFill="1" applyBorder="1" applyAlignment="1">
      <alignment horizontal="left" vertical="center" wrapText="1"/>
    </xf>
    <xf numFmtId="0" fontId="19" fillId="51" borderId="12" xfId="12" applyFont="1" applyFill="1" applyBorder="1" applyAlignment="1">
      <alignment vertical="center"/>
    </xf>
    <xf numFmtId="0" fontId="19" fillId="51" borderId="15" xfId="12" applyFont="1" applyFill="1" applyBorder="1" applyAlignment="1">
      <alignment vertical="center"/>
    </xf>
    <xf numFmtId="0" fontId="106" fillId="50" borderId="22" xfId="12" applyFont="1" applyFill="1" applyBorder="1" applyAlignment="1">
      <alignment vertical="center" wrapText="1"/>
    </xf>
    <xf numFmtId="3" fontId="23" fillId="50" borderId="20" xfId="12" applyNumberFormat="1" applyFont="1" applyFill="1" applyBorder="1" applyAlignment="1">
      <alignment horizontal="center" vertical="center"/>
    </xf>
    <xf numFmtId="0" fontId="101" fillId="52" borderId="22" xfId="12" applyFont="1" applyFill="1" applyBorder="1" applyAlignment="1">
      <alignment vertical="center" wrapText="1"/>
    </xf>
    <xf numFmtId="3" fontId="101" fillId="52" borderId="20" xfId="12" applyNumberFormat="1" applyFont="1" applyFill="1" applyBorder="1" applyAlignment="1">
      <alignment horizontal="center" vertical="center"/>
    </xf>
    <xf numFmtId="3" fontId="101" fillId="31" borderId="20" xfId="12" applyNumberFormat="1" applyFont="1" applyBorder="1" applyAlignment="1">
      <alignment horizontal="center" vertical="center"/>
    </xf>
    <xf numFmtId="3" fontId="101" fillId="49" borderId="20" xfId="12" applyNumberFormat="1" applyFont="1" applyFill="1" applyBorder="1" applyAlignment="1">
      <alignment horizontal="center" vertical="center"/>
    </xf>
    <xf numFmtId="0" fontId="101" fillId="31" borderId="2" xfId="12" applyFont="1" applyAlignment="1">
      <alignment horizontal="left" vertical="center" wrapText="1" indent="1"/>
    </xf>
    <xf numFmtId="3" fontId="19" fillId="31" borderId="2" xfId="12" applyNumberFormat="1" applyFont="1" applyAlignment="1">
      <alignment horizontal="center" vertical="center"/>
    </xf>
    <xf numFmtId="0" fontId="115" fillId="31" borderId="2" xfId="14" applyFont="1" applyAlignment="1">
      <alignment horizontal="center"/>
    </xf>
    <xf numFmtId="0" fontId="12" fillId="31" borderId="2" xfId="14"/>
    <xf numFmtId="0" fontId="46" fillId="31" borderId="2" xfId="14" applyFont="1" applyAlignment="1">
      <alignment horizontal="center"/>
    </xf>
    <xf numFmtId="0" fontId="116" fillId="31" borderId="2" xfId="14" applyFont="1" applyAlignment="1">
      <alignment horizontal="center"/>
    </xf>
    <xf numFmtId="0" fontId="45" fillId="50" borderId="30" xfId="14" applyFont="1" applyFill="1" applyBorder="1" applyAlignment="1">
      <alignment horizontal="left" vertical="center" wrapText="1"/>
    </xf>
    <xf numFmtId="0" fontId="47" fillId="31" borderId="2" xfId="14" applyFont="1"/>
    <xf numFmtId="0" fontId="45" fillId="51" borderId="30" xfId="14" applyFont="1" applyFill="1" applyBorder="1" applyAlignment="1">
      <alignment vertical="center" wrapText="1"/>
    </xf>
    <xf numFmtId="0" fontId="47" fillId="31" borderId="2" xfId="14" applyFont="1" applyAlignment="1">
      <alignment vertical="center"/>
    </xf>
    <xf numFmtId="0" fontId="12" fillId="31" borderId="2" xfId="14" applyAlignment="1">
      <alignment vertical="center"/>
    </xf>
    <xf numFmtId="0" fontId="50" fillId="50" borderId="17" xfId="14" applyFont="1" applyFill="1" applyBorder="1" applyAlignment="1">
      <alignment horizontal="center" vertical="center" wrapText="1"/>
    </xf>
    <xf numFmtId="0" fontId="21" fillId="50" borderId="22" xfId="14" applyFont="1" applyFill="1" applyBorder="1" applyAlignment="1">
      <alignment horizontal="center" vertical="center" wrapText="1"/>
    </xf>
    <xf numFmtId="0" fontId="50" fillId="50" borderId="20" xfId="14" applyFont="1" applyFill="1" applyBorder="1" applyAlignment="1">
      <alignment horizontal="center" vertical="center" wrapText="1"/>
    </xf>
    <xf numFmtId="0" fontId="21" fillId="31" borderId="22" xfId="14" applyFont="1" applyBorder="1" applyAlignment="1">
      <alignment horizontal="center" vertical="center" wrapText="1"/>
    </xf>
    <xf numFmtId="3" fontId="21" fillId="50" borderId="22" xfId="14" applyNumberFormat="1" applyFont="1" applyFill="1" applyBorder="1" applyAlignment="1">
      <alignment horizontal="center" vertical="center" wrapText="1"/>
    </xf>
    <xf numFmtId="3" fontId="21" fillId="31" borderId="22" xfId="14" applyNumberFormat="1" applyFont="1" applyBorder="1" applyAlignment="1">
      <alignment horizontal="center" vertical="center" wrapText="1"/>
    </xf>
    <xf numFmtId="0" fontId="21" fillId="31" borderId="20" xfId="14" applyFont="1" applyBorder="1" applyAlignment="1">
      <alignment horizontal="center" vertical="center"/>
    </xf>
    <xf numFmtId="0" fontId="21" fillId="31" borderId="22" xfId="14" applyFont="1" applyBorder="1" applyAlignment="1">
      <alignment horizontal="center" vertical="center"/>
    </xf>
    <xf numFmtId="9" fontId="21" fillId="31" borderId="20" xfId="14" applyNumberFormat="1" applyFont="1" applyBorder="1" applyAlignment="1">
      <alignment horizontal="center" vertical="center"/>
    </xf>
    <xf numFmtId="0" fontId="29" fillId="51" borderId="22" xfId="14" applyFont="1" applyFill="1" applyBorder="1" applyAlignment="1">
      <alignment horizontal="center" vertical="center" wrapText="1"/>
    </xf>
    <xf numFmtId="0" fontId="21" fillId="54" borderId="22" xfId="14" applyFont="1" applyFill="1" applyBorder="1" applyAlignment="1">
      <alignment horizontal="center" vertical="center" wrapText="1"/>
    </xf>
    <xf numFmtId="3" fontId="21" fillId="54" borderId="20" xfId="2" applyNumberFormat="1" applyFont="1" applyFill="1" applyBorder="1" applyAlignment="1">
      <alignment horizontal="center" vertical="center"/>
    </xf>
    <xf numFmtId="9" fontId="21" fillId="54" borderId="20" xfId="14" applyNumberFormat="1" applyFont="1" applyFill="1" applyBorder="1" applyAlignment="1">
      <alignment horizontal="center" vertical="center"/>
    </xf>
    <xf numFmtId="0" fontId="50" fillId="51" borderId="22" xfId="14" applyFont="1" applyFill="1" applyBorder="1" applyAlignment="1">
      <alignment horizontal="left" vertical="center" wrapText="1"/>
    </xf>
    <xf numFmtId="0" fontId="21" fillId="51" borderId="15" xfId="14" applyFont="1" applyFill="1" applyBorder="1" applyAlignment="1">
      <alignment horizontal="center" vertical="center"/>
    </xf>
    <xf numFmtId="0" fontId="21" fillId="50" borderId="22" xfId="14" applyFont="1" applyFill="1" applyBorder="1" applyAlignment="1">
      <alignment horizontal="left" vertical="center" wrapText="1"/>
    </xf>
    <xf numFmtId="165" fontId="21" fillId="50" borderId="20" xfId="14" applyNumberFormat="1" applyFont="1" applyFill="1" applyBorder="1" applyAlignment="1">
      <alignment horizontal="center" vertical="center"/>
    </xf>
    <xf numFmtId="0" fontId="49" fillId="31" borderId="22" xfId="14" applyFont="1" applyBorder="1" applyAlignment="1">
      <alignment horizontal="left" vertical="center" wrapText="1" indent="1"/>
    </xf>
    <xf numFmtId="3" fontId="21" fillId="31" borderId="20" xfId="14" applyNumberFormat="1" applyFont="1" applyBorder="1" applyAlignment="1">
      <alignment horizontal="center" vertical="center"/>
    </xf>
    <xf numFmtId="0" fontId="52" fillId="31" borderId="22" xfId="14" applyFont="1" applyBorder="1" applyAlignment="1">
      <alignment horizontal="left" vertical="center" wrapText="1" indent="1"/>
    </xf>
    <xf numFmtId="3" fontId="53" fillId="50" borderId="20" xfId="14" applyNumberFormat="1" applyFont="1" applyFill="1" applyBorder="1" applyAlignment="1">
      <alignment horizontal="center" vertical="center"/>
    </xf>
    <xf numFmtId="3" fontId="53" fillId="31" borderId="20" xfId="14" applyNumberFormat="1" applyFont="1" applyBorder="1" applyAlignment="1">
      <alignment horizontal="center" vertical="center"/>
    </xf>
    <xf numFmtId="165" fontId="53" fillId="31" borderId="20" xfId="14" applyNumberFormat="1" applyFont="1" applyBorder="1" applyAlignment="1">
      <alignment horizontal="center" vertical="center"/>
    </xf>
    <xf numFmtId="3" fontId="47" fillId="31" borderId="2" xfId="14" applyNumberFormat="1" applyFont="1"/>
    <xf numFmtId="3" fontId="21" fillId="50" borderId="20" xfId="14" applyNumberFormat="1" applyFont="1" applyFill="1" applyBorder="1" applyAlignment="1">
      <alignment horizontal="center" vertical="center"/>
    </xf>
    <xf numFmtId="3" fontId="21" fillId="31" borderId="2" xfId="14" applyNumberFormat="1" applyFont="1" applyAlignment="1">
      <alignment horizontal="center" vertical="center"/>
    </xf>
    <xf numFmtId="3" fontId="12" fillId="31" borderId="2" xfId="14" applyNumberFormat="1"/>
    <xf numFmtId="9" fontId="21" fillId="31" borderId="20" xfId="2" applyFont="1" applyBorder="1" applyAlignment="1">
      <alignment horizontal="center" vertical="center"/>
    </xf>
    <xf numFmtId="165" fontId="21" fillId="31" borderId="20" xfId="2" applyNumberFormat="1" applyFont="1" applyBorder="1" applyAlignment="1">
      <alignment horizontal="center" vertical="center"/>
    </xf>
    <xf numFmtId="0" fontId="54" fillId="31" borderId="43" xfId="14" applyFont="1" applyBorder="1" applyAlignment="1">
      <alignment horizontal="left" vertical="center" wrapText="1" indent="1"/>
    </xf>
    <xf numFmtId="0" fontId="29" fillId="49" borderId="33" xfId="14" applyFont="1" applyFill="1" applyBorder="1" applyAlignment="1">
      <alignment vertical="center" wrapText="1"/>
    </xf>
    <xf numFmtId="3" fontId="50" fillId="49" borderId="20" xfId="14" applyNumberFormat="1" applyFont="1" applyFill="1" applyBorder="1" applyAlignment="1">
      <alignment horizontal="center" vertical="center"/>
    </xf>
    <xf numFmtId="0" fontId="47" fillId="53" borderId="2" xfId="14" applyFont="1" applyFill="1"/>
    <xf numFmtId="0" fontId="29" fillId="31" borderId="43" xfId="14" applyFont="1" applyBorder="1" applyAlignment="1">
      <alignment horizontal="left" vertical="center" wrapText="1" indent="1"/>
    </xf>
    <xf numFmtId="0" fontId="29" fillId="49" borderId="22" xfId="14" applyFont="1" applyFill="1" applyBorder="1" applyAlignment="1">
      <alignment vertical="center" wrapText="1"/>
    </xf>
    <xf numFmtId="0" fontId="50" fillId="57" borderId="22" xfId="14" applyFont="1" applyFill="1" applyBorder="1" applyAlignment="1">
      <alignment horizontal="left" vertical="center" wrapText="1"/>
    </xf>
    <xf numFmtId="169" fontId="0" fillId="31" borderId="2" xfId="3" applyNumberFormat="1" applyFont="1"/>
    <xf numFmtId="0" fontId="21" fillId="58" borderId="22" xfId="14" applyFont="1" applyFill="1" applyBorder="1" applyAlignment="1">
      <alignment vertical="center" wrapText="1"/>
    </xf>
    <xf numFmtId="0" fontId="50" fillId="31" borderId="20" xfId="14" applyFont="1" applyBorder="1" applyAlignment="1">
      <alignment horizontal="center" vertical="center" wrapText="1"/>
    </xf>
    <xf numFmtId="3" fontId="21" fillId="50" borderId="2" xfId="14" applyNumberFormat="1" applyFont="1" applyFill="1" applyAlignment="1">
      <alignment horizontal="center" vertical="center" wrapText="1"/>
    </xf>
    <xf numFmtId="3" fontId="53" fillId="53" borderId="20" xfId="14" applyNumberFormat="1" applyFont="1" applyFill="1" applyBorder="1" applyAlignment="1">
      <alignment horizontal="center" vertical="center"/>
    </xf>
    <xf numFmtId="10" fontId="21" fillId="50" borderId="22" xfId="14" applyNumberFormat="1" applyFont="1" applyFill="1" applyBorder="1" applyAlignment="1">
      <alignment horizontal="center" vertical="center" wrapText="1"/>
    </xf>
    <xf numFmtId="3" fontId="21" fillId="50" borderId="48" xfId="14" applyNumberFormat="1" applyFont="1" applyFill="1" applyBorder="1" applyAlignment="1">
      <alignment horizontal="center" vertical="center" wrapText="1"/>
    </xf>
    <xf numFmtId="3" fontId="117" fillId="31" borderId="20" xfId="14" applyNumberFormat="1" applyFont="1" applyBorder="1" applyAlignment="1">
      <alignment horizontal="center" vertical="center"/>
    </xf>
    <xf numFmtId="0" fontId="50" fillId="31" borderId="22" xfId="14" applyFont="1" applyBorder="1" applyAlignment="1">
      <alignment horizontal="center" vertical="center" wrapText="1"/>
    </xf>
    <xf numFmtId="0" fontId="50" fillId="31" borderId="22" xfId="14" applyFont="1" applyBorder="1" applyAlignment="1">
      <alignment horizontal="left" vertical="center" wrapText="1"/>
    </xf>
    <xf numFmtId="9" fontId="50" fillId="31" borderId="30" xfId="14" applyNumberFormat="1" applyFont="1" applyBorder="1" applyAlignment="1">
      <alignment horizontal="center" vertical="center" wrapText="1"/>
    </xf>
    <xf numFmtId="0" fontId="50" fillId="31" borderId="22" xfId="14" applyFont="1" applyBorder="1" applyAlignment="1">
      <alignment horizontal="left" vertical="center"/>
    </xf>
    <xf numFmtId="0" fontId="21" fillId="31" borderId="22" xfId="14" applyFont="1" applyBorder="1" applyAlignment="1">
      <alignment horizontal="left" vertical="center" wrapText="1"/>
    </xf>
    <xf numFmtId="165" fontId="21" fillId="31" borderId="20" xfId="14" applyNumberFormat="1" applyFont="1" applyBorder="1" applyAlignment="1">
      <alignment horizontal="center" vertical="center"/>
    </xf>
    <xf numFmtId="0" fontId="21" fillId="51" borderId="22" xfId="14" applyFont="1" applyFill="1" applyBorder="1" applyAlignment="1">
      <alignment horizontal="left" vertical="center" wrapText="1"/>
    </xf>
    <xf numFmtId="0" fontId="21" fillId="51" borderId="30" xfId="14" applyFont="1" applyFill="1" applyBorder="1" applyAlignment="1">
      <alignment vertical="center" wrapText="1"/>
    </xf>
    <xf numFmtId="0" fontId="50" fillId="51" borderId="30" xfId="14" applyFont="1" applyFill="1" applyBorder="1" applyAlignment="1">
      <alignment horizontal="left" vertical="center" wrapText="1"/>
    </xf>
    <xf numFmtId="0" fontId="21" fillId="31" borderId="12" xfId="14" applyFont="1" applyBorder="1" applyAlignment="1">
      <alignment vertical="center"/>
    </xf>
    <xf numFmtId="0" fontId="50" fillId="51" borderId="30" xfId="14" applyFont="1" applyFill="1" applyBorder="1" applyAlignment="1">
      <alignment vertical="center"/>
    </xf>
    <xf numFmtId="0" fontId="21" fillId="51" borderId="12" xfId="14" applyFont="1" applyFill="1" applyBorder="1" applyAlignment="1">
      <alignment vertical="center"/>
    </xf>
    <xf numFmtId="3" fontId="47" fillId="53" borderId="2" xfId="14" applyNumberFormat="1" applyFont="1" applyFill="1"/>
    <xf numFmtId="3" fontId="53" fillId="31" borderId="2" xfId="14" applyNumberFormat="1" applyFont="1" applyAlignment="1">
      <alignment horizontal="center" vertical="center"/>
    </xf>
    <xf numFmtId="3" fontId="50" fillId="31" borderId="2" xfId="14" applyNumberFormat="1" applyFont="1" applyAlignment="1">
      <alignment horizontal="center" vertical="center"/>
    </xf>
    <xf numFmtId="0" fontId="29" fillId="52" borderId="22" xfId="14" applyFont="1" applyFill="1" applyBorder="1" applyAlignment="1">
      <alignment vertical="center" wrapText="1"/>
    </xf>
    <xf numFmtId="3" fontId="50" fillId="52" borderId="20" xfId="14" applyNumberFormat="1" applyFont="1" applyFill="1" applyBorder="1" applyAlignment="1">
      <alignment horizontal="center" vertical="center"/>
    </xf>
    <xf numFmtId="0" fontId="29" fillId="51" borderId="22" xfId="14" applyFont="1" applyFill="1" applyBorder="1" applyAlignment="1">
      <alignment vertical="center" wrapText="1"/>
    </xf>
    <xf numFmtId="3" fontId="50" fillId="51" borderId="20" xfId="14" applyNumberFormat="1" applyFont="1" applyFill="1" applyBorder="1" applyAlignment="1">
      <alignment horizontal="center" vertical="center"/>
    </xf>
    <xf numFmtId="3" fontId="50" fillId="31" borderId="20" xfId="14" applyNumberFormat="1" applyFont="1" applyBorder="1" applyAlignment="1">
      <alignment horizontal="center" vertical="center"/>
    </xf>
    <xf numFmtId="170" fontId="0" fillId="31" borderId="2" xfId="3" applyNumberFormat="1" applyFont="1"/>
    <xf numFmtId="169" fontId="12" fillId="31" borderId="2" xfId="14" applyNumberFormat="1"/>
    <xf numFmtId="0" fontId="29" fillId="31" borderId="2" xfId="14" applyFont="1" applyAlignment="1">
      <alignment horizontal="left" vertical="center" wrapText="1" indent="1"/>
    </xf>
    <xf numFmtId="0" fontId="50" fillId="60" borderId="22" xfId="14" applyFont="1" applyFill="1" applyBorder="1" applyAlignment="1">
      <alignment vertical="center" wrapText="1"/>
    </xf>
    <xf numFmtId="0" fontId="50" fillId="60" borderId="22" xfId="14" applyFont="1" applyFill="1" applyBorder="1" applyAlignment="1">
      <alignment horizontal="left" vertical="center" wrapText="1"/>
    </xf>
    <xf numFmtId="0" fontId="78" fillId="31" borderId="2" xfId="15" applyFont="1" applyAlignment="1">
      <alignment horizontal="center"/>
    </xf>
    <xf numFmtId="0" fontId="78" fillId="31" borderId="2" xfId="15" applyFont="1"/>
    <xf numFmtId="0" fontId="12" fillId="31" borderId="2" xfId="15"/>
    <xf numFmtId="0" fontId="80" fillId="31" borderId="2" xfId="15" applyFont="1"/>
    <xf numFmtId="0" fontId="78" fillId="50" borderId="30" xfId="15" applyFont="1" applyFill="1" applyBorder="1" applyAlignment="1">
      <alignment horizontal="left" vertical="center" wrapText="1"/>
    </xf>
    <xf numFmtId="0" fontId="80" fillId="50" borderId="2" xfId="15" applyFont="1" applyFill="1"/>
    <xf numFmtId="0" fontId="78" fillId="51" borderId="30" xfId="15" applyFont="1" applyFill="1" applyBorder="1" applyAlignment="1">
      <alignment vertical="center" wrapText="1"/>
    </xf>
    <xf numFmtId="0" fontId="80" fillId="50" borderId="17" xfId="15" applyFont="1" applyFill="1" applyBorder="1" applyAlignment="1">
      <alignment horizontal="center" vertical="center" wrapText="1"/>
    </xf>
    <xf numFmtId="0" fontId="80" fillId="50" borderId="22" xfId="15" applyFont="1" applyFill="1" applyBorder="1" applyAlignment="1">
      <alignment horizontal="center" vertical="center" wrapText="1"/>
    </xf>
    <xf numFmtId="0" fontId="80" fillId="50" borderId="20" xfId="15" applyFont="1" applyFill="1" applyBorder="1" applyAlignment="1">
      <alignment horizontal="center" vertical="center" wrapText="1"/>
    </xf>
    <xf numFmtId="0" fontId="120" fillId="61" borderId="22" xfId="15" applyFont="1" applyFill="1" applyBorder="1" applyAlignment="1">
      <alignment horizontal="center" vertical="center" wrapText="1"/>
    </xf>
    <xf numFmtId="0" fontId="121" fillId="62" borderId="20" xfId="15" applyFont="1" applyFill="1" applyBorder="1" applyAlignment="1">
      <alignment horizontal="center" vertical="center" wrapText="1"/>
    </xf>
    <xf numFmtId="0" fontId="120" fillId="62" borderId="20" xfId="15" applyFont="1" applyFill="1" applyBorder="1" applyAlignment="1">
      <alignment horizontal="center" vertical="center" wrapText="1"/>
    </xf>
    <xf numFmtId="0" fontId="80" fillId="54" borderId="22" xfId="15" applyFont="1" applyFill="1" applyBorder="1" applyAlignment="1">
      <alignment vertical="center" wrapText="1"/>
    </xf>
    <xf numFmtId="0" fontId="78" fillId="51" borderId="22" xfId="15" applyFont="1" applyFill="1" applyBorder="1" applyAlignment="1">
      <alignment vertical="center" wrapText="1"/>
    </xf>
    <xf numFmtId="3" fontId="78" fillId="54" borderId="20" xfId="2" applyNumberFormat="1" applyFont="1" applyFill="1" applyBorder="1" applyAlignment="1">
      <alignment horizontal="center" vertical="center"/>
    </xf>
    <xf numFmtId="9" fontId="80" fillId="54" borderId="20" xfId="15" applyNumberFormat="1" applyFont="1" applyFill="1" applyBorder="1" applyAlignment="1">
      <alignment horizontal="center" vertical="center"/>
    </xf>
    <xf numFmtId="1" fontId="75" fillId="54" borderId="17" xfId="15" applyNumberFormat="1" applyFont="1" applyFill="1" applyBorder="1" applyAlignment="1">
      <alignment horizontal="center" vertical="center"/>
    </xf>
    <xf numFmtId="9" fontId="80" fillId="54" borderId="17" xfId="15" applyNumberFormat="1" applyFont="1" applyFill="1" applyBorder="1" applyAlignment="1">
      <alignment horizontal="center" vertical="center"/>
    </xf>
    <xf numFmtId="3" fontId="75" fillId="54" borderId="79" xfId="2" applyNumberFormat="1" applyFont="1" applyFill="1" applyBorder="1" applyAlignment="1">
      <alignment horizontal="center" vertical="center"/>
    </xf>
    <xf numFmtId="9" fontId="80" fillId="54" borderId="80" xfId="15" applyNumberFormat="1" applyFont="1" applyFill="1" applyBorder="1" applyAlignment="1">
      <alignment horizontal="center" vertical="center"/>
    </xf>
    <xf numFmtId="9" fontId="80" fillId="54" borderId="81" xfId="15" applyNumberFormat="1" applyFont="1" applyFill="1" applyBorder="1" applyAlignment="1">
      <alignment horizontal="center" vertical="center"/>
    </xf>
    <xf numFmtId="0" fontId="79" fillId="51" borderId="22" xfId="15" applyFont="1" applyFill="1" applyBorder="1" applyAlignment="1">
      <alignment horizontal="left" vertical="center" wrapText="1"/>
    </xf>
    <xf numFmtId="0" fontId="79" fillId="50" borderId="22" xfId="15" applyFont="1" applyFill="1" applyBorder="1" applyAlignment="1">
      <alignment horizontal="left" vertical="center" wrapText="1"/>
    </xf>
    <xf numFmtId="0" fontId="80" fillId="50" borderId="22" xfId="15" applyFont="1" applyFill="1" applyBorder="1" applyAlignment="1">
      <alignment horizontal="left" vertical="center" wrapText="1"/>
    </xf>
    <xf numFmtId="0" fontId="78" fillId="50" borderId="17" xfId="15" applyFont="1" applyFill="1" applyBorder="1" applyAlignment="1">
      <alignment horizontal="center" vertical="center" wrapText="1"/>
    </xf>
    <xf numFmtId="0" fontId="78" fillId="50" borderId="20" xfId="15" applyFont="1" applyFill="1" applyBorder="1" applyAlignment="1">
      <alignment horizontal="center" vertical="center" wrapText="1"/>
    </xf>
    <xf numFmtId="3" fontId="78" fillId="50" borderId="22" xfId="15" applyNumberFormat="1" applyFont="1" applyFill="1" applyBorder="1" applyAlignment="1">
      <alignment horizontal="center" vertical="center" wrapText="1"/>
    </xf>
    <xf numFmtId="3" fontId="80" fillId="50" borderId="22" xfId="15" applyNumberFormat="1" applyFont="1" applyFill="1" applyBorder="1" applyAlignment="1">
      <alignment horizontal="center" vertical="center" wrapText="1"/>
    </xf>
    <xf numFmtId="165" fontId="80" fillId="50" borderId="20" xfId="15" applyNumberFormat="1" applyFont="1" applyFill="1" applyBorder="1" applyAlignment="1">
      <alignment horizontal="center" vertical="center"/>
    </xf>
    <xf numFmtId="0" fontId="80" fillId="31" borderId="22" xfId="15" applyFont="1" applyBorder="1" applyAlignment="1">
      <alignment horizontal="left" vertical="center" wrapText="1" indent="1"/>
    </xf>
    <xf numFmtId="3" fontId="80" fillId="31" borderId="20" xfId="15" applyNumberFormat="1" applyFont="1" applyBorder="1" applyAlignment="1">
      <alignment horizontal="center" vertical="center"/>
    </xf>
    <xf numFmtId="0" fontId="82" fillId="31" borderId="22" xfId="15" applyFont="1" applyBorder="1" applyAlignment="1">
      <alignment horizontal="left" vertical="center" wrapText="1" indent="1"/>
    </xf>
    <xf numFmtId="3" fontId="82" fillId="31" borderId="20" xfId="15" applyNumberFormat="1" applyFont="1" applyBorder="1" applyAlignment="1">
      <alignment horizontal="center" vertical="center"/>
    </xf>
    <xf numFmtId="165" fontId="82" fillId="31" borderId="20" xfId="15" applyNumberFormat="1" applyFont="1" applyBorder="1" applyAlignment="1">
      <alignment horizontal="center" vertical="center"/>
    </xf>
    <xf numFmtId="0" fontId="83" fillId="31" borderId="43" xfId="15" applyFont="1" applyBorder="1" applyAlignment="1">
      <alignment horizontal="left" vertical="center" wrapText="1" indent="1"/>
    </xf>
    <xf numFmtId="0" fontId="79" fillId="49" borderId="22" xfId="15" applyFont="1" applyFill="1" applyBorder="1" applyAlignment="1">
      <alignment vertical="center" wrapText="1"/>
    </xf>
    <xf numFmtId="3" fontId="78" fillId="49" borderId="20" xfId="15" applyNumberFormat="1" applyFont="1" applyFill="1" applyBorder="1" applyAlignment="1">
      <alignment horizontal="center" vertical="center"/>
    </xf>
    <xf numFmtId="0" fontId="78" fillId="51" borderId="22" xfId="15" applyFont="1" applyFill="1" applyBorder="1" applyAlignment="1">
      <alignment horizontal="left" vertical="center" wrapText="1"/>
    </xf>
    <xf numFmtId="0" fontId="78" fillId="51" borderId="22" xfId="15" applyFont="1" applyFill="1" applyBorder="1" applyAlignment="1">
      <alignment horizontal="left" vertical="top" wrapText="1"/>
    </xf>
    <xf numFmtId="9" fontId="79" fillId="51" borderId="30" xfId="15" applyNumberFormat="1" applyFont="1" applyFill="1" applyBorder="1" applyAlignment="1">
      <alignment horizontal="center" vertical="center" wrapText="1"/>
    </xf>
    <xf numFmtId="0" fontId="79" fillId="51" borderId="22" xfId="15" applyFont="1" applyFill="1" applyBorder="1" applyAlignment="1">
      <alignment horizontal="left" vertical="center"/>
    </xf>
    <xf numFmtId="0" fontId="79" fillId="51" borderId="30" xfId="15" applyFont="1" applyFill="1" applyBorder="1" applyAlignment="1">
      <alignment horizontal="left" vertical="center" wrapText="1"/>
    </xf>
    <xf numFmtId="3" fontId="80" fillId="50" borderId="20" xfId="15" applyNumberFormat="1" applyFont="1" applyFill="1" applyBorder="1" applyAlignment="1">
      <alignment horizontal="center" vertical="center"/>
    </xf>
    <xf numFmtId="0" fontId="19" fillId="51" borderId="11" xfId="14" applyFont="1" applyFill="1" applyBorder="1" applyAlignment="1">
      <alignment vertical="center" wrapText="1"/>
    </xf>
    <xf numFmtId="0" fontId="24" fillId="51" borderId="30" xfId="14" applyFont="1" applyFill="1" applyBorder="1" applyAlignment="1">
      <alignment vertical="center" wrapText="1"/>
    </xf>
    <xf numFmtId="0" fontId="78" fillId="52" borderId="30" xfId="15" applyFont="1" applyFill="1" applyBorder="1" applyAlignment="1">
      <alignment vertical="center" wrapText="1"/>
    </xf>
    <xf numFmtId="3" fontId="78" fillId="52" borderId="30" xfId="15" applyNumberFormat="1" applyFont="1" applyFill="1" applyBorder="1" applyAlignment="1">
      <alignment horizontal="center" vertical="center"/>
    </xf>
    <xf numFmtId="0" fontId="78" fillId="52" borderId="22" xfId="15" applyFont="1" applyFill="1" applyBorder="1" applyAlignment="1">
      <alignment vertical="center" wrapText="1"/>
    </xf>
    <xf numFmtId="3" fontId="78" fillId="52" borderId="20" xfId="15" applyNumberFormat="1" applyFont="1" applyFill="1" applyBorder="1" applyAlignment="1">
      <alignment horizontal="center" vertical="center"/>
    </xf>
    <xf numFmtId="3" fontId="80" fillId="31" borderId="2" xfId="15" applyNumberFormat="1" applyFont="1"/>
    <xf numFmtId="3" fontId="78" fillId="31" borderId="20" xfId="15" applyNumberFormat="1" applyFont="1" applyBorder="1" applyAlignment="1">
      <alignment horizontal="center" vertical="center"/>
    </xf>
    <xf numFmtId="3" fontId="78" fillId="50" borderId="20" xfId="15" applyNumberFormat="1" applyFont="1" applyFill="1" applyBorder="1" applyAlignment="1">
      <alignment horizontal="center" vertical="center"/>
    </xf>
    <xf numFmtId="0" fontId="78" fillId="31" borderId="2" xfId="15" applyFont="1" applyAlignment="1">
      <alignment horizontal="left" vertical="center" wrapText="1" indent="1"/>
    </xf>
    <xf numFmtId="3" fontId="80" fillId="31" borderId="2" xfId="15" applyNumberFormat="1" applyFont="1" applyAlignment="1">
      <alignment horizontal="center" vertical="center"/>
    </xf>
    <xf numFmtId="0" fontId="29" fillId="31" borderId="2" xfId="15" applyFont="1" applyAlignment="1">
      <alignment horizontal="center" vertical="center" wrapText="1"/>
    </xf>
    <xf numFmtId="0" fontId="29" fillId="31" borderId="2" xfId="15" applyFont="1"/>
    <xf numFmtId="0" fontId="20" fillId="31" borderId="2" xfId="15" applyFont="1"/>
    <xf numFmtId="1" fontId="80" fillId="60" borderId="30" xfId="15" applyNumberFormat="1" applyFont="1" applyFill="1" applyBorder="1" applyAlignment="1">
      <alignment horizontal="center" vertical="center"/>
    </xf>
    <xf numFmtId="9" fontId="80" fillId="60" borderId="30" xfId="15" applyNumberFormat="1" applyFont="1" applyFill="1" applyBorder="1" applyAlignment="1">
      <alignment horizontal="center" vertical="center"/>
    </xf>
    <xf numFmtId="0" fontId="14" fillId="31" borderId="2" xfId="16" applyFont="1" applyAlignment="1">
      <alignment horizontal="center"/>
    </xf>
    <xf numFmtId="0" fontId="12" fillId="31" borderId="2" xfId="16"/>
    <xf numFmtId="0" fontId="123" fillId="31" borderId="2" xfId="16" applyFont="1"/>
    <xf numFmtId="0" fontId="16" fillId="31" borderId="30" xfId="16" applyFont="1" applyBorder="1" applyAlignment="1">
      <alignment horizontal="left" vertical="center" wrapText="1"/>
    </xf>
    <xf numFmtId="0" fontId="16" fillId="31" borderId="30" xfId="16" applyFont="1" applyBorder="1" applyAlignment="1">
      <alignment vertical="center" wrapText="1"/>
    </xf>
    <xf numFmtId="0" fontId="17" fillId="31" borderId="17" xfId="16" applyFont="1" applyBorder="1" applyAlignment="1">
      <alignment horizontal="center" vertical="center" wrapText="1"/>
    </xf>
    <xf numFmtId="0" fontId="17" fillId="31" borderId="22" xfId="16" applyFont="1" applyBorder="1" applyAlignment="1">
      <alignment horizontal="center" vertical="center" wrapText="1"/>
    </xf>
    <xf numFmtId="0" fontId="17" fillId="31" borderId="20" xfId="16" applyFont="1" applyBorder="1" applyAlignment="1">
      <alignment horizontal="center" vertical="center" wrapText="1"/>
    </xf>
    <xf numFmtId="0" fontId="17" fillId="31" borderId="22" xfId="16" applyFont="1" applyBorder="1" applyAlignment="1">
      <alignment horizontal="left" vertical="center" wrapText="1"/>
    </xf>
    <xf numFmtId="9" fontId="17" fillId="31" borderId="20" xfId="16" applyNumberFormat="1" applyFont="1" applyBorder="1" applyAlignment="1">
      <alignment horizontal="center" vertical="center"/>
    </xf>
    <xf numFmtId="0" fontId="16" fillId="31" borderId="22" xfId="16" applyFont="1" applyBorder="1" applyAlignment="1">
      <alignment vertical="center" wrapText="1"/>
    </xf>
    <xf numFmtId="0" fontId="124" fillId="31" borderId="22" xfId="16" applyFont="1" applyBorder="1" applyAlignment="1">
      <alignment horizontal="left" vertical="center" wrapText="1"/>
    </xf>
    <xf numFmtId="0" fontId="16" fillId="31" borderId="17" xfId="16" applyFont="1" applyBorder="1" applyAlignment="1">
      <alignment horizontal="center" vertical="center" wrapText="1"/>
    </xf>
    <xf numFmtId="0" fontId="16" fillId="31" borderId="20" xfId="16" applyFont="1" applyBorder="1" applyAlignment="1">
      <alignment horizontal="center" vertical="center" wrapText="1"/>
    </xf>
    <xf numFmtId="3" fontId="17" fillId="31" borderId="22" xfId="16" applyNumberFormat="1" applyFont="1" applyBorder="1" applyAlignment="1">
      <alignment horizontal="center" vertical="center" wrapText="1"/>
    </xf>
    <xf numFmtId="165" fontId="17" fillId="31" borderId="20" xfId="16" applyNumberFormat="1" applyFont="1" applyBorder="1" applyAlignment="1">
      <alignment horizontal="center" vertical="center"/>
    </xf>
    <xf numFmtId="3" fontId="12" fillId="31" borderId="2" xfId="16" applyNumberFormat="1"/>
    <xf numFmtId="0" fontId="17" fillId="31" borderId="22" xfId="16" applyFont="1" applyBorder="1" applyAlignment="1">
      <alignment horizontal="left" vertical="center" wrapText="1" indent="1"/>
    </xf>
    <xf numFmtId="3" fontId="17" fillId="31" borderId="20" xfId="16" applyNumberFormat="1" applyFont="1" applyBorder="1" applyAlignment="1">
      <alignment horizontal="center" vertical="center"/>
    </xf>
    <xf numFmtId="0" fontId="125" fillId="31" borderId="22" xfId="16" applyFont="1" applyBorder="1" applyAlignment="1">
      <alignment horizontal="left" vertical="center" wrapText="1" indent="1"/>
    </xf>
    <xf numFmtId="3" fontId="125" fillId="31" borderId="20" xfId="16" applyNumberFormat="1" applyFont="1" applyBorder="1" applyAlignment="1">
      <alignment horizontal="center" vertical="center"/>
    </xf>
    <xf numFmtId="165" fontId="17" fillId="31" borderId="20" xfId="2" applyNumberFormat="1" applyFont="1" applyFill="1" applyBorder="1" applyAlignment="1">
      <alignment horizontal="center" vertical="center"/>
    </xf>
    <xf numFmtId="9" fontId="17" fillId="31" borderId="20" xfId="2" applyFont="1" applyFill="1" applyBorder="1" applyAlignment="1">
      <alignment horizontal="center" vertical="center"/>
    </xf>
    <xf numFmtId="0" fontId="126" fillId="31" borderId="43" xfId="16" applyFont="1" applyBorder="1" applyAlignment="1">
      <alignment horizontal="left" vertical="center" wrapText="1" indent="1"/>
    </xf>
    <xf numFmtId="3" fontId="127" fillId="31" borderId="20" xfId="16" applyNumberFormat="1" applyFont="1" applyBorder="1" applyAlignment="1">
      <alignment horizontal="center" vertical="center"/>
    </xf>
    <xf numFmtId="0" fontId="124" fillId="31" borderId="22" xfId="16" applyFont="1" applyBorder="1" applyAlignment="1">
      <alignment vertical="center" wrapText="1"/>
    </xf>
    <xf numFmtId="3" fontId="16" fillId="31" borderId="20" xfId="16" applyNumberFormat="1" applyFont="1" applyBorder="1" applyAlignment="1">
      <alignment horizontal="center" vertical="center"/>
    </xf>
    <xf numFmtId="0" fontId="124" fillId="31" borderId="22" xfId="16" applyFont="1" applyBorder="1" applyAlignment="1">
      <alignment horizontal="center" vertical="center" wrapText="1"/>
    </xf>
    <xf numFmtId="9" fontId="124" fillId="31" borderId="30" xfId="16" applyNumberFormat="1" applyFont="1" applyBorder="1" applyAlignment="1">
      <alignment horizontal="center" vertical="center" wrapText="1"/>
    </xf>
    <xf numFmtId="0" fontId="126" fillId="31" borderId="47" xfId="16" applyFont="1" applyBorder="1" applyAlignment="1">
      <alignment horizontal="left" vertical="center" wrapText="1" indent="1"/>
    </xf>
    <xf numFmtId="0" fontId="124" fillId="31" borderId="30" xfId="16" applyFont="1" applyBorder="1" applyAlignment="1">
      <alignment horizontal="center" vertical="center" wrapText="1"/>
    </xf>
    <xf numFmtId="0" fontId="129" fillId="31" borderId="12" xfId="16" applyFont="1" applyBorder="1" applyAlignment="1">
      <alignment vertical="center"/>
    </xf>
    <xf numFmtId="0" fontId="17" fillId="31" borderId="15" xfId="16" applyFont="1" applyBorder="1" applyAlignment="1">
      <alignment vertical="center"/>
    </xf>
    <xf numFmtId="0" fontId="16" fillId="63" borderId="22" xfId="16" applyFont="1" applyFill="1" applyBorder="1" applyAlignment="1">
      <alignment vertical="center" wrapText="1"/>
    </xf>
    <xf numFmtId="3" fontId="16" fillId="63" borderId="20" xfId="16" applyNumberFormat="1" applyFont="1" applyFill="1" applyBorder="1" applyAlignment="1">
      <alignment horizontal="center" vertical="center"/>
    </xf>
    <xf numFmtId="0" fontId="16" fillId="31" borderId="2" xfId="16" applyFont="1" applyAlignment="1">
      <alignment horizontal="left" vertical="center" wrapText="1" indent="1"/>
    </xf>
    <xf numFmtId="3" fontId="17" fillId="31" borderId="2" xfId="16" applyNumberFormat="1" applyFont="1" applyAlignment="1">
      <alignment horizontal="center" vertical="center"/>
    </xf>
    <xf numFmtId="0" fontId="24" fillId="51" borderId="22" xfId="14" applyFont="1" applyFill="1" applyBorder="1" applyAlignment="1">
      <alignment horizontal="left" vertical="center" wrapText="1"/>
    </xf>
    <xf numFmtId="9" fontId="24" fillId="51" borderId="30" xfId="14" applyNumberFormat="1" applyFont="1" applyFill="1" applyBorder="1" applyAlignment="1">
      <alignment horizontal="center" vertical="center" wrapText="1"/>
    </xf>
    <xf numFmtId="0" fontId="131" fillId="50" borderId="33" xfId="18" applyFont="1" applyFill="1" applyBorder="1" applyAlignment="1">
      <alignment horizontal="center" vertical="center"/>
    </xf>
    <xf numFmtId="0" fontId="14" fillId="31" borderId="2" xfId="20" applyFont="1" applyAlignment="1">
      <alignment horizontal="center"/>
    </xf>
    <xf numFmtId="0" fontId="12" fillId="31" borderId="2" xfId="20"/>
    <xf numFmtId="0" fontId="16" fillId="50" borderId="30" xfId="20" applyFont="1" applyFill="1" applyBorder="1" applyAlignment="1">
      <alignment horizontal="left" vertical="center" wrapText="1"/>
    </xf>
    <xf numFmtId="0" fontId="16" fillId="51" borderId="30" xfId="20" applyFont="1" applyFill="1" applyBorder="1" applyAlignment="1">
      <alignment vertical="center" wrapText="1"/>
    </xf>
    <xf numFmtId="0" fontId="23" fillId="50" borderId="17" xfId="20" applyFont="1" applyFill="1" applyBorder="1" applyAlignment="1">
      <alignment horizontal="center" vertical="center" wrapText="1"/>
    </xf>
    <xf numFmtId="0" fontId="19" fillId="50" borderId="22" xfId="20" applyFont="1" applyFill="1" applyBorder="1" applyAlignment="1">
      <alignment horizontal="center" vertical="center" wrapText="1"/>
    </xf>
    <xf numFmtId="0" fontId="19" fillId="50" borderId="20" xfId="20" applyFont="1" applyFill="1" applyBorder="1" applyAlignment="1">
      <alignment horizontal="center" vertical="center" wrapText="1"/>
    </xf>
    <xf numFmtId="0" fontId="19" fillId="50" borderId="22" xfId="20" applyFont="1" applyFill="1" applyBorder="1" applyAlignment="1">
      <alignment horizontal="left" vertical="center" wrapText="1"/>
    </xf>
    <xf numFmtId="9" fontId="22" fillId="50" borderId="20" xfId="20" applyNumberFormat="1" applyFont="1" applyFill="1" applyBorder="1" applyAlignment="1">
      <alignment horizontal="center" vertical="center"/>
    </xf>
    <xf numFmtId="0" fontId="19" fillId="54" borderId="20" xfId="20" applyFont="1" applyFill="1" applyBorder="1" applyAlignment="1">
      <alignment horizontal="center" vertical="center"/>
    </xf>
    <xf numFmtId="0" fontId="20" fillId="51" borderId="22" xfId="20" applyFont="1" applyFill="1" applyBorder="1" applyAlignment="1">
      <alignment vertical="center" wrapText="1"/>
    </xf>
    <xf numFmtId="0" fontId="24" fillId="51" borderId="22" xfId="20" applyFont="1" applyFill="1" applyBorder="1" applyAlignment="1">
      <alignment horizontal="left" vertical="center" wrapText="1"/>
    </xf>
    <xf numFmtId="0" fontId="23" fillId="50" borderId="20" xfId="20" applyFont="1" applyFill="1" applyBorder="1" applyAlignment="1">
      <alignment horizontal="center" vertical="center" wrapText="1"/>
    </xf>
    <xf numFmtId="3" fontId="19" fillId="50" borderId="22" xfId="20" applyNumberFormat="1" applyFont="1" applyFill="1" applyBorder="1" applyAlignment="1">
      <alignment horizontal="center" vertical="center" wrapText="1"/>
    </xf>
    <xf numFmtId="165" fontId="19" fillId="50" borderId="20" xfId="20" applyNumberFormat="1" applyFont="1" applyFill="1" applyBorder="1" applyAlignment="1">
      <alignment horizontal="center" vertical="center"/>
    </xf>
    <xf numFmtId="3" fontId="12" fillId="31" borderId="2" xfId="20" applyNumberFormat="1"/>
    <xf numFmtId="0" fontId="18" fillId="31" borderId="22" xfId="20" applyFont="1" applyBorder="1" applyAlignment="1">
      <alignment horizontal="left" vertical="center" wrapText="1" indent="1"/>
    </xf>
    <xf numFmtId="3" fontId="19" fillId="31" borderId="20" xfId="20" applyNumberFormat="1" applyFont="1" applyBorder="1" applyAlignment="1">
      <alignment horizontal="center" vertical="center"/>
    </xf>
    <xf numFmtId="0" fontId="25" fillId="31" borderId="22" xfId="20" applyFont="1" applyBorder="1" applyAlignment="1">
      <alignment horizontal="left" vertical="center" wrapText="1" indent="1"/>
    </xf>
    <xf numFmtId="3" fontId="26" fillId="50" borderId="20" xfId="20" applyNumberFormat="1" applyFont="1" applyFill="1" applyBorder="1" applyAlignment="1">
      <alignment horizontal="center" vertical="center"/>
    </xf>
    <xf numFmtId="3" fontId="26" fillId="31" borderId="20" xfId="20" applyNumberFormat="1" applyFont="1" applyBorder="1" applyAlignment="1">
      <alignment horizontal="center" vertical="center"/>
    </xf>
    <xf numFmtId="0" fontId="27" fillId="31" borderId="43" xfId="20" applyFont="1" applyBorder="1" applyAlignment="1">
      <alignment horizontal="left" vertical="center" wrapText="1" indent="1"/>
    </xf>
    <xf numFmtId="0" fontId="28" fillId="49" borderId="22" xfId="20" applyFont="1" applyFill="1" applyBorder="1" applyAlignment="1">
      <alignment vertical="center" wrapText="1"/>
    </xf>
    <xf numFmtId="3" fontId="23" fillId="49" borderId="20" xfId="20" applyNumberFormat="1" applyFont="1" applyFill="1" applyBorder="1" applyAlignment="1">
      <alignment horizontal="center" vertical="center"/>
    </xf>
    <xf numFmtId="0" fontId="19" fillId="51" borderId="22" xfId="20" applyFont="1" applyFill="1" applyBorder="1" applyAlignment="1">
      <alignment vertical="center" wrapText="1"/>
    </xf>
    <xf numFmtId="165" fontId="26" fillId="31" borderId="20" xfId="20" applyNumberFormat="1" applyFont="1" applyBorder="1" applyAlignment="1">
      <alignment horizontal="center" vertical="center"/>
    </xf>
    <xf numFmtId="0" fontId="28" fillId="31" borderId="43" xfId="20" applyFont="1" applyBorder="1" applyAlignment="1">
      <alignment horizontal="left" vertical="center" wrapText="1" indent="1"/>
    </xf>
    <xf numFmtId="3" fontId="19" fillId="31" borderId="22" xfId="20" applyNumberFormat="1" applyFont="1" applyBorder="1" applyAlignment="1">
      <alignment horizontal="center" vertical="center" wrapText="1"/>
    </xf>
    <xf numFmtId="3" fontId="26" fillId="53" borderId="20" xfId="20" applyNumberFormat="1" applyFont="1" applyFill="1" applyBorder="1" applyAlignment="1">
      <alignment horizontal="center" vertical="center"/>
    </xf>
    <xf numFmtId="3" fontId="19" fillId="53" borderId="20" xfId="20" applyNumberFormat="1" applyFont="1" applyFill="1" applyBorder="1" applyAlignment="1">
      <alignment horizontal="center" vertical="center"/>
    </xf>
    <xf numFmtId="0" fontId="24" fillId="51" borderId="22" xfId="20" applyFont="1" applyFill="1" applyBorder="1" applyAlignment="1">
      <alignment horizontal="left" vertical="center"/>
    </xf>
    <xf numFmtId="0" fontId="27" fillId="31" borderId="47" xfId="20" applyFont="1" applyBorder="1" applyAlignment="1">
      <alignment horizontal="left" vertical="center" wrapText="1" indent="1"/>
    </xf>
    <xf numFmtId="0" fontId="24" fillId="51" borderId="30" xfId="20" applyFont="1" applyFill="1" applyBorder="1" applyAlignment="1">
      <alignment horizontal="left" vertical="center" wrapText="1"/>
    </xf>
    <xf numFmtId="0" fontId="18" fillId="50" borderId="33" xfId="20" applyFont="1" applyFill="1" applyBorder="1" applyAlignment="1">
      <alignment wrapText="1"/>
    </xf>
    <xf numFmtId="0" fontId="24" fillId="50" borderId="22" xfId="20" applyFont="1" applyFill="1" applyBorder="1" applyAlignment="1">
      <alignment horizontal="left" vertical="center"/>
    </xf>
    <xf numFmtId="0" fontId="21" fillId="51" borderId="22" xfId="20" applyFont="1" applyFill="1" applyBorder="1" applyAlignment="1">
      <alignment horizontal="left" vertical="center" wrapText="1"/>
    </xf>
    <xf numFmtId="9" fontId="24" fillId="51" borderId="30" xfId="20" applyNumberFormat="1" applyFont="1" applyFill="1" applyBorder="1" applyAlignment="1">
      <alignment horizontal="center" vertical="center" wrapText="1"/>
    </xf>
    <xf numFmtId="0" fontId="19" fillId="51" borderId="11" xfId="20" applyFont="1" applyFill="1" applyBorder="1" applyAlignment="1">
      <alignment vertical="center" wrapText="1"/>
    </xf>
    <xf numFmtId="0" fontId="24" fillId="51" borderId="30" xfId="20" applyFont="1" applyFill="1" applyBorder="1" applyAlignment="1">
      <alignment vertical="center" wrapText="1"/>
    </xf>
    <xf numFmtId="0" fontId="19" fillId="51" borderId="11" xfId="20" applyFont="1" applyFill="1" applyBorder="1" applyAlignment="1">
      <alignment vertical="center"/>
    </xf>
    <xf numFmtId="0" fontId="19" fillId="51" borderId="12" xfId="20" applyFont="1" applyFill="1" applyBorder="1" applyAlignment="1">
      <alignment vertical="center"/>
    </xf>
    <xf numFmtId="0" fontId="19" fillId="51" borderId="15" xfId="20" applyFont="1" applyFill="1" applyBorder="1" applyAlignment="1">
      <alignment vertical="center"/>
    </xf>
    <xf numFmtId="0" fontId="19" fillId="51" borderId="33" xfId="20" applyFont="1" applyFill="1" applyBorder="1" applyAlignment="1">
      <alignment wrapText="1"/>
    </xf>
    <xf numFmtId="0" fontId="19" fillId="50" borderId="33" xfId="20" applyFont="1" applyFill="1" applyBorder="1" applyAlignment="1">
      <alignment wrapText="1"/>
    </xf>
    <xf numFmtId="0" fontId="23" fillId="50" borderId="33" xfId="20" applyFont="1" applyFill="1" applyBorder="1" applyAlignment="1">
      <alignment wrapText="1"/>
    </xf>
    <xf numFmtId="0" fontId="28" fillId="52" borderId="22" xfId="20" applyFont="1" applyFill="1" applyBorder="1" applyAlignment="1">
      <alignment vertical="center" wrapText="1"/>
    </xf>
    <xf numFmtId="3" fontId="23" fillId="52" borderId="20" xfId="20" applyNumberFormat="1" applyFont="1" applyFill="1" applyBorder="1" applyAlignment="1">
      <alignment horizontal="center" vertical="center"/>
    </xf>
    <xf numFmtId="3" fontId="23" fillId="51" borderId="20" xfId="20" applyNumberFormat="1" applyFont="1" applyFill="1" applyBorder="1" applyAlignment="1">
      <alignment horizontal="center" vertical="center"/>
    </xf>
    <xf numFmtId="3" fontId="23" fillId="31" borderId="20" xfId="20" applyNumberFormat="1" applyFont="1" applyBorder="1" applyAlignment="1">
      <alignment horizontal="center" vertical="center"/>
    </xf>
    <xf numFmtId="3" fontId="19" fillId="50" borderId="20" xfId="20" applyNumberFormat="1" applyFont="1" applyFill="1" applyBorder="1" applyAlignment="1">
      <alignment horizontal="center" vertical="center"/>
    </xf>
    <xf numFmtId="3" fontId="23" fillId="50" borderId="20" xfId="20" applyNumberFormat="1" applyFont="1" applyFill="1" applyBorder="1" applyAlignment="1">
      <alignment horizontal="center" vertical="center"/>
    </xf>
    <xf numFmtId="0" fontId="14" fillId="31" borderId="2" xfId="21" applyFont="1"/>
    <xf numFmtId="0" fontId="12" fillId="31" borderId="2" xfId="21"/>
    <xf numFmtId="0" fontId="14" fillId="31" borderId="2" xfId="21" applyFont="1" applyAlignment="1">
      <alignment horizontal="center"/>
    </xf>
    <xf numFmtId="0" fontId="16" fillId="50" borderId="30" xfId="21" applyFont="1" applyFill="1" applyBorder="1" applyAlignment="1">
      <alignment horizontal="left" vertical="center" wrapText="1"/>
    </xf>
    <xf numFmtId="0" fontId="12" fillId="50" borderId="2" xfId="21" applyFill="1"/>
    <xf numFmtId="0" fontId="16" fillId="51" borderId="30" xfId="21" applyFont="1" applyFill="1" applyBorder="1" applyAlignment="1">
      <alignment vertical="center" wrapText="1"/>
    </xf>
    <xf numFmtId="0" fontId="16" fillId="31" borderId="2" xfId="21" applyFont="1" applyAlignment="1">
      <alignment vertical="center" wrapText="1"/>
    </xf>
    <xf numFmtId="0" fontId="16" fillId="31" borderId="2" xfId="21" applyFont="1" applyAlignment="1">
      <alignment vertical="center"/>
    </xf>
    <xf numFmtId="0" fontId="19" fillId="54" borderId="22" xfId="21" applyFont="1" applyFill="1" applyBorder="1" applyAlignment="1">
      <alignment vertical="center" wrapText="1"/>
    </xf>
    <xf numFmtId="0" fontId="19" fillId="54" borderId="22" xfId="21" applyFont="1" applyFill="1" applyBorder="1" applyAlignment="1">
      <alignment horizontal="center" vertical="center" wrapText="1"/>
    </xf>
    <xf numFmtId="0" fontId="19" fillId="50" borderId="22" xfId="21" applyFont="1" applyFill="1" applyBorder="1" applyAlignment="1">
      <alignment horizontal="left" vertical="center" wrapText="1"/>
    </xf>
    <xf numFmtId="165" fontId="19" fillId="50" borderId="22" xfId="21" applyNumberFormat="1" applyFont="1" applyFill="1" applyBorder="1" applyAlignment="1">
      <alignment horizontal="center" vertical="center" wrapText="1"/>
    </xf>
    <xf numFmtId="9" fontId="19" fillId="31" borderId="17" xfId="21" applyNumberFormat="1" applyFont="1" applyBorder="1" applyAlignment="1">
      <alignment horizontal="center" vertical="center"/>
    </xf>
    <xf numFmtId="0" fontId="20" fillId="51" borderId="22" xfId="21" applyFont="1" applyFill="1" applyBorder="1" applyAlignment="1">
      <alignment vertical="center" wrapText="1"/>
    </xf>
    <xf numFmtId="4" fontId="12" fillId="31" borderId="2" xfId="21" applyNumberFormat="1"/>
    <xf numFmtId="0" fontId="19" fillId="54" borderId="43" xfId="21" applyFont="1" applyFill="1" applyBorder="1" applyAlignment="1">
      <alignment vertical="center" wrapText="1"/>
    </xf>
    <xf numFmtId="0" fontId="19" fillId="54" borderId="43" xfId="21" applyFont="1" applyFill="1" applyBorder="1" applyAlignment="1">
      <alignment horizontal="center" vertical="center" wrapText="1"/>
    </xf>
    <xf numFmtId="0" fontId="15" fillId="31" borderId="2" xfId="21" applyFont="1"/>
    <xf numFmtId="0" fontId="20" fillId="51" borderId="82" xfId="21" applyFont="1" applyFill="1" applyBorder="1" applyAlignment="1">
      <alignment vertical="center" wrapText="1"/>
    </xf>
    <xf numFmtId="49" fontId="19" fillId="51" borderId="83" xfId="21" applyNumberFormat="1" applyFont="1" applyFill="1" applyBorder="1" applyAlignment="1">
      <alignment horizontal="center" vertical="center" wrapText="1"/>
    </xf>
    <xf numFmtId="9" fontId="19" fillId="51" borderId="84" xfId="21" applyNumberFormat="1" applyFont="1" applyFill="1" applyBorder="1" applyAlignment="1">
      <alignment horizontal="center" vertical="center" wrapText="1"/>
    </xf>
    <xf numFmtId="9" fontId="19" fillId="51" borderId="83" xfId="21" applyNumberFormat="1" applyFont="1" applyFill="1" applyBorder="1" applyAlignment="1">
      <alignment horizontal="center" vertical="center" wrapText="1"/>
    </xf>
    <xf numFmtId="0" fontId="12" fillId="31" borderId="85" xfId="21" applyBorder="1"/>
    <xf numFmtId="0" fontId="19" fillId="51" borderId="83" xfId="21" applyFont="1" applyFill="1" applyBorder="1" applyAlignment="1">
      <alignment horizontal="center" vertical="center" wrapText="1"/>
    </xf>
    <xf numFmtId="0" fontId="19" fillId="51" borderId="86" xfId="21" applyFont="1" applyFill="1" applyBorder="1" applyAlignment="1">
      <alignment horizontal="center" vertical="center" wrapText="1"/>
    </xf>
    <xf numFmtId="0" fontId="24" fillId="51" borderId="22" xfId="21" applyFont="1" applyFill="1" applyBorder="1" applyAlignment="1">
      <alignment horizontal="left" vertical="center" wrapText="1"/>
    </xf>
    <xf numFmtId="0" fontId="12" fillId="31" borderId="2" xfId="21" applyAlignment="1">
      <alignment horizontal="right"/>
    </xf>
    <xf numFmtId="0" fontId="23" fillId="50" borderId="17" xfId="21" applyFont="1" applyFill="1" applyBorder="1" applyAlignment="1">
      <alignment horizontal="center" vertical="center" wrapText="1"/>
    </xf>
    <xf numFmtId="0" fontId="19" fillId="50" borderId="22" xfId="21" applyFont="1" applyFill="1" applyBorder="1" applyAlignment="1">
      <alignment horizontal="center" vertical="center" wrapText="1"/>
    </xf>
    <xf numFmtId="0" fontId="23" fillId="50" borderId="20" xfId="21" applyFont="1" applyFill="1" applyBorder="1" applyAlignment="1">
      <alignment horizontal="center" vertical="center" wrapText="1"/>
    </xf>
    <xf numFmtId="3" fontId="19" fillId="50" borderId="22" xfId="21" applyNumberFormat="1" applyFont="1" applyFill="1" applyBorder="1" applyAlignment="1">
      <alignment horizontal="center" vertical="center" wrapText="1"/>
    </xf>
    <xf numFmtId="3" fontId="21" fillId="50" borderId="22" xfId="21" applyNumberFormat="1" applyFont="1" applyFill="1" applyBorder="1" applyAlignment="1">
      <alignment horizontal="center" vertical="center" wrapText="1"/>
    </xf>
    <xf numFmtId="0" fontId="12" fillId="50" borderId="2" xfId="21" applyFill="1" applyAlignment="1">
      <alignment horizontal="right"/>
    </xf>
    <xf numFmtId="165" fontId="19" fillId="50" borderId="20" xfId="21" applyNumberFormat="1" applyFont="1" applyFill="1" applyBorder="1" applyAlignment="1">
      <alignment horizontal="center" vertical="center"/>
    </xf>
    <xf numFmtId="3" fontId="12" fillId="31" borderId="2" xfId="21" applyNumberFormat="1"/>
    <xf numFmtId="0" fontId="18" fillId="31" borderId="22" xfId="21" applyFont="1" applyBorder="1" applyAlignment="1">
      <alignment horizontal="left" vertical="center" wrapText="1" indent="1"/>
    </xf>
    <xf numFmtId="3" fontId="19" fillId="31" borderId="20" xfId="21" applyNumberFormat="1" applyFont="1" applyBorder="1" applyAlignment="1">
      <alignment horizontal="center" vertical="center"/>
    </xf>
    <xf numFmtId="0" fontId="25" fillId="31" borderId="22" xfId="21" applyFont="1" applyBorder="1" applyAlignment="1">
      <alignment horizontal="left" vertical="center" wrapText="1" indent="1"/>
    </xf>
    <xf numFmtId="3" fontId="26" fillId="31" borderId="20" xfId="21" applyNumberFormat="1" applyFont="1" applyBorder="1" applyAlignment="1">
      <alignment horizontal="center" vertical="center"/>
    </xf>
    <xf numFmtId="165" fontId="26" fillId="31" borderId="20" xfId="21" applyNumberFormat="1" applyFont="1" applyBorder="1" applyAlignment="1">
      <alignment horizontal="center" vertical="center"/>
    </xf>
    <xf numFmtId="3" fontId="19" fillId="50" borderId="20" xfId="21" applyNumberFormat="1" applyFont="1" applyFill="1" applyBorder="1" applyAlignment="1">
      <alignment horizontal="center" vertical="center"/>
    </xf>
    <xf numFmtId="0" fontId="56" fillId="31" borderId="2" xfId="21" applyFont="1" applyAlignment="1">
      <alignment wrapText="1"/>
    </xf>
    <xf numFmtId="0" fontId="27" fillId="31" borderId="43" xfId="21" applyFont="1" applyBorder="1" applyAlignment="1">
      <alignment horizontal="left" vertical="center" wrapText="1" indent="1"/>
    </xf>
    <xf numFmtId="0" fontId="28" fillId="49" borderId="22" xfId="21" applyFont="1" applyFill="1" applyBorder="1" applyAlignment="1">
      <alignment vertical="center" wrapText="1"/>
    </xf>
    <xf numFmtId="3" fontId="23" fillId="49" borderId="20" xfId="21" applyNumberFormat="1" applyFont="1" applyFill="1" applyBorder="1" applyAlignment="1">
      <alignment horizontal="center" vertical="center"/>
    </xf>
    <xf numFmtId="9" fontId="24" fillId="51" borderId="30" xfId="21" applyNumberFormat="1" applyFont="1" applyFill="1" applyBorder="1" applyAlignment="1">
      <alignment horizontal="center" vertical="center" wrapText="1"/>
    </xf>
    <xf numFmtId="3" fontId="26" fillId="50" borderId="20" xfId="21" applyNumberFormat="1" applyFont="1" applyFill="1" applyBorder="1" applyAlignment="1">
      <alignment horizontal="center" vertical="center"/>
    </xf>
    <xf numFmtId="0" fontId="27" fillId="31" borderId="87" xfId="21" applyFont="1" applyBorder="1" applyAlignment="1">
      <alignment horizontal="left" vertical="center" wrapText="1" indent="1"/>
    </xf>
    <xf numFmtId="3" fontId="26" fillId="31" borderId="88" xfId="21" applyNumberFormat="1" applyFont="1" applyBorder="1" applyAlignment="1">
      <alignment horizontal="center" vertical="center"/>
    </xf>
    <xf numFmtId="0" fontId="23" fillId="50" borderId="90" xfId="21" applyFont="1" applyFill="1" applyBorder="1" applyAlignment="1">
      <alignment horizontal="center" vertical="center" wrapText="1"/>
    </xf>
    <xf numFmtId="0" fontId="23" fillId="50" borderId="55" xfId="21" applyFont="1" applyFill="1" applyBorder="1" applyAlignment="1">
      <alignment horizontal="center" vertical="center" wrapText="1"/>
    </xf>
    <xf numFmtId="0" fontId="23" fillId="50" borderId="26" xfId="21" applyFont="1" applyFill="1" applyBorder="1" applyAlignment="1">
      <alignment horizontal="center" vertical="center" wrapText="1"/>
    </xf>
    <xf numFmtId="0" fontId="23" fillId="50" borderId="27" xfId="21" applyFont="1" applyFill="1" applyBorder="1" applyAlignment="1">
      <alignment horizontal="center" vertical="center" wrapText="1"/>
    </xf>
    <xf numFmtId="0" fontId="28" fillId="52" borderId="22" xfId="21" applyFont="1" applyFill="1" applyBorder="1" applyAlignment="1">
      <alignment vertical="center" wrapText="1"/>
    </xf>
    <xf numFmtId="3" fontId="23" fillId="52" borderId="20" xfId="21" applyNumberFormat="1" applyFont="1" applyFill="1" applyBorder="1" applyAlignment="1">
      <alignment horizontal="center" vertical="center"/>
    </xf>
    <xf numFmtId="3" fontId="23" fillId="51" borderId="20" xfId="21" applyNumberFormat="1" applyFont="1" applyFill="1" applyBorder="1" applyAlignment="1">
      <alignment horizontal="center" vertical="center"/>
    </xf>
    <xf numFmtId="3" fontId="23" fillId="31" borderId="20" xfId="21" applyNumberFormat="1" applyFont="1" applyBorder="1" applyAlignment="1">
      <alignment horizontal="center" vertical="center"/>
    </xf>
    <xf numFmtId="0" fontId="20" fillId="31" borderId="2" xfId="21" applyFont="1" applyAlignment="1">
      <alignment horizontal="left" vertical="center" wrapText="1" indent="1"/>
    </xf>
    <xf numFmtId="3" fontId="19" fillId="31" borderId="2" xfId="21" applyNumberFormat="1" applyFont="1" applyAlignment="1">
      <alignment horizontal="center" vertical="center"/>
    </xf>
    <xf numFmtId="0" fontId="14" fillId="31" borderId="2" xfId="22" applyFont="1" applyAlignment="1">
      <alignment horizontal="center"/>
    </xf>
    <xf numFmtId="0" fontId="14" fillId="31" borderId="2" xfId="22" applyFont="1"/>
    <xf numFmtId="0" fontId="12" fillId="31" borderId="2" xfId="22"/>
    <xf numFmtId="0" fontId="16" fillId="50" borderId="30" xfId="22" applyFont="1" applyFill="1" applyBorder="1" applyAlignment="1">
      <alignment horizontal="left" vertical="center" wrapText="1"/>
    </xf>
    <xf numFmtId="0" fontId="16" fillId="51" borderId="30" xfId="22" applyFont="1" applyFill="1" applyBorder="1" applyAlignment="1">
      <alignment vertical="center" wrapText="1"/>
    </xf>
    <xf numFmtId="0" fontId="19" fillId="50" borderId="17" xfId="22" applyFont="1" applyFill="1" applyBorder="1" applyAlignment="1">
      <alignment horizontal="center" vertical="center" wrapText="1"/>
    </xf>
    <xf numFmtId="0" fontId="19" fillId="50" borderId="22" xfId="22" applyFont="1" applyFill="1" applyBorder="1" applyAlignment="1">
      <alignment horizontal="center" vertical="center" wrapText="1"/>
    </xf>
    <xf numFmtId="0" fontId="19" fillId="50" borderId="20" xfId="22" applyFont="1" applyFill="1" applyBorder="1" applyAlignment="1">
      <alignment horizontal="center" vertical="center" wrapText="1"/>
    </xf>
    <xf numFmtId="0" fontId="19" fillId="50" borderId="22" xfId="22" applyFont="1" applyFill="1" applyBorder="1" applyAlignment="1">
      <alignment horizontal="left" vertical="center" wrapText="1"/>
    </xf>
    <xf numFmtId="9" fontId="19" fillId="50" borderId="20" xfId="22" applyNumberFormat="1" applyFont="1" applyFill="1" applyBorder="1" applyAlignment="1">
      <alignment horizontal="center" vertical="center"/>
    </xf>
    <xf numFmtId="0" fontId="20" fillId="51" borderId="22" xfId="22" applyFont="1" applyFill="1" applyBorder="1" applyAlignment="1">
      <alignment vertical="center" wrapText="1"/>
    </xf>
    <xf numFmtId="9" fontId="21" fillId="50" borderId="20" xfId="22" applyNumberFormat="1" applyFont="1" applyFill="1" applyBorder="1" applyAlignment="1">
      <alignment horizontal="center" vertical="center"/>
    </xf>
    <xf numFmtId="0" fontId="24" fillId="51" borderId="22" xfId="22" applyFont="1" applyFill="1" applyBorder="1" applyAlignment="1">
      <alignment horizontal="left" vertical="center" wrapText="1"/>
    </xf>
    <xf numFmtId="0" fontId="23" fillId="50" borderId="17" xfId="22" applyFont="1" applyFill="1" applyBorder="1" applyAlignment="1">
      <alignment horizontal="center" vertical="center" wrapText="1"/>
    </xf>
    <xf numFmtId="0" fontId="23" fillId="50" borderId="20" xfId="22" applyFont="1" applyFill="1" applyBorder="1" applyAlignment="1">
      <alignment horizontal="center" vertical="center" wrapText="1"/>
    </xf>
    <xf numFmtId="3" fontId="19" fillId="50" borderId="22" xfId="22" applyNumberFormat="1" applyFont="1" applyFill="1" applyBorder="1" applyAlignment="1">
      <alignment horizontal="center" vertical="center" wrapText="1"/>
    </xf>
    <xf numFmtId="165" fontId="19" fillId="50" borderId="20" xfId="22" applyNumberFormat="1" applyFont="1" applyFill="1" applyBorder="1" applyAlignment="1">
      <alignment horizontal="center" vertical="center"/>
    </xf>
    <xf numFmtId="0" fontId="18" fillId="31" borderId="22" xfId="22" applyFont="1" applyBorder="1" applyAlignment="1">
      <alignment horizontal="left" vertical="center" wrapText="1" indent="1"/>
    </xf>
    <xf numFmtId="3" fontId="19" fillId="31" borderId="20" xfId="22" applyNumberFormat="1" applyFont="1" applyBorder="1" applyAlignment="1">
      <alignment horizontal="center" vertical="center"/>
    </xf>
    <xf numFmtId="0" fontId="25" fillId="31" borderId="22" xfId="22" applyFont="1" applyBorder="1" applyAlignment="1">
      <alignment horizontal="left" vertical="center" wrapText="1" indent="1"/>
    </xf>
    <xf numFmtId="3" fontId="26" fillId="50" borderId="20" xfId="22" applyNumberFormat="1" applyFont="1" applyFill="1" applyBorder="1" applyAlignment="1">
      <alignment horizontal="center" vertical="center"/>
    </xf>
    <xf numFmtId="3" fontId="26" fillId="31" borderId="20" xfId="22" applyNumberFormat="1" applyFont="1" applyBorder="1" applyAlignment="1">
      <alignment horizontal="center" vertical="center"/>
    </xf>
    <xf numFmtId="3" fontId="19" fillId="50" borderId="20" xfId="22" applyNumberFormat="1" applyFont="1" applyFill="1" applyBorder="1" applyAlignment="1">
      <alignment horizontal="center" vertical="center"/>
    </xf>
    <xf numFmtId="0" fontId="27" fillId="31" borderId="43" xfId="22" applyFont="1" applyBorder="1" applyAlignment="1">
      <alignment horizontal="left" vertical="center" wrapText="1" indent="1"/>
    </xf>
    <xf numFmtId="0" fontId="28" fillId="49" borderId="22" xfId="22" applyFont="1" applyFill="1" applyBorder="1" applyAlignment="1">
      <alignment vertical="center" wrapText="1"/>
    </xf>
    <xf numFmtId="3" fontId="23" fillId="49" borderId="20" xfId="22" applyNumberFormat="1" applyFont="1" applyFill="1" applyBorder="1" applyAlignment="1">
      <alignment horizontal="center" vertical="center"/>
    </xf>
    <xf numFmtId="0" fontId="19" fillId="51" borderId="22" xfId="22" applyFont="1" applyFill="1" applyBorder="1" applyAlignment="1">
      <alignment vertical="center" wrapText="1"/>
    </xf>
    <xf numFmtId="165" fontId="26" fillId="31" borderId="20" xfId="22" applyNumberFormat="1" applyFont="1" applyBorder="1" applyAlignment="1">
      <alignment horizontal="center" vertical="center"/>
    </xf>
    <xf numFmtId="3" fontId="21" fillId="50" borderId="20" xfId="22" applyNumberFormat="1" applyFont="1" applyFill="1" applyBorder="1" applyAlignment="1">
      <alignment horizontal="center" vertical="center"/>
    </xf>
    <xf numFmtId="3" fontId="53" fillId="50" borderId="20" xfId="22" applyNumberFormat="1" applyFont="1" applyFill="1" applyBorder="1" applyAlignment="1">
      <alignment horizontal="center" vertical="center"/>
    </xf>
    <xf numFmtId="0" fontId="28" fillId="31" borderId="43" xfId="22" applyFont="1" applyBorder="1" applyAlignment="1">
      <alignment horizontal="left" vertical="center" wrapText="1" indent="1"/>
    </xf>
    <xf numFmtId="9" fontId="24" fillId="51" borderId="30" xfId="22" applyNumberFormat="1" applyFont="1" applyFill="1" applyBorder="1" applyAlignment="1">
      <alignment horizontal="center" vertical="center" wrapText="1"/>
    </xf>
    <xf numFmtId="0" fontId="24" fillId="51" borderId="22" xfId="22" applyFont="1" applyFill="1" applyBorder="1" applyAlignment="1">
      <alignment horizontal="left" vertical="center"/>
    </xf>
    <xf numFmtId="0" fontId="27" fillId="31" borderId="47" xfId="22" applyFont="1" applyBorder="1" applyAlignment="1">
      <alignment horizontal="left" vertical="center" wrapText="1" indent="1"/>
    </xf>
    <xf numFmtId="0" fontId="19" fillId="51" borderId="11" xfId="22" applyFont="1" applyFill="1" applyBorder="1" applyAlignment="1">
      <alignment vertical="center"/>
    </xf>
    <xf numFmtId="0" fontId="24" fillId="51" borderId="30" xfId="22" applyFont="1" applyFill="1" applyBorder="1" applyAlignment="1">
      <alignment vertical="center" wrapText="1"/>
    </xf>
    <xf numFmtId="0" fontId="19" fillId="51" borderId="12" xfId="22" applyFont="1" applyFill="1" applyBorder="1" applyAlignment="1">
      <alignment vertical="center"/>
    </xf>
    <xf numFmtId="0" fontId="19" fillId="51" borderId="15" xfId="22" applyFont="1" applyFill="1" applyBorder="1" applyAlignment="1">
      <alignment vertical="center"/>
    </xf>
    <xf numFmtId="0" fontId="24" fillId="51" borderId="30" xfId="22" applyFont="1" applyFill="1" applyBorder="1" applyAlignment="1">
      <alignment horizontal="left" vertical="center" wrapText="1"/>
    </xf>
    <xf numFmtId="0" fontId="28" fillId="52" borderId="22" xfId="22" applyFont="1" applyFill="1" applyBorder="1" applyAlignment="1">
      <alignment vertical="center" wrapText="1"/>
    </xf>
    <xf numFmtId="3" fontId="23" fillId="52" borderId="20" xfId="22" applyNumberFormat="1" applyFont="1" applyFill="1" applyBorder="1" applyAlignment="1">
      <alignment horizontal="center" vertical="center"/>
    </xf>
    <xf numFmtId="3" fontId="23" fillId="51" borderId="20" xfId="22" applyNumberFormat="1" applyFont="1" applyFill="1" applyBorder="1" applyAlignment="1">
      <alignment horizontal="center" vertical="center"/>
    </xf>
    <xf numFmtId="3" fontId="23" fillId="31" borderId="20" xfId="22" applyNumberFormat="1" applyFont="1" applyBorder="1" applyAlignment="1">
      <alignment horizontal="center" vertical="center"/>
    </xf>
    <xf numFmtId="0" fontId="20" fillId="31" borderId="2" xfId="22" applyFont="1" applyAlignment="1">
      <alignment horizontal="left" vertical="center" wrapText="1" indent="1"/>
    </xf>
    <xf numFmtId="3" fontId="19" fillId="31" borderId="2" xfId="22" applyNumberFormat="1" applyFont="1" applyAlignment="1">
      <alignment horizontal="center" vertical="center"/>
    </xf>
    <xf numFmtId="0" fontId="133" fillId="31" borderId="2" xfId="23" applyFont="1"/>
    <xf numFmtId="0" fontId="12" fillId="31" borderId="2" xfId="23"/>
    <xf numFmtId="0" fontId="134" fillId="31" borderId="2" xfId="23" applyFont="1" applyAlignment="1">
      <alignment horizontal="center"/>
    </xf>
    <xf numFmtId="0" fontId="135" fillId="65" borderId="30" xfId="23" applyFont="1" applyFill="1" applyBorder="1" applyAlignment="1">
      <alignment horizontal="left" vertical="center" wrapText="1"/>
    </xf>
    <xf numFmtId="0" fontId="135" fillId="66" borderId="30" xfId="23" applyFont="1" applyFill="1" applyBorder="1" applyAlignment="1">
      <alignment vertical="center" wrapText="1"/>
    </xf>
    <xf numFmtId="0" fontId="139" fillId="65" borderId="17" xfId="23" applyFont="1" applyFill="1" applyBorder="1" applyAlignment="1">
      <alignment horizontal="center" vertical="center" wrapText="1"/>
    </xf>
    <xf numFmtId="0" fontId="138" fillId="65" borderId="20" xfId="23" applyFont="1" applyFill="1" applyBorder="1" applyAlignment="1">
      <alignment horizontal="center" vertical="center" wrapText="1"/>
    </xf>
    <xf numFmtId="0" fontId="138" fillId="31" borderId="22" xfId="23" applyFont="1" applyBorder="1" applyAlignment="1">
      <alignment vertical="center" wrapText="1"/>
    </xf>
    <xf numFmtId="9" fontId="138" fillId="65" borderId="20" xfId="23" applyNumberFormat="1" applyFont="1" applyFill="1" applyBorder="1" applyAlignment="1">
      <alignment horizontal="center" vertical="center"/>
    </xf>
    <xf numFmtId="0" fontId="138" fillId="65" borderId="2" xfId="23" applyFont="1" applyFill="1" applyAlignment="1">
      <alignment horizontal="center" vertical="center"/>
    </xf>
    <xf numFmtId="0" fontId="140" fillId="66" borderId="22" xfId="23" applyFont="1" applyFill="1" applyBorder="1" applyAlignment="1">
      <alignment vertical="center" wrapText="1"/>
    </xf>
    <xf numFmtId="0" fontId="138" fillId="67" borderId="22" xfId="23" applyFont="1" applyFill="1" applyBorder="1" applyAlignment="1">
      <alignment vertical="center" wrapText="1"/>
    </xf>
    <xf numFmtId="10" fontId="138" fillId="67" borderId="20" xfId="23" applyNumberFormat="1" applyFont="1" applyFill="1" applyBorder="1" applyAlignment="1">
      <alignment horizontal="center" vertical="center"/>
    </xf>
    <xf numFmtId="9" fontId="138" fillId="67" borderId="20" xfId="23" applyNumberFormat="1" applyFont="1" applyFill="1" applyBorder="1" applyAlignment="1">
      <alignment horizontal="center" vertical="center"/>
    </xf>
    <xf numFmtId="10" fontId="22" fillId="67" borderId="20" xfId="23" applyNumberFormat="1" applyFont="1" applyFill="1" applyBorder="1" applyAlignment="1">
      <alignment horizontal="center" vertical="center"/>
    </xf>
    <xf numFmtId="9" fontId="22" fillId="67" borderId="20" xfId="23" applyNumberFormat="1" applyFont="1" applyFill="1" applyBorder="1" applyAlignment="1">
      <alignment horizontal="center" vertical="center"/>
    </xf>
    <xf numFmtId="0" fontId="24" fillId="66" borderId="22" xfId="23" applyFont="1" applyFill="1" applyBorder="1" applyAlignment="1">
      <alignment horizontal="left" vertical="center" wrapText="1"/>
    </xf>
    <xf numFmtId="0" fontId="138" fillId="65" borderId="22" xfId="23" applyFont="1" applyFill="1" applyBorder="1" applyAlignment="1">
      <alignment horizontal="left" vertical="center" wrapText="1"/>
    </xf>
    <xf numFmtId="0" fontId="139" fillId="65" borderId="20" xfId="23" applyFont="1" applyFill="1" applyBorder="1" applyAlignment="1">
      <alignment horizontal="center" vertical="center" wrapText="1"/>
    </xf>
    <xf numFmtId="3" fontId="138" fillId="65" borderId="22" xfId="23" applyNumberFormat="1" applyFont="1" applyFill="1" applyBorder="1" applyAlignment="1">
      <alignment horizontal="center" vertical="center" wrapText="1"/>
    </xf>
    <xf numFmtId="2" fontId="138" fillId="65" borderId="22" xfId="23" applyNumberFormat="1" applyFont="1" applyFill="1" applyBorder="1" applyAlignment="1">
      <alignment horizontal="center" vertical="center" wrapText="1"/>
    </xf>
    <xf numFmtId="0" fontId="138" fillId="65" borderId="22" xfId="23" applyFont="1" applyFill="1" applyBorder="1" applyAlignment="1">
      <alignment horizontal="center" vertical="center" wrapText="1"/>
    </xf>
    <xf numFmtId="10" fontId="138" fillId="65" borderId="20" xfId="23" applyNumberFormat="1" applyFont="1" applyFill="1" applyBorder="1" applyAlignment="1">
      <alignment horizontal="center" vertical="center"/>
    </xf>
    <xf numFmtId="0" fontId="137" fillId="31" borderId="22" xfId="23" applyFont="1" applyBorder="1" applyAlignment="1">
      <alignment horizontal="left" vertical="center" wrapText="1" indent="1"/>
    </xf>
    <xf numFmtId="3" fontId="138" fillId="31" borderId="20" xfId="23" applyNumberFormat="1" applyFont="1" applyBorder="1" applyAlignment="1">
      <alignment horizontal="center" vertical="center"/>
    </xf>
    <xf numFmtId="0" fontId="141" fillId="31" borderId="22" xfId="23" applyFont="1" applyBorder="1" applyAlignment="1">
      <alignment horizontal="left" vertical="center" wrapText="1" indent="1"/>
    </xf>
    <xf numFmtId="0" fontId="142" fillId="31" borderId="20" xfId="23" applyFont="1" applyBorder="1" applyAlignment="1">
      <alignment horizontal="center" vertical="center"/>
    </xf>
    <xf numFmtId="3" fontId="142" fillId="31" borderId="20" xfId="23" applyNumberFormat="1" applyFont="1" applyBorder="1" applyAlignment="1">
      <alignment horizontal="center" vertical="center"/>
    </xf>
    <xf numFmtId="0" fontId="138" fillId="31" borderId="20" xfId="23" applyFont="1" applyBorder="1" applyAlignment="1">
      <alignment horizontal="center" vertical="center"/>
    </xf>
    <xf numFmtId="0" fontId="27" fillId="31" borderId="43" xfId="23" applyFont="1" applyBorder="1" applyAlignment="1">
      <alignment horizontal="left" vertical="center" wrapText="1" indent="1"/>
    </xf>
    <xf numFmtId="0" fontId="28" fillId="64" borderId="22" xfId="23" applyFont="1" applyFill="1" applyBorder="1" applyAlignment="1">
      <alignment vertical="center" wrapText="1"/>
    </xf>
    <xf numFmtId="0" fontId="139" fillId="64" borderId="20" xfId="23" applyFont="1" applyFill="1" applyBorder="1" applyAlignment="1">
      <alignment horizontal="center" vertical="center"/>
    </xf>
    <xf numFmtId="0" fontId="24" fillId="66" borderId="30" xfId="23" applyFont="1" applyFill="1" applyBorder="1" applyAlignment="1">
      <alignment horizontal="center" vertical="center" wrapText="1"/>
    </xf>
    <xf numFmtId="0" fontId="24" fillId="66" borderId="22" xfId="23" applyFont="1" applyFill="1" applyBorder="1" applyAlignment="1">
      <alignment horizontal="left" vertical="center"/>
    </xf>
    <xf numFmtId="0" fontId="24" fillId="65" borderId="22" xfId="23" applyFont="1" applyFill="1" applyBorder="1" applyAlignment="1">
      <alignment horizontal="center" vertical="center" wrapText="1"/>
    </xf>
    <xf numFmtId="3" fontId="24" fillId="65" borderId="22" xfId="23" applyNumberFormat="1" applyFont="1" applyFill="1" applyBorder="1" applyAlignment="1">
      <alignment horizontal="center" vertical="center" wrapText="1"/>
    </xf>
    <xf numFmtId="0" fontId="27" fillId="31" borderId="47" xfId="23" applyFont="1" applyBorder="1" applyAlignment="1">
      <alignment horizontal="left" vertical="center" wrapText="1" indent="1"/>
    </xf>
    <xf numFmtId="0" fontId="138" fillId="31" borderId="22" xfId="23" applyFont="1" applyBorder="1" applyAlignment="1">
      <alignment horizontal="center" vertical="center" wrapText="1"/>
    </xf>
    <xf numFmtId="0" fontId="138" fillId="65" borderId="20" xfId="23" applyFont="1" applyFill="1" applyBorder="1" applyAlignment="1">
      <alignment horizontal="center" vertical="center"/>
    </xf>
    <xf numFmtId="0" fontId="138" fillId="65" borderId="42" xfId="23" applyFont="1" applyFill="1" applyBorder="1" applyAlignment="1">
      <alignment horizontal="left" vertical="center" wrapText="1"/>
    </xf>
    <xf numFmtId="0" fontId="28" fillId="68" borderId="22" xfId="23" applyFont="1" applyFill="1" applyBorder="1" applyAlignment="1">
      <alignment vertical="center" wrapText="1"/>
    </xf>
    <xf numFmtId="0" fontId="139" fillId="68" borderId="20" xfId="23" applyFont="1" applyFill="1" applyBorder="1" applyAlignment="1">
      <alignment horizontal="center" vertical="center"/>
    </xf>
    <xf numFmtId="3" fontId="139" fillId="66" borderId="20" xfId="23" applyNumberFormat="1" applyFont="1" applyFill="1" applyBorder="1" applyAlignment="1">
      <alignment horizontal="center" vertical="center"/>
    </xf>
    <xf numFmtId="3" fontId="139" fillId="31" borderId="20" xfId="23" applyNumberFormat="1" applyFont="1" applyBorder="1" applyAlignment="1">
      <alignment horizontal="center" vertical="center"/>
    </xf>
    <xf numFmtId="0" fontId="139" fillId="31" borderId="20" xfId="23" applyFont="1" applyBorder="1" applyAlignment="1">
      <alignment horizontal="center" vertical="center"/>
    </xf>
    <xf numFmtId="0" fontId="140" fillId="31" borderId="2" xfId="23" applyFont="1" applyAlignment="1">
      <alignment horizontal="left" vertical="center" wrapText="1" indent="1"/>
    </xf>
    <xf numFmtId="0" fontId="138" fillId="31" borderId="2" xfId="23" applyFont="1" applyAlignment="1">
      <alignment horizontal="center" vertical="center"/>
    </xf>
    <xf numFmtId="3" fontId="138" fillId="50" borderId="22" xfId="23" applyNumberFormat="1" applyFont="1" applyFill="1" applyBorder="1" applyAlignment="1">
      <alignment horizontal="center" vertical="center" wrapText="1"/>
    </xf>
    <xf numFmtId="0" fontId="14" fillId="31" borderId="2" xfId="24" applyFont="1" applyAlignment="1">
      <alignment horizontal="center"/>
    </xf>
    <xf numFmtId="0" fontId="12" fillId="31" borderId="2" xfId="24" applyAlignment="1">
      <alignment horizontal="center"/>
    </xf>
    <xf numFmtId="0" fontId="16" fillId="50" borderId="30" xfId="24" applyFont="1" applyFill="1" applyBorder="1" applyAlignment="1">
      <alignment horizontal="center" vertical="center" wrapText="1"/>
    </xf>
    <xf numFmtId="0" fontId="16" fillId="51" borderId="49" xfId="24" applyFont="1" applyFill="1" applyBorder="1" applyAlignment="1">
      <alignment horizontal="center" vertical="center" wrapText="1"/>
    </xf>
    <xf numFmtId="0" fontId="19" fillId="50" borderId="33" xfId="24" applyFont="1" applyFill="1" applyBorder="1" applyAlignment="1">
      <alignment horizontal="center" vertical="center" wrapText="1"/>
    </xf>
    <xf numFmtId="0" fontId="19" fillId="50" borderId="17" xfId="24" applyFont="1" applyFill="1" applyBorder="1" applyAlignment="1">
      <alignment horizontal="center" vertical="center" wrapText="1"/>
    </xf>
    <xf numFmtId="0" fontId="19" fillId="50" borderId="60" xfId="24" applyFont="1" applyFill="1" applyBorder="1" applyAlignment="1">
      <alignment horizontal="center" vertical="center" wrapText="1"/>
    </xf>
    <xf numFmtId="0" fontId="19" fillId="31" borderId="33" xfId="24" applyFont="1" applyBorder="1" applyAlignment="1">
      <alignment horizontal="center" vertical="center" wrapText="1"/>
    </xf>
    <xf numFmtId="0" fontId="19" fillId="31" borderId="22" xfId="24" applyFont="1" applyBorder="1" applyAlignment="1">
      <alignment horizontal="center" vertical="center" wrapText="1"/>
    </xf>
    <xf numFmtId="0" fontId="19" fillId="31" borderId="20" xfId="24" applyFont="1" applyBorder="1" applyAlignment="1">
      <alignment horizontal="center" vertical="center"/>
    </xf>
    <xf numFmtId="0" fontId="20" fillId="51" borderId="22" xfId="24" applyFont="1" applyFill="1" applyBorder="1" applyAlignment="1">
      <alignment horizontal="center" vertical="center" wrapText="1"/>
    </xf>
    <xf numFmtId="4" fontId="12" fillId="31" borderId="2" xfId="24" applyNumberFormat="1" applyAlignment="1">
      <alignment horizontal="center"/>
    </xf>
    <xf numFmtId="0" fontId="19" fillId="50" borderId="22" xfId="24" applyFont="1" applyFill="1" applyBorder="1" applyAlignment="1">
      <alignment horizontal="center" vertical="center" wrapText="1"/>
    </xf>
    <xf numFmtId="0" fontId="15" fillId="31" borderId="2" xfId="24" applyFont="1" applyAlignment="1">
      <alignment horizontal="center"/>
    </xf>
    <xf numFmtId="0" fontId="24" fillId="51" borderId="22" xfId="24" applyFont="1" applyFill="1" applyBorder="1" applyAlignment="1">
      <alignment horizontal="center" vertical="center" wrapText="1"/>
    </xf>
    <xf numFmtId="0" fontId="19" fillId="51" borderId="11" xfId="24" applyFont="1" applyFill="1" applyBorder="1" applyAlignment="1">
      <alignment horizontal="center" vertical="center"/>
    </xf>
    <xf numFmtId="0" fontId="19" fillId="51" borderId="12" xfId="24" applyFont="1" applyFill="1" applyBorder="1" applyAlignment="1">
      <alignment horizontal="center" vertical="center"/>
    </xf>
    <xf numFmtId="0" fontId="19" fillId="51" borderId="15" xfId="24" applyFont="1" applyFill="1" applyBorder="1" applyAlignment="1">
      <alignment horizontal="center" vertical="center"/>
    </xf>
    <xf numFmtId="0" fontId="23" fillId="50" borderId="17" xfId="24" applyFont="1" applyFill="1" applyBorder="1" applyAlignment="1">
      <alignment horizontal="center" vertical="center" wrapText="1"/>
    </xf>
    <xf numFmtId="0" fontId="23" fillId="50" borderId="20" xfId="24" applyFont="1" applyFill="1" applyBorder="1" applyAlignment="1">
      <alignment horizontal="center" vertical="center" wrapText="1"/>
    </xf>
    <xf numFmtId="3" fontId="19" fillId="31" borderId="22" xfId="24" applyNumberFormat="1" applyFont="1" applyBorder="1" applyAlignment="1">
      <alignment horizontal="center" vertical="center" wrapText="1"/>
    </xf>
    <xf numFmtId="3" fontId="19" fillId="50" borderId="22" xfId="24" applyNumberFormat="1" applyFont="1" applyFill="1" applyBorder="1" applyAlignment="1">
      <alignment horizontal="center" vertical="center" wrapText="1"/>
    </xf>
    <xf numFmtId="165" fontId="19" fillId="50" borderId="20" xfId="24" applyNumberFormat="1" applyFont="1" applyFill="1" applyBorder="1" applyAlignment="1">
      <alignment horizontal="center" vertical="center"/>
    </xf>
    <xf numFmtId="3" fontId="12" fillId="31" borderId="2" xfId="24" applyNumberFormat="1" applyAlignment="1">
      <alignment horizontal="center"/>
    </xf>
    <xf numFmtId="0" fontId="18" fillId="31" borderId="22" xfId="24" applyFont="1" applyBorder="1" applyAlignment="1">
      <alignment horizontal="center" vertical="center" wrapText="1"/>
    </xf>
    <xf numFmtId="3" fontId="19" fillId="31" borderId="20" xfId="24" applyNumberFormat="1" applyFont="1" applyBorder="1" applyAlignment="1">
      <alignment horizontal="center" vertical="center"/>
    </xf>
    <xf numFmtId="0" fontId="25" fillId="31" borderId="22" xfId="24" applyFont="1" applyBorder="1" applyAlignment="1">
      <alignment horizontal="center" vertical="center" wrapText="1"/>
    </xf>
    <xf numFmtId="3" fontId="26" fillId="50" borderId="20" xfId="24" applyNumberFormat="1" applyFont="1" applyFill="1" applyBorder="1" applyAlignment="1">
      <alignment horizontal="center" vertical="center"/>
    </xf>
    <xf numFmtId="3" fontId="26" fillId="31" borderId="20" xfId="24" applyNumberFormat="1" applyFont="1" applyBorder="1" applyAlignment="1">
      <alignment horizontal="center" vertical="center"/>
    </xf>
    <xf numFmtId="3" fontId="19" fillId="50" borderId="20" xfId="24" applyNumberFormat="1" applyFont="1" applyFill="1" applyBorder="1" applyAlignment="1">
      <alignment horizontal="center" vertical="center"/>
    </xf>
    <xf numFmtId="0" fontId="56" fillId="31" borderId="2" xfId="24" applyFont="1" applyAlignment="1">
      <alignment horizontal="center" wrapText="1"/>
    </xf>
    <xf numFmtId="165" fontId="0" fillId="31" borderId="2" xfId="2" applyNumberFormat="1" applyFont="1" applyAlignment="1">
      <alignment horizontal="center"/>
    </xf>
    <xf numFmtId="0" fontId="27" fillId="31" borderId="43" xfId="24" applyFont="1" applyBorder="1" applyAlignment="1">
      <alignment horizontal="center" vertical="center" wrapText="1"/>
    </xf>
    <xf numFmtId="0" fontId="28" fillId="49" borderId="22" xfId="24" applyFont="1" applyFill="1" applyBorder="1" applyAlignment="1">
      <alignment horizontal="center" vertical="center" wrapText="1"/>
    </xf>
    <xf numFmtId="3" fontId="23" fillId="49" borderId="20" xfId="24" applyNumberFormat="1" applyFont="1" applyFill="1" applyBorder="1" applyAlignment="1">
      <alignment horizontal="center" vertical="center"/>
    </xf>
    <xf numFmtId="0" fontId="19" fillId="51" borderId="22" xfId="24" applyFont="1" applyFill="1" applyBorder="1" applyAlignment="1">
      <alignment horizontal="center" vertical="center" wrapText="1"/>
    </xf>
    <xf numFmtId="165" fontId="26" fillId="31" borderId="20" xfId="24" applyNumberFormat="1" applyFont="1" applyBorder="1" applyAlignment="1">
      <alignment horizontal="center" vertical="center"/>
    </xf>
    <xf numFmtId="0" fontId="28" fillId="31" borderId="43" xfId="24" applyFont="1" applyBorder="1" applyAlignment="1">
      <alignment horizontal="center" vertical="center" wrapText="1"/>
    </xf>
    <xf numFmtId="9" fontId="24" fillId="51" borderId="30" xfId="24" applyNumberFormat="1" applyFont="1" applyFill="1" applyBorder="1" applyAlignment="1">
      <alignment horizontal="center" vertical="center" wrapText="1"/>
    </xf>
    <xf numFmtId="0" fontId="24" fillId="51" borderId="22" xfId="24" applyFont="1" applyFill="1" applyBorder="1" applyAlignment="1">
      <alignment horizontal="center" vertical="center"/>
    </xf>
    <xf numFmtId="0" fontId="27" fillId="31" borderId="47" xfId="24" applyFont="1" applyBorder="1" applyAlignment="1">
      <alignment horizontal="center" vertical="center" wrapText="1"/>
    </xf>
    <xf numFmtId="0" fontId="24" fillId="51" borderId="30" xfId="24" applyFont="1" applyFill="1" applyBorder="1" applyAlignment="1">
      <alignment horizontal="center" vertical="center" wrapText="1"/>
    </xf>
    <xf numFmtId="0" fontId="28" fillId="52" borderId="22" xfId="24" applyFont="1" applyFill="1" applyBorder="1" applyAlignment="1">
      <alignment horizontal="center" vertical="center" wrapText="1"/>
    </xf>
    <xf numFmtId="3" fontId="23" fillId="52" borderId="20" xfId="24" applyNumberFormat="1" applyFont="1" applyFill="1" applyBorder="1" applyAlignment="1">
      <alignment horizontal="center" vertical="center"/>
    </xf>
    <xf numFmtId="3" fontId="23" fillId="51" borderId="20" xfId="24" applyNumberFormat="1" applyFont="1" applyFill="1" applyBorder="1" applyAlignment="1">
      <alignment horizontal="center" vertical="center"/>
    </xf>
    <xf numFmtId="3" fontId="23" fillId="31" borderId="20" xfId="24" applyNumberFormat="1" applyFont="1" applyBorder="1" applyAlignment="1">
      <alignment horizontal="center" vertical="center"/>
    </xf>
    <xf numFmtId="0" fontId="20" fillId="31" borderId="2" xfId="24" applyFont="1" applyAlignment="1">
      <alignment horizontal="center" vertical="center" wrapText="1"/>
    </xf>
    <xf numFmtId="3" fontId="19" fillId="31" borderId="2" xfId="24" applyNumberFormat="1" applyFont="1" applyAlignment="1">
      <alignment horizontal="center" vertical="center"/>
    </xf>
    <xf numFmtId="0" fontId="12" fillId="31" borderId="2" xfId="25"/>
    <xf numFmtId="0" fontId="90" fillId="50" borderId="2" xfId="25" applyFont="1" applyFill="1" applyAlignment="1">
      <alignment horizontal="center"/>
    </xf>
    <xf numFmtId="0" fontId="91" fillId="50" borderId="2" xfId="25" applyFont="1" applyFill="1"/>
    <xf numFmtId="0" fontId="123" fillId="50" borderId="2" xfId="25" applyFont="1" applyFill="1"/>
    <xf numFmtId="0" fontId="123" fillId="31" borderId="2" xfId="25" applyFont="1"/>
    <xf numFmtId="0" fontId="16" fillId="50" borderId="30" xfId="25" applyFont="1" applyFill="1" applyBorder="1" applyAlignment="1">
      <alignment horizontal="left" vertical="center" wrapText="1"/>
    </xf>
    <xf numFmtId="0" fontId="16" fillId="50" borderId="30" xfId="25" applyFont="1" applyFill="1" applyBorder="1" applyAlignment="1">
      <alignment vertical="center" wrapText="1"/>
    </xf>
    <xf numFmtId="0" fontId="17" fillId="50" borderId="17" xfId="25" applyFont="1" applyFill="1" applyBorder="1" applyAlignment="1">
      <alignment horizontal="center" vertical="center" wrapText="1"/>
    </xf>
    <xf numFmtId="0" fontId="17" fillId="50" borderId="22" xfId="25" applyFont="1" applyFill="1" applyBorder="1" applyAlignment="1">
      <alignment horizontal="center" vertical="center" wrapText="1"/>
    </xf>
    <xf numFmtId="0" fontId="17" fillId="50" borderId="20" xfId="25" applyFont="1" applyFill="1" applyBorder="1" applyAlignment="1">
      <alignment horizontal="center" vertical="center" wrapText="1"/>
    </xf>
    <xf numFmtId="0" fontId="17" fillId="50" borderId="33" xfId="25" applyFont="1" applyFill="1" applyBorder="1" applyAlignment="1">
      <alignment horizontal="left" vertical="center" wrapText="1"/>
    </xf>
    <xf numFmtId="0" fontId="17" fillId="50" borderId="20" xfId="25" applyFont="1" applyFill="1" applyBorder="1" applyAlignment="1">
      <alignment horizontal="center" vertical="center"/>
    </xf>
    <xf numFmtId="1" fontId="17" fillId="50" borderId="20" xfId="25" applyNumberFormat="1" applyFont="1" applyFill="1" applyBorder="1" applyAlignment="1">
      <alignment horizontal="center" vertical="center"/>
    </xf>
    <xf numFmtId="0" fontId="16" fillId="50" borderId="22" xfId="25" applyFont="1" applyFill="1" applyBorder="1" applyAlignment="1">
      <alignment vertical="center" wrapText="1"/>
    </xf>
    <xf numFmtId="0" fontId="17" fillId="50" borderId="22" xfId="25" applyFont="1" applyFill="1" applyBorder="1" applyAlignment="1">
      <alignment horizontal="left" vertical="center" wrapText="1"/>
    </xf>
    <xf numFmtId="3" fontId="17" fillId="50" borderId="20" xfId="2" applyNumberFormat="1" applyFont="1" applyFill="1" applyBorder="1" applyAlignment="1">
      <alignment horizontal="center" vertical="center"/>
    </xf>
    <xf numFmtId="9" fontId="17" fillId="50" borderId="20" xfId="25" applyNumberFormat="1" applyFont="1" applyFill="1" applyBorder="1" applyAlignment="1">
      <alignment horizontal="center" vertical="center"/>
    </xf>
    <xf numFmtId="0" fontId="122" fillId="31" borderId="2" xfId="25" applyFont="1"/>
    <xf numFmtId="0" fontId="124" fillId="50" borderId="22" xfId="25" applyFont="1" applyFill="1" applyBorder="1" applyAlignment="1">
      <alignment horizontal="left" vertical="center" wrapText="1"/>
    </xf>
    <xf numFmtId="0" fontId="16" fillId="50" borderId="20" xfId="25" applyFont="1" applyFill="1" applyBorder="1" applyAlignment="1">
      <alignment horizontal="center" vertical="center" wrapText="1"/>
    </xf>
    <xf numFmtId="3" fontId="17" fillId="50" borderId="22" xfId="25" applyNumberFormat="1" applyFont="1" applyFill="1" applyBorder="1" applyAlignment="1">
      <alignment horizontal="center" vertical="center" wrapText="1"/>
    </xf>
    <xf numFmtId="165" fontId="17" fillId="50" borderId="20" xfId="25" applyNumberFormat="1" applyFont="1" applyFill="1" applyBorder="1" applyAlignment="1">
      <alignment horizontal="center" vertical="center"/>
    </xf>
    <xf numFmtId="3" fontId="123" fillId="31" borderId="2" xfId="25" applyNumberFormat="1" applyFont="1"/>
    <xf numFmtId="0" fontId="17" fillId="50" borderId="22" xfId="25" applyFont="1" applyFill="1" applyBorder="1" applyAlignment="1">
      <alignment horizontal="left" vertical="center" wrapText="1" indent="1"/>
    </xf>
    <xf numFmtId="3" fontId="17" fillId="50" borderId="20" xfId="25" applyNumberFormat="1" applyFont="1" applyFill="1" applyBorder="1" applyAlignment="1">
      <alignment horizontal="center" vertical="center"/>
    </xf>
    <xf numFmtId="0" fontId="125" fillId="50" borderId="22" xfId="25" applyFont="1" applyFill="1" applyBorder="1" applyAlignment="1">
      <alignment horizontal="left" vertical="center" wrapText="1" indent="1"/>
    </xf>
    <xf numFmtId="3" fontId="125" fillId="50" borderId="20" xfId="25" applyNumberFormat="1" applyFont="1" applyFill="1" applyBorder="1" applyAlignment="1">
      <alignment horizontal="center" vertical="center"/>
    </xf>
    <xf numFmtId="9" fontId="17" fillId="50" borderId="20" xfId="2" applyFont="1" applyFill="1" applyBorder="1" applyAlignment="1">
      <alignment horizontal="center" vertical="center"/>
    </xf>
    <xf numFmtId="165" fontId="17" fillId="50" borderId="20" xfId="2" applyNumberFormat="1" applyFont="1" applyFill="1" applyBorder="1" applyAlignment="1">
      <alignment horizontal="center" vertical="center"/>
    </xf>
    <xf numFmtId="0" fontId="143" fillId="50" borderId="43" xfId="25" applyFont="1" applyFill="1" applyBorder="1" applyAlignment="1">
      <alignment horizontal="left" vertical="center" wrapText="1" indent="1"/>
    </xf>
    <xf numFmtId="3" fontId="16" fillId="50" borderId="20" xfId="25" applyNumberFormat="1" applyFont="1" applyFill="1" applyBorder="1" applyAlignment="1">
      <alignment horizontal="center" vertical="center"/>
    </xf>
    <xf numFmtId="0" fontId="17" fillId="50" borderId="22" xfId="25" applyFont="1" applyFill="1" applyBorder="1" applyAlignment="1">
      <alignment vertical="center" wrapText="1"/>
    </xf>
    <xf numFmtId="0" fontId="16" fillId="50" borderId="17" xfId="25" applyFont="1" applyFill="1" applyBorder="1" applyAlignment="1">
      <alignment horizontal="center" vertical="center" wrapText="1"/>
    </xf>
    <xf numFmtId="165" fontId="125" fillId="50" borderId="20" xfId="25" applyNumberFormat="1" applyFont="1" applyFill="1" applyBorder="1" applyAlignment="1">
      <alignment horizontal="center" vertical="center"/>
    </xf>
    <xf numFmtId="0" fontId="16" fillId="50" borderId="43" xfId="25" applyFont="1" applyFill="1" applyBorder="1" applyAlignment="1">
      <alignment horizontal="left" vertical="center" wrapText="1" indent="1"/>
    </xf>
    <xf numFmtId="0" fontId="16" fillId="50" borderId="22" xfId="25" applyFont="1" applyFill="1" applyBorder="1" applyAlignment="1">
      <alignment horizontal="left" vertical="center" wrapText="1"/>
    </xf>
    <xf numFmtId="9" fontId="16" fillId="50" borderId="30" xfId="25" applyNumberFormat="1" applyFont="1" applyFill="1" applyBorder="1" applyAlignment="1">
      <alignment horizontal="center" vertical="center" wrapText="1"/>
    </xf>
    <xf numFmtId="0" fontId="16" fillId="50" borderId="22" xfId="25" applyFont="1" applyFill="1" applyBorder="1" applyAlignment="1">
      <alignment horizontal="left" vertical="center"/>
    </xf>
    <xf numFmtId="0" fontId="143" fillId="50" borderId="47" xfId="25" applyFont="1" applyFill="1" applyBorder="1" applyAlignment="1">
      <alignment horizontal="left" vertical="center" wrapText="1" indent="1"/>
    </xf>
    <xf numFmtId="0" fontId="17" fillId="50" borderId="11" xfId="25" applyFont="1" applyFill="1" applyBorder="1" applyAlignment="1">
      <alignment vertical="center"/>
    </xf>
    <xf numFmtId="0" fontId="17" fillId="50" borderId="12" xfId="25" applyFont="1" applyFill="1" applyBorder="1" applyAlignment="1">
      <alignment vertical="center"/>
    </xf>
    <xf numFmtId="0" fontId="17" fillId="50" borderId="15" xfId="25" applyFont="1" applyFill="1" applyBorder="1" applyAlignment="1">
      <alignment vertical="center"/>
    </xf>
    <xf numFmtId="0" fontId="16" fillId="50" borderId="2" xfId="25" applyFont="1" applyFill="1" applyAlignment="1">
      <alignment horizontal="left" vertical="center" wrapText="1" indent="1"/>
    </xf>
    <xf numFmtId="3" fontId="17" fillId="50" borderId="2" xfId="25" applyNumberFormat="1" applyFont="1" applyFill="1" applyAlignment="1">
      <alignment horizontal="center" vertical="center"/>
    </xf>
    <xf numFmtId="0" fontId="145" fillId="31" borderId="2" xfId="26" applyFont="1" applyAlignment="1">
      <alignment wrapText="1"/>
    </xf>
    <xf numFmtId="0" fontId="146" fillId="31" borderId="2" xfId="26" applyFont="1"/>
    <xf numFmtId="0" fontId="145" fillId="31" borderId="2" xfId="26" applyFont="1" applyAlignment="1">
      <alignment horizontal="left" vertical="top" wrapText="1"/>
    </xf>
    <xf numFmtId="0" fontId="148" fillId="31" borderId="2" xfId="26" applyFont="1"/>
    <xf numFmtId="0" fontId="144" fillId="50" borderId="30" xfId="26" applyFont="1" applyFill="1" applyBorder="1" applyAlignment="1">
      <alignment horizontal="left" vertical="center" wrapText="1"/>
    </xf>
    <xf numFmtId="0" fontId="144" fillId="51" borderId="43" xfId="26" applyFont="1" applyFill="1" applyBorder="1" applyAlignment="1">
      <alignment vertical="center" wrapText="1"/>
    </xf>
    <xf numFmtId="0" fontId="146" fillId="31" borderId="43" xfId="26" applyFont="1" applyBorder="1" applyAlignment="1">
      <alignment horizontal="left" vertical="center" wrapText="1"/>
    </xf>
    <xf numFmtId="0" fontId="150" fillId="50" borderId="2" xfId="26" applyFont="1" applyFill="1" applyAlignment="1">
      <alignment horizontal="center" vertical="center"/>
    </xf>
    <xf numFmtId="0" fontId="150" fillId="50" borderId="33" xfId="26" applyFont="1" applyFill="1" applyBorder="1" applyAlignment="1">
      <alignment horizontal="center" vertical="center"/>
    </xf>
    <xf numFmtId="0" fontId="146" fillId="50" borderId="33" xfId="26" applyFont="1" applyFill="1" applyBorder="1" applyAlignment="1">
      <alignment horizontal="center" vertical="center"/>
    </xf>
    <xf numFmtId="0" fontId="150" fillId="50" borderId="33" xfId="26" applyFont="1" applyFill="1" applyBorder="1" applyAlignment="1">
      <alignment horizontal="left" vertical="center" wrapText="1"/>
    </xf>
    <xf numFmtId="0" fontId="150" fillId="50" borderId="36" xfId="26" applyFont="1" applyFill="1" applyBorder="1" applyAlignment="1">
      <alignment horizontal="center" vertical="center"/>
    </xf>
    <xf numFmtId="0" fontId="147" fillId="49" borderId="42" xfId="26" applyFont="1" applyFill="1" applyBorder="1" applyAlignment="1">
      <alignment vertical="center" wrapText="1"/>
    </xf>
    <xf numFmtId="3" fontId="144" fillId="49" borderId="33" xfId="26" applyNumberFormat="1" applyFont="1" applyFill="1" applyBorder="1" applyAlignment="1">
      <alignment horizontal="center" vertical="center"/>
    </xf>
    <xf numFmtId="0" fontId="147" fillId="51" borderId="42" xfId="26" applyFont="1" applyFill="1" applyBorder="1" applyAlignment="1">
      <alignment horizontal="left" vertical="center" wrapText="1"/>
    </xf>
    <xf numFmtId="0" fontId="148" fillId="50" borderId="42" xfId="26" applyFont="1" applyFill="1" applyBorder="1" applyAlignment="1">
      <alignment horizontal="left" vertical="center" wrapText="1"/>
    </xf>
    <xf numFmtId="0" fontId="148" fillId="50" borderId="22" xfId="26" applyFont="1" applyFill="1" applyBorder="1" applyAlignment="1">
      <alignment horizontal="left" vertical="center" wrapText="1"/>
    </xf>
    <xf numFmtId="0" fontId="148" fillId="50" borderId="41" xfId="26" applyFont="1" applyFill="1" applyBorder="1" applyAlignment="1">
      <alignment horizontal="center" vertical="center" wrapText="1"/>
    </xf>
    <xf numFmtId="0" fontId="144" fillId="50" borderId="17" xfId="26" applyFont="1" applyFill="1" applyBorder="1" applyAlignment="1">
      <alignment horizontal="center" vertical="center" wrapText="1"/>
    </xf>
    <xf numFmtId="9" fontId="146" fillId="31" borderId="2" xfId="26" applyNumberFormat="1" applyFont="1" applyAlignment="1">
      <alignment horizontal="center" vertical="center"/>
    </xf>
    <xf numFmtId="0" fontId="148" fillId="50" borderId="22" xfId="26" applyFont="1" applyFill="1" applyBorder="1" applyAlignment="1">
      <alignment horizontal="center" vertical="center" wrapText="1"/>
    </xf>
    <xf numFmtId="3" fontId="144" fillId="31" borderId="33" xfId="26" applyNumberFormat="1" applyFont="1" applyBorder="1" applyAlignment="1">
      <alignment horizontal="center" vertical="center" wrapText="1"/>
    </xf>
    <xf numFmtId="3" fontId="149" fillId="50" borderId="43" xfId="26" applyNumberFormat="1" applyFont="1" applyFill="1" applyBorder="1" applyAlignment="1">
      <alignment horizontal="center" vertical="center" wrapText="1"/>
    </xf>
    <xf numFmtId="3" fontId="149" fillId="50" borderId="33" xfId="26" applyNumberFormat="1" applyFont="1" applyFill="1" applyBorder="1" applyAlignment="1">
      <alignment horizontal="center" vertical="center" wrapText="1"/>
    </xf>
    <xf numFmtId="0" fontId="146" fillId="50" borderId="2" xfId="26" applyFont="1" applyFill="1"/>
    <xf numFmtId="165" fontId="148" fillId="50" borderId="20" xfId="26" applyNumberFormat="1" applyFont="1" applyFill="1" applyBorder="1" applyAlignment="1">
      <alignment horizontal="center" vertical="center"/>
    </xf>
    <xf numFmtId="0" fontId="144" fillId="50" borderId="20" xfId="26" applyFont="1" applyFill="1" applyBorder="1" applyAlignment="1">
      <alignment horizontal="center" vertical="center" wrapText="1"/>
    </xf>
    <xf numFmtId="0" fontId="152" fillId="31" borderId="2" xfId="26" applyFont="1" applyAlignment="1">
      <alignment vertical="center" wrapText="1"/>
    </xf>
    <xf numFmtId="0" fontId="148" fillId="31" borderId="22" xfId="26" applyFont="1" applyBorder="1" applyAlignment="1">
      <alignment horizontal="left" vertical="center" wrapText="1" indent="1"/>
    </xf>
    <xf numFmtId="3" fontId="144" fillId="31" borderId="20" xfId="26" applyNumberFormat="1" applyFont="1" applyBorder="1" applyAlignment="1">
      <alignment horizontal="center" vertical="center"/>
    </xf>
    <xf numFmtId="3" fontId="151" fillId="31" borderId="20" xfId="26" applyNumberFormat="1" applyFont="1" applyBorder="1" applyAlignment="1">
      <alignment horizontal="center" vertical="center"/>
    </xf>
    <xf numFmtId="0" fontId="150" fillId="31" borderId="2" xfId="26" applyFont="1" applyAlignment="1">
      <alignment vertical="center" wrapText="1"/>
    </xf>
    <xf numFmtId="3" fontId="148" fillId="31" borderId="20" xfId="26" applyNumberFormat="1" applyFont="1" applyBorder="1" applyAlignment="1">
      <alignment horizontal="center" vertical="center"/>
    </xf>
    <xf numFmtId="3" fontId="149" fillId="31" borderId="20" xfId="26" applyNumberFormat="1" applyFont="1" applyBorder="1" applyAlignment="1">
      <alignment horizontal="center" vertical="center"/>
    </xf>
    <xf numFmtId="165" fontId="148" fillId="31" borderId="20" xfId="26" applyNumberFormat="1" applyFont="1" applyBorder="1" applyAlignment="1">
      <alignment horizontal="center" vertical="center"/>
    </xf>
    <xf numFmtId="165" fontId="149" fillId="31" borderId="20" xfId="26" applyNumberFormat="1" applyFont="1" applyBorder="1" applyAlignment="1">
      <alignment horizontal="center" vertical="center"/>
    </xf>
    <xf numFmtId="3" fontId="146" fillId="31" borderId="2" xfId="26" applyNumberFormat="1" applyFont="1"/>
    <xf numFmtId="3" fontId="153" fillId="31" borderId="20" xfId="26" applyNumberFormat="1" applyFont="1" applyBorder="1" applyAlignment="1">
      <alignment horizontal="center" vertical="center"/>
    </xf>
    <xf numFmtId="0" fontId="145" fillId="31" borderId="2" xfId="26" applyFont="1"/>
    <xf numFmtId="0" fontId="145" fillId="31" borderId="2" xfId="26" applyFont="1" applyAlignment="1">
      <alignment horizontal="center" vertical="center"/>
    </xf>
    <xf numFmtId="167" fontId="146" fillId="31" borderId="2" xfId="6" applyNumberFormat="1" applyFont="1" applyBorder="1" applyAlignment="1">
      <alignment horizontal="center" vertical="center"/>
    </xf>
    <xf numFmtId="167" fontId="145" fillId="31" borderId="2" xfId="6" applyNumberFormat="1" applyFont="1" applyBorder="1" applyAlignment="1">
      <alignment horizontal="center" vertical="center"/>
    </xf>
    <xf numFmtId="167" fontId="146" fillId="31" borderId="2" xfId="6" applyNumberFormat="1" applyFont="1" applyBorder="1"/>
    <xf numFmtId="167" fontId="145" fillId="31" borderId="2" xfId="6" applyNumberFormat="1" applyFont="1" applyBorder="1"/>
    <xf numFmtId="0" fontId="145" fillId="31" borderId="2" xfId="26" applyFont="1" applyAlignment="1">
      <alignment horizontal="center" vertical="center" wrapText="1"/>
    </xf>
    <xf numFmtId="1" fontId="148" fillId="31" borderId="20" xfId="2" applyNumberFormat="1" applyFont="1" applyBorder="1" applyAlignment="1">
      <alignment horizontal="center" vertical="center"/>
    </xf>
    <xf numFmtId="165" fontId="148" fillId="31" borderId="20" xfId="2" applyNumberFormat="1" applyFont="1" applyBorder="1" applyAlignment="1">
      <alignment horizontal="center" vertical="center"/>
    </xf>
    <xf numFmtId="9" fontId="148" fillId="31" borderId="20" xfId="2" applyFont="1" applyBorder="1" applyAlignment="1">
      <alignment horizontal="center" vertical="center"/>
    </xf>
    <xf numFmtId="0" fontId="147" fillId="31" borderId="43" xfId="26" applyFont="1" applyBorder="1" applyAlignment="1">
      <alignment horizontal="left" vertical="center" wrapText="1" indent="1"/>
    </xf>
    <xf numFmtId="0" fontId="147" fillId="49" borderId="33" xfId="26" applyFont="1" applyFill="1" applyBorder="1" applyAlignment="1">
      <alignment vertical="center" wrapText="1"/>
    </xf>
    <xf numFmtId="3" fontId="144" fillId="49" borderId="20" xfId="26" applyNumberFormat="1" applyFont="1" applyFill="1" applyBorder="1" applyAlignment="1">
      <alignment horizontal="center" vertical="center"/>
    </xf>
    <xf numFmtId="0" fontId="147" fillId="49" borderId="22" xfId="26" applyFont="1" applyFill="1" applyBorder="1" applyAlignment="1">
      <alignment vertical="center" wrapText="1"/>
    </xf>
    <xf numFmtId="0" fontId="147" fillId="51" borderId="22" xfId="26" applyFont="1" applyFill="1" applyBorder="1" applyAlignment="1">
      <alignment vertical="center" wrapText="1"/>
    </xf>
    <xf numFmtId="167" fontId="146" fillId="31" borderId="2" xfId="6" applyNumberFormat="1" applyFont="1"/>
    <xf numFmtId="167" fontId="146" fillId="31" borderId="2" xfId="26" applyNumberFormat="1" applyFont="1"/>
    <xf numFmtId="167" fontId="146" fillId="31" borderId="2" xfId="6" applyNumberFormat="1" applyFont="1" applyFill="1" applyBorder="1"/>
    <xf numFmtId="167" fontId="145" fillId="31" borderId="2" xfId="6" applyNumberFormat="1" applyFont="1" applyFill="1" applyBorder="1"/>
    <xf numFmtId="1" fontId="148" fillId="31" borderId="22" xfId="26" applyNumberFormat="1" applyFont="1" applyBorder="1" applyAlignment="1">
      <alignment horizontal="center" vertical="center" wrapText="1"/>
    </xf>
    <xf numFmtId="1" fontId="148" fillId="50" borderId="22" xfId="26" applyNumberFormat="1" applyFont="1" applyFill="1" applyBorder="1" applyAlignment="1">
      <alignment horizontal="center" vertical="center" wrapText="1"/>
    </xf>
    <xf numFmtId="3" fontId="148" fillId="31" borderId="22" xfId="26" applyNumberFormat="1" applyFont="1" applyBorder="1" applyAlignment="1">
      <alignment horizontal="center" vertical="center" wrapText="1"/>
    </xf>
    <xf numFmtId="3" fontId="149" fillId="31" borderId="22" xfId="26" applyNumberFormat="1" applyFont="1" applyBorder="1" applyAlignment="1">
      <alignment horizontal="center" vertical="center" wrapText="1"/>
    </xf>
    <xf numFmtId="0" fontId="148" fillId="31" borderId="22" xfId="26" applyFont="1" applyBorder="1" applyAlignment="1">
      <alignment horizontal="center" vertical="center" wrapText="1"/>
    </xf>
    <xf numFmtId="0" fontId="148" fillId="31" borderId="43" xfId="26" applyFont="1" applyBorder="1" applyAlignment="1">
      <alignment horizontal="left" vertical="center" wrapText="1" indent="1"/>
    </xf>
    <xf numFmtId="0" fontId="147" fillId="31" borderId="33" xfId="26" applyFont="1" applyBorder="1" applyAlignment="1">
      <alignment horizontal="left" vertical="center" wrapText="1" indent="1"/>
    </xf>
    <xf numFmtId="0" fontId="155" fillId="31" borderId="2" xfId="26" applyFont="1"/>
    <xf numFmtId="3" fontId="148" fillId="50" borderId="22" xfId="26" applyNumberFormat="1" applyFont="1" applyFill="1" applyBorder="1" applyAlignment="1">
      <alignment horizontal="center" vertical="center" wrapText="1"/>
    </xf>
    <xf numFmtId="167" fontId="146" fillId="31" borderId="2" xfId="6" applyNumberFormat="1" applyFont="1" applyAlignment="1">
      <alignment horizontal="right"/>
    </xf>
    <xf numFmtId="167" fontId="145" fillId="31" borderId="2" xfId="6" applyNumberFormat="1" applyFont="1"/>
    <xf numFmtId="167" fontId="145" fillId="31" borderId="2" xfId="26" applyNumberFormat="1" applyFont="1"/>
    <xf numFmtId="0" fontId="148" fillId="31" borderId="42" xfId="26" applyFont="1" applyBorder="1" applyAlignment="1">
      <alignment horizontal="left" vertical="center" wrapText="1"/>
    </xf>
    <xf numFmtId="9" fontId="144" fillId="51" borderId="20" xfId="26" applyNumberFormat="1" applyFont="1" applyFill="1" applyBorder="1" applyAlignment="1">
      <alignment horizontal="center" vertical="center"/>
    </xf>
    <xf numFmtId="0" fontId="146" fillId="31" borderId="2" xfId="26" applyFont="1" applyAlignment="1">
      <alignment wrapText="1"/>
    </xf>
    <xf numFmtId="171" fontId="146" fillId="31" borderId="2" xfId="26" applyNumberFormat="1" applyFont="1"/>
    <xf numFmtId="167" fontId="156" fillId="31" borderId="2" xfId="6" applyNumberFormat="1" applyFont="1" applyFill="1" applyBorder="1" applyAlignment="1">
      <alignment horizontal="right" vertical="center" wrapText="1" readingOrder="1"/>
    </xf>
    <xf numFmtId="3" fontId="148" fillId="50" borderId="20" xfId="26" applyNumberFormat="1" applyFont="1" applyFill="1" applyBorder="1" applyAlignment="1">
      <alignment horizontal="center" vertical="center"/>
    </xf>
    <xf numFmtId="0" fontId="144" fillId="31" borderId="22" xfId="26" applyFont="1" applyBorder="1" applyAlignment="1">
      <alignment horizontal="left" vertical="center" wrapText="1" indent="1"/>
    </xf>
    <xf numFmtId="0" fontId="148" fillId="49" borderId="22" xfId="26" applyFont="1" applyFill="1" applyBorder="1" applyAlignment="1">
      <alignment horizontal="left" vertical="center" wrapText="1" indent="1"/>
    </xf>
    <xf numFmtId="3" fontId="148" fillId="49" borderId="44" xfId="26" applyNumberFormat="1" applyFont="1" applyFill="1" applyBorder="1" applyAlignment="1">
      <alignment horizontal="center" vertical="center"/>
    </xf>
    <xf numFmtId="3" fontId="148" fillId="49" borderId="33" xfId="26" applyNumberFormat="1" applyFont="1" applyFill="1" applyBorder="1" applyAlignment="1">
      <alignment horizontal="center" vertical="center"/>
    </xf>
    <xf numFmtId="9" fontId="144" fillId="51" borderId="65" xfId="26" applyNumberFormat="1" applyFont="1" applyFill="1" applyBorder="1" applyAlignment="1">
      <alignment horizontal="center" vertical="center"/>
    </xf>
    <xf numFmtId="0" fontId="144" fillId="49" borderId="22" xfId="26" applyFont="1" applyFill="1" applyBorder="1" applyAlignment="1">
      <alignment horizontal="left" vertical="center" wrapText="1" indent="1"/>
    </xf>
    <xf numFmtId="3" fontId="144" fillId="49" borderId="17" xfId="26" applyNumberFormat="1" applyFont="1" applyFill="1" applyBorder="1" applyAlignment="1">
      <alignment horizontal="center" vertical="center"/>
    </xf>
    <xf numFmtId="0" fontId="147" fillId="51" borderId="22" xfId="26" applyFont="1" applyFill="1" applyBorder="1" applyAlignment="1">
      <alignment horizontal="left" vertical="center" wrapText="1"/>
    </xf>
    <xf numFmtId="9" fontId="144" fillId="51" borderId="33" xfId="26" applyNumberFormat="1" applyFont="1" applyFill="1" applyBorder="1" applyAlignment="1">
      <alignment horizontal="center" vertical="center"/>
    </xf>
    <xf numFmtId="9" fontId="144" fillId="51" borderId="15" xfId="26" applyNumberFormat="1" applyFont="1" applyFill="1" applyBorder="1" applyAlignment="1">
      <alignment horizontal="center" vertical="center"/>
    </xf>
    <xf numFmtId="3" fontId="148" fillId="31" borderId="33" xfId="26" applyNumberFormat="1" applyFont="1" applyBorder="1" applyAlignment="1">
      <alignment horizontal="center"/>
    </xf>
    <xf numFmtId="0" fontId="144" fillId="49" borderId="43" xfId="26" applyFont="1" applyFill="1" applyBorder="1" applyAlignment="1">
      <alignment horizontal="left" vertical="center" wrapText="1" indent="1"/>
    </xf>
    <xf numFmtId="0" fontId="146" fillId="50" borderId="65" xfId="26" applyFont="1" applyFill="1" applyBorder="1" applyAlignment="1">
      <alignment horizontal="left" vertical="center" wrapText="1"/>
    </xf>
    <xf numFmtId="0" fontId="146" fillId="50" borderId="22" xfId="26" applyFont="1" applyFill="1" applyBorder="1" applyAlignment="1">
      <alignment horizontal="left" vertical="center" wrapText="1"/>
    </xf>
    <xf numFmtId="0" fontId="145" fillId="50" borderId="20" xfId="26" applyFont="1" applyFill="1" applyBorder="1" applyAlignment="1">
      <alignment horizontal="center" vertical="center" wrapText="1"/>
    </xf>
    <xf numFmtId="3" fontId="146" fillId="31" borderId="22" xfId="26" applyNumberFormat="1" applyFont="1" applyBorder="1" applyAlignment="1">
      <alignment horizontal="center" vertical="center" wrapText="1"/>
    </xf>
    <xf numFmtId="0" fontId="146" fillId="31" borderId="22" xfId="26" applyFont="1" applyBorder="1" applyAlignment="1">
      <alignment horizontal="center" vertical="center" wrapText="1"/>
    </xf>
    <xf numFmtId="165" fontId="146" fillId="31" borderId="20" xfId="26" applyNumberFormat="1" applyFont="1" applyBorder="1" applyAlignment="1">
      <alignment horizontal="center" vertical="center"/>
    </xf>
    <xf numFmtId="0" fontId="146" fillId="31" borderId="22" xfId="26" applyFont="1" applyBorder="1" applyAlignment="1">
      <alignment horizontal="left" vertical="center" wrapText="1" indent="1"/>
    </xf>
    <xf numFmtId="3" fontId="145" fillId="31" borderId="20" xfId="26" applyNumberFormat="1" applyFont="1" applyBorder="1" applyAlignment="1">
      <alignment horizontal="center" vertical="center"/>
    </xf>
    <xf numFmtId="0" fontId="158" fillId="31" borderId="22" xfId="26" applyFont="1" applyBorder="1" applyAlignment="1">
      <alignment horizontal="left" vertical="center" wrapText="1" indent="1"/>
    </xf>
    <xf numFmtId="3" fontId="146" fillId="31" borderId="20" xfId="26" applyNumberFormat="1" applyFont="1" applyBorder="1" applyAlignment="1">
      <alignment horizontal="center" vertical="center"/>
    </xf>
    <xf numFmtId="3" fontId="152" fillId="31" borderId="20" xfId="26" applyNumberFormat="1" applyFont="1" applyBorder="1" applyAlignment="1">
      <alignment horizontal="center" vertical="center"/>
    </xf>
    <xf numFmtId="3" fontId="150" fillId="31" borderId="20" xfId="26" applyNumberFormat="1" applyFont="1" applyBorder="1" applyAlignment="1">
      <alignment horizontal="center" vertical="center"/>
    </xf>
    <xf numFmtId="3" fontId="159" fillId="31" borderId="20" xfId="26" applyNumberFormat="1" applyFont="1" applyBorder="1" applyAlignment="1">
      <alignment horizontal="center" vertical="center"/>
    </xf>
    <xf numFmtId="3" fontId="160" fillId="31" borderId="20" xfId="26" applyNumberFormat="1" applyFont="1" applyBorder="1" applyAlignment="1">
      <alignment horizontal="center" vertical="center"/>
    </xf>
    <xf numFmtId="3" fontId="158" fillId="31" borderId="20" xfId="26" applyNumberFormat="1" applyFont="1" applyBorder="1" applyAlignment="1">
      <alignment horizontal="center" vertical="center"/>
    </xf>
    <xf numFmtId="0" fontId="161" fillId="31" borderId="47" xfId="26" applyFont="1" applyBorder="1" applyAlignment="1">
      <alignment horizontal="left" vertical="center" wrapText="1" indent="1"/>
    </xf>
    <xf numFmtId="0" fontId="157" fillId="49" borderId="22" xfId="26" applyFont="1" applyFill="1" applyBorder="1" applyAlignment="1">
      <alignment vertical="center" wrapText="1"/>
    </xf>
    <xf numFmtId="3" fontId="145" fillId="49" borderId="20" xfId="26" applyNumberFormat="1" applyFont="1" applyFill="1" applyBorder="1" applyAlignment="1">
      <alignment horizontal="center" vertical="center"/>
    </xf>
    <xf numFmtId="0" fontId="157" fillId="52" borderId="22" xfId="26" applyFont="1" applyFill="1" applyBorder="1" applyAlignment="1">
      <alignment vertical="center" wrapText="1"/>
    </xf>
    <xf numFmtId="3" fontId="145" fillId="52" borderId="20" xfId="26" applyNumberFormat="1" applyFont="1" applyFill="1" applyBorder="1" applyAlignment="1">
      <alignment horizontal="center" vertical="center"/>
    </xf>
    <xf numFmtId="3" fontId="145" fillId="52" borderId="17" xfId="26" applyNumberFormat="1" applyFont="1" applyFill="1" applyBorder="1" applyAlignment="1">
      <alignment horizontal="center" vertical="center"/>
    </xf>
    <xf numFmtId="0" fontId="157" fillId="51" borderId="22" xfId="26" applyFont="1" applyFill="1" applyBorder="1" applyAlignment="1">
      <alignment horizontal="left" vertical="center" wrapText="1"/>
    </xf>
    <xf numFmtId="9" fontId="90" fillId="31" borderId="33" xfId="26" applyNumberFormat="1" applyFont="1" applyBorder="1" applyAlignment="1">
      <alignment horizontal="center" vertical="center" wrapText="1"/>
    </xf>
    <xf numFmtId="9" fontId="90" fillId="31" borderId="64" xfId="26" applyNumberFormat="1" applyFont="1" applyBorder="1" applyAlignment="1">
      <alignment horizontal="center" vertical="center" wrapText="1"/>
    </xf>
    <xf numFmtId="0" fontId="146" fillId="50" borderId="42" xfId="26" applyFont="1" applyFill="1" applyBorder="1" applyAlignment="1">
      <alignment horizontal="left" vertical="center" wrapText="1"/>
    </xf>
    <xf numFmtId="9" fontId="90" fillId="50" borderId="64" xfId="26" applyNumberFormat="1" applyFont="1" applyFill="1" applyBorder="1" applyAlignment="1">
      <alignment horizontal="center" vertical="center" wrapText="1"/>
    </xf>
    <xf numFmtId="0" fontId="145" fillId="69" borderId="22" xfId="26" applyFont="1" applyFill="1" applyBorder="1" applyAlignment="1">
      <alignment vertical="center" wrapText="1"/>
    </xf>
    <xf numFmtId="3" fontId="145" fillId="69" borderId="20" xfId="26" applyNumberFormat="1" applyFont="1" applyFill="1" applyBorder="1" applyAlignment="1">
      <alignment horizontal="center" vertical="center"/>
    </xf>
    <xf numFmtId="3" fontId="90" fillId="31" borderId="20" xfId="26" applyNumberFormat="1" applyFont="1" applyBorder="1" applyAlignment="1">
      <alignment horizontal="center" vertical="center"/>
    </xf>
    <xf numFmtId="3" fontId="91" fillId="31" borderId="20" xfId="26" applyNumberFormat="1" applyFont="1" applyBorder="1" applyAlignment="1">
      <alignment horizontal="center" vertical="center"/>
    </xf>
    <xf numFmtId="0" fontId="162" fillId="31" borderId="2" xfId="26" applyFont="1"/>
    <xf numFmtId="0" fontId="145" fillId="31" borderId="2" xfId="26" applyFont="1" applyAlignment="1">
      <alignment horizontal="left" vertical="center" wrapText="1" indent="1"/>
    </xf>
    <xf numFmtId="3" fontId="146" fillId="31" borderId="2" xfId="26" applyNumberFormat="1" applyFont="1" applyAlignment="1">
      <alignment horizontal="center" vertical="center"/>
    </xf>
    <xf numFmtId="3" fontId="146" fillId="31" borderId="64" xfId="26" applyNumberFormat="1" applyFont="1" applyBorder="1" applyAlignment="1">
      <alignment horizontal="center" vertical="center"/>
    </xf>
    <xf numFmtId="9" fontId="90" fillId="50" borderId="33" xfId="26" applyNumberFormat="1" applyFont="1" applyFill="1" applyBorder="1" applyAlignment="1">
      <alignment horizontal="center" vertical="center" wrapText="1"/>
    </xf>
    <xf numFmtId="0" fontId="162" fillId="31" borderId="2" xfId="27" applyFont="1" applyAlignment="1">
      <alignment horizontal="center"/>
    </xf>
    <xf numFmtId="0" fontId="163" fillId="31" borderId="2" xfId="27" applyFont="1"/>
    <xf numFmtId="0" fontId="162" fillId="50" borderId="101" xfId="27" applyFont="1" applyFill="1" applyBorder="1" applyAlignment="1">
      <alignment horizontal="left" vertical="center" wrapText="1"/>
    </xf>
    <xf numFmtId="0" fontId="163" fillId="50" borderId="101" xfId="27" applyFont="1" applyFill="1" applyBorder="1" applyAlignment="1">
      <alignment horizontal="center" vertical="center" wrapText="1"/>
    </xf>
    <xf numFmtId="0" fontId="163" fillId="31" borderId="101" xfId="27" applyFont="1" applyBorder="1" applyAlignment="1">
      <alignment horizontal="center" vertical="center" wrapText="1"/>
    </xf>
    <xf numFmtId="0" fontId="162" fillId="51" borderId="101" xfId="27" applyFont="1" applyFill="1" applyBorder="1" applyAlignment="1">
      <alignment vertical="center" wrapText="1"/>
    </xf>
    <xf numFmtId="0" fontId="162" fillId="50" borderId="101" xfId="27" applyFont="1" applyFill="1" applyBorder="1" applyAlignment="1">
      <alignment horizontal="center" vertical="center" wrapText="1"/>
    </xf>
    <xf numFmtId="0" fontId="163" fillId="50" borderId="101" xfId="27" applyFont="1" applyFill="1" applyBorder="1" applyAlignment="1">
      <alignment vertical="top" wrapText="1"/>
    </xf>
    <xf numFmtId="9" fontId="162" fillId="31" borderId="101" xfId="27" applyNumberFormat="1" applyFont="1" applyBorder="1" applyAlignment="1">
      <alignment horizontal="center" vertical="center"/>
    </xf>
    <xf numFmtId="0" fontId="163" fillId="54" borderId="101" xfId="27" applyFont="1" applyFill="1" applyBorder="1" applyAlignment="1">
      <alignment vertical="center" wrapText="1"/>
    </xf>
    <xf numFmtId="3" fontId="163" fillId="54" borderId="101" xfId="2" applyNumberFormat="1" applyFont="1" applyFill="1" applyBorder="1" applyAlignment="1">
      <alignment horizontal="center" vertical="center"/>
    </xf>
    <xf numFmtId="9" fontId="163" fillId="54" borderId="101" xfId="27" applyNumberFormat="1" applyFont="1" applyFill="1" applyBorder="1" applyAlignment="1">
      <alignment horizontal="center" vertical="center"/>
    </xf>
    <xf numFmtId="0" fontId="163" fillId="54" borderId="101" xfId="27" applyFont="1" applyFill="1" applyBorder="1" applyAlignment="1">
      <alignment horizontal="left" vertical="center" wrapText="1"/>
    </xf>
    <xf numFmtId="9" fontId="163" fillId="31" borderId="101" xfId="27" applyNumberFormat="1" applyFont="1" applyBorder="1" applyAlignment="1">
      <alignment horizontal="center" vertical="center"/>
    </xf>
    <xf numFmtId="0" fontId="162" fillId="51" borderId="101" xfId="27" applyFont="1" applyFill="1" applyBorder="1" applyAlignment="1">
      <alignment horizontal="left" vertical="center" wrapText="1"/>
    </xf>
    <xf numFmtId="0" fontId="163" fillId="50" borderId="101" xfId="27" applyFont="1" applyFill="1" applyBorder="1" applyAlignment="1">
      <alignment horizontal="left" vertical="center" wrapText="1"/>
    </xf>
    <xf numFmtId="3" fontId="163" fillId="31" borderId="101" xfId="27" applyNumberFormat="1" applyFont="1" applyBorder="1" applyAlignment="1">
      <alignment horizontal="center" vertical="center" wrapText="1"/>
    </xf>
    <xf numFmtId="3" fontId="162" fillId="50" borderId="101" xfId="27" applyNumberFormat="1" applyFont="1" applyFill="1" applyBorder="1" applyAlignment="1">
      <alignment horizontal="center" vertical="center" wrapText="1"/>
    </xf>
    <xf numFmtId="3" fontId="163" fillId="50" borderId="101" xfId="27" applyNumberFormat="1" applyFont="1" applyFill="1" applyBorder="1" applyAlignment="1">
      <alignment horizontal="center" vertical="center" wrapText="1"/>
    </xf>
    <xf numFmtId="165" fontId="163" fillId="50" borderId="101" xfId="27" applyNumberFormat="1" applyFont="1" applyFill="1" applyBorder="1" applyAlignment="1">
      <alignment horizontal="center" vertical="center"/>
    </xf>
    <xf numFmtId="0" fontId="163" fillId="31" borderId="101" xfId="27" applyFont="1" applyBorder="1" applyAlignment="1">
      <alignment horizontal="left" vertical="center" wrapText="1" indent="1"/>
    </xf>
    <xf numFmtId="3" fontId="163" fillId="31" borderId="101" xfId="27" applyNumberFormat="1" applyFont="1" applyBorder="1" applyAlignment="1">
      <alignment horizontal="center" vertical="center"/>
    </xf>
    <xf numFmtId="0" fontId="164" fillId="31" borderId="101" xfId="27" applyFont="1" applyBorder="1" applyAlignment="1">
      <alignment horizontal="left" vertical="center" wrapText="1" indent="1"/>
    </xf>
    <xf numFmtId="1" fontId="163" fillId="31" borderId="101" xfId="2" applyNumberFormat="1" applyFont="1" applyBorder="1" applyAlignment="1">
      <alignment horizontal="center" vertical="center"/>
    </xf>
    <xf numFmtId="3" fontId="163" fillId="31" borderId="2" xfId="27" applyNumberFormat="1" applyFont="1"/>
    <xf numFmtId="3" fontId="163" fillId="50" borderId="101" xfId="27" applyNumberFormat="1" applyFont="1" applyFill="1" applyBorder="1" applyAlignment="1">
      <alignment horizontal="center" vertical="center"/>
    </xf>
    <xf numFmtId="9" fontId="163" fillId="31" borderId="101" xfId="2" applyFont="1" applyBorder="1" applyAlignment="1">
      <alignment horizontal="center" vertical="center"/>
    </xf>
    <xf numFmtId="165" fontId="163" fillId="31" borderId="101" xfId="2" applyNumberFormat="1" applyFont="1" applyBorder="1" applyAlignment="1">
      <alignment horizontal="center" vertical="center"/>
    </xf>
    <xf numFmtId="0" fontId="165" fillId="31" borderId="101" xfId="27" applyFont="1" applyBorder="1" applyAlignment="1">
      <alignment horizontal="left" vertical="center" wrapText="1" indent="1"/>
    </xf>
    <xf numFmtId="3" fontId="162" fillId="31" borderId="101" xfId="27" applyNumberFormat="1" applyFont="1" applyBorder="1" applyAlignment="1">
      <alignment horizontal="center" vertical="center"/>
    </xf>
    <xf numFmtId="0" fontId="162" fillId="49" borderId="101" xfId="27" applyFont="1" applyFill="1" applyBorder="1" applyAlignment="1">
      <alignment vertical="center" wrapText="1"/>
    </xf>
    <xf numFmtId="3" fontId="162" fillId="49" borderId="101" xfId="27" applyNumberFormat="1" applyFont="1" applyFill="1" applyBorder="1" applyAlignment="1">
      <alignment horizontal="center" vertical="center"/>
    </xf>
    <xf numFmtId="0" fontId="162" fillId="49" borderId="101" xfId="27" applyFont="1" applyFill="1" applyBorder="1" applyAlignment="1">
      <alignment horizontal="left" vertical="center" wrapText="1"/>
    </xf>
    <xf numFmtId="0" fontId="163" fillId="51" borderId="101" xfId="27" applyFont="1" applyFill="1" applyBorder="1" applyAlignment="1">
      <alignment horizontal="left" vertical="center" wrapText="1"/>
    </xf>
    <xf numFmtId="3" fontId="164" fillId="31" borderId="101" xfId="27" applyNumberFormat="1" applyFont="1" applyBorder="1" applyAlignment="1">
      <alignment horizontal="center" vertical="center"/>
    </xf>
    <xf numFmtId="0" fontId="162" fillId="52" borderId="101" xfId="27" applyFont="1" applyFill="1" applyBorder="1" applyAlignment="1">
      <alignment vertical="center" wrapText="1"/>
    </xf>
    <xf numFmtId="3" fontId="162" fillId="52" borderId="101" xfId="27" applyNumberFormat="1" applyFont="1" applyFill="1" applyBorder="1" applyAlignment="1">
      <alignment horizontal="center" vertical="center"/>
    </xf>
    <xf numFmtId="0" fontId="162" fillId="51" borderId="101" xfId="27" applyFont="1" applyFill="1" applyBorder="1" applyAlignment="1">
      <alignment horizontal="center" wrapText="1"/>
    </xf>
    <xf numFmtId="3" fontId="162" fillId="51" borderId="101" xfId="27" applyNumberFormat="1" applyFont="1" applyFill="1" applyBorder="1" applyAlignment="1">
      <alignment horizontal="center"/>
    </xf>
    <xf numFmtId="0" fontId="162" fillId="31" borderId="2" xfId="27" applyFont="1" applyAlignment="1">
      <alignment vertical="center" wrapText="1"/>
    </xf>
    <xf numFmtId="3" fontId="162" fillId="31" borderId="2" xfId="27" applyNumberFormat="1" applyFont="1" applyAlignment="1">
      <alignment horizontal="center" vertical="center"/>
    </xf>
    <xf numFmtId="0" fontId="162" fillId="50" borderId="101" xfId="27" applyFont="1" applyFill="1" applyBorder="1" applyAlignment="1">
      <alignment vertical="center" wrapText="1"/>
    </xf>
    <xf numFmtId="3" fontId="162" fillId="50" borderId="101" xfId="27" applyNumberFormat="1" applyFont="1" applyFill="1" applyBorder="1" applyAlignment="1">
      <alignment horizontal="center" vertical="center"/>
    </xf>
    <xf numFmtId="9" fontId="162" fillId="50" borderId="101" xfId="27" applyNumberFormat="1" applyFont="1" applyFill="1" applyBorder="1" applyAlignment="1">
      <alignment horizontal="center" vertical="center" wrapText="1"/>
    </xf>
    <xf numFmtId="0" fontId="78" fillId="31" borderId="2" xfId="28" applyFont="1" applyAlignment="1">
      <alignment horizontal="center"/>
    </xf>
    <xf numFmtId="0" fontId="14" fillId="31" borderId="2" xfId="28" applyFont="1"/>
    <xf numFmtId="0" fontId="12" fillId="31" borderId="2" xfId="28"/>
    <xf numFmtId="0" fontId="80" fillId="31" borderId="2" xfId="28" applyFont="1"/>
    <xf numFmtId="0" fontId="78" fillId="50" borderId="30" xfId="28" applyFont="1" applyFill="1" applyBorder="1" applyAlignment="1">
      <alignment horizontal="left" vertical="center" wrapText="1"/>
    </xf>
    <xf numFmtId="0" fontId="80" fillId="50" borderId="2" xfId="28" applyFont="1" applyFill="1"/>
    <xf numFmtId="0" fontId="78" fillId="51" borderId="30" xfId="28" applyFont="1" applyFill="1" applyBorder="1" applyAlignment="1">
      <alignment vertical="center" wrapText="1"/>
    </xf>
    <xf numFmtId="0" fontId="80" fillId="50" borderId="17" xfId="28" applyFont="1" applyFill="1" applyBorder="1" applyAlignment="1">
      <alignment horizontal="center" vertical="center" wrapText="1"/>
    </xf>
    <xf numFmtId="0" fontId="80" fillId="50" borderId="22" xfId="28" applyFont="1" applyFill="1" applyBorder="1" applyAlignment="1">
      <alignment horizontal="center" vertical="center" wrapText="1"/>
    </xf>
    <xf numFmtId="0" fontId="80" fillId="50" borderId="20" xfId="28" applyFont="1" applyFill="1" applyBorder="1" applyAlignment="1">
      <alignment horizontal="center" vertical="center" wrapText="1"/>
    </xf>
    <xf numFmtId="0" fontId="80" fillId="54" borderId="22" xfId="28" applyFont="1" applyFill="1" applyBorder="1" applyAlignment="1">
      <alignment vertical="center" wrapText="1"/>
    </xf>
    <xf numFmtId="9" fontId="78" fillId="54" borderId="20" xfId="28" applyNumberFormat="1" applyFont="1" applyFill="1" applyBorder="1" applyAlignment="1">
      <alignment horizontal="center" vertical="center"/>
    </xf>
    <xf numFmtId="9" fontId="80" fillId="54" borderId="20" xfId="28" applyNumberFormat="1" applyFont="1" applyFill="1" applyBorder="1" applyAlignment="1">
      <alignment horizontal="center" vertical="center"/>
    </xf>
    <xf numFmtId="1" fontId="78" fillId="54" borderId="20" xfId="28" applyNumberFormat="1" applyFont="1" applyFill="1" applyBorder="1" applyAlignment="1">
      <alignment horizontal="center" vertical="center"/>
    </xf>
    <xf numFmtId="1" fontId="80" fillId="54" borderId="30" xfId="28" applyNumberFormat="1" applyFont="1" applyFill="1" applyBorder="1" applyAlignment="1">
      <alignment horizontal="center" vertical="center"/>
    </xf>
    <xf numFmtId="9" fontId="80" fillId="54" borderId="30" xfId="28" applyNumberFormat="1" applyFont="1" applyFill="1" applyBorder="1" applyAlignment="1">
      <alignment horizontal="center" vertical="center"/>
    </xf>
    <xf numFmtId="0" fontId="78" fillId="51" borderId="22" xfId="28" applyFont="1" applyFill="1" applyBorder="1" applyAlignment="1">
      <alignment vertical="center" wrapText="1"/>
    </xf>
    <xf numFmtId="1" fontId="75" fillId="54" borderId="17" xfId="28" applyNumberFormat="1" applyFont="1" applyFill="1" applyBorder="1" applyAlignment="1">
      <alignment horizontal="center" vertical="center"/>
    </xf>
    <xf numFmtId="9" fontId="80" fillId="54" borderId="17" xfId="28" applyNumberFormat="1" applyFont="1" applyFill="1" applyBorder="1" applyAlignment="1">
      <alignment horizontal="center" vertical="center"/>
    </xf>
    <xf numFmtId="9" fontId="80" fillId="54" borderId="80" xfId="28" applyNumberFormat="1" applyFont="1" applyFill="1" applyBorder="1" applyAlignment="1">
      <alignment horizontal="center" vertical="center"/>
    </xf>
    <xf numFmtId="9" fontId="80" fillId="54" borderId="81" xfId="28" applyNumberFormat="1" applyFont="1" applyFill="1" applyBorder="1" applyAlignment="1">
      <alignment horizontal="center" vertical="center"/>
    </xf>
    <xf numFmtId="0" fontId="79" fillId="51" borderId="22" xfId="28" applyFont="1" applyFill="1" applyBorder="1" applyAlignment="1">
      <alignment horizontal="left" vertical="center" wrapText="1"/>
    </xf>
    <xf numFmtId="0" fontId="79" fillId="50" borderId="22" xfId="28" applyFont="1" applyFill="1" applyBorder="1" applyAlignment="1">
      <alignment horizontal="left" vertical="center" wrapText="1"/>
    </xf>
    <xf numFmtId="0" fontId="80" fillId="50" borderId="22" xfId="28" applyFont="1" applyFill="1" applyBorder="1" applyAlignment="1">
      <alignment horizontal="left" vertical="center" wrapText="1"/>
    </xf>
    <xf numFmtId="0" fontId="78" fillId="50" borderId="17" xfId="28" applyFont="1" applyFill="1" applyBorder="1" applyAlignment="1">
      <alignment horizontal="center" vertical="center" wrapText="1"/>
    </xf>
    <xf numFmtId="0" fontId="78" fillId="50" borderId="20" xfId="28" applyFont="1" applyFill="1" applyBorder="1" applyAlignment="1">
      <alignment horizontal="center" vertical="center" wrapText="1"/>
    </xf>
    <xf numFmtId="3" fontId="12" fillId="31" borderId="2" xfId="28" applyNumberFormat="1"/>
    <xf numFmtId="3" fontId="19" fillId="31" borderId="22" xfId="28" applyNumberFormat="1" applyFont="1" applyBorder="1" applyAlignment="1">
      <alignment horizontal="center" vertical="center" wrapText="1"/>
    </xf>
    <xf numFmtId="3" fontId="19" fillId="50" borderId="22" xfId="28" applyNumberFormat="1" applyFont="1" applyFill="1" applyBorder="1" applyAlignment="1">
      <alignment horizontal="center" vertical="center" wrapText="1"/>
    </xf>
    <xf numFmtId="3" fontId="80" fillId="50" borderId="22" xfId="28" applyNumberFormat="1" applyFont="1" applyFill="1" applyBorder="1" applyAlignment="1">
      <alignment horizontal="center" vertical="center" wrapText="1"/>
    </xf>
    <xf numFmtId="165" fontId="80" fillId="50" borderId="20" xfId="28" applyNumberFormat="1" applyFont="1" applyFill="1" applyBorder="1" applyAlignment="1">
      <alignment horizontal="center" vertical="center"/>
    </xf>
    <xf numFmtId="0" fontId="80" fillId="31" borderId="22" xfId="28" applyFont="1" applyBorder="1" applyAlignment="1">
      <alignment horizontal="left" vertical="center" wrapText="1" indent="1"/>
    </xf>
    <xf numFmtId="3" fontId="80" fillId="31" borderId="20" xfId="28" applyNumberFormat="1" applyFont="1" applyBorder="1" applyAlignment="1">
      <alignment horizontal="center" vertical="center"/>
    </xf>
    <xf numFmtId="0" fontId="82" fillId="31" borderId="22" xfId="28" applyFont="1" applyBorder="1" applyAlignment="1">
      <alignment horizontal="left" vertical="center" wrapText="1" indent="1"/>
    </xf>
    <xf numFmtId="3" fontId="26" fillId="50" borderId="20" xfId="28" applyNumberFormat="1" applyFont="1" applyFill="1" applyBorder="1" applyAlignment="1">
      <alignment horizontal="center" vertical="center"/>
    </xf>
    <xf numFmtId="3" fontId="26" fillId="31" borderId="20" xfId="28" applyNumberFormat="1" applyFont="1" applyBorder="1" applyAlignment="1">
      <alignment horizontal="center" vertical="center"/>
    </xf>
    <xf numFmtId="3" fontId="82" fillId="31" borderId="20" xfId="28" applyNumberFormat="1" applyFont="1" applyBorder="1" applyAlignment="1">
      <alignment horizontal="center" vertical="center"/>
    </xf>
    <xf numFmtId="165" fontId="82" fillId="31" borderId="20" xfId="28" applyNumberFormat="1" applyFont="1" applyBorder="1" applyAlignment="1">
      <alignment horizontal="center" vertical="center"/>
    </xf>
    <xf numFmtId="3" fontId="19" fillId="31" borderId="20" xfId="28" applyNumberFormat="1" applyFont="1" applyBorder="1" applyAlignment="1">
      <alignment horizontal="center" vertical="center"/>
    </xf>
    <xf numFmtId="0" fontId="83" fillId="31" borderId="43" xfId="28" applyFont="1" applyBorder="1" applyAlignment="1">
      <alignment horizontal="left" vertical="center" wrapText="1" indent="1"/>
    </xf>
    <xf numFmtId="3" fontId="82" fillId="50" borderId="20" xfId="28" applyNumberFormat="1" applyFont="1" applyFill="1" applyBorder="1" applyAlignment="1">
      <alignment horizontal="center" vertical="center"/>
    </xf>
    <xf numFmtId="0" fontId="79" fillId="49" borderId="22" xfId="28" applyFont="1" applyFill="1" applyBorder="1" applyAlignment="1">
      <alignment vertical="center" wrapText="1"/>
    </xf>
    <xf numFmtId="3" fontId="78" fillId="49" borderId="20" xfId="28" applyNumberFormat="1" applyFont="1" applyFill="1" applyBorder="1" applyAlignment="1">
      <alignment horizontal="center" vertical="center"/>
    </xf>
    <xf numFmtId="0" fontId="78" fillId="51" borderId="22" xfId="28" applyFont="1" applyFill="1" applyBorder="1" applyAlignment="1">
      <alignment horizontal="left" vertical="center" wrapText="1"/>
    </xf>
    <xf numFmtId="0" fontId="78" fillId="51" borderId="22" xfId="28" applyFont="1" applyFill="1" applyBorder="1" applyAlignment="1">
      <alignment horizontal="left" vertical="top" wrapText="1"/>
    </xf>
    <xf numFmtId="9" fontId="79" fillId="51" borderId="30" xfId="28" applyNumberFormat="1" applyFont="1" applyFill="1" applyBorder="1" applyAlignment="1">
      <alignment horizontal="center" vertical="center" wrapText="1"/>
    </xf>
    <xf numFmtId="0" fontId="79" fillId="51" borderId="22" xfId="28" applyFont="1" applyFill="1" applyBorder="1" applyAlignment="1">
      <alignment horizontal="left" vertical="center"/>
    </xf>
    <xf numFmtId="0" fontId="19" fillId="31" borderId="22" xfId="28" applyFont="1" applyBorder="1" applyAlignment="1">
      <alignment horizontal="left" vertical="center" wrapText="1"/>
    </xf>
    <xf numFmtId="0" fontId="19" fillId="31" borderId="22" xfId="28" applyFont="1" applyBorder="1" applyAlignment="1">
      <alignment horizontal="center" vertical="center" wrapText="1"/>
    </xf>
    <xf numFmtId="0" fontId="79" fillId="51" borderId="30" xfId="28" applyFont="1" applyFill="1" applyBorder="1" applyAlignment="1">
      <alignment horizontal="left" vertical="center" wrapText="1"/>
    </xf>
    <xf numFmtId="0" fontId="78" fillId="52" borderId="30" xfId="28" applyFont="1" applyFill="1" applyBorder="1" applyAlignment="1">
      <alignment vertical="center" wrapText="1"/>
    </xf>
    <xf numFmtId="3" fontId="78" fillId="52" borderId="30" xfId="28" applyNumberFormat="1" applyFont="1" applyFill="1" applyBorder="1" applyAlignment="1">
      <alignment horizontal="center" vertical="center"/>
    </xf>
    <xf numFmtId="0" fontId="78" fillId="52" borderId="22" xfId="28" applyFont="1" applyFill="1" applyBorder="1" applyAlignment="1">
      <alignment vertical="center" wrapText="1"/>
    </xf>
    <xf numFmtId="3" fontId="78" fillId="52" borderId="20" xfId="28" applyNumberFormat="1" applyFont="1" applyFill="1" applyBorder="1" applyAlignment="1">
      <alignment horizontal="center" vertical="center"/>
    </xf>
    <xf numFmtId="3" fontId="80" fillId="31" borderId="2" xfId="28" applyNumberFormat="1" applyFont="1"/>
    <xf numFmtId="3" fontId="78" fillId="31" borderId="20" xfId="28" applyNumberFormat="1" applyFont="1" applyBorder="1" applyAlignment="1">
      <alignment horizontal="center" vertical="center"/>
    </xf>
    <xf numFmtId="3" fontId="78" fillId="50" borderId="20" xfId="28" applyNumberFormat="1" applyFont="1" applyFill="1" applyBorder="1" applyAlignment="1">
      <alignment horizontal="center" vertical="center"/>
    </xf>
    <xf numFmtId="0" fontId="30" fillId="31" borderId="2" xfId="28" applyFont="1" applyAlignment="1">
      <alignment horizontal="left" wrapText="1"/>
    </xf>
    <xf numFmtId="0" fontId="30" fillId="31" borderId="2" xfId="28" applyFont="1" applyAlignment="1">
      <alignment wrapText="1"/>
    </xf>
    <xf numFmtId="0" fontId="78" fillId="31" borderId="2" xfId="28" applyFont="1" applyAlignment="1">
      <alignment horizontal="left" vertical="center" wrapText="1" indent="1"/>
    </xf>
    <xf numFmtId="3" fontId="80" fillId="31" borderId="2" xfId="28" applyNumberFormat="1" applyFont="1" applyAlignment="1">
      <alignment horizontal="center" vertical="center"/>
    </xf>
    <xf numFmtId="0" fontId="29" fillId="31" borderId="2" xfId="28" applyFont="1" applyAlignment="1">
      <alignment horizontal="center" vertical="center" wrapText="1"/>
    </xf>
    <xf numFmtId="0" fontId="29" fillId="31" borderId="2" xfId="28" applyFont="1"/>
    <xf numFmtId="0" fontId="20" fillId="31" borderId="2" xfId="28" applyFont="1"/>
    <xf numFmtId="0" fontId="12" fillId="31" borderId="2" xfId="29" applyAlignment="1" applyProtection="1">
      <alignment wrapText="1"/>
      <protection locked="0"/>
    </xf>
    <xf numFmtId="0" fontId="12" fillId="31" borderId="2" xfId="29"/>
    <xf numFmtId="0" fontId="3" fillId="47" borderId="3" xfId="29" applyFont="1" applyFill="1" applyBorder="1" applyAlignment="1">
      <alignment horizontal="left" vertical="center" wrapText="1"/>
    </xf>
    <xf numFmtId="0" fontId="3" fillId="43" borderId="3" xfId="29" applyFont="1" applyFill="1" applyBorder="1" applyAlignment="1">
      <alignment horizontal="left" vertical="center" wrapText="1"/>
    </xf>
    <xf numFmtId="0" fontId="4" fillId="47" borderId="3" xfId="29" applyFont="1" applyFill="1" applyBorder="1" applyAlignment="1">
      <alignment horizontal="left" vertical="center" wrapText="1"/>
    </xf>
    <xf numFmtId="164" fontId="4" fillId="47" borderId="4" xfId="29" applyNumberFormat="1" applyFont="1" applyFill="1" applyBorder="1" applyAlignment="1">
      <alignment horizontal="center" vertical="center" wrapText="1"/>
    </xf>
    <xf numFmtId="0" fontId="4" fillId="47" borderId="3" xfId="29" applyFont="1" applyFill="1" applyBorder="1" applyAlignment="1" applyProtection="1">
      <alignment horizontal="left" vertical="center" wrapText="1"/>
      <protection locked="0"/>
    </xf>
    <xf numFmtId="0" fontId="4" fillId="47" borderId="5" xfId="29" applyFont="1" applyFill="1" applyBorder="1" applyAlignment="1">
      <alignment horizontal="center" vertical="center" wrapText="1"/>
    </xf>
    <xf numFmtId="0" fontId="4" fillId="47" borderId="3" xfId="29" applyFont="1" applyFill="1" applyBorder="1" applyAlignment="1">
      <alignment horizontal="right" vertical="center" wrapText="1"/>
    </xf>
    <xf numFmtId="0" fontId="3" fillId="43" borderId="3" xfId="29" applyFont="1" applyFill="1" applyBorder="1" applyAlignment="1">
      <alignment horizontal="center" vertical="center" wrapText="1"/>
    </xf>
    <xf numFmtId="0" fontId="6" fillId="43" borderId="3" xfId="29" applyFont="1" applyFill="1" applyBorder="1" applyAlignment="1">
      <alignment horizontal="left" vertical="center" wrapText="1"/>
    </xf>
    <xf numFmtId="0" fontId="7" fillId="47" borderId="3" xfId="29" applyFont="1" applyFill="1" applyBorder="1" applyAlignment="1">
      <alignment horizontal="left" vertical="center" wrapText="1"/>
    </xf>
    <xf numFmtId="0" fontId="12" fillId="47" borderId="4" xfId="29" applyFill="1" applyBorder="1" applyAlignment="1" applyProtection="1">
      <alignment wrapText="1"/>
      <protection locked="0"/>
    </xf>
    <xf numFmtId="164" fontId="3" fillId="47" borderId="4" xfId="29" applyNumberFormat="1" applyFont="1" applyFill="1" applyBorder="1" applyAlignment="1">
      <alignment horizontal="center" vertical="center" wrapText="1"/>
    </xf>
    <xf numFmtId="0" fontId="12" fillId="47" borderId="5" xfId="29" applyFill="1" applyBorder="1" applyAlignment="1" applyProtection="1">
      <alignment wrapText="1"/>
      <protection locked="0"/>
    </xf>
    <xf numFmtId="0" fontId="3" fillId="47" borderId="5" xfId="29" applyFont="1" applyFill="1" applyBorder="1" applyAlignment="1">
      <alignment horizontal="center" vertical="center" wrapText="1"/>
    </xf>
    <xf numFmtId="0" fontId="9" fillId="47" borderId="3" xfId="29" applyFont="1" applyFill="1" applyBorder="1" applyAlignment="1">
      <alignment horizontal="left" vertical="center" wrapText="1"/>
    </xf>
    <xf numFmtId="3" fontId="9" fillId="47" borderId="3" xfId="29" applyNumberFormat="1" applyFont="1" applyFill="1" applyBorder="1" applyAlignment="1">
      <alignment horizontal="right" vertical="center" wrapText="1"/>
    </xf>
    <xf numFmtId="0" fontId="10" fillId="47" borderId="3" xfId="29" applyFont="1" applyFill="1" applyBorder="1" applyAlignment="1">
      <alignment horizontal="center" vertical="center" wrapText="1"/>
    </xf>
    <xf numFmtId="0" fontId="4" fillId="42" borderId="3" xfId="29" applyFont="1" applyFill="1" applyBorder="1" applyAlignment="1">
      <alignment horizontal="left" vertical="center" wrapText="1"/>
    </xf>
    <xf numFmtId="0" fontId="11" fillId="42" borderId="3" xfId="29" applyFont="1" applyFill="1" applyBorder="1" applyAlignment="1">
      <alignment horizontal="left" vertical="center" wrapText="1"/>
    </xf>
    <xf numFmtId="3" fontId="3" fillId="43" borderId="3" xfId="29" applyNumberFormat="1" applyFont="1" applyFill="1" applyBorder="1" applyAlignment="1">
      <alignment horizontal="right" vertical="center" wrapText="1"/>
    </xf>
    <xf numFmtId="3" fontId="4" fillId="47" borderId="3" xfId="29" applyNumberFormat="1" applyFont="1" applyFill="1" applyBorder="1" applyAlignment="1">
      <alignment horizontal="right" vertical="center" wrapText="1"/>
    </xf>
    <xf numFmtId="3" fontId="4" fillId="47" borderId="4" xfId="29" applyNumberFormat="1" applyFont="1" applyFill="1" applyBorder="1" applyAlignment="1">
      <alignment horizontal="right" vertical="center" wrapText="1"/>
    </xf>
    <xf numFmtId="0" fontId="7" fillId="47" borderId="2" xfId="29" applyFont="1" applyFill="1" applyAlignment="1">
      <alignment horizontal="left" vertical="center" wrapText="1"/>
    </xf>
    <xf numFmtId="0" fontId="12" fillId="31" borderId="2" xfId="30"/>
    <xf numFmtId="0" fontId="14" fillId="31" borderId="2" xfId="30" applyFont="1" applyAlignment="1">
      <alignment horizontal="center"/>
    </xf>
    <xf numFmtId="0" fontId="16" fillId="50" borderId="30" xfId="30" applyFont="1" applyFill="1" applyBorder="1" applyAlignment="1">
      <alignment horizontal="left" vertical="center" wrapText="1"/>
    </xf>
    <xf numFmtId="0" fontId="16" fillId="51" borderId="30" xfId="30" applyFont="1" applyFill="1" applyBorder="1" applyAlignment="1">
      <alignment vertical="center" wrapText="1"/>
    </xf>
    <xf numFmtId="0" fontId="19" fillId="50" borderId="17" xfId="30" applyFont="1" applyFill="1" applyBorder="1" applyAlignment="1">
      <alignment horizontal="center" vertical="center" wrapText="1"/>
    </xf>
    <xf numFmtId="0" fontId="19" fillId="50" borderId="22" xfId="30" applyFont="1" applyFill="1" applyBorder="1" applyAlignment="1">
      <alignment horizontal="center" vertical="center" wrapText="1"/>
    </xf>
    <xf numFmtId="0" fontId="19" fillId="50" borderId="20" xfId="30" applyFont="1" applyFill="1" applyBorder="1" applyAlignment="1">
      <alignment horizontal="center" vertical="center" wrapText="1"/>
    </xf>
    <xf numFmtId="0" fontId="19" fillId="50" borderId="19" xfId="30" applyFont="1" applyFill="1" applyBorder="1" applyAlignment="1">
      <alignment horizontal="left" vertical="center" wrapText="1"/>
    </xf>
    <xf numFmtId="9" fontId="19" fillId="54" borderId="20" xfId="30" applyNumberFormat="1" applyFont="1" applyFill="1" applyBorder="1" applyAlignment="1">
      <alignment horizontal="center" vertical="center"/>
    </xf>
    <xf numFmtId="0" fontId="19" fillId="50" borderId="22" xfId="30" applyFont="1" applyFill="1" applyBorder="1" applyAlignment="1">
      <alignment horizontal="left" vertical="center" wrapText="1"/>
    </xf>
    <xf numFmtId="0" fontId="20" fillId="51" borderId="22" xfId="30" applyFont="1" applyFill="1" applyBorder="1" applyAlignment="1">
      <alignment vertical="center" wrapText="1"/>
    </xf>
    <xf numFmtId="4" fontId="12" fillId="31" borderId="2" xfId="30" applyNumberFormat="1"/>
    <xf numFmtId="0" fontId="15" fillId="31" borderId="2" xfId="30" applyFont="1"/>
    <xf numFmtId="0" fontId="19" fillId="31" borderId="22" xfId="30" applyFont="1" applyBorder="1" applyAlignment="1">
      <alignment vertical="center" wrapText="1"/>
    </xf>
    <xf numFmtId="9" fontId="21" fillId="50" borderId="20" xfId="30" applyNumberFormat="1" applyFont="1" applyFill="1" applyBorder="1" applyAlignment="1">
      <alignment horizontal="center" vertical="center"/>
    </xf>
    <xf numFmtId="0" fontId="24" fillId="51" borderId="22" xfId="30" applyFont="1" applyFill="1" applyBorder="1" applyAlignment="1">
      <alignment horizontal="left" vertical="center" wrapText="1"/>
    </xf>
    <xf numFmtId="0" fontId="23" fillId="50" borderId="20" xfId="30" applyFont="1" applyFill="1" applyBorder="1" applyAlignment="1">
      <alignment horizontal="center" vertical="center" wrapText="1"/>
    </xf>
    <xf numFmtId="3" fontId="19" fillId="50" borderId="22" xfId="30" applyNumberFormat="1" applyFont="1" applyFill="1" applyBorder="1" applyAlignment="1">
      <alignment horizontal="center" vertical="center" wrapText="1"/>
    </xf>
    <xf numFmtId="165" fontId="19" fillId="50" borderId="20" xfId="30" applyNumberFormat="1" applyFont="1" applyFill="1" applyBorder="1" applyAlignment="1">
      <alignment horizontal="center" vertical="center"/>
    </xf>
    <xf numFmtId="3" fontId="12" fillId="31" borderId="2" xfId="30" applyNumberFormat="1"/>
    <xf numFmtId="0" fontId="18" fillId="31" borderId="22" xfId="30" applyFont="1" applyBorder="1" applyAlignment="1">
      <alignment horizontal="left" vertical="center" wrapText="1" indent="1"/>
    </xf>
    <xf numFmtId="3" fontId="26" fillId="50" borderId="20" xfId="30" applyNumberFormat="1" applyFont="1" applyFill="1" applyBorder="1" applyAlignment="1">
      <alignment horizontal="center" vertical="center"/>
    </xf>
    <xf numFmtId="3" fontId="26" fillId="31" borderId="20" xfId="30" applyNumberFormat="1" applyFont="1" applyBorder="1" applyAlignment="1">
      <alignment horizontal="center" vertical="center"/>
    </xf>
    <xf numFmtId="0" fontId="25" fillId="31" borderId="22" xfId="30" applyFont="1" applyBorder="1" applyAlignment="1">
      <alignment horizontal="left" vertical="center" wrapText="1" indent="1"/>
    </xf>
    <xf numFmtId="3" fontId="19" fillId="31" borderId="20" xfId="30" applyNumberFormat="1" applyFont="1" applyBorder="1" applyAlignment="1">
      <alignment horizontal="center" vertical="center"/>
    </xf>
    <xf numFmtId="3" fontId="19" fillId="50" borderId="20" xfId="30" applyNumberFormat="1" applyFont="1" applyFill="1" applyBorder="1" applyAlignment="1">
      <alignment horizontal="center" vertical="center"/>
    </xf>
    <xf numFmtId="0" fontId="56" fillId="31" borderId="2" xfId="30" applyFont="1" applyAlignment="1">
      <alignment wrapText="1"/>
    </xf>
    <xf numFmtId="0" fontId="27" fillId="31" borderId="43" xfId="30" applyFont="1" applyBorder="1" applyAlignment="1">
      <alignment horizontal="left" vertical="center" wrapText="1" indent="1"/>
    </xf>
    <xf numFmtId="0" fontId="28" fillId="49" borderId="22" xfId="30" applyFont="1" applyFill="1" applyBorder="1" applyAlignment="1">
      <alignment vertical="center" wrapText="1"/>
    </xf>
    <xf numFmtId="3" fontId="23" fillId="49" borderId="20" xfId="30" applyNumberFormat="1" applyFont="1" applyFill="1" applyBorder="1" applyAlignment="1">
      <alignment horizontal="center" vertical="center"/>
    </xf>
    <xf numFmtId="0" fontId="19" fillId="51" borderId="22" xfId="30" applyFont="1" applyFill="1" applyBorder="1" applyAlignment="1">
      <alignment vertical="center" wrapText="1"/>
    </xf>
    <xf numFmtId="0" fontId="23" fillId="50" borderId="17" xfId="30" applyFont="1" applyFill="1" applyBorder="1" applyAlignment="1">
      <alignment horizontal="center" vertical="center" wrapText="1"/>
    </xf>
    <xf numFmtId="165" fontId="26" fillId="31" borderId="20" xfId="30" applyNumberFormat="1" applyFont="1" applyBorder="1" applyAlignment="1">
      <alignment horizontal="center" vertical="center"/>
    </xf>
    <xf numFmtId="0" fontId="28" fillId="31" borderId="43" xfId="30" applyFont="1" applyBorder="1" applyAlignment="1">
      <alignment horizontal="left" vertical="center" wrapText="1" indent="1"/>
    </xf>
    <xf numFmtId="3" fontId="19" fillId="31" borderId="22" xfId="30" applyNumberFormat="1" applyFont="1" applyBorder="1" applyAlignment="1">
      <alignment horizontal="center" vertical="center" wrapText="1"/>
    </xf>
    <xf numFmtId="9" fontId="24" fillId="51" borderId="30" xfId="30" applyNumberFormat="1" applyFont="1" applyFill="1" applyBorder="1" applyAlignment="1">
      <alignment horizontal="center" vertical="center" wrapText="1"/>
    </xf>
    <xf numFmtId="0" fontId="24" fillId="51" borderId="22" xfId="30" applyFont="1" applyFill="1" applyBorder="1" applyAlignment="1">
      <alignment horizontal="left" vertical="center"/>
    </xf>
    <xf numFmtId="0" fontId="27" fillId="31" borderId="47" xfId="30" applyFont="1" applyBorder="1" applyAlignment="1">
      <alignment horizontal="left" vertical="center" wrapText="1" indent="1"/>
    </xf>
    <xf numFmtId="0" fontId="19" fillId="51" borderId="11" xfId="30" applyFont="1" applyFill="1" applyBorder="1" applyAlignment="1">
      <alignment vertical="center"/>
    </xf>
    <xf numFmtId="0" fontId="24" fillId="51" borderId="30" xfId="30" applyFont="1" applyFill="1" applyBorder="1" applyAlignment="1">
      <alignment vertical="center" wrapText="1"/>
    </xf>
    <xf numFmtId="0" fontId="19" fillId="51" borderId="12" xfId="30" applyFont="1" applyFill="1" applyBorder="1" applyAlignment="1">
      <alignment vertical="center"/>
    </xf>
    <xf numFmtId="0" fontId="19" fillId="51" borderId="15" xfId="30" applyFont="1" applyFill="1" applyBorder="1" applyAlignment="1">
      <alignment vertical="center"/>
    </xf>
    <xf numFmtId="0" fontId="12" fillId="53" borderId="2" xfId="30" applyFill="1"/>
    <xf numFmtId="0" fontId="24" fillId="51" borderId="30" xfId="30" applyFont="1" applyFill="1" applyBorder="1" applyAlignment="1">
      <alignment horizontal="left" vertical="center" wrapText="1"/>
    </xf>
    <xf numFmtId="0" fontId="19" fillId="51" borderId="11" xfId="30" applyFont="1" applyFill="1" applyBorder="1" applyAlignment="1">
      <alignment vertical="center" wrapText="1"/>
    </xf>
    <xf numFmtId="0" fontId="23" fillId="51" borderId="20" xfId="30" applyFont="1" applyFill="1" applyBorder="1" applyAlignment="1">
      <alignment horizontal="center" vertical="center" wrapText="1"/>
    </xf>
    <xf numFmtId="0" fontId="18" fillId="51" borderId="22" xfId="30" applyFont="1" applyFill="1" applyBorder="1" applyAlignment="1">
      <alignment horizontal="left" vertical="center" wrapText="1" indent="1"/>
    </xf>
    <xf numFmtId="3" fontId="19" fillId="51" borderId="20" xfId="30" applyNumberFormat="1" applyFont="1" applyFill="1" applyBorder="1" applyAlignment="1">
      <alignment horizontal="center" vertical="center"/>
    </xf>
    <xf numFmtId="0" fontId="25" fillId="51" borderId="22" xfId="30" applyFont="1" applyFill="1" applyBorder="1" applyAlignment="1">
      <alignment horizontal="left" vertical="center" wrapText="1" indent="1"/>
    </xf>
    <xf numFmtId="3" fontId="26" fillId="51" borderId="20" xfId="30" applyNumberFormat="1" applyFont="1" applyFill="1" applyBorder="1" applyAlignment="1">
      <alignment horizontal="center" vertical="center"/>
    </xf>
    <xf numFmtId="0" fontId="27" fillId="51" borderId="43" xfId="30" applyFont="1" applyFill="1" applyBorder="1" applyAlignment="1">
      <alignment horizontal="left" vertical="center" wrapText="1" indent="1"/>
    </xf>
    <xf numFmtId="0" fontId="28" fillId="52" borderId="22" xfId="30" applyFont="1" applyFill="1" applyBorder="1" applyAlignment="1">
      <alignment vertical="center" wrapText="1"/>
    </xf>
    <xf numFmtId="3" fontId="23" fillId="52" borderId="20" xfId="30" applyNumberFormat="1" applyFont="1" applyFill="1" applyBorder="1" applyAlignment="1">
      <alignment horizontal="center" vertical="center"/>
    </xf>
    <xf numFmtId="3" fontId="23" fillId="51" borderId="20" xfId="30" applyNumberFormat="1" applyFont="1" applyFill="1" applyBorder="1" applyAlignment="1">
      <alignment horizontal="center" vertical="center"/>
    </xf>
    <xf numFmtId="3" fontId="23" fillId="31" borderId="20" xfId="30" applyNumberFormat="1" applyFont="1" applyBorder="1" applyAlignment="1">
      <alignment horizontal="center" vertical="center"/>
    </xf>
    <xf numFmtId="0" fontId="20" fillId="31" borderId="2" xfId="30" applyFont="1" applyAlignment="1">
      <alignment horizontal="left" vertical="center" wrapText="1" indent="1"/>
    </xf>
    <xf numFmtId="3" fontId="19" fillId="31" borderId="2" xfId="30" applyNumberFormat="1" applyFont="1" applyAlignment="1">
      <alignment horizontal="center" vertical="center"/>
    </xf>
    <xf numFmtId="0" fontId="29" fillId="31" borderId="104" xfId="30" applyFont="1" applyBorder="1"/>
    <xf numFmtId="0" fontId="29" fillId="31" borderId="105" xfId="30" applyFont="1" applyBorder="1"/>
    <xf numFmtId="0" fontId="29" fillId="31" borderId="2" xfId="30" applyFont="1"/>
    <xf numFmtId="0" fontId="29" fillId="31" borderId="33" xfId="30" applyFont="1" applyBorder="1"/>
    <xf numFmtId="0" fontId="29" fillId="31" borderId="34" xfId="30" applyFont="1" applyBorder="1"/>
    <xf numFmtId="0" fontId="29" fillId="31" borderId="106" xfId="30" applyFont="1" applyBorder="1"/>
    <xf numFmtId="0" fontId="29" fillId="31" borderId="107" xfId="30" applyFont="1" applyBorder="1"/>
    <xf numFmtId="0" fontId="29" fillId="31" borderId="2" xfId="30" applyFont="1" applyAlignment="1">
      <alignment horizontal="center" vertical="center" wrapText="1"/>
    </xf>
    <xf numFmtId="0" fontId="29" fillId="31" borderId="108" xfId="30" applyFont="1" applyBorder="1" applyAlignment="1">
      <alignment horizontal="center" vertical="center" wrapText="1"/>
    </xf>
    <xf numFmtId="0" fontId="29" fillId="31" borderId="109" xfId="30" applyFont="1" applyBorder="1"/>
    <xf numFmtId="0" fontId="29" fillId="31" borderId="36" xfId="30" applyFont="1" applyBorder="1" applyAlignment="1">
      <alignment horizontal="center" vertical="center" wrapText="1"/>
    </xf>
    <xf numFmtId="0" fontId="29" fillId="31" borderId="110" xfId="30" applyFont="1" applyBorder="1"/>
    <xf numFmtId="0" fontId="29" fillId="31" borderId="58" xfId="30" applyFont="1" applyBorder="1"/>
    <xf numFmtId="0" fontId="29" fillId="31" borderId="27" xfId="30" applyFont="1" applyBorder="1"/>
    <xf numFmtId="0" fontId="29" fillId="31" borderId="58" xfId="30" applyFont="1" applyBorder="1" applyAlignment="1">
      <alignment horizontal="center" vertical="center" wrapText="1"/>
    </xf>
    <xf numFmtId="0" fontId="4" fillId="31" borderId="3" xfId="29" applyFont="1" applyBorder="1" applyAlignment="1">
      <alignment horizontal="center" vertical="center" wrapText="1"/>
    </xf>
    <xf numFmtId="0" fontId="4" fillId="31" borderId="3" xfId="29" applyFont="1" applyBorder="1" applyAlignment="1" applyProtection="1">
      <alignment horizontal="center" vertical="center" wrapText="1"/>
      <protection locked="0"/>
    </xf>
    <xf numFmtId="0" fontId="1" fillId="47" borderId="2" xfId="29" applyFont="1" applyFill="1" applyAlignment="1">
      <alignment horizontal="center" vertical="center" wrapText="1"/>
    </xf>
    <xf numFmtId="0" fontId="1" fillId="47" borderId="2" xfId="29" applyFont="1" applyFill="1" applyAlignment="1" applyProtection="1">
      <alignment horizontal="center" vertical="center" wrapText="1"/>
      <protection locked="0"/>
    </xf>
    <xf numFmtId="0" fontId="2" fillId="6" borderId="2" xfId="29" applyFont="1" applyFill="1" applyAlignment="1">
      <alignment horizontal="center" vertical="center" wrapText="1"/>
    </xf>
    <xf numFmtId="0" fontId="2" fillId="6" borderId="2" xfId="29" applyFont="1" applyFill="1" applyAlignment="1" applyProtection="1">
      <alignment horizontal="center" vertical="center" wrapText="1"/>
      <protection locked="0"/>
    </xf>
    <xf numFmtId="0" fontId="3" fillId="43" borderId="3" xfId="29" applyFont="1" applyFill="1" applyBorder="1" applyAlignment="1">
      <alignment horizontal="center" vertical="center" wrapText="1"/>
    </xf>
    <xf numFmtId="0" fontId="3" fillId="43" borderId="3" xfId="29" applyFont="1" applyFill="1" applyBorder="1" applyAlignment="1" applyProtection="1">
      <alignment horizontal="center" vertical="center" wrapText="1"/>
      <protection locked="0"/>
    </xf>
    <xf numFmtId="0" fontId="5" fillId="47" borderId="3" xfId="29" applyFont="1" applyFill="1" applyBorder="1" applyAlignment="1">
      <alignment horizontal="center" vertical="center" wrapText="1"/>
    </xf>
    <xf numFmtId="0" fontId="5" fillId="47" borderId="3" xfId="29" applyFont="1" applyFill="1" applyBorder="1" applyAlignment="1" applyProtection="1">
      <alignment horizontal="center" vertical="center" wrapText="1"/>
      <protection locked="0"/>
    </xf>
    <xf numFmtId="0" fontId="3" fillId="47" borderId="3" xfId="29" applyFont="1" applyFill="1" applyBorder="1" applyAlignment="1">
      <alignment horizontal="center" vertical="center" wrapText="1"/>
    </xf>
    <xf numFmtId="0" fontId="3" fillId="47" borderId="3" xfId="29" applyFont="1" applyFill="1" applyBorder="1" applyAlignment="1" applyProtection="1">
      <alignment horizontal="center" vertical="center" wrapText="1"/>
      <protection locked="0"/>
    </xf>
    <xf numFmtId="0" fontId="4" fillId="31" borderId="3" xfId="29" applyFont="1" applyBorder="1" applyAlignment="1">
      <alignment horizontal="left" vertical="center" wrapText="1"/>
    </xf>
    <xf numFmtId="0" fontId="4" fillId="31" borderId="3" xfId="29" applyFont="1" applyBorder="1" applyAlignment="1" applyProtection="1">
      <alignment horizontal="left" vertical="center" wrapText="1"/>
      <protection locked="0"/>
    </xf>
    <xf numFmtId="0" fontId="4" fillId="43" borderId="3" xfId="29" applyFont="1" applyFill="1" applyBorder="1" applyAlignment="1">
      <alignment horizontal="left" vertical="center" wrapText="1"/>
    </xf>
    <xf numFmtId="0" fontId="4" fillId="43" borderId="3" xfId="29" applyFont="1" applyFill="1" applyBorder="1" applyAlignment="1" applyProtection="1">
      <alignment horizontal="left" vertical="center" wrapText="1"/>
      <protection locked="0"/>
    </xf>
    <xf numFmtId="0" fontId="7" fillId="43" borderId="3" xfId="29" applyFont="1" applyFill="1" applyBorder="1" applyAlignment="1">
      <alignment horizontal="left" vertical="center" wrapText="1"/>
    </xf>
    <xf numFmtId="0" fontId="7" fillId="43" borderId="3" xfId="29" applyFont="1" applyFill="1" applyBorder="1" applyAlignment="1" applyProtection="1">
      <alignment horizontal="left" vertical="center" wrapText="1"/>
      <protection locked="0"/>
    </xf>
    <xf numFmtId="0" fontId="7" fillId="31" borderId="3" xfId="29" applyFont="1" applyBorder="1" applyAlignment="1">
      <alignment horizontal="left" vertical="center" wrapText="1"/>
    </xf>
    <xf numFmtId="0" fontId="7" fillId="31" borderId="3" xfId="29" applyFont="1" applyBorder="1" applyAlignment="1" applyProtection="1">
      <alignment horizontal="left" vertical="center" wrapText="1"/>
      <protection locked="0"/>
    </xf>
    <xf numFmtId="0" fontId="8" fillId="47" borderId="3" xfId="29" applyFont="1" applyFill="1" applyBorder="1" applyAlignment="1">
      <alignment horizontal="center" vertical="center" wrapText="1"/>
    </xf>
    <xf numFmtId="0" fontId="8" fillId="47" borderId="3" xfId="29" applyFont="1" applyFill="1" applyBorder="1" applyAlignment="1" applyProtection="1">
      <alignment horizontal="center" vertical="center" wrapText="1"/>
      <protection locked="0"/>
    </xf>
    <xf numFmtId="0" fontId="4" fillId="31" borderId="3" xfId="1" applyFont="1" applyBorder="1" applyAlignment="1">
      <alignment horizontal="center" vertical="center" wrapText="1"/>
    </xf>
    <xf numFmtId="0" fontId="4" fillId="31" borderId="3" xfId="1" applyFont="1" applyBorder="1" applyAlignment="1" applyProtection="1">
      <alignment horizontal="center" vertical="center" wrapText="1"/>
      <protection locked="0"/>
    </xf>
    <xf numFmtId="0" fontId="1" fillId="47" borderId="2" xfId="1" applyFont="1" applyFill="1" applyAlignment="1">
      <alignment horizontal="center" vertical="center" wrapText="1"/>
    </xf>
    <xf numFmtId="0" fontId="1" fillId="47" borderId="2" xfId="1" applyFont="1" applyFill="1" applyAlignment="1" applyProtection="1">
      <alignment horizontal="center" vertical="center" wrapText="1"/>
      <protection locked="0"/>
    </xf>
    <xf numFmtId="0" fontId="2" fillId="6" borderId="2" xfId="1" applyFont="1" applyFill="1" applyAlignment="1">
      <alignment horizontal="center" vertical="center" wrapText="1"/>
    </xf>
    <xf numFmtId="0" fontId="2" fillId="6" borderId="2" xfId="1" applyFont="1" applyFill="1" applyAlignment="1" applyProtection="1">
      <alignment horizontal="center" vertical="center" wrapText="1"/>
      <protection locked="0"/>
    </xf>
    <xf numFmtId="0" fontId="7" fillId="43" borderId="3" xfId="1" applyFont="1" applyFill="1" applyBorder="1" applyAlignment="1">
      <alignment horizontal="left" vertical="center" wrapText="1"/>
    </xf>
    <xf numFmtId="0" fontId="7" fillId="43" borderId="3" xfId="1" applyFont="1" applyFill="1" applyBorder="1" applyAlignment="1" applyProtection="1">
      <alignment horizontal="left" vertical="center" wrapText="1"/>
      <protection locked="0"/>
    </xf>
    <xf numFmtId="0" fontId="5" fillId="47" borderId="3" xfId="1" applyFont="1" applyFill="1" applyBorder="1" applyAlignment="1">
      <alignment horizontal="center" vertical="center" wrapText="1"/>
    </xf>
    <xf numFmtId="0" fontId="5" fillId="47" borderId="3" xfId="1" applyFont="1" applyFill="1" applyBorder="1" applyAlignment="1" applyProtection="1">
      <alignment horizontal="center" vertical="center" wrapText="1"/>
      <protection locked="0"/>
    </xf>
    <xf numFmtId="0" fontId="3" fillId="47" borderId="3" xfId="1" applyFont="1" applyFill="1" applyBorder="1" applyAlignment="1">
      <alignment horizontal="center" vertical="center" wrapText="1"/>
    </xf>
    <xf numFmtId="0" fontId="3" fillId="47" borderId="3" xfId="1" applyFont="1" applyFill="1" applyBorder="1" applyAlignment="1" applyProtection="1">
      <alignment horizontal="center" vertical="center" wrapText="1"/>
      <protection locked="0"/>
    </xf>
    <xf numFmtId="0" fontId="4" fillId="31" borderId="3" xfId="1" applyFont="1" applyBorder="1" applyAlignment="1">
      <alignment horizontal="left" vertical="center" wrapText="1"/>
    </xf>
    <xf numFmtId="0" fontId="4" fillId="31" borderId="3" xfId="1" applyFont="1" applyBorder="1" applyAlignment="1" applyProtection="1">
      <alignment horizontal="left" vertical="center" wrapText="1"/>
      <protection locked="0"/>
    </xf>
    <xf numFmtId="0" fontId="4" fillId="43" borderId="3" xfId="1" applyFont="1" applyFill="1" applyBorder="1" applyAlignment="1">
      <alignment horizontal="left" vertical="center" wrapText="1"/>
    </xf>
    <xf numFmtId="0" fontId="4" fillId="43" borderId="3" xfId="1" applyFont="1" applyFill="1" applyBorder="1" applyAlignment="1" applyProtection="1">
      <alignment horizontal="left" vertical="center" wrapText="1"/>
      <protection locked="0"/>
    </xf>
    <xf numFmtId="0" fontId="3" fillId="43" borderId="3" xfId="1" applyFont="1" applyFill="1" applyBorder="1" applyAlignment="1">
      <alignment horizontal="center" vertical="center" wrapText="1"/>
    </xf>
    <xf numFmtId="0" fontId="3" fillId="43" borderId="3" xfId="1" applyFont="1" applyFill="1" applyBorder="1" applyAlignment="1" applyProtection="1">
      <alignment horizontal="center" vertical="center" wrapText="1"/>
      <protection locked="0"/>
    </xf>
    <xf numFmtId="0" fontId="7" fillId="31" borderId="3" xfId="1" applyFont="1" applyBorder="1" applyAlignment="1">
      <alignment horizontal="left" vertical="center" wrapText="1"/>
    </xf>
    <xf numFmtId="0" fontId="7" fillId="31" borderId="3" xfId="1" applyFont="1" applyBorder="1" applyAlignment="1" applyProtection="1">
      <alignment horizontal="left" vertical="center" wrapText="1"/>
      <protection locked="0"/>
    </xf>
    <xf numFmtId="0" fontId="8" fillId="47" borderId="3" xfId="1" applyFont="1" applyFill="1" applyBorder="1" applyAlignment="1">
      <alignment horizontal="center" vertical="center" wrapText="1"/>
    </xf>
    <xf numFmtId="0" fontId="8" fillId="47" borderId="3" xfId="1" applyFont="1" applyFill="1" applyBorder="1" applyAlignment="1" applyProtection="1">
      <alignment horizontal="center" vertical="center" wrapText="1"/>
      <protection locked="0"/>
    </xf>
    <xf numFmtId="0" fontId="162" fillId="51" borderId="101" xfId="27" applyFont="1" applyFill="1" applyBorder="1" applyAlignment="1">
      <alignment horizontal="center" vertical="center"/>
    </xf>
    <xf numFmtId="0" fontId="162" fillId="49" borderId="2" xfId="27" applyFont="1" applyFill="1" applyAlignment="1">
      <alignment horizontal="center"/>
    </xf>
    <xf numFmtId="0" fontId="163" fillId="50" borderId="101" xfId="27" applyFont="1" applyFill="1" applyBorder="1" applyAlignment="1">
      <alignment horizontal="center" vertical="center"/>
    </xf>
    <xf numFmtId="49" fontId="163" fillId="50" borderId="101" xfId="27" applyNumberFormat="1" applyFont="1" applyFill="1" applyBorder="1" applyAlignment="1">
      <alignment horizontal="center" vertical="center"/>
    </xf>
    <xf numFmtId="0" fontId="163" fillId="50" borderId="101" xfId="27" applyFont="1" applyFill="1" applyBorder="1" applyAlignment="1">
      <alignment horizontal="center" vertical="center" wrapText="1"/>
    </xf>
    <xf numFmtId="0" fontId="162" fillId="31" borderId="101" xfId="27" applyFont="1" applyBorder="1" applyAlignment="1">
      <alignment horizontal="center"/>
    </xf>
    <xf numFmtId="0" fontId="163" fillId="31" borderId="101" xfId="27" applyFont="1" applyBorder="1" applyAlignment="1">
      <alignment horizontal="center" vertical="center" wrapText="1"/>
    </xf>
    <xf numFmtId="0" fontId="163" fillId="51" borderId="101" xfId="27" applyFont="1" applyFill="1" applyBorder="1" applyAlignment="1">
      <alignment horizontal="center" vertical="center" wrapText="1"/>
    </xf>
    <xf numFmtId="0" fontId="163" fillId="51" borderId="101" xfId="27" applyFont="1" applyFill="1" applyBorder="1" applyAlignment="1">
      <alignment horizontal="center" vertical="center"/>
    </xf>
    <xf numFmtId="0" fontId="163" fillId="51" borderId="101" xfId="27" applyFont="1" applyFill="1" applyBorder="1" applyAlignment="1">
      <alignment vertical="top" wrapText="1"/>
    </xf>
    <xf numFmtId="0" fontId="162" fillId="50" borderId="101" xfId="27" applyFont="1" applyFill="1" applyBorder="1" applyAlignment="1">
      <alignment horizontal="center" vertical="center"/>
    </xf>
    <xf numFmtId="0" fontId="162" fillId="49" borderId="101" xfId="27" applyFont="1" applyFill="1" applyBorder="1" applyAlignment="1">
      <alignment horizontal="center" vertical="center" wrapText="1"/>
    </xf>
    <xf numFmtId="9" fontId="162" fillId="50" borderId="101" xfId="27" applyNumberFormat="1" applyFont="1" applyFill="1" applyBorder="1" applyAlignment="1">
      <alignment horizontal="center" vertical="center"/>
    </xf>
    <xf numFmtId="9" fontId="163" fillId="50" borderId="101" xfId="27" applyNumberFormat="1" applyFont="1" applyFill="1" applyBorder="1" applyAlignment="1">
      <alignment horizontal="center" vertical="center"/>
    </xf>
    <xf numFmtId="0" fontId="162" fillId="50" borderId="101" xfId="27" applyFont="1" applyFill="1" applyBorder="1" applyAlignment="1">
      <alignment horizontal="center" vertical="center" wrapText="1"/>
    </xf>
    <xf numFmtId="0" fontId="162" fillId="49" borderId="102" xfId="27" applyFont="1" applyFill="1" applyBorder="1" applyAlignment="1">
      <alignment horizontal="left" vertical="center" wrapText="1"/>
    </xf>
    <xf numFmtId="0" fontId="47" fillId="31" borderId="103" xfId="27" applyFont="1" applyBorder="1" applyAlignment="1">
      <alignment vertical="center" wrapText="1"/>
    </xf>
    <xf numFmtId="9" fontId="163" fillId="49" borderId="101" xfId="27" applyNumberFormat="1" applyFont="1" applyFill="1" applyBorder="1" applyAlignment="1">
      <alignment horizontal="center" vertical="center"/>
    </xf>
    <xf numFmtId="9" fontId="162" fillId="49" borderId="101" xfId="27" applyNumberFormat="1" applyFont="1" applyFill="1" applyBorder="1" applyAlignment="1">
      <alignment horizontal="center" vertical="center"/>
    </xf>
    <xf numFmtId="0" fontId="162" fillId="49" borderId="102" xfId="27" applyFont="1" applyFill="1" applyBorder="1" applyAlignment="1">
      <alignment vertical="center" wrapText="1"/>
    </xf>
    <xf numFmtId="0" fontId="163" fillId="49" borderId="101" xfId="27" applyFont="1" applyFill="1" applyBorder="1" applyAlignment="1">
      <alignment horizontal="center" vertical="center"/>
    </xf>
    <xf numFmtId="0" fontId="162" fillId="51" borderId="101" xfId="27" applyFont="1" applyFill="1" applyBorder="1" applyAlignment="1">
      <alignment horizontal="center" vertical="center" wrapText="1"/>
    </xf>
    <xf numFmtId="0" fontId="18" fillId="50" borderId="11" xfId="1" applyFont="1" applyFill="1" applyBorder="1" applyAlignment="1">
      <alignment horizontal="center" vertical="center" wrapText="1"/>
    </xf>
    <xf numFmtId="0" fontId="18" fillId="50" borderId="12" xfId="1" applyFont="1" applyFill="1" applyBorder="1" applyAlignment="1">
      <alignment horizontal="center" vertical="center" wrapText="1"/>
    </xf>
    <xf numFmtId="0" fontId="18" fillId="50" borderId="15" xfId="1" applyFont="1" applyFill="1" applyBorder="1" applyAlignment="1">
      <alignment horizontal="center" vertical="center" wrapText="1"/>
    </xf>
    <xf numFmtId="0" fontId="15" fillId="49" borderId="2" xfId="1" applyFont="1" applyFill="1" applyAlignment="1">
      <alignment horizontal="center"/>
    </xf>
    <xf numFmtId="0" fontId="17" fillId="50" borderId="30" xfId="1" quotePrefix="1" applyFont="1" applyFill="1" applyBorder="1" applyAlignment="1">
      <alignment horizontal="center" vertical="center"/>
    </xf>
    <xf numFmtId="0" fontId="17" fillId="50" borderId="30" xfId="1" applyFont="1" applyFill="1" applyBorder="1" applyAlignment="1">
      <alignment horizontal="center" vertical="center"/>
    </xf>
    <xf numFmtId="49" fontId="17" fillId="50" borderId="11" xfId="1" quotePrefix="1" applyNumberFormat="1" applyFont="1" applyFill="1" applyBorder="1" applyAlignment="1">
      <alignment horizontal="center" vertical="center"/>
    </xf>
    <xf numFmtId="49" fontId="17" fillId="50" borderId="12" xfId="1" applyNumberFormat="1" applyFont="1" applyFill="1" applyBorder="1" applyAlignment="1">
      <alignment horizontal="center" vertical="center"/>
    </xf>
    <xf numFmtId="49" fontId="17" fillId="50" borderId="15" xfId="1" applyNumberFormat="1" applyFont="1" applyFill="1" applyBorder="1" applyAlignment="1">
      <alignment horizontal="center" vertical="center"/>
    </xf>
    <xf numFmtId="0" fontId="17" fillId="50" borderId="11" xfId="1" applyFont="1" applyFill="1" applyBorder="1" applyAlignment="1">
      <alignment horizontal="center" vertical="center" wrapText="1"/>
    </xf>
    <xf numFmtId="0" fontId="17" fillId="50" borderId="12" xfId="1" applyFont="1" applyFill="1" applyBorder="1" applyAlignment="1">
      <alignment horizontal="center" vertical="center" wrapText="1"/>
    </xf>
    <xf numFmtId="0" fontId="17" fillId="50" borderId="15" xfId="1" applyFont="1" applyFill="1" applyBorder="1" applyAlignment="1">
      <alignment horizontal="center" vertical="center" wrapText="1"/>
    </xf>
    <xf numFmtId="0" fontId="16" fillId="31" borderId="11" xfId="1" applyFont="1" applyBorder="1" applyAlignment="1">
      <alignment horizontal="center"/>
    </xf>
    <xf numFmtId="0" fontId="16" fillId="31" borderId="12" xfId="1" applyFont="1" applyBorder="1" applyAlignment="1">
      <alignment horizontal="center"/>
    </xf>
    <xf numFmtId="0" fontId="16" fillId="31" borderId="15" xfId="1" applyFont="1" applyBorder="1" applyAlignment="1">
      <alignment horizontal="center"/>
    </xf>
    <xf numFmtId="0" fontId="19" fillId="50" borderId="41" xfId="1" applyFont="1" applyFill="1" applyBorder="1" applyAlignment="1">
      <alignment horizontal="center" vertical="center" wrapText="1"/>
    </xf>
    <xf numFmtId="0" fontId="19" fillId="50" borderId="22" xfId="1" applyFont="1" applyFill="1" applyBorder="1" applyAlignment="1">
      <alignment horizontal="center" vertical="center" wrapText="1"/>
    </xf>
    <xf numFmtId="0" fontId="17" fillId="51" borderId="12" xfId="1" applyFont="1" applyFill="1" applyBorder="1" applyAlignment="1">
      <alignment horizontal="center" vertical="center" wrapText="1"/>
    </xf>
    <xf numFmtId="0" fontId="17" fillId="51" borderId="12" xfId="1" applyFont="1" applyFill="1" applyBorder="1" applyAlignment="1">
      <alignment horizontal="center" vertical="center"/>
    </xf>
    <xf numFmtId="0" fontId="17" fillId="51" borderId="15" xfId="1" applyFont="1" applyFill="1" applyBorder="1" applyAlignment="1">
      <alignment horizontal="center" vertical="center"/>
    </xf>
    <xf numFmtId="0" fontId="18" fillId="51" borderId="11" xfId="1" applyFont="1" applyFill="1" applyBorder="1" applyAlignment="1">
      <alignment horizontal="center" vertical="center" wrapText="1"/>
    </xf>
    <xf numFmtId="0" fontId="18" fillId="51" borderId="12" xfId="1" applyFont="1" applyFill="1" applyBorder="1" applyAlignment="1">
      <alignment horizontal="center" vertical="center" wrapText="1"/>
    </xf>
    <xf numFmtId="0" fontId="18" fillId="51" borderId="15" xfId="1" applyFont="1" applyFill="1" applyBorder="1" applyAlignment="1">
      <alignment horizontal="center" vertical="center" wrapText="1"/>
    </xf>
    <xf numFmtId="0" fontId="19" fillId="50" borderId="11" xfId="1" applyFont="1" applyFill="1" applyBorder="1" applyAlignment="1">
      <alignment horizontal="center" vertical="center" wrapText="1"/>
    </xf>
    <xf numFmtId="0" fontId="19" fillId="50" borderId="12" xfId="1" applyFont="1" applyFill="1" applyBorder="1" applyAlignment="1">
      <alignment horizontal="center" vertical="center" wrapText="1"/>
    </xf>
    <xf numFmtId="0" fontId="19" fillId="50" borderId="15" xfId="1" applyFont="1" applyFill="1" applyBorder="1" applyAlignment="1">
      <alignment horizontal="center" vertical="center" wrapText="1"/>
    </xf>
    <xf numFmtId="0" fontId="23" fillId="51" borderId="11" xfId="1" applyFont="1" applyFill="1" applyBorder="1" applyAlignment="1">
      <alignment horizontal="center" vertical="center"/>
    </xf>
    <xf numFmtId="0" fontId="23" fillId="51" borderId="12" xfId="1" applyFont="1" applyFill="1" applyBorder="1" applyAlignment="1">
      <alignment horizontal="center" vertical="center"/>
    </xf>
    <xf numFmtId="0" fontId="23" fillId="51" borderId="15" xfId="1" applyFont="1" applyFill="1" applyBorder="1" applyAlignment="1">
      <alignment horizontal="center" vertical="center"/>
    </xf>
    <xf numFmtId="0" fontId="16" fillId="51" borderId="11" xfId="1" applyFont="1" applyFill="1" applyBorder="1" applyAlignment="1">
      <alignment horizontal="center" vertical="center"/>
    </xf>
    <xf numFmtId="0" fontId="16" fillId="51" borderId="12" xfId="1" applyFont="1" applyFill="1" applyBorder="1" applyAlignment="1">
      <alignment horizontal="center" vertical="center"/>
    </xf>
    <xf numFmtId="0" fontId="16" fillId="51" borderId="15" xfId="1" applyFont="1" applyFill="1" applyBorder="1" applyAlignment="1">
      <alignment horizontal="center" vertical="center"/>
    </xf>
    <xf numFmtId="0" fontId="19" fillId="51" borderId="11" xfId="1" applyFont="1" applyFill="1" applyBorder="1" applyAlignment="1">
      <alignment horizontal="center" vertical="center"/>
    </xf>
    <xf numFmtId="0" fontId="19" fillId="51" borderId="12" xfId="1" applyFont="1" applyFill="1" applyBorder="1" applyAlignment="1">
      <alignment horizontal="center" vertical="center"/>
    </xf>
    <xf numFmtId="0" fontId="19" fillId="51" borderId="15" xfId="1" applyFont="1" applyFill="1" applyBorder="1" applyAlignment="1">
      <alignment horizontal="center" vertical="center"/>
    </xf>
    <xf numFmtId="0" fontId="50" fillId="50" borderId="11" xfId="1" applyFont="1" applyFill="1" applyBorder="1" applyAlignment="1">
      <alignment horizontal="center" vertical="center" wrapText="1"/>
    </xf>
    <xf numFmtId="0" fontId="50" fillId="50" borderId="12" xfId="1" applyFont="1" applyFill="1" applyBorder="1" applyAlignment="1">
      <alignment horizontal="center" vertical="center" wrapText="1"/>
    </xf>
    <xf numFmtId="0" fontId="50" fillId="50" borderId="15" xfId="1" applyFont="1" applyFill="1" applyBorder="1" applyAlignment="1">
      <alignment horizontal="center" vertical="center" wrapText="1"/>
    </xf>
    <xf numFmtId="0" fontId="21" fillId="50" borderId="11" xfId="1" applyFont="1" applyFill="1" applyBorder="1" applyAlignment="1">
      <alignment horizontal="center" vertical="center"/>
    </xf>
    <xf numFmtId="0" fontId="21" fillId="50" borderId="12" xfId="1" applyFont="1" applyFill="1" applyBorder="1" applyAlignment="1">
      <alignment horizontal="center" vertical="center"/>
    </xf>
    <xf numFmtId="0" fontId="21" fillId="50" borderId="15" xfId="1" applyFont="1" applyFill="1" applyBorder="1" applyAlignment="1">
      <alignment horizontal="center" vertical="center"/>
    </xf>
    <xf numFmtId="0" fontId="23" fillId="51" borderId="11" xfId="1" applyFont="1" applyFill="1" applyBorder="1" applyAlignment="1">
      <alignment horizontal="center" vertical="center" wrapText="1"/>
    </xf>
    <xf numFmtId="0" fontId="23" fillId="51" borderId="12" xfId="1" applyFont="1" applyFill="1" applyBorder="1" applyAlignment="1">
      <alignment horizontal="center" vertical="center" wrapText="1"/>
    </xf>
    <xf numFmtId="0" fontId="23" fillId="51" borderId="15" xfId="1" applyFont="1" applyFill="1" applyBorder="1" applyAlignment="1">
      <alignment horizontal="center" vertical="center" wrapText="1"/>
    </xf>
    <xf numFmtId="0" fontId="19" fillId="50" borderId="11" xfId="1" applyFont="1" applyFill="1" applyBorder="1" applyAlignment="1">
      <alignment horizontal="center" vertical="center"/>
    </xf>
    <xf numFmtId="0" fontId="19" fillId="50" borderId="12" xfId="1" applyFont="1" applyFill="1" applyBorder="1" applyAlignment="1">
      <alignment horizontal="center" vertical="center"/>
    </xf>
    <xf numFmtId="0" fontId="19" fillId="50" borderId="15" xfId="1" applyFont="1" applyFill="1" applyBorder="1" applyAlignment="1">
      <alignment horizontal="center" vertical="center"/>
    </xf>
    <xf numFmtId="9" fontId="19" fillId="55" borderId="11" xfId="1" applyNumberFormat="1" applyFont="1" applyFill="1" applyBorder="1" applyAlignment="1">
      <alignment horizontal="center" vertical="center"/>
    </xf>
    <xf numFmtId="9" fontId="19" fillId="55" borderId="12" xfId="1" applyNumberFormat="1" applyFont="1" applyFill="1" applyBorder="1" applyAlignment="1">
      <alignment horizontal="center" vertical="center"/>
    </xf>
    <xf numFmtId="9" fontId="19" fillId="55" borderId="15" xfId="1" applyNumberFormat="1" applyFont="1" applyFill="1" applyBorder="1" applyAlignment="1">
      <alignment horizontal="center" vertical="center"/>
    </xf>
    <xf numFmtId="9" fontId="19" fillId="50" borderId="12" xfId="1" applyNumberFormat="1" applyFont="1" applyFill="1" applyBorder="1" applyAlignment="1">
      <alignment horizontal="center" vertical="center"/>
    </xf>
    <xf numFmtId="9" fontId="19" fillId="50" borderId="15" xfId="1" applyNumberFormat="1" applyFont="1" applyFill="1" applyBorder="1" applyAlignment="1">
      <alignment horizontal="center" vertical="center"/>
    </xf>
    <xf numFmtId="0" fontId="51" fillId="49" borderId="53" xfId="1" applyFont="1" applyFill="1" applyBorder="1" applyAlignment="1">
      <alignment horizontal="left" vertical="top" wrapText="1"/>
    </xf>
    <xf numFmtId="0" fontId="51" fillId="49" borderId="54" xfId="1" applyFont="1" applyFill="1" applyBorder="1" applyAlignment="1">
      <alignment horizontal="left" vertical="top" wrapText="1"/>
    </xf>
    <xf numFmtId="0" fontId="51" fillId="49" borderId="55" xfId="1" applyFont="1" applyFill="1" applyBorder="1" applyAlignment="1">
      <alignment horizontal="left" vertical="top" wrapText="1"/>
    </xf>
    <xf numFmtId="0" fontId="51" fillId="49" borderId="56" xfId="1" applyFont="1" applyFill="1" applyBorder="1" applyAlignment="1">
      <alignment horizontal="left" vertical="top" wrapText="1"/>
    </xf>
    <xf numFmtId="0" fontId="51" fillId="49" borderId="2" xfId="1" applyFont="1" applyFill="1" applyAlignment="1">
      <alignment horizontal="left" vertical="top" wrapText="1"/>
    </xf>
    <xf numFmtId="0" fontId="51" fillId="49" borderId="18" xfId="1" applyFont="1" applyFill="1" applyBorder="1" applyAlignment="1">
      <alignment horizontal="left" vertical="top" wrapText="1"/>
    </xf>
    <xf numFmtId="0" fontId="51" fillId="49" borderId="57" xfId="1" applyFont="1" applyFill="1" applyBorder="1" applyAlignment="1">
      <alignment horizontal="left" vertical="top" wrapText="1"/>
    </xf>
    <xf numFmtId="0" fontId="51" fillId="49" borderId="58" xfId="1" applyFont="1" applyFill="1" applyBorder="1" applyAlignment="1">
      <alignment horizontal="left" vertical="top" wrapText="1"/>
    </xf>
    <xf numFmtId="0" fontId="51" fillId="49" borderId="27" xfId="1" applyFont="1" applyFill="1" applyBorder="1" applyAlignment="1">
      <alignment horizontal="left" vertical="top" wrapText="1"/>
    </xf>
    <xf numFmtId="9" fontId="19" fillId="51" borderId="11" xfId="1" applyNumberFormat="1" applyFont="1" applyFill="1" applyBorder="1" applyAlignment="1">
      <alignment horizontal="center" vertical="center"/>
    </xf>
    <xf numFmtId="9" fontId="19" fillId="51" borderId="44" xfId="1" applyNumberFormat="1" applyFont="1" applyFill="1" applyBorder="1" applyAlignment="1">
      <alignment horizontal="center" vertical="center"/>
    </xf>
    <xf numFmtId="9" fontId="19" fillId="51" borderId="12" xfId="1" applyNumberFormat="1" applyFont="1" applyFill="1" applyBorder="1" applyAlignment="1">
      <alignment horizontal="center" vertical="center"/>
    </xf>
    <xf numFmtId="9" fontId="19" fillId="51" borderId="15" xfId="1" applyNumberFormat="1" applyFont="1" applyFill="1" applyBorder="1" applyAlignment="1">
      <alignment horizontal="center" vertical="center"/>
    </xf>
    <xf numFmtId="0" fontId="60" fillId="50" borderId="11" xfId="1" applyFont="1" applyFill="1" applyBorder="1" applyAlignment="1">
      <alignment horizontal="center" vertical="center" wrapText="1"/>
    </xf>
    <xf numFmtId="0" fontId="60" fillId="50" borderId="12" xfId="1" applyFont="1" applyFill="1" applyBorder="1" applyAlignment="1">
      <alignment horizontal="center" vertical="center" wrapText="1"/>
    </xf>
    <xf numFmtId="0" fontId="60" fillId="50" borderId="15" xfId="1" applyFont="1" applyFill="1" applyBorder="1" applyAlignment="1">
      <alignment horizontal="center" vertical="center" wrapText="1"/>
    </xf>
    <xf numFmtId="0" fontId="24" fillId="51" borderId="11" xfId="1" applyFont="1" applyFill="1" applyBorder="1" applyAlignment="1">
      <alignment horizontal="center" vertical="center" wrapText="1"/>
    </xf>
    <xf numFmtId="0" fontId="24" fillId="51" borderId="12" xfId="1" applyFont="1" applyFill="1" applyBorder="1" applyAlignment="1">
      <alignment horizontal="center" vertical="center" wrapText="1"/>
    </xf>
    <xf numFmtId="0" fontId="24" fillId="51" borderId="15" xfId="1" applyFont="1" applyFill="1" applyBorder="1" applyAlignment="1">
      <alignment horizontal="center" vertical="center" wrapText="1"/>
    </xf>
    <xf numFmtId="0" fontId="23" fillId="50" borderId="11" xfId="1" applyFont="1" applyFill="1" applyBorder="1" applyAlignment="1">
      <alignment horizontal="center" vertical="center"/>
    </xf>
    <xf numFmtId="0" fontId="34" fillId="31" borderId="11" xfId="1" applyFont="1" applyBorder="1" applyAlignment="1">
      <alignment horizontal="center" vertical="center"/>
    </xf>
    <xf numFmtId="0" fontId="34" fillId="31" borderId="12" xfId="1" applyFont="1" applyBorder="1" applyAlignment="1">
      <alignment horizontal="center" vertical="center"/>
    </xf>
    <xf numFmtId="0" fontId="34" fillId="31" borderId="15" xfId="1" applyFont="1" applyBorder="1" applyAlignment="1">
      <alignment horizontal="center" vertical="center"/>
    </xf>
    <xf numFmtId="0" fontId="31" fillId="31" borderId="2" xfId="1" applyFont="1" applyAlignment="1">
      <alignment horizontal="center"/>
    </xf>
    <xf numFmtId="0" fontId="33" fillId="31" borderId="2" xfId="1" applyFont="1" applyAlignment="1">
      <alignment horizontal="center"/>
    </xf>
    <xf numFmtId="0" fontId="35" fillId="31" borderId="11" xfId="1" applyFont="1" applyBorder="1" applyAlignment="1">
      <alignment horizontal="center" vertical="center" wrapText="1"/>
    </xf>
    <xf numFmtId="0" fontId="35" fillId="31" borderId="12" xfId="1" applyFont="1" applyBorder="1" applyAlignment="1">
      <alignment horizontal="center" vertical="center" wrapText="1"/>
    </xf>
    <xf numFmtId="0" fontId="35" fillId="31" borderId="15" xfId="1" applyFont="1" applyBorder="1" applyAlignment="1">
      <alignment horizontal="center" vertical="center" wrapText="1"/>
    </xf>
    <xf numFmtId="0" fontId="34" fillId="31" borderId="11" xfId="1" applyFont="1" applyBorder="1" applyAlignment="1">
      <alignment horizontal="center"/>
    </xf>
    <xf numFmtId="0" fontId="34" fillId="31" borderId="12" xfId="1" applyFont="1" applyBorder="1" applyAlignment="1">
      <alignment horizontal="center"/>
    </xf>
    <xf numFmtId="0" fontId="34" fillId="31" borderId="15" xfId="1" applyFont="1" applyBorder="1" applyAlignment="1">
      <alignment horizontal="center"/>
    </xf>
    <xf numFmtId="0" fontId="35" fillId="31" borderId="12" xfId="1" applyFont="1" applyBorder="1" applyAlignment="1">
      <alignment horizontal="center" vertical="center"/>
    </xf>
    <xf numFmtId="0" fontId="35" fillId="31" borderId="15" xfId="1" applyFont="1" applyBorder="1" applyAlignment="1">
      <alignment horizontal="center" vertical="center"/>
    </xf>
    <xf numFmtId="0" fontId="35" fillId="31" borderId="41" xfId="1" applyFont="1" applyBorder="1" applyAlignment="1">
      <alignment horizontal="center" vertical="center" wrapText="1"/>
    </xf>
    <xf numFmtId="0" fontId="35" fillId="31" borderId="22" xfId="1" applyFont="1" applyBorder="1" applyAlignment="1">
      <alignment horizontal="center" vertical="center" wrapText="1"/>
    </xf>
    <xf numFmtId="0" fontId="35" fillId="31" borderId="11" xfId="1" applyFont="1" applyBorder="1" applyAlignment="1">
      <alignment horizontal="center" vertical="center"/>
    </xf>
    <xf numFmtId="3" fontId="34" fillId="31" borderId="11" xfId="1" applyNumberFormat="1" applyFont="1" applyBorder="1" applyAlignment="1">
      <alignment horizontal="center" vertical="center" wrapText="1"/>
    </xf>
    <xf numFmtId="3" fontId="34" fillId="31" borderId="12" xfId="1" applyNumberFormat="1" applyFont="1" applyBorder="1" applyAlignment="1">
      <alignment horizontal="center" vertical="center" wrapText="1"/>
    </xf>
    <xf numFmtId="3" fontId="34" fillId="31" borderId="15" xfId="1" applyNumberFormat="1" applyFont="1" applyBorder="1" applyAlignment="1">
      <alignment horizontal="center" vertical="center" wrapText="1"/>
    </xf>
    <xf numFmtId="0" fontId="34" fillId="31" borderId="11" xfId="1" applyFont="1" applyBorder="1" applyAlignment="1">
      <alignment horizontal="center" vertical="center" wrapText="1"/>
    </xf>
    <xf numFmtId="0" fontId="34" fillId="31" borderId="12" xfId="1" applyFont="1" applyBorder="1" applyAlignment="1">
      <alignment horizontal="center" vertical="center" wrapText="1"/>
    </xf>
    <xf numFmtId="0" fontId="34" fillId="31" borderId="15" xfId="1" applyFont="1" applyBorder="1" applyAlignment="1">
      <alignment horizontal="center" vertical="center" wrapText="1"/>
    </xf>
    <xf numFmtId="9" fontId="34" fillId="31" borderId="11" xfId="1" applyNumberFormat="1" applyFont="1" applyBorder="1" applyAlignment="1">
      <alignment horizontal="center" vertical="center"/>
    </xf>
    <xf numFmtId="9" fontId="34" fillId="31" borderId="12" xfId="1" applyNumberFormat="1" applyFont="1" applyBorder="1" applyAlignment="1">
      <alignment horizontal="center" vertical="center"/>
    </xf>
    <xf numFmtId="9" fontId="34" fillId="31" borderId="15" xfId="1" applyNumberFormat="1" applyFont="1" applyBorder="1" applyAlignment="1">
      <alignment horizontal="center" vertical="center"/>
    </xf>
    <xf numFmtId="9" fontId="35" fillId="31" borderId="12" xfId="1" applyNumberFormat="1" applyFont="1" applyBorder="1" applyAlignment="1">
      <alignment horizontal="center" vertical="center"/>
    </xf>
    <xf numFmtId="9" fontId="35" fillId="31" borderId="15" xfId="1" applyNumberFormat="1" applyFont="1" applyBorder="1" applyAlignment="1">
      <alignment horizontal="center" vertical="center"/>
    </xf>
    <xf numFmtId="9" fontId="35" fillId="31" borderId="11" xfId="1" applyNumberFormat="1" applyFont="1" applyBorder="1" applyAlignment="1">
      <alignment horizontal="center" vertical="center"/>
    </xf>
    <xf numFmtId="9" fontId="35" fillId="31" borderId="44" xfId="1" applyNumberFormat="1" applyFont="1" applyBorder="1" applyAlignment="1">
      <alignment horizontal="center" vertical="center"/>
    </xf>
    <xf numFmtId="0" fontId="37" fillId="31" borderId="45" xfId="1" applyFont="1" applyBorder="1" applyAlignment="1">
      <alignment horizontal="center" vertical="center" wrapText="1"/>
    </xf>
    <xf numFmtId="0" fontId="37" fillId="31" borderId="46" xfId="1" applyFont="1" applyBorder="1" applyAlignment="1">
      <alignment horizontal="center" vertical="center" wrapText="1"/>
    </xf>
    <xf numFmtId="9" fontId="34" fillId="31" borderId="2" xfId="1" applyNumberFormat="1" applyFont="1" applyAlignment="1">
      <alignment horizontal="center" vertical="center" wrapText="1"/>
    </xf>
    <xf numFmtId="9" fontId="34" fillId="31" borderId="17" xfId="1" applyNumberFormat="1" applyFont="1" applyBorder="1" applyAlignment="1">
      <alignment horizontal="center" vertical="center" wrapText="1"/>
    </xf>
    <xf numFmtId="9" fontId="34" fillId="31" borderId="44" xfId="1" applyNumberFormat="1" applyFont="1" applyBorder="1" applyAlignment="1">
      <alignment horizontal="center" vertical="center" wrapText="1"/>
    </xf>
    <xf numFmtId="9" fontId="34" fillId="31" borderId="20" xfId="1" applyNumberFormat="1" applyFont="1" applyBorder="1" applyAlignment="1">
      <alignment horizontal="center" vertical="center" wrapText="1"/>
    </xf>
    <xf numFmtId="0" fontId="45" fillId="31" borderId="11" xfId="1" applyFont="1" applyBorder="1" applyAlignment="1">
      <alignment horizontal="center"/>
    </xf>
    <xf numFmtId="0" fontId="45" fillId="31" borderId="12" xfId="1" applyFont="1" applyBorder="1" applyAlignment="1">
      <alignment horizontal="center"/>
    </xf>
    <xf numFmtId="0" fontId="45" fillId="31" borderId="15" xfId="1" applyFont="1" applyBorder="1" applyAlignment="1">
      <alignment horizontal="center"/>
    </xf>
    <xf numFmtId="0" fontId="14" fillId="31" borderId="2" xfId="1" applyFont="1" applyAlignment="1">
      <alignment horizontal="center"/>
    </xf>
    <xf numFmtId="0" fontId="46" fillId="49" borderId="2" xfId="1" applyFont="1" applyFill="1" applyAlignment="1">
      <alignment horizontal="center"/>
    </xf>
    <xf numFmtId="0" fontId="48" fillId="50" borderId="30" xfId="1" applyFont="1" applyFill="1" applyBorder="1" applyAlignment="1">
      <alignment horizontal="center" vertical="center"/>
    </xf>
    <xf numFmtId="49" fontId="48" fillId="50" borderId="11" xfId="1" applyNumberFormat="1" applyFont="1" applyFill="1" applyBorder="1" applyAlignment="1">
      <alignment horizontal="center" vertical="center"/>
    </xf>
    <xf numFmtId="49" fontId="48" fillId="50" borderId="12" xfId="1" applyNumberFormat="1" applyFont="1" applyFill="1" applyBorder="1" applyAlignment="1">
      <alignment horizontal="center" vertical="center"/>
    </xf>
    <xf numFmtId="49" fontId="48" fillId="50" borderId="15" xfId="1" applyNumberFormat="1" applyFont="1" applyFill="1" applyBorder="1" applyAlignment="1">
      <alignment horizontal="center" vertical="center"/>
    </xf>
    <xf numFmtId="0" fontId="48" fillId="50" borderId="11" xfId="1" applyFont="1" applyFill="1" applyBorder="1" applyAlignment="1">
      <alignment horizontal="center" vertical="center" wrapText="1"/>
    </xf>
    <xf numFmtId="0" fontId="48" fillId="50" borderId="12" xfId="1" applyFont="1" applyFill="1" applyBorder="1" applyAlignment="1">
      <alignment horizontal="center" vertical="center" wrapText="1"/>
    </xf>
    <xf numFmtId="0" fontId="48" fillId="50" borderId="15" xfId="1" applyFont="1" applyFill="1" applyBorder="1" applyAlignment="1">
      <alignment horizontal="center" vertical="center" wrapText="1"/>
    </xf>
    <xf numFmtId="0" fontId="21" fillId="50" borderId="41" xfId="1" applyFont="1" applyFill="1" applyBorder="1" applyAlignment="1">
      <alignment horizontal="center" vertical="center" wrapText="1"/>
    </xf>
    <xf numFmtId="0" fontId="21" fillId="50" borderId="22" xfId="1" applyFont="1" applyFill="1" applyBorder="1" applyAlignment="1">
      <alignment horizontal="center" vertical="center" wrapText="1"/>
    </xf>
    <xf numFmtId="0" fontId="48" fillId="31" borderId="11" xfId="1" applyFont="1" applyBorder="1" applyAlignment="1">
      <alignment vertical="center" wrapText="1"/>
    </xf>
    <xf numFmtId="0" fontId="48" fillId="31" borderId="12" xfId="1" applyFont="1" applyBorder="1" applyAlignment="1">
      <alignment vertical="center" wrapText="1"/>
    </xf>
    <xf numFmtId="0" fontId="48" fillId="31" borderId="15" xfId="1" applyFont="1" applyBorder="1" applyAlignment="1">
      <alignment vertical="center" wrapText="1"/>
    </xf>
    <xf numFmtId="0" fontId="48" fillId="51" borderId="12" xfId="1" applyFont="1" applyFill="1" applyBorder="1" applyAlignment="1">
      <alignment horizontal="left" vertical="center" wrapText="1"/>
    </xf>
    <xf numFmtId="0" fontId="48" fillId="51" borderId="12" xfId="1" applyFont="1" applyFill="1" applyBorder="1" applyAlignment="1">
      <alignment horizontal="left" vertical="center"/>
    </xf>
    <xf numFmtId="0" fontId="48" fillId="51" borderId="15" xfId="1" applyFont="1" applyFill="1" applyBorder="1" applyAlignment="1">
      <alignment horizontal="left" vertical="center"/>
    </xf>
    <xf numFmtId="0" fontId="49" fillId="51" borderId="11" xfId="1" applyFont="1" applyFill="1" applyBorder="1" applyAlignment="1">
      <alignment horizontal="left" vertical="center" wrapText="1"/>
    </xf>
    <xf numFmtId="0" fontId="49" fillId="51" borderId="12" xfId="1" applyFont="1" applyFill="1" applyBorder="1" applyAlignment="1">
      <alignment horizontal="left" vertical="center" wrapText="1"/>
    </xf>
    <xf numFmtId="0" fontId="49" fillId="51" borderId="15" xfId="1" applyFont="1" applyFill="1" applyBorder="1" applyAlignment="1">
      <alignment horizontal="left" vertical="center" wrapText="1"/>
    </xf>
    <xf numFmtId="0" fontId="21" fillId="50" borderId="11" xfId="1" applyFont="1" applyFill="1" applyBorder="1" applyAlignment="1">
      <alignment horizontal="center" vertical="center" wrapText="1"/>
    </xf>
    <xf numFmtId="0" fontId="21" fillId="50" borderId="12" xfId="1" applyFont="1" applyFill="1" applyBorder="1" applyAlignment="1">
      <alignment horizontal="center" vertical="center" wrapText="1"/>
    </xf>
    <xf numFmtId="0" fontId="21" fillId="50" borderId="15" xfId="1" applyFont="1" applyFill="1" applyBorder="1" applyAlignment="1">
      <alignment horizontal="center" vertical="center" wrapText="1"/>
    </xf>
    <xf numFmtId="0" fontId="50" fillId="51" borderId="11" xfId="1" applyFont="1" applyFill="1" applyBorder="1" applyAlignment="1">
      <alignment horizontal="center" vertical="center"/>
    </xf>
    <xf numFmtId="0" fontId="50" fillId="51" borderId="12" xfId="1" applyFont="1" applyFill="1" applyBorder="1" applyAlignment="1">
      <alignment horizontal="center" vertical="center"/>
    </xf>
    <xf numFmtId="0" fontId="50" fillId="51" borderId="15" xfId="1" applyFont="1" applyFill="1" applyBorder="1" applyAlignment="1">
      <alignment horizontal="center" vertical="center"/>
    </xf>
    <xf numFmtId="0" fontId="45" fillId="51" borderId="11" xfId="1" applyFont="1" applyFill="1" applyBorder="1" applyAlignment="1">
      <alignment horizontal="center" vertical="center"/>
    </xf>
    <xf numFmtId="0" fontId="45" fillId="51" borderId="12" xfId="1" applyFont="1" applyFill="1" applyBorder="1" applyAlignment="1">
      <alignment horizontal="center" vertical="center"/>
    </xf>
    <xf numFmtId="0" fontId="45" fillId="51" borderId="15" xfId="1" applyFont="1" applyFill="1" applyBorder="1" applyAlignment="1">
      <alignment horizontal="center" vertical="center"/>
    </xf>
    <xf numFmtId="0" fontId="48" fillId="51" borderId="11" xfId="1" applyFont="1" applyFill="1" applyBorder="1" applyAlignment="1">
      <alignment horizontal="center" vertical="center"/>
    </xf>
    <xf numFmtId="0" fontId="48" fillId="51" borderId="12" xfId="1" applyFont="1" applyFill="1" applyBorder="1" applyAlignment="1">
      <alignment horizontal="center" vertical="center"/>
    </xf>
    <xf numFmtId="0" fontId="48" fillId="51" borderId="15" xfId="1" applyFont="1" applyFill="1" applyBorder="1" applyAlignment="1">
      <alignment horizontal="center" vertical="center"/>
    </xf>
    <xf numFmtId="0" fontId="48" fillId="50" borderId="11" xfId="1" applyFont="1" applyFill="1" applyBorder="1" applyAlignment="1">
      <alignment horizontal="center" vertical="center"/>
    </xf>
    <xf numFmtId="0" fontId="48" fillId="50" borderId="12" xfId="1" applyFont="1" applyFill="1" applyBorder="1" applyAlignment="1">
      <alignment horizontal="center" vertical="center"/>
    </xf>
    <xf numFmtId="0" fontId="48" fillId="50" borderId="15" xfId="1" applyFont="1" applyFill="1" applyBorder="1" applyAlignment="1">
      <alignment horizontal="center" vertical="center"/>
    </xf>
    <xf numFmtId="0" fontId="50" fillId="51" borderId="11" xfId="1" applyFont="1" applyFill="1" applyBorder="1" applyAlignment="1">
      <alignment horizontal="center" vertical="center" wrapText="1"/>
    </xf>
    <xf numFmtId="0" fontId="50" fillId="51" borderId="12" xfId="1" applyFont="1" applyFill="1" applyBorder="1" applyAlignment="1">
      <alignment horizontal="center" vertical="center" wrapText="1"/>
    </xf>
    <xf numFmtId="0" fontId="50" fillId="51" borderId="15" xfId="1" applyFont="1" applyFill="1" applyBorder="1" applyAlignment="1">
      <alignment horizontal="center" vertical="center" wrapText="1"/>
    </xf>
    <xf numFmtId="0" fontId="21" fillId="50" borderId="41" xfId="1" applyFont="1" applyFill="1" applyBorder="1" applyAlignment="1">
      <alignment vertical="center" wrapText="1"/>
    </xf>
    <xf numFmtId="0" fontId="21" fillId="50" borderId="43" xfId="1" applyFont="1" applyFill="1" applyBorder="1" applyAlignment="1">
      <alignment vertical="center" wrapText="1"/>
    </xf>
    <xf numFmtId="0" fontId="21" fillId="50" borderId="22" xfId="1" applyFont="1" applyFill="1" applyBorder="1" applyAlignment="1">
      <alignment vertical="center" wrapText="1"/>
    </xf>
    <xf numFmtId="0" fontId="18" fillId="31" borderId="49" xfId="1" applyFont="1" applyBorder="1" applyAlignment="1">
      <alignment vertical="center" wrapText="1"/>
    </xf>
    <xf numFmtId="0" fontId="18" fillId="31" borderId="50" xfId="1" applyFont="1" applyBorder="1" applyAlignment="1">
      <alignment vertical="center" wrapText="1"/>
    </xf>
    <xf numFmtId="0" fontId="18" fillId="31" borderId="51" xfId="1" applyFont="1" applyBorder="1" applyAlignment="1">
      <alignment vertical="center" wrapText="1"/>
    </xf>
    <xf numFmtId="0" fontId="18" fillId="31" borderId="48" xfId="1" applyFont="1" applyBorder="1" applyAlignment="1">
      <alignment vertical="center" wrapText="1"/>
    </xf>
    <xf numFmtId="0" fontId="18" fillId="31" borderId="2" xfId="1" applyFont="1" applyAlignment="1">
      <alignment vertical="center" wrapText="1"/>
    </xf>
    <xf numFmtId="0" fontId="18" fillId="31" borderId="17" xfId="1" applyFont="1" applyBorder="1" applyAlignment="1">
      <alignment vertical="center" wrapText="1"/>
    </xf>
    <xf numFmtId="0" fontId="18" fillId="31" borderId="42" xfId="1" applyFont="1" applyBorder="1" applyAlignment="1">
      <alignment vertical="center" wrapText="1"/>
    </xf>
    <xf numFmtId="0" fontId="18" fillId="31" borderId="44" xfId="1" applyFont="1" applyBorder="1" applyAlignment="1">
      <alignment vertical="center" wrapText="1"/>
    </xf>
    <xf numFmtId="0" fontId="18" fillId="31" borderId="20" xfId="1" applyFont="1" applyBorder="1" applyAlignment="1">
      <alignment vertical="center" wrapText="1"/>
    </xf>
    <xf numFmtId="9" fontId="45" fillId="50" borderId="11" xfId="1" applyNumberFormat="1" applyFont="1" applyFill="1" applyBorder="1" applyAlignment="1">
      <alignment horizontal="center" vertical="center"/>
    </xf>
    <xf numFmtId="9" fontId="45" fillId="50" borderId="12" xfId="1" applyNumberFormat="1" applyFont="1" applyFill="1" applyBorder="1" applyAlignment="1">
      <alignment horizontal="center" vertical="center"/>
    </xf>
    <xf numFmtId="9" fontId="45" fillId="50" borderId="15" xfId="1" applyNumberFormat="1" applyFont="1" applyFill="1" applyBorder="1" applyAlignment="1">
      <alignment horizontal="center" vertical="center"/>
    </xf>
    <xf numFmtId="0" fontId="48" fillId="50" borderId="11" xfId="1" applyFont="1" applyFill="1" applyBorder="1" applyAlignment="1">
      <alignment horizontal="left" vertical="center" wrapText="1"/>
    </xf>
    <xf numFmtId="0" fontId="48" fillId="50" borderId="12" xfId="1" applyFont="1" applyFill="1" applyBorder="1" applyAlignment="1">
      <alignment horizontal="left" vertical="center" wrapText="1"/>
    </xf>
    <xf numFmtId="0" fontId="48" fillId="50" borderId="15" xfId="1" applyFont="1" applyFill="1" applyBorder="1" applyAlignment="1">
      <alignment horizontal="left" vertical="center" wrapText="1"/>
    </xf>
    <xf numFmtId="9" fontId="45" fillId="53" borderId="11" xfId="1" applyNumberFormat="1" applyFont="1" applyFill="1" applyBorder="1" applyAlignment="1">
      <alignment horizontal="center" vertical="center"/>
    </xf>
    <xf numFmtId="9" fontId="45" fillId="53" borderId="12" xfId="1" applyNumberFormat="1" applyFont="1" applyFill="1" applyBorder="1" applyAlignment="1">
      <alignment horizontal="center" vertical="center"/>
    </xf>
    <xf numFmtId="9" fontId="45" fillId="53" borderId="15" xfId="1" applyNumberFormat="1" applyFont="1" applyFill="1" applyBorder="1" applyAlignment="1">
      <alignment horizontal="center" vertical="center"/>
    </xf>
    <xf numFmtId="0" fontId="49" fillId="50" borderId="49" xfId="1" applyFont="1" applyFill="1" applyBorder="1" applyAlignment="1">
      <alignment horizontal="left" vertical="center" wrapText="1"/>
    </xf>
    <xf numFmtId="0" fontId="49" fillId="50" borderId="50" xfId="1" applyFont="1" applyFill="1" applyBorder="1" applyAlignment="1">
      <alignment horizontal="left" vertical="center" wrapText="1"/>
    </xf>
    <xf numFmtId="0" fontId="49" fillId="50" borderId="51" xfId="1" applyFont="1" applyFill="1" applyBorder="1" applyAlignment="1">
      <alignment horizontal="left" vertical="center" wrapText="1"/>
    </xf>
    <xf numFmtId="0" fontId="49" fillId="50" borderId="48" xfId="1" applyFont="1" applyFill="1" applyBorder="1" applyAlignment="1">
      <alignment horizontal="left" vertical="center" wrapText="1"/>
    </xf>
    <xf numFmtId="0" fontId="49" fillId="50" borderId="2" xfId="1" applyFont="1" applyFill="1" applyAlignment="1">
      <alignment horizontal="left" vertical="center" wrapText="1"/>
    </xf>
    <xf numFmtId="0" fontId="49" fillId="50" borderId="17" xfId="1" applyFont="1" applyFill="1" applyBorder="1" applyAlignment="1">
      <alignment horizontal="left" vertical="center" wrapText="1"/>
    </xf>
    <xf numFmtId="0" fontId="49" fillId="50" borderId="42" xfId="1" applyFont="1" applyFill="1" applyBorder="1" applyAlignment="1">
      <alignment horizontal="left" vertical="center" wrapText="1"/>
    </xf>
    <xf numFmtId="0" fontId="49" fillId="50" borderId="44" xfId="1" applyFont="1" applyFill="1" applyBorder="1" applyAlignment="1">
      <alignment horizontal="left" vertical="center" wrapText="1"/>
    </xf>
    <xf numFmtId="0" fontId="49" fillId="50" borderId="20" xfId="1" applyFont="1" applyFill="1" applyBorder="1" applyAlignment="1">
      <alignment horizontal="left" vertical="center" wrapText="1"/>
    </xf>
    <xf numFmtId="0" fontId="45" fillId="50" borderId="11" xfId="1" applyFont="1" applyFill="1" applyBorder="1" applyAlignment="1">
      <alignment horizontal="center" vertical="center"/>
    </xf>
    <xf numFmtId="0" fontId="45" fillId="50" borderId="15" xfId="1" applyFont="1" applyFill="1" applyBorder="1" applyAlignment="1">
      <alignment horizontal="center" vertical="center"/>
    </xf>
    <xf numFmtId="0" fontId="21" fillId="50" borderId="49" xfId="1" applyFont="1" applyFill="1" applyBorder="1" applyAlignment="1">
      <alignment horizontal="center" vertical="center"/>
    </xf>
    <xf numFmtId="0" fontId="21" fillId="50" borderId="50" xfId="1" applyFont="1" applyFill="1" applyBorder="1" applyAlignment="1">
      <alignment horizontal="center" vertical="center"/>
    </xf>
    <xf numFmtId="0" fontId="21" fillId="50" borderId="51" xfId="1" applyFont="1" applyFill="1" applyBorder="1" applyAlignment="1">
      <alignment horizontal="center" vertical="center"/>
    </xf>
    <xf numFmtId="0" fontId="21" fillId="50" borderId="48" xfId="1" applyFont="1" applyFill="1" applyBorder="1" applyAlignment="1">
      <alignment horizontal="center" vertical="center"/>
    </xf>
    <xf numFmtId="0" fontId="21" fillId="50" borderId="2" xfId="1" applyFont="1" applyFill="1" applyAlignment="1">
      <alignment horizontal="center" vertical="center"/>
    </xf>
    <xf numFmtId="0" fontId="21" fillId="50" borderId="17" xfId="1" applyFont="1" applyFill="1" applyBorder="1" applyAlignment="1">
      <alignment horizontal="center" vertical="center"/>
    </xf>
    <xf numFmtId="0" fontId="21" fillId="50" borderId="42" xfId="1" applyFont="1" applyFill="1" applyBorder="1" applyAlignment="1">
      <alignment horizontal="center" vertical="center"/>
    </xf>
    <xf numFmtId="0" fontId="21" fillId="50" borderId="44" xfId="1" applyFont="1" applyFill="1" applyBorder="1" applyAlignment="1">
      <alignment horizontal="center" vertical="center"/>
    </xf>
    <xf numFmtId="0" fontId="21" fillId="50" borderId="20" xfId="1" applyFont="1" applyFill="1" applyBorder="1" applyAlignment="1">
      <alignment horizontal="center" vertical="center"/>
    </xf>
    <xf numFmtId="0" fontId="21" fillId="31" borderId="41" xfId="1" applyFont="1" applyBorder="1" applyAlignment="1">
      <alignment vertical="center" wrapText="1"/>
    </xf>
    <xf numFmtId="0" fontId="21" fillId="31" borderId="43" xfId="1" applyFont="1" applyBorder="1" applyAlignment="1">
      <alignment vertical="center" wrapText="1"/>
    </xf>
    <xf numFmtId="0" fontId="21" fillId="31" borderId="22" xfId="1" applyFont="1" applyBorder="1" applyAlignment="1">
      <alignment vertical="center" wrapText="1"/>
    </xf>
    <xf numFmtId="0" fontId="21" fillId="31" borderId="50" xfId="1" applyFont="1" applyBorder="1" applyAlignment="1">
      <alignment horizontal="center" vertical="center"/>
    </xf>
    <xf numFmtId="0" fontId="21" fillId="31" borderId="51" xfId="1" applyFont="1" applyBorder="1" applyAlignment="1">
      <alignment horizontal="center" vertical="center"/>
    </xf>
    <xf numFmtId="0" fontId="21" fillId="31" borderId="2" xfId="1" applyFont="1" applyAlignment="1">
      <alignment horizontal="center" vertical="center"/>
    </xf>
    <xf numFmtId="0" fontId="21" fillId="31" borderId="17" xfId="1" applyFont="1" applyBorder="1" applyAlignment="1">
      <alignment horizontal="center" vertical="center"/>
    </xf>
    <xf numFmtId="0" fontId="21" fillId="31" borderId="44" xfId="1" applyFont="1" applyBorder="1" applyAlignment="1">
      <alignment horizontal="center" vertical="center"/>
    </xf>
    <xf numFmtId="0" fontId="21" fillId="31" borderId="20" xfId="1" applyFont="1" applyBorder="1" applyAlignment="1">
      <alignment horizontal="center" vertical="center"/>
    </xf>
    <xf numFmtId="9" fontId="16" fillId="53" borderId="11" xfId="1" applyNumberFormat="1" applyFont="1" applyFill="1" applyBorder="1" applyAlignment="1">
      <alignment horizontal="center" vertical="center" wrapText="1"/>
    </xf>
    <xf numFmtId="9" fontId="16" fillId="53" borderId="15" xfId="1" applyNumberFormat="1" applyFont="1" applyFill="1" applyBorder="1" applyAlignment="1">
      <alignment horizontal="center" vertical="center" wrapText="1"/>
    </xf>
    <xf numFmtId="9" fontId="45" fillId="31" borderId="11" xfId="1" applyNumberFormat="1" applyFont="1" applyBorder="1" applyAlignment="1">
      <alignment horizontal="center" vertical="center"/>
    </xf>
    <xf numFmtId="9" fontId="45" fillId="31" borderId="12" xfId="1" applyNumberFormat="1" applyFont="1" applyBorder="1" applyAlignment="1">
      <alignment horizontal="center" vertical="center"/>
    </xf>
    <xf numFmtId="9" fontId="45" fillId="31" borderId="15" xfId="1" applyNumberFormat="1" applyFont="1" applyBorder="1" applyAlignment="1">
      <alignment horizontal="center" vertical="center"/>
    </xf>
    <xf numFmtId="9" fontId="16" fillId="31" borderId="11" xfId="1" applyNumberFormat="1" applyFont="1" applyBorder="1" applyAlignment="1">
      <alignment horizontal="center" vertical="center" wrapText="1"/>
    </xf>
    <xf numFmtId="9" fontId="16" fillId="31" borderId="15" xfId="1" applyNumberFormat="1" applyFont="1" applyBorder="1" applyAlignment="1">
      <alignment horizontal="center" vertical="center" wrapText="1"/>
    </xf>
    <xf numFmtId="0" fontId="14" fillId="31" borderId="2" xfId="1" applyFont="1" applyAlignment="1">
      <alignment horizontal="center" wrapText="1"/>
    </xf>
    <xf numFmtId="49" fontId="17" fillId="50" borderId="11" xfId="1" applyNumberFormat="1" applyFont="1" applyFill="1" applyBorder="1" applyAlignment="1">
      <alignment horizontal="center" vertical="center"/>
    </xf>
    <xf numFmtId="49" fontId="17" fillId="50" borderId="13" xfId="1" applyNumberFormat="1" applyFont="1" applyFill="1" applyBorder="1" applyAlignment="1">
      <alignment horizontal="center" vertical="center"/>
    </xf>
    <xf numFmtId="0" fontId="17" fillId="50" borderId="13" xfId="1" applyFont="1" applyFill="1" applyBorder="1" applyAlignment="1">
      <alignment horizontal="center" vertical="center" wrapText="1"/>
    </xf>
    <xf numFmtId="0" fontId="16" fillId="31" borderId="14" xfId="1" applyFont="1" applyBorder="1" applyAlignment="1">
      <alignment horizontal="center"/>
    </xf>
    <xf numFmtId="0" fontId="16" fillId="31" borderId="13" xfId="1" applyFont="1" applyBorder="1" applyAlignment="1">
      <alignment horizontal="center"/>
    </xf>
    <xf numFmtId="0" fontId="19" fillId="50" borderId="16" xfId="1" applyFont="1" applyFill="1" applyBorder="1" applyAlignment="1">
      <alignment horizontal="center" vertical="center" wrapText="1"/>
    </xf>
    <xf numFmtId="0" fontId="19" fillId="50" borderId="19" xfId="1" applyFont="1" applyFill="1" applyBorder="1" applyAlignment="1">
      <alignment horizontal="center" vertical="center" wrapText="1"/>
    </xf>
    <xf numFmtId="0" fontId="18" fillId="51" borderId="13" xfId="1" applyFont="1" applyFill="1" applyBorder="1" applyAlignment="1">
      <alignment horizontal="center" vertical="center" wrapText="1"/>
    </xf>
    <xf numFmtId="0" fontId="19" fillId="50" borderId="14" xfId="1" applyFont="1" applyFill="1" applyBorder="1" applyAlignment="1">
      <alignment horizontal="center" vertical="center" wrapText="1"/>
    </xf>
    <xf numFmtId="0" fontId="19" fillId="50" borderId="13" xfId="1" applyFont="1" applyFill="1" applyBorder="1" applyAlignment="1">
      <alignment horizontal="center" vertical="center" wrapText="1"/>
    </xf>
    <xf numFmtId="0" fontId="23" fillId="51" borderId="14" xfId="1" applyFont="1" applyFill="1" applyBorder="1" applyAlignment="1">
      <alignment horizontal="center" vertical="center"/>
    </xf>
    <xf numFmtId="0" fontId="23" fillId="51" borderId="13" xfId="1" applyFont="1" applyFill="1" applyBorder="1" applyAlignment="1">
      <alignment horizontal="center" vertical="center"/>
    </xf>
    <xf numFmtId="0" fontId="16" fillId="51" borderId="14" xfId="1" applyFont="1" applyFill="1" applyBorder="1" applyAlignment="1">
      <alignment horizontal="center" vertical="center"/>
    </xf>
    <xf numFmtId="0" fontId="16" fillId="51" borderId="13" xfId="1" applyFont="1" applyFill="1" applyBorder="1" applyAlignment="1">
      <alignment horizontal="center" vertical="center"/>
    </xf>
    <xf numFmtId="0" fontId="19" fillId="51" borderId="11" xfId="1" applyFont="1" applyFill="1" applyBorder="1" applyAlignment="1">
      <alignment horizontal="center" vertical="center" wrapText="1"/>
    </xf>
    <xf numFmtId="0" fontId="19" fillId="51" borderId="12" xfId="1" applyFont="1" applyFill="1" applyBorder="1" applyAlignment="1">
      <alignment horizontal="center" vertical="center" wrapText="1"/>
    </xf>
    <xf numFmtId="0" fontId="19" fillId="51" borderId="13" xfId="1" applyFont="1" applyFill="1" applyBorder="1" applyAlignment="1">
      <alignment horizontal="center" vertical="center" wrapText="1"/>
    </xf>
    <xf numFmtId="0" fontId="21" fillId="50" borderId="13" xfId="1" applyFont="1" applyFill="1" applyBorder="1" applyAlignment="1">
      <alignment horizontal="center" vertical="center" wrapText="1"/>
    </xf>
    <xf numFmtId="0" fontId="19" fillId="50" borderId="13" xfId="1" applyFont="1" applyFill="1" applyBorder="1" applyAlignment="1">
      <alignment horizontal="center" vertical="center"/>
    </xf>
    <xf numFmtId="0" fontId="23" fillId="51" borderId="28" xfId="1" applyFont="1" applyFill="1" applyBorder="1" applyAlignment="1">
      <alignment horizontal="center" vertical="center" wrapText="1"/>
    </xf>
    <xf numFmtId="0" fontId="23" fillId="51" borderId="8" xfId="1" applyFont="1" applyFill="1" applyBorder="1" applyAlignment="1">
      <alignment horizontal="center" vertical="center" wrapText="1"/>
    </xf>
    <xf numFmtId="0" fontId="23" fillId="51" borderId="9" xfId="1" applyFont="1" applyFill="1" applyBorder="1" applyAlignment="1">
      <alignment horizontal="center" vertical="center" wrapText="1"/>
    </xf>
    <xf numFmtId="9" fontId="19" fillId="50" borderId="11" xfId="1" applyNumberFormat="1" applyFont="1" applyFill="1" applyBorder="1" applyAlignment="1">
      <alignment horizontal="center" vertical="center"/>
    </xf>
    <xf numFmtId="9" fontId="19" fillId="50" borderId="13" xfId="1" applyNumberFormat="1" applyFont="1" applyFill="1" applyBorder="1" applyAlignment="1">
      <alignment horizontal="center" vertical="center"/>
    </xf>
    <xf numFmtId="0" fontId="23" fillId="51" borderId="14" xfId="1" applyFont="1" applyFill="1" applyBorder="1" applyAlignment="1">
      <alignment horizontal="center" vertical="center" wrapText="1"/>
    </xf>
    <xf numFmtId="0" fontId="23" fillId="51" borderId="13" xfId="1" applyFont="1" applyFill="1" applyBorder="1" applyAlignment="1">
      <alignment horizontal="center" vertical="center" wrapText="1"/>
    </xf>
    <xf numFmtId="9" fontId="19" fillId="51" borderId="13" xfId="1" applyNumberFormat="1" applyFont="1" applyFill="1" applyBorder="1" applyAlignment="1">
      <alignment horizontal="center" vertical="center"/>
    </xf>
    <xf numFmtId="0" fontId="19" fillId="31" borderId="11" xfId="1" applyFont="1" applyBorder="1" applyAlignment="1">
      <alignment horizontal="center" vertical="center"/>
    </xf>
    <xf numFmtId="0" fontId="19" fillId="31" borderId="12" xfId="1" applyFont="1" applyBorder="1" applyAlignment="1">
      <alignment horizontal="center" vertical="center"/>
    </xf>
    <xf numFmtId="0" fontId="19" fillId="31" borderId="13" xfId="1" applyFont="1" applyBorder="1" applyAlignment="1">
      <alignment horizontal="center" vertical="center"/>
    </xf>
    <xf numFmtId="0" fontId="1" fillId="3" borderId="1" xfId="0" applyFont="1" applyFill="1" applyBorder="1" applyAlignment="1">
      <alignment horizontal="center" vertical="center" wrapText="1"/>
    </xf>
    <xf numFmtId="0" fontId="1" fillId="4" borderId="1" xfId="0" applyFont="1" applyFill="1" applyBorder="1" applyAlignment="1" applyProtection="1">
      <alignment horizontal="center" vertical="center" wrapText="1"/>
      <protection locked="0"/>
    </xf>
    <xf numFmtId="0" fontId="2" fillId="5" borderId="2" xfId="0" applyFont="1" applyFill="1" applyBorder="1" applyAlignment="1">
      <alignment horizontal="center" vertical="center" wrapText="1"/>
    </xf>
    <xf numFmtId="0" fontId="2" fillId="6" borderId="2" xfId="0" applyFont="1" applyFill="1" applyBorder="1" applyAlignment="1" applyProtection="1">
      <alignment horizontal="center" vertical="center" wrapText="1"/>
      <protection locked="0"/>
    </xf>
    <xf numFmtId="0" fontId="4" fillId="8" borderId="3" xfId="0" applyFont="1" applyFill="1" applyBorder="1" applyAlignment="1">
      <alignment horizontal="center" vertical="center" wrapText="1"/>
    </xf>
    <xf numFmtId="0" fontId="4" fillId="9" borderId="3" xfId="0" applyFont="1" applyFill="1" applyBorder="1" applyAlignment="1" applyProtection="1">
      <alignment horizontal="center" vertical="center" wrapText="1"/>
      <protection locked="0"/>
    </xf>
    <xf numFmtId="0" fontId="5" fillId="10" borderId="3" xfId="0" applyFont="1" applyFill="1" applyBorder="1" applyAlignment="1">
      <alignment horizontal="center" vertical="center" wrapText="1"/>
    </xf>
    <xf numFmtId="0" fontId="5" fillId="11" borderId="3" xfId="0" applyFont="1" applyFill="1" applyBorder="1" applyAlignment="1" applyProtection="1">
      <alignment horizontal="center" vertical="center" wrapText="1"/>
      <protection locked="0"/>
    </xf>
    <xf numFmtId="0" fontId="3" fillId="12" borderId="3" xfId="0" applyFont="1" applyFill="1" applyBorder="1" applyAlignment="1">
      <alignment horizontal="center" vertical="center" wrapText="1"/>
    </xf>
    <xf numFmtId="0" fontId="3" fillId="13" borderId="3" xfId="0" applyFont="1" applyFill="1" applyBorder="1" applyAlignment="1" applyProtection="1">
      <alignment horizontal="center" vertical="center" wrapText="1"/>
      <protection locked="0"/>
    </xf>
    <xf numFmtId="0" fontId="4" fillId="14" borderId="3" xfId="0" applyFont="1" applyFill="1" applyBorder="1" applyAlignment="1">
      <alignment horizontal="left" vertical="center" wrapText="1"/>
    </xf>
    <xf numFmtId="0" fontId="4" fillId="15" borderId="3" xfId="0" applyFont="1" applyFill="1" applyBorder="1" applyAlignment="1" applyProtection="1">
      <alignment horizontal="left" vertical="center" wrapText="1"/>
      <protection locked="0"/>
    </xf>
    <xf numFmtId="0" fontId="4" fillId="17" borderId="3" xfId="0" applyFont="1" applyFill="1" applyBorder="1" applyAlignment="1">
      <alignment horizontal="left" vertical="center" wrapText="1"/>
    </xf>
    <xf numFmtId="0" fontId="4" fillId="18" borderId="3" xfId="0" applyFont="1" applyFill="1" applyBorder="1" applyAlignment="1" applyProtection="1">
      <alignment horizontal="left" vertical="center" wrapText="1"/>
      <protection locked="0"/>
    </xf>
    <xf numFmtId="0" fontId="3" fillId="24" borderId="3" xfId="0" applyFont="1" applyFill="1" applyBorder="1" applyAlignment="1">
      <alignment horizontal="center" vertical="center" wrapText="1"/>
    </xf>
    <xf numFmtId="0" fontId="3" fillId="25" borderId="3" xfId="0" applyFont="1" applyFill="1" applyBorder="1" applyAlignment="1" applyProtection="1">
      <alignment horizontal="center" vertical="center" wrapText="1"/>
      <protection locked="0"/>
    </xf>
    <xf numFmtId="0" fontId="7" fillId="27" borderId="3" xfId="0" applyFont="1" applyFill="1" applyBorder="1" applyAlignment="1">
      <alignment horizontal="left" vertical="center" wrapText="1"/>
    </xf>
    <xf numFmtId="0" fontId="7" fillId="28" borderId="3" xfId="0" applyFont="1" applyFill="1" applyBorder="1" applyAlignment="1" applyProtection="1">
      <alignment horizontal="left" vertical="center" wrapText="1"/>
      <protection locked="0"/>
    </xf>
    <xf numFmtId="0" fontId="7" fillId="30" borderId="3" xfId="0" applyFont="1" applyFill="1" applyBorder="1" applyAlignment="1">
      <alignment horizontal="left" vertical="center" wrapText="1"/>
    </xf>
    <xf numFmtId="0" fontId="7" fillId="31" borderId="3" xfId="0" applyFont="1" applyFill="1" applyBorder="1" applyAlignment="1" applyProtection="1">
      <alignment horizontal="left" vertical="center" wrapText="1"/>
      <protection locked="0"/>
    </xf>
    <xf numFmtId="0" fontId="8" fillId="36" borderId="3" xfId="0" applyFont="1" applyFill="1" applyBorder="1" applyAlignment="1">
      <alignment horizontal="center" vertical="center" wrapText="1"/>
    </xf>
    <xf numFmtId="0" fontId="8" fillId="37" borderId="3" xfId="0" applyFont="1" applyFill="1" applyBorder="1" applyAlignment="1" applyProtection="1">
      <alignment horizontal="center" vertical="center" wrapText="1"/>
      <protection locked="0"/>
    </xf>
    <xf numFmtId="0" fontId="68" fillId="31" borderId="11" xfId="1" applyFont="1" applyBorder="1" applyAlignment="1">
      <alignment horizontal="center" vertical="center"/>
    </xf>
    <xf numFmtId="0" fontId="68" fillId="31" borderId="12" xfId="1" applyFont="1" applyBorder="1" applyAlignment="1">
      <alignment horizontal="center" vertical="center"/>
    </xf>
    <xf numFmtId="0" fontId="68" fillId="31" borderId="15" xfId="1" applyFont="1" applyBorder="1" applyAlignment="1">
      <alignment horizontal="center" vertical="center"/>
    </xf>
    <xf numFmtId="0" fontId="65" fillId="31" borderId="2" xfId="1" applyFont="1" applyAlignment="1">
      <alignment horizontal="center"/>
    </xf>
    <xf numFmtId="0" fontId="67" fillId="49" borderId="2" xfId="1" applyFont="1" applyFill="1" applyAlignment="1">
      <alignment horizontal="center" vertical="center"/>
    </xf>
    <xf numFmtId="0" fontId="69" fillId="50" borderId="30" xfId="1" applyFont="1" applyFill="1" applyBorder="1" applyAlignment="1">
      <alignment horizontal="center" vertical="center"/>
    </xf>
    <xf numFmtId="49" fontId="69" fillId="50" borderId="11" xfId="1" applyNumberFormat="1" applyFont="1" applyFill="1" applyBorder="1" applyAlignment="1">
      <alignment horizontal="center" vertical="center"/>
    </xf>
    <xf numFmtId="49" fontId="69" fillId="50" borderId="12" xfId="1" applyNumberFormat="1" applyFont="1" applyFill="1" applyBorder="1" applyAlignment="1">
      <alignment horizontal="center" vertical="center"/>
    </xf>
    <xf numFmtId="49" fontId="69" fillId="50" borderId="15" xfId="1" applyNumberFormat="1" applyFont="1" applyFill="1" applyBorder="1" applyAlignment="1">
      <alignment horizontal="center" vertical="center"/>
    </xf>
    <xf numFmtId="0" fontId="69" fillId="50" borderId="11" xfId="1" applyFont="1" applyFill="1" applyBorder="1" applyAlignment="1">
      <alignment horizontal="center" vertical="center" wrapText="1"/>
    </xf>
    <xf numFmtId="0" fontId="69" fillId="50" borderId="12" xfId="1" applyFont="1" applyFill="1" applyBorder="1" applyAlignment="1">
      <alignment horizontal="center" vertical="center" wrapText="1"/>
    </xf>
    <xf numFmtId="0" fontId="69" fillId="50" borderId="15" xfId="1" applyFont="1" applyFill="1" applyBorder="1" applyAlignment="1">
      <alignment horizontal="center" vertical="center" wrapText="1"/>
    </xf>
    <xf numFmtId="0" fontId="69" fillId="31" borderId="11" xfId="1" applyFont="1" applyBorder="1" applyAlignment="1">
      <alignment horizontal="left" vertical="center" wrapText="1"/>
    </xf>
    <xf numFmtId="0" fontId="69" fillId="31" borderId="12" xfId="1" applyFont="1" applyBorder="1" applyAlignment="1">
      <alignment horizontal="left" vertical="center" wrapText="1"/>
    </xf>
    <xf numFmtId="0" fontId="69" fillId="31" borderId="15" xfId="1" applyFont="1" applyBorder="1" applyAlignment="1">
      <alignment horizontal="left" vertical="center" wrapText="1"/>
    </xf>
    <xf numFmtId="0" fontId="69" fillId="51" borderId="12" xfId="1" applyFont="1" applyFill="1" applyBorder="1" applyAlignment="1">
      <alignment horizontal="left" vertical="center" wrapText="1"/>
    </xf>
    <xf numFmtId="0" fontId="69" fillId="51" borderId="12" xfId="1" applyFont="1" applyFill="1" applyBorder="1" applyAlignment="1">
      <alignment horizontal="left" vertical="center"/>
    </xf>
    <xf numFmtId="0" fontId="69" fillId="51" borderId="15" xfId="1" applyFont="1" applyFill="1" applyBorder="1" applyAlignment="1">
      <alignment horizontal="left" vertical="center"/>
    </xf>
    <xf numFmtId="0" fontId="69" fillId="50" borderId="41" xfId="1" applyFont="1" applyFill="1" applyBorder="1" applyAlignment="1">
      <alignment horizontal="left" vertical="center" wrapText="1"/>
    </xf>
    <xf numFmtId="0" fontId="69" fillId="50" borderId="22" xfId="1" applyFont="1" applyFill="1" applyBorder="1" applyAlignment="1">
      <alignment horizontal="left" vertical="center" wrapText="1"/>
    </xf>
    <xf numFmtId="0" fontId="69" fillId="51" borderId="11" xfId="1" applyFont="1" applyFill="1" applyBorder="1" applyAlignment="1">
      <alignment horizontal="left" vertical="center" wrapText="1"/>
    </xf>
    <xf numFmtId="0" fontId="69" fillId="51" borderId="15" xfId="1" applyFont="1" applyFill="1" applyBorder="1" applyAlignment="1">
      <alignment horizontal="left" vertical="center" wrapText="1"/>
    </xf>
    <xf numFmtId="0" fontId="68" fillId="51" borderId="11" xfId="1" applyFont="1" applyFill="1" applyBorder="1" applyAlignment="1">
      <alignment horizontal="center" vertical="center"/>
    </xf>
    <xf numFmtId="0" fontId="68" fillId="51" borderId="12" xfId="1" applyFont="1" applyFill="1" applyBorder="1" applyAlignment="1">
      <alignment horizontal="center" vertical="center"/>
    </xf>
    <xf numFmtId="0" fontId="68" fillId="51" borderId="15" xfId="1" applyFont="1" applyFill="1" applyBorder="1" applyAlignment="1">
      <alignment horizontal="center" vertical="center"/>
    </xf>
    <xf numFmtId="0" fontId="69" fillId="51" borderId="11" xfId="1" applyFont="1" applyFill="1" applyBorder="1" applyAlignment="1">
      <alignment horizontal="left" vertical="center"/>
    </xf>
    <xf numFmtId="0" fontId="69" fillId="50" borderId="11" xfId="1" applyFont="1" applyFill="1" applyBorder="1" applyAlignment="1">
      <alignment horizontal="left" vertical="center" wrapText="1"/>
    </xf>
    <xf numFmtId="0" fontId="69" fillId="50" borderId="12" xfId="1" applyFont="1" applyFill="1" applyBorder="1" applyAlignment="1">
      <alignment horizontal="left" vertical="center" wrapText="1"/>
    </xf>
    <xf numFmtId="0" fontId="69" fillId="50" borderId="15" xfId="1" applyFont="1" applyFill="1" applyBorder="1" applyAlignment="1">
      <alignment horizontal="left" vertical="center" wrapText="1"/>
    </xf>
    <xf numFmtId="0" fontId="69" fillId="50" borderId="11" xfId="1" applyFont="1" applyFill="1" applyBorder="1" applyAlignment="1">
      <alignment horizontal="center" vertical="center"/>
    </xf>
    <xf numFmtId="0" fontId="69" fillId="50" borderId="12" xfId="1" applyFont="1" applyFill="1" applyBorder="1" applyAlignment="1">
      <alignment horizontal="center" vertical="center"/>
    </xf>
    <xf numFmtId="0" fontId="69" fillId="50" borderId="15" xfId="1" applyFont="1" applyFill="1" applyBorder="1" applyAlignment="1">
      <alignment horizontal="center" vertical="center"/>
    </xf>
    <xf numFmtId="0" fontId="69" fillId="51" borderId="11" xfId="1" applyFont="1" applyFill="1" applyBorder="1" applyAlignment="1">
      <alignment horizontal="center" vertical="center" wrapText="1"/>
    </xf>
    <xf numFmtId="0" fontId="69" fillId="51" borderId="12" xfId="1" applyFont="1" applyFill="1" applyBorder="1" applyAlignment="1">
      <alignment horizontal="center" vertical="center" wrapText="1"/>
    </xf>
    <xf numFmtId="0" fontId="69" fillId="51" borderId="15" xfId="1" applyFont="1" applyFill="1" applyBorder="1" applyAlignment="1">
      <alignment horizontal="center" vertical="center" wrapText="1"/>
    </xf>
    <xf numFmtId="0" fontId="69" fillId="31" borderId="11" xfId="1" applyFont="1" applyBorder="1" applyAlignment="1">
      <alignment horizontal="center" vertical="center"/>
    </xf>
    <xf numFmtId="0" fontId="69" fillId="31" borderId="12" xfId="1" applyFont="1" applyBorder="1" applyAlignment="1">
      <alignment horizontal="center" vertical="center"/>
    </xf>
    <xf numFmtId="0" fontId="69" fillId="31" borderId="15" xfId="1" applyFont="1" applyBorder="1" applyAlignment="1">
      <alignment horizontal="center" vertical="center"/>
    </xf>
    <xf numFmtId="0" fontId="69" fillId="50" borderId="41" xfId="1" applyFont="1" applyFill="1" applyBorder="1" applyAlignment="1">
      <alignment horizontal="center" vertical="center" wrapText="1"/>
    </xf>
    <xf numFmtId="0" fontId="69" fillId="50" borderId="22" xfId="1" applyFont="1" applyFill="1" applyBorder="1" applyAlignment="1">
      <alignment horizontal="center" vertical="center" wrapText="1"/>
    </xf>
    <xf numFmtId="0" fontId="68" fillId="51" borderId="11" xfId="1" applyFont="1" applyFill="1" applyBorder="1" applyAlignment="1">
      <alignment horizontal="center" vertical="center" wrapText="1"/>
    </xf>
    <xf numFmtId="0" fontId="68" fillId="51" borderId="12" xfId="1" applyFont="1" applyFill="1" applyBorder="1" applyAlignment="1">
      <alignment horizontal="center" vertical="center" wrapText="1"/>
    </xf>
    <xf numFmtId="0" fontId="68" fillId="51" borderId="15" xfId="1" applyFont="1" applyFill="1" applyBorder="1" applyAlignment="1">
      <alignment horizontal="center" vertical="center" wrapText="1"/>
    </xf>
    <xf numFmtId="9" fontId="69" fillId="51" borderId="11" xfId="1" applyNumberFormat="1" applyFont="1" applyFill="1" applyBorder="1" applyAlignment="1">
      <alignment horizontal="center" vertical="center"/>
    </xf>
    <xf numFmtId="9" fontId="69" fillId="51" borderId="12" xfId="1" applyNumberFormat="1" applyFont="1" applyFill="1" applyBorder="1" applyAlignment="1">
      <alignment horizontal="center" vertical="center"/>
    </xf>
    <xf numFmtId="9" fontId="69" fillId="51" borderId="15" xfId="1" applyNumberFormat="1" applyFont="1" applyFill="1" applyBorder="1" applyAlignment="1">
      <alignment horizontal="center" vertical="center"/>
    </xf>
    <xf numFmtId="0" fontId="69" fillId="31" borderId="11" xfId="1" applyFont="1" applyBorder="1" applyAlignment="1">
      <alignment horizontal="left" vertical="top" wrapText="1"/>
    </xf>
    <xf numFmtId="0" fontId="69" fillId="31" borderId="12" xfId="1" applyFont="1" applyBorder="1" applyAlignment="1">
      <alignment horizontal="left" vertical="top" wrapText="1"/>
    </xf>
    <xf numFmtId="0" fontId="69" fillId="31" borderId="15" xfId="1" applyFont="1" applyBorder="1" applyAlignment="1">
      <alignment horizontal="left" vertical="top" wrapText="1"/>
    </xf>
    <xf numFmtId="0" fontId="78" fillId="51" borderId="42" xfId="4" applyFont="1" applyFill="1" applyBorder="1" applyAlignment="1">
      <alignment horizontal="center" vertical="center"/>
    </xf>
    <xf numFmtId="0" fontId="78" fillId="51" borderId="44" xfId="4" applyFont="1" applyFill="1" applyBorder="1" applyAlignment="1">
      <alignment horizontal="center" vertical="center"/>
    </xf>
    <xf numFmtId="0" fontId="78" fillId="51" borderId="20" xfId="4" applyFont="1" applyFill="1" applyBorder="1" applyAlignment="1">
      <alignment horizontal="center" vertical="center"/>
    </xf>
    <xf numFmtId="0" fontId="78" fillId="31" borderId="2" xfId="4" applyFont="1" applyAlignment="1">
      <alignment horizontal="center"/>
    </xf>
    <xf numFmtId="0" fontId="79" fillId="49" borderId="2" xfId="4" applyFont="1" applyFill="1" applyAlignment="1">
      <alignment horizontal="center"/>
    </xf>
    <xf numFmtId="0" fontId="80" fillId="50" borderId="30" xfId="4" applyFont="1" applyFill="1" applyBorder="1" applyAlignment="1">
      <alignment horizontal="center" vertical="center"/>
    </xf>
    <xf numFmtId="49" fontId="80" fillId="50" borderId="11" xfId="4" applyNumberFormat="1" applyFont="1" applyFill="1" applyBorder="1" applyAlignment="1">
      <alignment horizontal="center" vertical="center"/>
    </xf>
    <xf numFmtId="49" fontId="80" fillId="50" borderId="12" xfId="4" applyNumberFormat="1" applyFont="1" applyFill="1" applyBorder="1" applyAlignment="1">
      <alignment horizontal="center" vertical="center"/>
    </xf>
    <xf numFmtId="49" fontId="80" fillId="50" borderId="15" xfId="4" applyNumberFormat="1" applyFont="1" applyFill="1" applyBorder="1" applyAlignment="1">
      <alignment horizontal="center" vertical="center"/>
    </xf>
    <xf numFmtId="0" fontId="80" fillId="50" borderId="11" xfId="4" applyFont="1" applyFill="1" applyBorder="1" applyAlignment="1">
      <alignment horizontal="center" vertical="center" wrapText="1"/>
    </xf>
    <xf numFmtId="0" fontId="80" fillId="50" borderId="12" xfId="4" applyFont="1" applyFill="1" applyBorder="1" applyAlignment="1">
      <alignment horizontal="center" vertical="center" wrapText="1"/>
    </xf>
    <xf numFmtId="0" fontId="80" fillId="50" borderId="15" xfId="4" applyFont="1" applyFill="1" applyBorder="1" applyAlignment="1">
      <alignment horizontal="center" vertical="center" wrapText="1"/>
    </xf>
    <xf numFmtId="0" fontId="78" fillId="31" borderId="11" xfId="4" applyFont="1" applyBorder="1" applyAlignment="1">
      <alignment horizontal="center"/>
    </xf>
    <xf numFmtId="0" fontId="78" fillId="31" borderId="12" xfId="4" applyFont="1" applyBorder="1" applyAlignment="1">
      <alignment horizontal="center"/>
    </xf>
    <xf numFmtId="0" fontId="78" fillId="31" borderId="15" xfId="4" applyFont="1" applyBorder="1" applyAlignment="1">
      <alignment horizontal="center"/>
    </xf>
    <xf numFmtId="0" fontId="80" fillId="31" borderId="11" xfId="4" applyFont="1" applyBorder="1" applyAlignment="1">
      <alignment horizontal="left" vertical="center" wrapText="1"/>
    </xf>
    <xf numFmtId="0" fontId="80" fillId="31" borderId="12" xfId="4" applyFont="1" applyBorder="1" applyAlignment="1">
      <alignment horizontal="left" vertical="center" wrapText="1"/>
    </xf>
    <xf numFmtId="0" fontId="80" fillId="31" borderId="15" xfId="4" applyFont="1" applyBorder="1" applyAlignment="1">
      <alignment horizontal="left" vertical="center" wrapText="1"/>
    </xf>
    <xf numFmtId="0" fontId="80" fillId="51" borderId="12" xfId="4" applyFont="1" applyFill="1" applyBorder="1" applyAlignment="1">
      <alignment horizontal="center" vertical="center" wrapText="1"/>
    </xf>
    <xf numFmtId="0" fontId="80" fillId="51" borderId="12" xfId="4" applyFont="1" applyFill="1" applyBorder="1" applyAlignment="1">
      <alignment horizontal="center" vertical="center"/>
    </xf>
    <xf numFmtId="0" fontId="80" fillId="51" borderId="15" xfId="4" applyFont="1" applyFill="1" applyBorder="1" applyAlignment="1">
      <alignment horizontal="center" vertical="center"/>
    </xf>
    <xf numFmtId="0" fontId="80" fillId="50" borderId="41" xfId="4" applyFont="1" applyFill="1" applyBorder="1" applyAlignment="1">
      <alignment horizontal="center" vertical="center" wrapText="1"/>
    </xf>
    <xf numFmtId="0" fontId="80" fillId="50" borderId="22" xfId="4" applyFont="1" applyFill="1" applyBorder="1" applyAlignment="1">
      <alignment horizontal="center" vertical="center" wrapText="1"/>
    </xf>
    <xf numFmtId="0" fontId="80" fillId="51" borderId="11" xfId="4" applyFont="1" applyFill="1" applyBorder="1" applyAlignment="1">
      <alignment horizontal="center" vertical="center" wrapText="1"/>
    </xf>
    <xf numFmtId="0" fontId="80" fillId="51" borderId="44" xfId="4" applyFont="1" applyFill="1" applyBorder="1" applyAlignment="1">
      <alignment horizontal="center" vertical="center" wrapText="1"/>
    </xf>
    <xf numFmtId="0" fontId="80" fillId="51" borderId="15" xfId="4" applyFont="1" applyFill="1" applyBorder="1" applyAlignment="1">
      <alignment horizontal="center" vertical="center" wrapText="1"/>
    </xf>
    <xf numFmtId="9" fontId="80" fillId="51" borderId="11" xfId="4" applyNumberFormat="1" applyFont="1" applyFill="1" applyBorder="1" applyAlignment="1">
      <alignment horizontal="center" vertical="center"/>
    </xf>
    <xf numFmtId="9" fontId="80" fillId="51" borderId="44" xfId="4" applyNumberFormat="1" applyFont="1" applyFill="1" applyBorder="1" applyAlignment="1">
      <alignment horizontal="center" vertical="center"/>
    </xf>
    <xf numFmtId="9" fontId="80" fillId="51" borderId="12" xfId="4" applyNumberFormat="1" applyFont="1" applyFill="1" applyBorder="1" applyAlignment="1">
      <alignment horizontal="center" vertical="center"/>
    </xf>
    <xf numFmtId="9" fontId="80" fillId="51" borderId="15" xfId="4" applyNumberFormat="1" applyFont="1" applyFill="1" applyBorder="1" applyAlignment="1">
      <alignment horizontal="center" vertical="center"/>
    </xf>
    <xf numFmtId="0" fontId="78" fillId="51" borderId="11" xfId="4" applyFont="1" applyFill="1" applyBorder="1" applyAlignment="1">
      <alignment horizontal="center" vertical="center"/>
    </xf>
    <xf numFmtId="0" fontId="78" fillId="51" borderId="12" xfId="4" applyFont="1" applyFill="1" applyBorder="1" applyAlignment="1">
      <alignment horizontal="center" vertical="center"/>
    </xf>
    <xf numFmtId="0" fontId="78" fillId="51" borderId="15" xfId="4" applyFont="1" applyFill="1" applyBorder="1" applyAlignment="1">
      <alignment horizontal="center" vertical="center"/>
    </xf>
    <xf numFmtId="0" fontId="81" fillId="50" borderId="11" xfId="4" applyFont="1" applyFill="1" applyBorder="1" applyAlignment="1">
      <alignment horizontal="left" vertical="center" wrapText="1"/>
    </xf>
    <xf numFmtId="0" fontId="81" fillId="50" borderId="12" xfId="4" applyFont="1" applyFill="1" applyBorder="1" applyAlignment="1">
      <alignment horizontal="left" vertical="center" wrapText="1"/>
    </xf>
    <xf numFmtId="0" fontId="81" fillId="50" borderId="15" xfId="4" applyFont="1" applyFill="1" applyBorder="1" applyAlignment="1">
      <alignment horizontal="left" vertical="center" wrapText="1"/>
    </xf>
    <xf numFmtId="0" fontId="80" fillId="50" borderId="11" xfId="4" applyFont="1" applyFill="1" applyBorder="1" applyAlignment="1">
      <alignment horizontal="center" vertical="center"/>
    </xf>
    <xf numFmtId="0" fontId="80" fillId="50" borderId="12" xfId="4" applyFont="1" applyFill="1" applyBorder="1" applyAlignment="1">
      <alignment horizontal="center" vertical="center"/>
    </xf>
    <xf numFmtId="0" fontId="80" fillId="50" borderId="15" xfId="4" applyFont="1" applyFill="1" applyBorder="1" applyAlignment="1">
      <alignment horizontal="center" vertical="center"/>
    </xf>
    <xf numFmtId="0" fontId="75" fillId="51" borderId="11" xfId="4" applyFont="1" applyFill="1" applyBorder="1" applyAlignment="1">
      <alignment horizontal="center" vertical="center" wrapText="1"/>
    </xf>
    <xf numFmtId="0" fontId="75" fillId="51" borderId="12" xfId="4" applyFont="1" applyFill="1" applyBorder="1" applyAlignment="1">
      <alignment horizontal="center" vertical="center" wrapText="1"/>
    </xf>
    <xf numFmtId="0" fontId="75" fillId="51" borderId="15" xfId="4" applyFont="1" applyFill="1" applyBorder="1" applyAlignment="1">
      <alignment horizontal="center" vertical="center" wrapText="1"/>
    </xf>
    <xf numFmtId="9" fontId="80" fillId="51" borderId="50" xfId="4" applyNumberFormat="1" applyFont="1" applyFill="1" applyBorder="1" applyAlignment="1">
      <alignment horizontal="center" vertical="center"/>
    </xf>
    <xf numFmtId="9" fontId="80" fillId="50" borderId="12" xfId="4" applyNumberFormat="1" applyFont="1" applyFill="1" applyBorder="1" applyAlignment="1">
      <alignment horizontal="center" vertical="center"/>
    </xf>
    <xf numFmtId="9" fontId="80" fillId="50" borderId="15" xfId="4" applyNumberFormat="1" applyFont="1" applyFill="1" applyBorder="1" applyAlignment="1">
      <alignment horizontal="center" vertical="center"/>
    </xf>
    <xf numFmtId="0" fontId="29" fillId="31" borderId="2" xfId="4" applyFont="1" applyAlignment="1">
      <alignment horizontal="center" vertical="center" wrapText="1"/>
    </xf>
    <xf numFmtId="0" fontId="29" fillId="31" borderId="32" xfId="4" applyFont="1" applyBorder="1" applyAlignment="1">
      <alignment horizontal="center" vertical="center" wrapText="1"/>
    </xf>
    <xf numFmtId="0" fontId="29" fillId="31" borderId="35" xfId="4" applyFont="1" applyBorder="1" applyAlignment="1">
      <alignment horizontal="center" vertical="center" wrapText="1"/>
    </xf>
    <xf numFmtId="0" fontId="29" fillId="31" borderId="37" xfId="4" applyFont="1" applyBorder="1" applyAlignment="1">
      <alignment horizontal="center" vertical="center" wrapText="1"/>
    </xf>
    <xf numFmtId="0" fontId="78" fillId="51" borderId="11" xfId="4" applyFont="1" applyFill="1" applyBorder="1" applyAlignment="1">
      <alignment horizontal="center" vertical="center" wrapText="1"/>
    </xf>
    <xf numFmtId="0" fontId="78" fillId="51" borderId="12" xfId="4" applyFont="1" applyFill="1" applyBorder="1" applyAlignment="1">
      <alignment horizontal="center" vertical="center" wrapText="1"/>
    </xf>
    <xf numFmtId="0" fontId="78" fillId="51" borderId="15" xfId="4" applyFont="1" applyFill="1" applyBorder="1" applyAlignment="1">
      <alignment horizontal="center" vertical="center" wrapText="1"/>
    </xf>
    <xf numFmtId="0" fontId="20" fillId="51" borderId="11" xfId="5" applyFont="1" applyFill="1" applyBorder="1" applyAlignment="1">
      <alignment horizontal="center" vertical="center"/>
    </xf>
    <xf numFmtId="0" fontId="20" fillId="51" borderId="12" xfId="5" applyFont="1" applyFill="1" applyBorder="1" applyAlignment="1">
      <alignment horizontal="center" vertical="center"/>
    </xf>
    <xf numFmtId="0" fontId="20" fillId="51" borderId="15" xfId="5" applyFont="1" applyFill="1" applyBorder="1" applyAlignment="1">
      <alignment horizontal="center" vertical="center"/>
    </xf>
    <xf numFmtId="0" fontId="86" fillId="49" borderId="2" xfId="5" applyFont="1" applyFill="1" applyAlignment="1">
      <alignment horizontal="center"/>
    </xf>
    <xf numFmtId="0" fontId="49" fillId="50" borderId="30" xfId="5" applyFont="1" applyFill="1" applyBorder="1" applyAlignment="1">
      <alignment horizontal="center" vertical="center"/>
    </xf>
    <xf numFmtId="49" fontId="18" fillId="50" borderId="11" xfId="5" applyNumberFormat="1" applyFont="1" applyFill="1" applyBorder="1" applyAlignment="1">
      <alignment horizontal="center" vertical="center"/>
    </xf>
    <xf numFmtId="49" fontId="18" fillId="50" borderId="12" xfId="5" applyNumberFormat="1" applyFont="1" applyFill="1" applyBorder="1" applyAlignment="1">
      <alignment horizontal="center" vertical="center"/>
    </xf>
    <xf numFmtId="49" fontId="18" fillId="50" borderId="15" xfId="5" applyNumberFormat="1" applyFont="1" applyFill="1" applyBorder="1" applyAlignment="1">
      <alignment horizontal="center" vertical="center"/>
    </xf>
    <xf numFmtId="0" fontId="18" fillId="50" borderId="11" xfId="5" applyFont="1" applyFill="1" applyBorder="1" applyAlignment="1">
      <alignment horizontal="center" vertical="center" wrapText="1"/>
    </xf>
    <xf numFmtId="0" fontId="18" fillId="50" borderId="12" xfId="5" applyFont="1" applyFill="1" applyBorder="1" applyAlignment="1">
      <alignment horizontal="center" vertical="center" wrapText="1"/>
    </xf>
    <xf numFmtId="0" fontId="18" fillId="50" borderId="15" xfId="5" applyFont="1" applyFill="1" applyBorder="1" applyAlignment="1">
      <alignment horizontal="center" vertical="center" wrapText="1"/>
    </xf>
    <xf numFmtId="0" fontId="20" fillId="31" borderId="11" xfId="5" applyFont="1" applyBorder="1" applyAlignment="1">
      <alignment horizontal="center"/>
    </xf>
    <xf numFmtId="0" fontId="20" fillId="31" borderId="12" xfId="5" applyFont="1" applyBorder="1" applyAlignment="1">
      <alignment horizontal="center"/>
    </xf>
    <xf numFmtId="0" fontId="20" fillId="31" borderId="15" xfId="5" applyFont="1" applyBorder="1" applyAlignment="1">
      <alignment horizontal="center"/>
    </xf>
    <xf numFmtId="0" fontId="18" fillId="31" borderId="11" xfId="5" applyFont="1" applyBorder="1" applyAlignment="1">
      <alignment horizontal="center" vertical="center" wrapText="1"/>
    </xf>
    <xf numFmtId="0" fontId="18" fillId="31" borderId="12" xfId="5" applyFont="1" applyBorder="1" applyAlignment="1">
      <alignment horizontal="center" vertical="center" wrapText="1"/>
    </xf>
    <xf numFmtId="0" fontId="18" fillId="31" borderId="15" xfId="5" applyFont="1" applyBorder="1" applyAlignment="1">
      <alignment horizontal="center" vertical="center" wrapText="1"/>
    </xf>
    <xf numFmtId="0" fontId="18" fillId="31" borderId="41" xfId="5" applyFont="1" applyBorder="1" applyAlignment="1">
      <alignment horizontal="center" vertical="center" wrapText="1"/>
    </xf>
    <xf numFmtId="0" fontId="18" fillId="31" borderId="22" xfId="5" applyFont="1" applyBorder="1" applyAlignment="1">
      <alignment horizontal="center" vertical="center" wrapText="1"/>
    </xf>
    <xf numFmtId="0" fontId="87" fillId="51" borderId="11" xfId="5" applyFont="1" applyFill="1" applyBorder="1" applyAlignment="1">
      <alignment horizontal="center" vertical="center" wrapText="1"/>
    </xf>
    <xf numFmtId="0" fontId="87" fillId="51" borderId="12" xfId="5" applyFont="1" applyFill="1" applyBorder="1" applyAlignment="1">
      <alignment horizontal="center" vertical="center" wrapText="1"/>
    </xf>
    <xf numFmtId="0" fontId="87" fillId="51" borderId="15" xfId="5" applyFont="1" applyFill="1" applyBorder="1" applyAlignment="1">
      <alignment horizontal="center" vertical="center" wrapText="1"/>
    </xf>
    <xf numFmtId="0" fontId="20" fillId="51" borderId="11" xfId="5" applyFont="1" applyFill="1" applyBorder="1" applyAlignment="1">
      <alignment horizontal="center" vertical="center" wrapText="1"/>
    </xf>
    <xf numFmtId="0" fontId="20" fillId="51" borderId="12" xfId="5" applyFont="1" applyFill="1" applyBorder="1" applyAlignment="1">
      <alignment horizontal="center" vertical="center" wrapText="1"/>
    </xf>
    <xf numFmtId="0" fontId="20" fillId="51" borderId="15" xfId="5" applyFont="1" applyFill="1" applyBorder="1" applyAlignment="1">
      <alignment horizontal="center" vertical="center" wrapText="1"/>
    </xf>
    <xf numFmtId="0" fontId="18" fillId="50" borderId="41" xfId="5" applyFont="1" applyFill="1" applyBorder="1" applyAlignment="1">
      <alignment horizontal="center" vertical="center" wrapText="1"/>
    </xf>
    <xf numFmtId="0" fontId="18" fillId="50" borderId="22" xfId="5" applyFont="1" applyFill="1" applyBorder="1" applyAlignment="1">
      <alignment horizontal="center" vertical="center" wrapText="1"/>
    </xf>
    <xf numFmtId="3" fontId="20" fillId="49" borderId="11" xfId="5" applyNumberFormat="1" applyFont="1" applyFill="1" applyBorder="1" applyAlignment="1">
      <alignment horizontal="center" vertical="center"/>
    </xf>
    <xf numFmtId="3" fontId="20" fillId="49" borderId="12" xfId="5" applyNumberFormat="1" applyFont="1" applyFill="1" applyBorder="1" applyAlignment="1">
      <alignment horizontal="center" vertical="center"/>
    </xf>
    <xf numFmtId="3" fontId="20" fillId="49" borderId="15" xfId="5" applyNumberFormat="1" applyFont="1" applyFill="1" applyBorder="1" applyAlignment="1">
      <alignment horizontal="center" vertical="center"/>
    </xf>
    <xf numFmtId="0" fontId="89" fillId="51" borderId="11" xfId="5" applyFont="1" applyFill="1" applyBorder="1" applyAlignment="1">
      <alignment horizontal="center" vertical="center" wrapText="1"/>
    </xf>
    <xf numFmtId="0" fontId="89" fillId="51" borderId="12" xfId="5" applyFont="1" applyFill="1" applyBorder="1" applyAlignment="1">
      <alignment horizontal="center" vertical="center" wrapText="1"/>
    </xf>
    <xf numFmtId="0" fontId="89" fillId="51" borderId="15" xfId="5" applyFont="1" applyFill="1" applyBorder="1" applyAlignment="1">
      <alignment horizontal="center" vertical="center" wrapText="1"/>
    </xf>
    <xf numFmtId="0" fontId="49" fillId="50" borderId="11" xfId="5" applyFont="1" applyFill="1" applyBorder="1" applyAlignment="1">
      <alignment horizontal="center" vertical="center" wrapText="1"/>
    </xf>
    <xf numFmtId="0" fontId="49" fillId="50" borderId="12" xfId="5" applyFont="1" applyFill="1" applyBorder="1" applyAlignment="1">
      <alignment horizontal="center" vertical="center" wrapText="1"/>
    </xf>
    <xf numFmtId="0" fontId="49" fillId="50" borderId="15" xfId="5" applyFont="1" applyFill="1" applyBorder="1" applyAlignment="1">
      <alignment horizontal="center" vertical="center" wrapText="1"/>
    </xf>
    <xf numFmtId="0" fontId="49" fillId="50" borderId="11" xfId="5" applyFont="1" applyFill="1" applyBorder="1" applyAlignment="1">
      <alignment horizontal="center" vertical="center"/>
    </xf>
    <xf numFmtId="0" fontId="49" fillId="50" borderId="12" xfId="5" applyFont="1" applyFill="1" applyBorder="1" applyAlignment="1">
      <alignment horizontal="center" vertical="center"/>
    </xf>
    <xf numFmtId="0" fontId="49" fillId="50" borderId="15" xfId="5" applyFont="1" applyFill="1" applyBorder="1" applyAlignment="1">
      <alignment horizontal="center" vertical="center"/>
    </xf>
    <xf numFmtId="0" fontId="89" fillId="31" borderId="11" xfId="5" applyFont="1" applyBorder="1" applyAlignment="1">
      <alignment horizontal="center" vertical="center" wrapText="1"/>
    </xf>
    <xf numFmtId="0" fontId="89" fillId="31" borderId="12" xfId="5" applyFont="1" applyBorder="1" applyAlignment="1">
      <alignment horizontal="center" vertical="center" wrapText="1"/>
    </xf>
    <xf numFmtId="0" fontId="89" fillId="31" borderId="15" xfId="5" applyFont="1" applyBorder="1" applyAlignment="1">
      <alignment horizontal="center" vertical="center" wrapText="1"/>
    </xf>
    <xf numFmtId="0" fontId="18" fillId="50" borderId="11" xfId="5" applyFont="1" applyFill="1" applyBorder="1" applyAlignment="1">
      <alignment horizontal="center" vertical="center"/>
    </xf>
    <xf numFmtId="0" fontId="18" fillId="50" borderId="12" xfId="5" applyFont="1" applyFill="1" applyBorder="1" applyAlignment="1">
      <alignment horizontal="center" vertical="center"/>
    </xf>
    <xf numFmtId="0" fontId="18" fillId="50" borderId="15" xfId="5" applyFont="1" applyFill="1" applyBorder="1" applyAlignment="1">
      <alignment horizontal="center" vertical="center"/>
    </xf>
    <xf numFmtId="9" fontId="18" fillId="31" borderId="11" xfId="5" applyNumberFormat="1" applyFont="1" applyBorder="1" applyAlignment="1">
      <alignment horizontal="center" vertical="center"/>
    </xf>
    <xf numFmtId="9" fontId="18" fillId="31" borderId="50" xfId="5" applyNumberFormat="1" applyFont="1" applyBorder="1" applyAlignment="1">
      <alignment horizontal="center" vertical="center"/>
    </xf>
    <xf numFmtId="9" fontId="18" fillId="31" borderId="12" xfId="5" applyNumberFormat="1" applyFont="1" applyBorder="1" applyAlignment="1">
      <alignment horizontal="center" vertical="center"/>
    </xf>
    <xf numFmtId="9" fontId="18" fillId="31" borderId="15" xfId="5" applyNumberFormat="1" applyFont="1" applyBorder="1" applyAlignment="1">
      <alignment horizontal="center" vertical="center"/>
    </xf>
    <xf numFmtId="3" fontId="20" fillId="31" borderId="11" xfId="5" applyNumberFormat="1" applyFont="1" applyBorder="1" applyAlignment="1">
      <alignment horizontal="center" vertical="center"/>
    </xf>
    <xf numFmtId="3" fontId="20" fillId="31" borderId="12" xfId="5" applyNumberFormat="1" applyFont="1" applyBorder="1" applyAlignment="1">
      <alignment horizontal="center" vertical="center"/>
    </xf>
    <xf numFmtId="3" fontId="20" fillId="31" borderId="15" xfId="5" applyNumberFormat="1" applyFont="1" applyBorder="1" applyAlignment="1">
      <alignment horizontal="center" vertical="center"/>
    </xf>
    <xf numFmtId="9" fontId="18" fillId="51" borderId="11" xfId="5" applyNumberFormat="1" applyFont="1" applyFill="1" applyBorder="1" applyAlignment="1">
      <alignment horizontal="center" vertical="center" wrapText="1"/>
    </xf>
    <xf numFmtId="9" fontId="18" fillId="51" borderId="15" xfId="5" applyNumberFormat="1" applyFont="1" applyFill="1" applyBorder="1" applyAlignment="1">
      <alignment horizontal="center" vertical="center" wrapText="1"/>
    </xf>
    <xf numFmtId="9" fontId="18" fillId="51" borderId="11" xfId="5" applyNumberFormat="1" applyFont="1" applyFill="1" applyBorder="1" applyAlignment="1">
      <alignment horizontal="center" vertical="center"/>
    </xf>
    <xf numFmtId="9" fontId="18" fillId="51" borderId="44" xfId="5" applyNumberFormat="1" applyFont="1" applyFill="1" applyBorder="1" applyAlignment="1">
      <alignment horizontal="center" vertical="center"/>
    </xf>
    <xf numFmtId="9" fontId="18" fillId="51" borderId="12" xfId="5" applyNumberFormat="1" applyFont="1" applyFill="1" applyBorder="1" applyAlignment="1">
      <alignment horizontal="center" vertical="center"/>
    </xf>
    <xf numFmtId="9" fontId="18" fillId="51" borderId="15" xfId="5" applyNumberFormat="1" applyFont="1" applyFill="1" applyBorder="1" applyAlignment="1">
      <alignment horizontal="center" vertical="center"/>
    </xf>
    <xf numFmtId="0" fontId="18" fillId="31" borderId="11" xfId="5" applyFont="1" applyBorder="1" applyAlignment="1">
      <alignment horizontal="center" vertical="center"/>
    </xf>
    <xf numFmtId="0" fontId="18" fillId="31" borderId="12" xfId="5" applyFont="1" applyBorder="1" applyAlignment="1">
      <alignment horizontal="center" vertical="center"/>
    </xf>
    <xf numFmtId="0" fontId="18" fillId="31" borderId="15" xfId="5" applyFont="1" applyBorder="1" applyAlignment="1">
      <alignment horizontal="center" vertical="center"/>
    </xf>
    <xf numFmtId="0" fontId="78" fillId="31" borderId="70" xfId="7" applyFont="1" applyBorder="1" applyAlignment="1">
      <alignment horizontal="center"/>
    </xf>
    <xf numFmtId="0" fontId="78" fillId="31" borderId="68" xfId="7" applyFont="1" applyBorder="1" applyAlignment="1">
      <alignment horizontal="center"/>
    </xf>
    <xf numFmtId="0" fontId="78" fillId="31" borderId="69" xfId="7" applyFont="1" applyBorder="1" applyAlignment="1">
      <alignment horizontal="center"/>
    </xf>
    <xf numFmtId="0" fontId="78" fillId="31" borderId="2" xfId="7" applyFont="1" applyAlignment="1">
      <alignment horizontal="center"/>
    </xf>
    <xf numFmtId="0" fontId="79" fillId="49" borderId="2" xfId="7" applyFont="1" applyFill="1" applyAlignment="1">
      <alignment horizontal="center"/>
    </xf>
    <xf numFmtId="0" fontId="80" fillId="50" borderId="67" xfId="7" applyFont="1" applyFill="1" applyBorder="1" applyAlignment="1">
      <alignment horizontal="center" vertical="center"/>
    </xf>
    <xf numFmtId="0" fontId="80" fillId="50" borderId="68" xfId="7" applyFont="1" applyFill="1" applyBorder="1" applyAlignment="1">
      <alignment horizontal="center" vertical="center"/>
    </xf>
    <xf numFmtId="0" fontId="80" fillId="50" borderId="69" xfId="7" applyFont="1" applyFill="1" applyBorder="1" applyAlignment="1">
      <alignment horizontal="center" vertical="center"/>
    </xf>
    <xf numFmtId="49" fontId="80" fillId="50" borderId="67" xfId="7" applyNumberFormat="1" applyFont="1" applyFill="1" applyBorder="1" applyAlignment="1">
      <alignment horizontal="center" vertical="center"/>
    </xf>
    <xf numFmtId="49" fontId="80" fillId="50" borderId="68" xfId="7" applyNumberFormat="1" applyFont="1" applyFill="1" applyBorder="1" applyAlignment="1">
      <alignment horizontal="center" vertical="center"/>
    </xf>
    <xf numFmtId="49" fontId="80" fillId="50" borderId="69" xfId="7" applyNumberFormat="1" applyFont="1" applyFill="1" applyBorder="1" applyAlignment="1">
      <alignment horizontal="center" vertical="center"/>
    </xf>
    <xf numFmtId="0" fontId="80" fillId="50" borderId="67" xfId="7" applyFont="1" applyFill="1" applyBorder="1" applyAlignment="1">
      <alignment horizontal="center" vertical="center" wrapText="1"/>
    </xf>
    <xf numFmtId="0" fontId="80" fillId="50" borderId="68" xfId="7" applyFont="1" applyFill="1" applyBorder="1" applyAlignment="1">
      <alignment horizontal="center" vertical="center" wrapText="1"/>
    </xf>
    <xf numFmtId="0" fontId="80" fillId="50" borderId="69" xfId="7" applyFont="1" applyFill="1" applyBorder="1" applyAlignment="1">
      <alignment horizontal="center" vertical="center" wrapText="1"/>
    </xf>
    <xf numFmtId="0" fontId="78" fillId="51" borderId="70" xfId="7" applyFont="1" applyFill="1" applyBorder="1" applyAlignment="1">
      <alignment horizontal="center" vertical="center" wrapText="1"/>
    </xf>
    <xf numFmtId="0" fontId="78" fillId="51" borderId="68" xfId="7" applyFont="1" applyFill="1" applyBorder="1" applyAlignment="1">
      <alignment horizontal="center" vertical="center" wrapText="1"/>
    </xf>
    <xf numFmtId="0" fontId="78" fillId="51" borderId="69" xfId="7" applyFont="1" applyFill="1" applyBorder="1" applyAlignment="1">
      <alignment horizontal="center" vertical="center" wrapText="1"/>
    </xf>
    <xf numFmtId="0" fontId="81" fillId="31" borderId="70" xfId="7" applyFont="1" applyBorder="1" applyAlignment="1">
      <alignment horizontal="left" vertical="top" wrapText="1"/>
    </xf>
    <xf numFmtId="0" fontId="81" fillId="31" borderId="68" xfId="7" applyFont="1" applyBorder="1" applyAlignment="1">
      <alignment horizontal="left" vertical="top" wrapText="1"/>
    </xf>
    <xf numFmtId="0" fontId="81" fillId="31" borderId="69" xfId="7" applyFont="1" applyBorder="1" applyAlignment="1">
      <alignment horizontal="left" vertical="top" wrapText="1"/>
    </xf>
    <xf numFmtId="0" fontId="80" fillId="51" borderId="70" xfId="7" applyFont="1" applyFill="1" applyBorder="1" applyAlignment="1">
      <alignment horizontal="center" vertical="center" wrapText="1"/>
    </xf>
    <xf numFmtId="0" fontId="80" fillId="51" borderId="68" xfId="7" applyFont="1" applyFill="1" applyBorder="1" applyAlignment="1">
      <alignment horizontal="center" vertical="center"/>
    </xf>
    <xf numFmtId="0" fontId="80" fillId="51" borderId="69" xfId="7" applyFont="1" applyFill="1" applyBorder="1" applyAlignment="1">
      <alignment horizontal="center" vertical="center"/>
    </xf>
    <xf numFmtId="0" fontId="80" fillId="50" borderId="59" xfId="7" applyFont="1" applyFill="1" applyBorder="1" applyAlignment="1">
      <alignment horizontal="center" vertical="center" wrapText="1"/>
    </xf>
    <xf numFmtId="0" fontId="80" fillId="50" borderId="61" xfId="7" applyFont="1" applyFill="1" applyBorder="1" applyAlignment="1">
      <alignment horizontal="center" vertical="center" wrapText="1"/>
    </xf>
    <xf numFmtId="0" fontId="69" fillId="51" borderId="70" xfId="7" applyFont="1" applyFill="1" applyBorder="1" applyAlignment="1">
      <alignment horizontal="center" vertical="center" wrapText="1"/>
    </xf>
    <xf numFmtId="0" fontId="69" fillId="51" borderId="68" xfId="7" applyFont="1" applyFill="1" applyBorder="1" applyAlignment="1">
      <alignment horizontal="center" vertical="center" wrapText="1"/>
    </xf>
    <xf numFmtId="0" fontId="69" fillId="51" borderId="69" xfId="7" applyFont="1" applyFill="1" applyBorder="1" applyAlignment="1">
      <alignment horizontal="center" vertical="center" wrapText="1"/>
    </xf>
    <xf numFmtId="0" fontId="80" fillId="50" borderId="70" xfId="7" applyFont="1" applyFill="1" applyBorder="1" applyAlignment="1">
      <alignment horizontal="center" vertical="center" wrapText="1"/>
    </xf>
    <xf numFmtId="0" fontId="78" fillId="51" borderId="70" xfId="7" applyFont="1" applyFill="1" applyBorder="1" applyAlignment="1">
      <alignment horizontal="center" vertical="center"/>
    </xf>
    <xf numFmtId="0" fontId="78" fillId="51" borderId="68" xfId="7" applyFont="1" applyFill="1" applyBorder="1" applyAlignment="1">
      <alignment horizontal="center" vertical="center"/>
    </xf>
    <xf numFmtId="0" fontId="78" fillId="51" borderId="69" xfId="7" applyFont="1" applyFill="1" applyBorder="1" applyAlignment="1">
      <alignment horizontal="center" vertical="center"/>
    </xf>
    <xf numFmtId="0" fontId="80" fillId="51" borderId="68" xfId="7" applyFont="1" applyFill="1" applyBorder="1" applyAlignment="1">
      <alignment horizontal="center" vertical="center" wrapText="1"/>
    </xf>
    <xf numFmtId="0" fontId="80" fillId="51" borderId="69" xfId="7" applyFont="1" applyFill="1" applyBorder="1" applyAlignment="1">
      <alignment horizontal="center" vertical="center" wrapText="1"/>
    </xf>
    <xf numFmtId="0" fontId="80" fillId="50" borderId="70" xfId="7" applyFont="1" applyFill="1" applyBorder="1" applyAlignment="1">
      <alignment horizontal="center" vertical="center"/>
    </xf>
    <xf numFmtId="0" fontId="69" fillId="50" borderId="38" xfId="7" applyFont="1" applyFill="1" applyBorder="1" applyAlignment="1">
      <alignment horizontal="center" vertical="center"/>
    </xf>
    <xf numFmtId="0" fontId="69" fillId="50" borderId="39" xfId="7" applyFont="1" applyFill="1" applyBorder="1" applyAlignment="1">
      <alignment horizontal="center" vertical="center"/>
    </xf>
    <xf numFmtId="0" fontId="69" fillId="50" borderId="40" xfId="7" applyFont="1" applyFill="1" applyBorder="1" applyAlignment="1">
      <alignment horizontal="center" vertical="center"/>
    </xf>
    <xf numFmtId="9" fontId="69" fillId="51" borderId="70" xfId="7" applyNumberFormat="1" applyFont="1" applyFill="1" applyBorder="1" applyAlignment="1">
      <alignment horizontal="center" vertical="center"/>
    </xf>
    <xf numFmtId="9" fontId="69" fillId="51" borderId="68" xfId="7" applyNumberFormat="1" applyFont="1" applyFill="1" applyBorder="1" applyAlignment="1">
      <alignment horizontal="center" vertical="center"/>
    </xf>
    <xf numFmtId="9" fontId="69" fillId="51" borderId="69" xfId="7" applyNumberFormat="1" applyFont="1" applyFill="1" applyBorder="1" applyAlignment="1">
      <alignment horizontal="center" vertical="center"/>
    </xf>
    <xf numFmtId="9" fontId="69" fillId="51" borderId="38" xfId="7" applyNumberFormat="1" applyFont="1" applyFill="1" applyBorder="1" applyAlignment="1">
      <alignment horizontal="center" vertical="center"/>
    </xf>
    <xf numFmtId="9" fontId="69" fillId="51" borderId="40" xfId="7" applyNumberFormat="1" applyFont="1" applyFill="1" applyBorder="1" applyAlignment="1">
      <alignment horizontal="center" vertical="center"/>
    </xf>
    <xf numFmtId="9" fontId="80" fillId="51" borderId="71" xfId="7" applyNumberFormat="1" applyFont="1" applyFill="1" applyBorder="1" applyAlignment="1">
      <alignment horizontal="center" vertical="center"/>
    </xf>
    <xf numFmtId="9" fontId="80" fillId="51" borderId="72" xfId="7" applyNumberFormat="1" applyFont="1" applyFill="1" applyBorder="1" applyAlignment="1">
      <alignment horizontal="center" vertical="center"/>
    </xf>
    <xf numFmtId="0" fontId="69" fillId="50" borderId="38" xfId="7" applyFont="1" applyFill="1" applyBorder="1" applyAlignment="1">
      <alignment horizontal="center" vertical="center" wrapText="1"/>
    </xf>
    <xf numFmtId="0" fontId="69" fillId="50" borderId="39" xfId="7" applyFont="1" applyFill="1" applyBorder="1" applyAlignment="1">
      <alignment horizontal="center" vertical="center" wrapText="1"/>
    </xf>
    <xf numFmtId="0" fontId="69" fillId="50" borderId="40" xfId="7" applyFont="1" applyFill="1" applyBorder="1" applyAlignment="1">
      <alignment horizontal="center" vertical="center" wrapText="1"/>
    </xf>
    <xf numFmtId="0" fontId="80" fillId="50" borderId="62" xfId="7" applyFont="1" applyFill="1" applyBorder="1" applyAlignment="1">
      <alignment horizontal="center" vertical="center" wrapText="1"/>
    </xf>
    <xf numFmtId="9" fontId="69" fillId="50" borderId="38" xfId="7" applyNumberFormat="1" applyFont="1" applyFill="1" applyBorder="1" applyAlignment="1">
      <alignment horizontal="center" vertical="center" wrapText="1"/>
    </xf>
    <xf numFmtId="9" fontId="69" fillId="50" borderId="40" xfId="7" applyNumberFormat="1" applyFont="1" applyFill="1" applyBorder="1" applyAlignment="1">
      <alignment horizontal="center" vertical="center" wrapText="1"/>
    </xf>
    <xf numFmtId="0" fontId="80" fillId="50" borderId="33" xfId="7" applyFont="1" applyFill="1" applyBorder="1" applyAlignment="1">
      <alignment horizontal="center" vertical="center" wrapText="1"/>
    </xf>
    <xf numFmtId="0" fontId="80" fillId="50" borderId="34" xfId="7" applyFont="1" applyFill="1" applyBorder="1" applyAlignment="1">
      <alignment horizontal="center" vertical="center" wrapText="1"/>
    </xf>
    <xf numFmtId="0" fontId="80" fillId="50" borderId="33" xfId="7" applyFont="1" applyFill="1" applyBorder="1" applyAlignment="1">
      <alignment horizontal="center" vertical="center"/>
    </xf>
    <xf numFmtId="0" fontId="80" fillId="50" borderId="34" xfId="7" applyFont="1" applyFill="1" applyBorder="1" applyAlignment="1">
      <alignment horizontal="center" vertical="center"/>
    </xf>
    <xf numFmtId="0" fontId="78" fillId="51" borderId="62" xfId="7" applyFont="1" applyFill="1" applyBorder="1" applyAlignment="1">
      <alignment horizontal="center" vertical="center" wrapText="1"/>
    </xf>
    <xf numFmtId="0" fontId="78" fillId="51" borderId="33" xfId="7" applyFont="1" applyFill="1" applyBorder="1" applyAlignment="1">
      <alignment horizontal="center" vertical="center" wrapText="1"/>
    </xf>
    <xf numFmtId="0" fontId="78" fillId="51" borderId="34" xfId="7" applyFont="1" applyFill="1" applyBorder="1" applyAlignment="1">
      <alignment horizontal="center" vertical="center" wrapText="1"/>
    </xf>
    <xf numFmtId="0" fontId="23" fillId="51" borderId="11" xfId="8" applyFont="1" applyFill="1" applyBorder="1" applyAlignment="1">
      <alignment horizontal="center" vertical="center"/>
    </xf>
    <xf numFmtId="0" fontId="23" fillId="51" borderId="12" xfId="8" applyFont="1" applyFill="1" applyBorder="1" applyAlignment="1">
      <alignment horizontal="center" vertical="center"/>
    </xf>
    <xf numFmtId="0" fontId="23" fillId="51" borderId="15" xfId="8" applyFont="1" applyFill="1" applyBorder="1" applyAlignment="1">
      <alignment horizontal="center" vertical="center"/>
    </xf>
    <xf numFmtId="0" fontId="14" fillId="31" borderId="2" xfId="8" applyFont="1" applyAlignment="1">
      <alignment horizontal="center"/>
    </xf>
    <xf numFmtId="0" fontId="15" fillId="49" borderId="2" xfId="8" applyFont="1" applyFill="1" applyAlignment="1">
      <alignment horizontal="center"/>
    </xf>
    <xf numFmtId="0" fontId="17" fillId="50" borderId="30" xfId="8" applyFont="1" applyFill="1" applyBorder="1" applyAlignment="1">
      <alignment horizontal="center" vertical="center"/>
    </xf>
    <xf numFmtId="49" fontId="17" fillId="50" borderId="11" xfId="8" applyNumberFormat="1" applyFont="1" applyFill="1" applyBorder="1" applyAlignment="1">
      <alignment horizontal="center" vertical="center"/>
    </xf>
    <xf numFmtId="49" fontId="17" fillId="50" borderId="12" xfId="8" applyNumberFormat="1" applyFont="1" applyFill="1" applyBorder="1" applyAlignment="1">
      <alignment horizontal="center" vertical="center"/>
    </xf>
    <xf numFmtId="49" fontId="17" fillId="50" borderId="15" xfId="8" applyNumberFormat="1" applyFont="1" applyFill="1" applyBorder="1" applyAlignment="1">
      <alignment horizontal="center" vertical="center"/>
    </xf>
    <xf numFmtId="0" fontId="17" fillId="50" borderId="11" xfId="8" applyFont="1" applyFill="1" applyBorder="1" applyAlignment="1">
      <alignment horizontal="center" vertical="center" wrapText="1"/>
    </xf>
    <xf numFmtId="0" fontId="17" fillId="50" borderId="12" xfId="8" applyFont="1" applyFill="1" applyBorder="1" applyAlignment="1">
      <alignment horizontal="center" vertical="center" wrapText="1"/>
    </xf>
    <xf numFmtId="0" fontId="17" fillId="50" borderId="15" xfId="8" applyFont="1" applyFill="1" applyBorder="1" applyAlignment="1">
      <alignment horizontal="center" vertical="center" wrapText="1"/>
    </xf>
    <xf numFmtId="0" fontId="16" fillId="31" borderId="11" xfId="8" applyFont="1" applyBorder="1" applyAlignment="1">
      <alignment horizontal="center"/>
    </xf>
    <xf numFmtId="0" fontId="16" fillId="31" borderId="12" xfId="8" applyFont="1" applyBorder="1" applyAlignment="1">
      <alignment horizontal="center"/>
    </xf>
    <xf numFmtId="0" fontId="16" fillId="31" borderId="15" xfId="8" applyFont="1" applyBorder="1" applyAlignment="1">
      <alignment horizontal="center"/>
    </xf>
    <xf numFmtId="0" fontId="18" fillId="31" borderId="11" xfId="8" applyFont="1" applyBorder="1" applyAlignment="1">
      <alignment horizontal="center" vertical="center" wrapText="1"/>
    </xf>
    <xf numFmtId="0" fontId="18" fillId="31" borderId="12" xfId="8" applyFont="1" applyBorder="1" applyAlignment="1">
      <alignment horizontal="center" vertical="center" wrapText="1"/>
    </xf>
    <xf numFmtId="0" fontId="18" fillId="31" borderId="15" xfId="8" applyFont="1" applyBorder="1" applyAlignment="1">
      <alignment horizontal="center" vertical="center" wrapText="1"/>
    </xf>
    <xf numFmtId="0" fontId="17" fillId="51" borderId="12" xfId="8" applyFont="1" applyFill="1" applyBorder="1" applyAlignment="1">
      <alignment horizontal="center" vertical="center" wrapText="1"/>
    </xf>
    <xf numFmtId="0" fontId="17" fillId="51" borderId="12" xfId="8" applyFont="1" applyFill="1" applyBorder="1" applyAlignment="1">
      <alignment horizontal="center" vertical="center"/>
    </xf>
    <xf numFmtId="0" fontId="17" fillId="51" borderId="15" xfId="8" applyFont="1" applyFill="1" applyBorder="1" applyAlignment="1">
      <alignment horizontal="center" vertical="center"/>
    </xf>
    <xf numFmtId="0" fontId="19" fillId="50" borderId="41" xfId="8" applyFont="1" applyFill="1" applyBorder="1" applyAlignment="1">
      <alignment horizontal="center" vertical="center" wrapText="1"/>
    </xf>
    <xf numFmtId="0" fontId="19" fillId="50" borderId="22" xfId="8" applyFont="1" applyFill="1" applyBorder="1" applyAlignment="1">
      <alignment horizontal="center" vertical="center" wrapText="1"/>
    </xf>
    <xf numFmtId="0" fontId="18" fillId="51" borderId="11" xfId="8" applyFont="1" applyFill="1" applyBorder="1" applyAlignment="1">
      <alignment horizontal="center" vertical="center" wrapText="1"/>
    </xf>
    <xf numFmtId="0" fontId="18" fillId="51" borderId="12" xfId="8" applyFont="1" applyFill="1" applyBorder="1" applyAlignment="1">
      <alignment horizontal="center" vertical="center" wrapText="1"/>
    </xf>
    <xf numFmtId="0" fontId="18" fillId="51" borderId="15" xfId="8" applyFont="1" applyFill="1" applyBorder="1" applyAlignment="1">
      <alignment horizontal="center" vertical="center" wrapText="1"/>
    </xf>
    <xf numFmtId="0" fontId="19" fillId="50" borderId="11" xfId="8" applyFont="1" applyFill="1" applyBorder="1" applyAlignment="1">
      <alignment horizontal="center" vertical="center" wrapText="1"/>
    </xf>
    <xf numFmtId="0" fontId="19" fillId="50" borderId="12" xfId="8" applyFont="1" applyFill="1" applyBorder="1" applyAlignment="1">
      <alignment horizontal="center" vertical="center" wrapText="1"/>
    </xf>
    <xf numFmtId="0" fontId="19" fillId="50" borderId="15" xfId="8" applyFont="1" applyFill="1" applyBorder="1" applyAlignment="1">
      <alignment horizontal="center" vertical="center" wrapText="1"/>
    </xf>
    <xf numFmtId="0" fontId="23" fillId="51" borderId="11" xfId="8" applyFont="1" applyFill="1" applyBorder="1" applyAlignment="1">
      <alignment horizontal="center" vertical="center" wrapText="1"/>
    </xf>
    <xf numFmtId="0" fontId="23" fillId="51" borderId="12" xfId="8" applyFont="1" applyFill="1" applyBorder="1" applyAlignment="1">
      <alignment horizontal="center" vertical="center" wrapText="1"/>
    </xf>
    <xf numFmtId="0" fontId="23" fillId="51" borderId="15" xfId="8" applyFont="1" applyFill="1" applyBorder="1" applyAlignment="1">
      <alignment horizontal="center" vertical="center" wrapText="1"/>
    </xf>
    <xf numFmtId="0" fontId="16" fillId="51" borderId="11" xfId="8" applyFont="1" applyFill="1" applyBorder="1" applyAlignment="1">
      <alignment horizontal="center" vertical="center"/>
    </xf>
    <xf numFmtId="0" fontId="16" fillId="51" borderId="12" xfId="8" applyFont="1" applyFill="1" applyBorder="1" applyAlignment="1">
      <alignment horizontal="center" vertical="center"/>
    </xf>
    <xf numFmtId="0" fontId="16" fillId="51" borderId="15" xfId="8" applyFont="1" applyFill="1" applyBorder="1" applyAlignment="1">
      <alignment horizontal="center" vertical="center"/>
    </xf>
    <xf numFmtId="0" fontId="19" fillId="51" borderId="11" xfId="8" applyFont="1" applyFill="1" applyBorder="1" applyAlignment="1">
      <alignment horizontal="center" vertical="center" wrapText="1"/>
    </xf>
    <xf numFmtId="0" fontId="19" fillId="51" borderId="12" xfId="8" applyFont="1" applyFill="1" applyBorder="1" applyAlignment="1">
      <alignment horizontal="center" vertical="center"/>
    </xf>
    <xf numFmtId="0" fontId="19" fillId="51" borderId="15" xfId="8" applyFont="1" applyFill="1" applyBorder="1" applyAlignment="1">
      <alignment horizontal="center" vertical="center"/>
    </xf>
    <xf numFmtId="0" fontId="100" fillId="31" borderId="3" xfId="9" applyFont="1" applyBorder="1" applyAlignment="1">
      <alignment horizontal="left" vertical="center" wrapText="1"/>
    </xf>
    <xf numFmtId="0" fontId="100" fillId="31" borderId="3" xfId="9" applyFont="1" applyBorder="1" applyAlignment="1" applyProtection="1">
      <alignment horizontal="left" vertical="center" wrapText="1"/>
      <protection locked="0"/>
    </xf>
    <xf numFmtId="0" fontId="19" fillId="50" borderId="11" xfId="8" applyFont="1" applyFill="1" applyBorder="1" applyAlignment="1">
      <alignment horizontal="center" vertical="center"/>
    </xf>
    <xf numFmtId="0" fontId="19" fillId="50" borderId="12" xfId="8" applyFont="1" applyFill="1" applyBorder="1" applyAlignment="1">
      <alignment horizontal="center" vertical="center"/>
    </xf>
    <xf numFmtId="0" fontId="19" fillId="50" borderId="15" xfId="8" applyFont="1" applyFill="1" applyBorder="1" applyAlignment="1">
      <alignment horizontal="center" vertical="center"/>
    </xf>
    <xf numFmtId="4" fontId="19" fillId="51" borderId="11" xfId="8" applyNumberFormat="1" applyFont="1" applyFill="1" applyBorder="1" applyAlignment="1">
      <alignment horizontal="center" vertical="center" wrapText="1"/>
    </xf>
    <xf numFmtId="4" fontId="19" fillId="51" borderId="12" xfId="8" applyNumberFormat="1" applyFont="1" applyFill="1" applyBorder="1" applyAlignment="1">
      <alignment horizontal="center" vertical="center" wrapText="1"/>
    </xf>
    <xf numFmtId="4" fontId="19" fillId="51" borderId="15" xfId="8" applyNumberFormat="1" applyFont="1" applyFill="1" applyBorder="1" applyAlignment="1">
      <alignment horizontal="center" vertical="center" wrapText="1"/>
    </xf>
    <xf numFmtId="0" fontId="51" fillId="49" borderId="53" xfId="8" applyFont="1" applyFill="1" applyBorder="1" applyAlignment="1">
      <alignment horizontal="left" vertical="top" wrapText="1"/>
    </xf>
    <xf numFmtId="0" fontId="51" fillId="49" borderId="54" xfId="8" applyFont="1" applyFill="1" applyBorder="1" applyAlignment="1">
      <alignment horizontal="left" vertical="top" wrapText="1"/>
    </xf>
    <xf numFmtId="0" fontId="51" fillId="49" borderId="55" xfId="8" applyFont="1" applyFill="1" applyBorder="1" applyAlignment="1">
      <alignment horizontal="left" vertical="top" wrapText="1"/>
    </xf>
    <xf numFmtId="0" fontId="51" fillId="49" borderId="56" xfId="8" applyFont="1" applyFill="1" applyBorder="1" applyAlignment="1">
      <alignment horizontal="left" vertical="top" wrapText="1"/>
    </xf>
    <xf numFmtId="0" fontId="51" fillId="49" borderId="2" xfId="8" applyFont="1" applyFill="1" applyAlignment="1">
      <alignment horizontal="left" vertical="top" wrapText="1"/>
    </xf>
    <xf numFmtId="0" fontId="51" fillId="49" borderId="18" xfId="8" applyFont="1" applyFill="1" applyBorder="1" applyAlignment="1">
      <alignment horizontal="left" vertical="top" wrapText="1"/>
    </xf>
    <xf numFmtId="0" fontId="51" fillId="49" borderId="57" xfId="8" applyFont="1" applyFill="1" applyBorder="1" applyAlignment="1">
      <alignment horizontal="left" vertical="top" wrapText="1"/>
    </xf>
    <xf numFmtId="0" fontId="51" fillId="49" borderId="58" xfId="8" applyFont="1" applyFill="1" applyBorder="1" applyAlignment="1">
      <alignment horizontal="left" vertical="top" wrapText="1"/>
    </xf>
    <xf numFmtId="0" fontId="51" fillId="49" borderId="27" xfId="8" applyFont="1" applyFill="1" applyBorder="1" applyAlignment="1">
      <alignment horizontal="left" vertical="top" wrapText="1"/>
    </xf>
    <xf numFmtId="9" fontId="19" fillId="51" borderId="11" xfId="8" applyNumberFormat="1" applyFont="1" applyFill="1" applyBorder="1" applyAlignment="1">
      <alignment horizontal="center" vertical="center"/>
    </xf>
    <xf numFmtId="9" fontId="19" fillId="51" borderId="12" xfId="8" applyNumberFormat="1" applyFont="1" applyFill="1" applyBorder="1" applyAlignment="1">
      <alignment horizontal="center" vertical="center"/>
    </xf>
    <xf numFmtId="9" fontId="19" fillId="51" borderId="15" xfId="8" applyNumberFormat="1" applyFont="1" applyFill="1" applyBorder="1" applyAlignment="1">
      <alignment horizontal="center" vertical="center"/>
    </xf>
    <xf numFmtId="0" fontId="19" fillId="51" borderId="11" xfId="8" applyFont="1" applyFill="1" applyBorder="1" applyAlignment="1">
      <alignment horizontal="center" vertical="center"/>
    </xf>
    <xf numFmtId="9" fontId="23" fillId="51" borderId="11" xfId="8" applyNumberFormat="1" applyFont="1" applyFill="1" applyBorder="1" applyAlignment="1">
      <alignment horizontal="center" vertical="center"/>
    </xf>
    <xf numFmtId="9" fontId="23" fillId="51" borderId="12" xfId="8" applyNumberFormat="1" applyFont="1" applyFill="1" applyBorder="1" applyAlignment="1">
      <alignment horizontal="center" vertical="center"/>
    </xf>
    <xf numFmtId="9" fontId="23" fillId="51" borderId="15" xfId="8" applyNumberFormat="1" applyFont="1" applyFill="1" applyBorder="1" applyAlignment="1">
      <alignment horizontal="center" vertical="center"/>
    </xf>
    <xf numFmtId="9" fontId="19" fillId="50" borderId="11" xfId="8" applyNumberFormat="1" applyFont="1" applyFill="1" applyBorder="1" applyAlignment="1">
      <alignment horizontal="center" vertical="center"/>
    </xf>
    <xf numFmtId="9" fontId="19" fillId="50" borderId="15" xfId="8" applyNumberFormat="1" applyFont="1" applyFill="1" applyBorder="1" applyAlignment="1">
      <alignment horizontal="center" vertical="center"/>
    </xf>
    <xf numFmtId="0" fontId="23" fillId="50" borderId="11" xfId="8" applyFont="1" applyFill="1" applyBorder="1" applyAlignment="1">
      <alignment horizontal="center" vertical="center"/>
    </xf>
    <xf numFmtId="0" fontId="24" fillId="51" borderId="11" xfId="8" applyFont="1" applyFill="1" applyBorder="1" applyAlignment="1">
      <alignment horizontal="center" vertical="center" wrapText="1"/>
    </xf>
    <xf numFmtId="0" fontId="24" fillId="51" borderId="12" xfId="8" applyFont="1" applyFill="1" applyBorder="1" applyAlignment="1">
      <alignment horizontal="center" vertical="center" wrapText="1"/>
    </xf>
    <xf numFmtId="0" fontId="24" fillId="51" borderId="15" xfId="8" applyFont="1" applyFill="1" applyBorder="1" applyAlignment="1">
      <alignment horizontal="center" vertical="center" wrapText="1"/>
    </xf>
    <xf numFmtId="9" fontId="19" fillId="51" borderId="44" xfId="8" applyNumberFormat="1" applyFont="1" applyFill="1" applyBorder="1" applyAlignment="1">
      <alignment horizontal="center" vertical="center"/>
    </xf>
    <xf numFmtId="0" fontId="23" fillId="51" borderId="11" xfId="10" applyFont="1" applyFill="1" applyBorder="1" applyAlignment="1">
      <alignment horizontal="center" vertical="center"/>
    </xf>
    <xf numFmtId="0" fontId="23" fillId="51" borderId="12" xfId="10" applyFont="1" applyFill="1" applyBorder="1" applyAlignment="1">
      <alignment horizontal="center" vertical="center"/>
    </xf>
    <xf numFmtId="0" fontId="23" fillId="51" borderId="15" xfId="10" applyFont="1" applyFill="1" applyBorder="1" applyAlignment="1">
      <alignment horizontal="center" vertical="center"/>
    </xf>
    <xf numFmtId="0" fontId="14" fillId="31" borderId="2" xfId="10" applyFont="1" applyAlignment="1">
      <alignment horizontal="center"/>
    </xf>
    <xf numFmtId="0" fontId="15" fillId="49" borderId="2" xfId="10" applyFont="1" applyFill="1" applyAlignment="1">
      <alignment horizontal="center"/>
    </xf>
    <xf numFmtId="0" fontId="17" fillId="50" borderId="30" xfId="10" applyFont="1" applyFill="1" applyBorder="1" applyAlignment="1">
      <alignment horizontal="center" vertical="center"/>
    </xf>
    <xf numFmtId="49" fontId="17" fillId="50" borderId="11" xfId="10" applyNumberFormat="1" applyFont="1" applyFill="1" applyBorder="1" applyAlignment="1">
      <alignment horizontal="center" vertical="center"/>
    </xf>
    <xf numFmtId="49" fontId="17" fillId="50" borderId="12" xfId="10" applyNumberFormat="1" applyFont="1" applyFill="1" applyBorder="1" applyAlignment="1">
      <alignment horizontal="center" vertical="center"/>
    </xf>
    <xf numFmtId="49" fontId="17" fillId="50" borderId="15" xfId="10" applyNumberFormat="1" applyFont="1" applyFill="1" applyBorder="1" applyAlignment="1">
      <alignment horizontal="center" vertical="center"/>
    </xf>
    <xf numFmtId="0" fontId="17" fillId="50" borderId="11" xfId="10" applyFont="1" applyFill="1" applyBorder="1" applyAlignment="1">
      <alignment horizontal="center" vertical="center" wrapText="1"/>
    </xf>
    <xf numFmtId="0" fontId="17" fillId="50" borderId="12" xfId="10" applyFont="1" applyFill="1" applyBorder="1" applyAlignment="1">
      <alignment horizontal="center" vertical="center" wrapText="1"/>
    </xf>
    <xf numFmtId="0" fontId="17" fillId="50" borderId="15" xfId="10" applyFont="1" applyFill="1" applyBorder="1" applyAlignment="1">
      <alignment horizontal="center" vertical="center" wrapText="1"/>
    </xf>
    <xf numFmtId="0" fontId="16" fillId="31" borderId="11" xfId="10" applyFont="1" applyBorder="1" applyAlignment="1">
      <alignment horizontal="center"/>
    </xf>
    <xf numFmtId="0" fontId="16" fillId="31" borderId="12" xfId="10" applyFont="1" applyBorder="1" applyAlignment="1">
      <alignment horizontal="center"/>
    </xf>
    <xf numFmtId="0" fontId="16" fillId="31" borderId="15" xfId="10" applyFont="1" applyBorder="1" applyAlignment="1">
      <alignment horizontal="center"/>
    </xf>
    <xf numFmtId="0" fontId="18" fillId="31" borderId="11" xfId="10" applyFont="1" applyBorder="1" applyAlignment="1">
      <alignment horizontal="center" vertical="center" wrapText="1"/>
    </xf>
    <xf numFmtId="0" fontId="18" fillId="31" borderId="12" xfId="10" applyFont="1" applyBorder="1" applyAlignment="1">
      <alignment horizontal="center" vertical="center" wrapText="1"/>
    </xf>
    <xf numFmtId="0" fontId="18" fillId="31" borderId="15" xfId="10" applyFont="1" applyBorder="1" applyAlignment="1">
      <alignment horizontal="center" vertical="center" wrapText="1"/>
    </xf>
    <xf numFmtId="0" fontId="17" fillId="51" borderId="12" xfId="10" applyFont="1" applyFill="1" applyBorder="1" applyAlignment="1">
      <alignment horizontal="center" vertical="center" wrapText="1"/>
    </xf>
    <xf numFmtId="0" fontId="17" fillId="51" borderId="12" xfId="10" applyFont="1" applyFill="1" applyBorder="1" applyAlignment="1">
      <alignment horizontal="center" vertical="center"/>
    </xf>
    <xf numFmtId="0" fontId="17" fillId="51" borderId="15" xfId="10" applyFont="1" applyFill="1" applyBorder="1" applyAlignment="1">
      <alignment horizontal="center" vertical="center"/>
    </xf>
    <xf numFmtId="0" fontId="19" fillId="50" borderId="41" xfId="10" applyFont="1" applyFill="1" applyBorder="1" applyAlignment="1">
      <alignment horizontal="center" vertical="center" wrapText="1"/>
    </xf>
    <xf numFmtId="0" fontId="19" fillId="50" borderId="22" xfId="10" applyFont="1" applyFill="1" applyBorder="1" applyAlignment="1">
      <alignment horizontal="center" vertical="center" wrapText="1"/>
    </xf>
    <xf numFmtId="0" fontId="18" fillId="51" borderId="11" xfId="10" applyFont="1" applyFill="1" applyBorder="1" applyAlignment="1">
      <alignment horizontal="center" vertical="center" wrapText="1"/>
    </xf>
    <xf numFmtId="0" fontId="18" fillId="51" borderId="12" xfId="10" applyFont="1" applyFill="1" applyBorder="1" applyAlignment="1">
      <alignment horizontal="center" vertical="center" wrapText="1"/>
    </xf>
    <xf numFmtId="0" fontId="18" fillId="51" borderId="15" xfId="10" applyFont="1" applyFill="1" applyBorder="1" applyAlignment="1">
      <alignment horizontal="center" vertical="center" wrapText="1"/>
    </xf>
    <xf numFmtId="0" fontId="19" fillId="50" borderId="11" xfId="10" applyFont="1" applyFill="1" applyBorder="1" applyAlignment="1">
      <alignment horizontal="center" vertical="center" wrapText="1"/>
    </xf>
    <xf numFmtId="0" fontId="19" fillId="50" borderId="12" xfId="10" applyFont="1" applyFill="1" applyBorder="1" applyAlignment="1">
      <alignment horizontal="center" vertical="center" wrapText="1"/>
    </xf>
    <xf numFmtId="0" fontId="19" fillId="50" borderId="15" xfId="10" applyFont="1" applyFill="1" applyBorder="1" applyAlignment="1">
      <alignment horizontal="center" vertical="center" wrapText="1"/>
    </xf>
    <xf numFmtId="0" fontId="23" fillId="51" borderId="11" xfId="10" applyFont="1" applyFill="1" applyBorder="1" applyAlignment="1">
      <alignment horizontal="center" vertical="center" wrapText="1"/>
    </xf>
    <xf numFmtId="0" fontId="23" fillId="51" borderId="12" xfId="10" applyFont="1" applyFill="1" applyBorder="1" applyAlignment="1">
      <alignment horizontal="center" vertical="center" wrapText="1"/>
    </xf>
    <xf numFmtId="0" fontId="23" fillId="51" borderId="15" xfId="10" applyFont="1" applyFill="1" applyBorder="1" applyAlignment="1">
      <alignment horizontal="center" vertical="center" wrapText="1"/>
    </xf>
    <xf numFmtId="0" fontId="16" fillId="51" borderId="11" xfId="10" applyFont="1" applyFill="1" applyBorder="1" applyAlignment="1">
      <alignment horizontal="center" vertical="center"/>
    </xf>
    <xf numFmtId="0" fontId="16" fillId="51" borderId="12" xfId="10" applyFont="1" applyFill="1" applyBorder="1" applyAlignment="1">
      <alignment horizontal="center" vertical="center"/>
    </xf>
    <xf numFmtId="0" fontId="16" fillId="51" borderId="15" xfId="10" applyFont="1" applyFill="1" applyBorder="1" applyAlignment="1">
      <alignment horizontal="center" vertical="center"/>
    </xf>
    <xf numFmtId="0" fontId="19" fillId="51" borderId="11" xfId="10" applyFont="1" applyFill="1" applyBorder="1" applyAlignment="1">
      <alignment horizontal="center" vertical="center" wrapText="1"/>
    </xf>
    <xf numFmtId="0" fontId="19" fillId="51" borderId="12" xfId="10" applyFont="1" applyFill="1" applyBorder="1" applyAlignment="1">
      <alignment horizontal="center" vertical="center"/>
    </xf>
    <xf numFmtId="0" fontId="19" fillId="51" borderId="15" xfId="10" applyFont="1" applyFill="1" applyBorder="1" applyAlignment="1">
      <alignment horizontal="center" vertical="center"/>
    </xf>
    <xf numFmtId="0" fontId="21" fillId="50" borderId="11" xfId="10" applyFont="1" applyFill="1" applyBorder="1" applyAlignment="1">
      <alignment horizontal="center" vertical="center" wrapText="1"/>
    </xf>
    <xf numFmtId="0" fontId="21" fillId="50" borderId="12" xfId="10" applyFont="1" applyFill="1" applyBorder="1" applyAlignment="1">
      <alignment horizontal="center" vertical="center" wrapText="1"/>
    </xf>
    <xf numFmtId="0" fontId="21" fillId="50" borderId="15" xfId="10" applyFont="1" applyFill="1" applyBorder="1" applyAlignment="1">
      <alignment horizontal="center" vertical="center" wrapText="1"/>
    </xf>
    <xf numFmtId="0" fontId="19" fillId="50" borderId="11" xfId="10" applyFont="1" applyFill="1" applyBorder="1" applyAlignment="1">
      <alignment horizontal="center" vertical="center"/>
    </xf>
    <xf numFmtId="0" fontId="19" fillId="50" borderId="12" xfId="10" applyFont="1" applyFill="1" applyBorder="1" applyAlignment="1">
      <alignment horizontal="center" vertical="center"/>
    </xf>
    <xf numFmtId="0" fontId="19" fillId="50" borderId="15" xfId="10" applyFont="1" applyFill="1" applyBorder="1" applyAlignment="1">
      <alignment horizontal="center" vertical="center"/>
    </xf>
    <xf numFmtId="0" fontId="50" fillId="31" borderId="11" xfId="10" applyFont="1" applyBorder="1" applyAlignment="1">
      <alignment horizontal="center" vertical="center" wrapText="1"/>
    </xf>
    <xf numFmtId="0" fontId="46" fillId="31" borderId="12" xfId="10" applyFont="1" applyBorder="1" applyAlignment="1">
      <alignment horizontal="center" vertical="center" wrapText="1"/>
    </xf>
    <xf numFmtId="0" fontId="46" fillId="31" borderId="15" xfId="10" applyFont="1" applyBorder="1" applyAlignment="1">
      <alignment horizontal="center" vertical="center" wrapText="1"/>
    </xf>
    <xf numFmtId="0" fontId="50" fillId="31" borderId="12" xfId="10" applyFont="1" applyBorder="1" applyAlignment="1">
      <alignment horizontal="center" vertical="center" wrapText="1"/>
    </xf>
    <xf numFmtId="0" fontId="50" fillId="31" borderId="15" xfId="10" applyFont="1" applyBorder="1" applyAlignment="1">
      <alignment horizontal="center" vertical="center" wrapText="1"/>
    </xf>
    <xf numFmtId="0" fontId="50" fillId="31" borderId="11" xfId="10" applyFont="1" applyBorder="1" applyAlignment="1">
      <alignment horizontal="center" vertical="center"/>
    </xf>
    <xf numFmtId="0" fontId="50" fillId="31" borderId="12" xfId="10" applyFont="1" applyBorder="1" applyAlignment="1">
      <alignment horizontal="center" vertical="center"/>
    </xf>
    <xf numFmtId="0" fontId="50" fillId="31" borderId="15" xfId="10" applyFont="1" applyBorder="1" applyAlignment="1">
      <alignment horizontal="center" vertical="center"/>
    </xf>
    <xf numFmtId="0" fontId="16" fillId="31" borderId="11" xfId="10" applyFont="1" applyBorder="1" applyAlignment="1">
      <alignment horizontal="center" vertical="center"/>
    </xf>
    <xf numFmtId="0" fontId="16" fillId="31" borderId="12" xfId="10" applyFont="1" applyBorder="1" applyAlignment="1">
      <alignment horizontal="center" vertical="center"/>
    </xf>
    <xf numFmtId="0" fontId="16" fillId="31" borderId="15" xfId="10" applyFont="1" applyBorder="1" applyAlignment="1">
      <alignment horizontal="center" vertical="center"/>
    </xf>
    <xf numFmtId="9" fontId="23" fillId="51" borderId="11" xfId="10" applyNumberFormat="1" applyFont="1" applyFill="1" applyBorder="1" applyAlignment="1">
      <alignment horizontal="center" vertical="center"/>
    </xf>
    <xf numFmtId="9" fontId="23" fillId="51" borderId="50" xfId="10" applyNumberFormat="1" applyFont="1" applyFill="1" applyBorder="1" applyAlignment="1">
      <alignment horizontal="center" vertical="center"/>
    </xf>
    <xf numFmtId="9" fontId="23" fillId="51" borderId="12" xfId="10" applyNumberFormat="1" applyFont="1" applyFill="1" applyBorder="1" applyAlignment="1">
      <alignment horizontal="center" vertical="center"/>
    </xf>
    <xf numFmtId="9" fontId="23" fillId="51" borderId="15" xfId="10" applyNumberFormat="1" applyFont="1" applyFill="1" applyBorder="1" applyAlignment="1">
      <alignment horizontal="center" vertical="center"/>
    </xf>
    <xf numFmtId="9" fontId="19" fillId="51" borderId="11" xfId="10" applyNumberFormat="1" applyFont="1" applyFill="1" applyBorder="1" applyAlignment="1">
      <alignment horizontal="center" vertical="center"/>
    </xf>
    <xf numFmtId="9" fontId="19" fillId="51" borderId="44" xfId="10" applyNumberFormat="1" applyFont="1" applyFill="1" applyBorder="1" applyAlignment="1">
      <alignment horizontal="center" vertical="center"/>
    </xf>
    <xf numFmtId="9" fontId="19" fillId="51" borderId="12" xfId="10" applyNumberFormat="1" applyFont="1" applyFill="1" applyBorder="1" applyAlignment="1">
      <alignment horizontal="center" vertical="center"/>
    </xf>
    <xf numFmtId="9" fontId="19" fillId="51" borderId="15" xfId="10" applyNumberFormat="1" applyFont="1" applyFill="1" applyBorder="1" applyAlignment="1">
      <alignment horizontal="center" vertical="center"/>
    </xf>
    <xf numFmtId="0" fontId="19" fillId="31" borderId="11" xfId="10" applyFont="1" applyBorder="1" applyAlignment="1">
      <alignment horizontal="center" vertical="center" wrapText="1"/>
    </xf>
    <xf numFmtId="0" fontId="19" fillId="31" borderId="12" xfId="10" applyFont="1" applyBorder="1" applyAlignment="1">
      <alignment horizontal="center" vertical="center" wrapText="1"/>
    </xf>
    <xf numFmtId="0" fontId="19" fillId="31" borderId="15" xfId="10" applyFont="1" applyBorder="1" applyAlignment="1">
      <alignment horizontal="center" vertical="center" wrapText="1"/>
    </xf>
    <xf numFmtId="0" fontId="19" fillId="31" borderId="11" xfId="10" applyFont="1" applyBorder="1" applyAlignment="1">
      <alignment horizontal="center" vertical="center"/>
    </xf>
    <xf numFmtId="0" fontId="19" fillId="31" borderId="12" xfId="10" applyFont="1" applyBorder="1" applyAlignment="1">
      <alignment horizontal="center" vertical="center"/>
    </xf>
    <xf numFmtId="0" fontId="19" fillId="31" borderId="15" xfId="10" applyFont="1" applyBorder="1" applyAlignment="1">
      <alignment horizontal="center" vertical="center"/>
    </xf>
    <xf numFmtId="9" fontId="19" fillId="51" borderId="50" xfId="10" applyNumberFormat="1" applyFont="1" applyFill="1" applyBorder="1" applyAlignment="1">
      <alignment horizontal="center" vertical="center"/>
    </xf>
    <xf numFmtId="0" fontId="19" fillId="50" borderId="44" xfId="10" applyFont="1" applyFill="1" applyBorder="1" applyAlignment="1">
      <alignment horizontal="center" vertical="center" wrapText="1"/>
    </xf>
    <xf numFmtId="0" fontId="23" fillId="50" borderId="11" xfId="10" applyFont="1" applyFill="1" applyBorder="1" applyAlignment="1">
      <alignment horizontal="center" vertical="center"/>
    </xf>
    <xf numFmtId="0" fontId="24" fillId="51" borderId="11" xfId="10" applyFont="1" applyFill="1" applyBorder="1" applyAlignment="1">
      <alignment horizontal="center" vertical="center" wrapText="1"/>
    </xf>
    <xf numFmtId="0" fontId="24" fillId="51" borderId="12" xfId="10" applyFont="1" applyFill="1" applyBorder="1" applyAlignment="1">
      <alignment horizontal="center" vertical="center" wrapText="1"/>
    </xf>
    <xf numFmtId="0" fontId="24" fillId="51" borderId="15" xfId="10" applyFont="1" applyFill="1" applyBorder="1" applyAlignment="1">
      <alignment horizontal="center" vertical="center" wrapText="1"/>
    </xf>
    <xf numFmtId="0" fontId="78" fillId="51" borderId="11" xfId="11" applyFont="1" applyFill="1" applyBorder="1" applyAlignment="1">
      <alignment horizontal="center" vertical="center"/>
    </xf>
    <xf numFmtId="0" fontId="78" fillId="51" borderId="12" xfId="11" applyFont="1" applyFill="1" applyBorder="1" applyAlignment="1">
      <alignment horizontal="center" vertical="center"/>
    </xf>
    <xf numFmtId="0" fontId="78" fillId="51" borderId="15" xfId="11" applyFont="1" applyFill="1" applyBorder="1" applyAlignment="1">
      <alignment horizontal="center" vertical="center"/>
    </xf>
    <xf numFmtId="0" fontId="79" fillId="49" borderId="2" xfId="11" applyFont="1" applyFill="1" applyAlignment="1">
      <alignment horizontal="center"/>
    </xf>
    <xf numFmtId="0" fontId="80" fillId="50" borderId="30" xfId="11" applyFont="1" applyFill="1" applyBorder="1" applyAlignment="1">
      <alignment horizontal="center" vertical="center"/>
    </xf>
    <xf numFmtId="49" fontId="80" fillId="50" borderId="11" xfId="11" applyNumberFormat="1" applyFont="1" applyFill="1" applyBorder="1" applyAlignment="1">
      <alignment horizontal="center" vertical="center"/>
    </xf>
    <xf numFmtId="49" fontId="80" fillId="50" borderId="12" xfId="11" applyNumberFormat="1" applyFont="1" applyFill="1" applyBorder="1" applyAlignment="1">
      <alignment horizontal="center" vertical="center"/>
    </xf>
    <xf numFmtId="49" fontId="80" fillId="50" borderId="15" xfId="11" applyNumberFormat="1" applyFont="1" applyFill="1" applyBorder="1" applyAlignment="1">
      <alignment horizontal="center" vertical="center"/>
    </xf>
    <xf numFmtId="0" fontId="80" fillId="50" borderId="11" xfId="11" applyFont="1" applyFill="1" applyBorder="1" applyAlignment="1">
      <alignment horizontal="center" vertical="center" wrapText="1"/>
    </xf>
    <xf numFmtId="0" fontId="80" fillId="50" borderId="12" xfId="11" applyFont="1" applyFill="1" applyBorder="1" applyAlignment="1">
      <alignment horizontal="center" vertical="center" wrapText="1"/>
    </xf>
    <xf numFmtId="0" fontId="80" fillId="50" borderId="15" xfId="11" applyFont="1" applyFill="1" applyBorder="1" applyAlignment="1">
      <alignment horizontal="center" vertical="center" wrapText="1"/>
    </xf>
    <xf numFmtId="0" fontId="78" fillId="31" borderId="11" xfId="11" applyFont="1" applyBorder="1" applyAlignment="1">
      <alignment horizontal="center"/>
    </xf>
    <xf numFmtId="0" fontId="78" fillId="31" borderId="12" xfId="11" applyFont="1" applyBorder="1" applyAlignment="1">
      <alignment horizontal="center"/>
    </xf>
    <xf numFmtId="0" fontId="78" fillId="31" borderId="15" xfId="11" applyFont="1" applyBorder="1" applyAlignment="1">
      <alignment horizontal="center"/>
    </xf>
    <xf numFmtId="0" fontId="80" fillId="31" borderId="11" xfId="11" applyFont="1" applyBorder="1" applyAlignment="1">
      <alignment horizontal="left" vertical="center" wrapText="1"/>
    </xf>
    <xf numFmtId="0" fontId="80" fillId="31" borderId="12" xfId="11" applyFont="1" applyBorder="1" applyAlignment="1">
      <alignment horizontal="left" vertical="center" wrapText="1"/>
    </xf>
    <xf numFmtId="0" fontId="80" fillId="31" borderId="15" xfId="11" applyFont="1" applyBorder="1" applyAlignment="1">
      <alignment horizontal="left" vertical="center" wrapText="1"/>
    </xf>
    <xf numFmtId="0" fontId="80" fillId="51" borderId="12" xfId="11" applyFont="1" applyFill="1" applyBorder="1" applyAlignment="1">
      <alignment horizontal="center" vertical="center" wrapText="1"/>
    </xf>
    <xf numFmtId="0" fontId="80" fillId="51" borderId="12" xfId="11" applyFont="1" applyFill="1" applyBorder="1" applyAlignment="1">
      <alignment horizontal="center" vertical="center"/>
    </xf>
    <xf numFmtId="0" fontId="80" fillId="51" borderId="15" xfId="11" applyFont="1" applyFill="1" applyBorder="1" applyAlignment="1">
      <alignment horizontal="center" vertical="center"/>
    </xf>
    <xf numFmtId="0" fontId="80" fillId="50" borderId="41" xfId="11" applyFont="1" applyFill="1" applyBorder="1" applyAlignment="1">
      <alignment horizontal="center" vertical="center" wrapText="1"/>
    </xf>
    <xf numFmtId="0" fontId="80" fillId="50" borderId="22" xfId="11" applyFont="1" applyFill="1" applyBorder="1" applyAlignment="1">
      <alignment horizontal="center" vertical="center" wrapText="1"/>
    </xf>
    <xf numFmtId="0" fontId="80" fillId="51" borderId="42" xfId="11" applyFont="1" applyFill="1" applyBorder="1" applyAlignment="1">
      <alignment horizontal="center" vertical="center" wrapText="1"/>
    </xf>
    <xf numFmtId="0" fontId="80" fillId="51" borderId="44" xfId="11" applyFont="1" applyFill="1" applyBorder="1" applyAlignment="1">
      <alignment horizontal="center" vertical="center" wrapText="1"/>
    </xf>
    <xf numFmtId="0" fontId="80" fillId="51" borderId="20" xfId="11" applyFont="1" applyFill="1" applyBorder="1" applyAlignment="1">
      <alignment horizontal="center" vertical="center" wrapText="1"/>
    </xf>
    <xf numFmtId="0" fontId="78" fillId="51" borderId="42" xfId="11" applyFont="1" applyFill="1" applyBorder="1" applyAlignment="1">
      <alignment horizontal="center" vertical="center"/>
    </xf>
    <xf numFmtId="0" fontId="78" fillId="51" borderId="44" xfId="11" applyFont="1" applyFill="1" applyBorder="1" applyAlignment="1">
      <alignment horizontal="center" vertical="center"/>
    </xf>
    <xf numFmtId="0" fontId="78" fillId="51" borderId="20" xfId="11" applyFont="1" applyFill="1" applyBorder="1" applyAlignment="1">
      <alignment horizontal="center" vertical="center"/>
    </xf>
    <xf numFmtId="0" fontId="80" fillId="51" borderId="11" xfId="11" applyFont="1" applyFill="1" applyBorder="1" applyAlignment="1">
      <alignment horizontal="center" vertical="center" wrapText="1"/>
    </xf>
    <xf numFmtId="0" fontId="81" fillId="50" borderId="11" xfId="11" applyFont="1" applyFill="1" applyBorder="1" applyAlignment="1">
      <alignment horizontal="left" vertical="center" wrapText="1"/>
    </xf>
    <xf numFmtId="0" fontId="81" fillId="50" borderId="12" xfId="11" applyFont="1" applyFill="1" applyBorder="1" applyAlignment="1">
      <alignment horizontal="left" vertical="center" wrapText="1"/>
    </xf>
    <xf numFmtId="0" fontId="81" fillId="50" borderId="15" xfId="11" applyFont="1" applyFill="1" applyBorder="1" applyAlignment="1">
      <alignment horizontal="left" vertical="center" wrapText="1"/>
    </xf>
    <xf numFmtId="0" fontId="80" fillId="50" borderId="11" xfId="11" applyFont="1" applyFill="1" applyBorder="1" applyAlignment="1">
      <alignment horizontal="center" vertical="center"/>
    </xf>
    <xf numFmtId="0" fontId="80" fillId="50" borderId="12" xfId="11" applyFont="1" applyFill="1" applyBorder="1" applyAlignment="1">
      <alignment horizontal="center" vertical="center"/>
    </xf>
    <xf numFmtId="0" fontId="80" fillId="50" borderId="15" xfId="11" applyFont="1" applyFill="1" applyBorder="1" applyAlignment="1">
      <alignment horizontal="center" vertical="center"/>
    </xf>
    <xf numFmtId="0" fontId="78" fillId="51" borderId="11" xfId="11" applyFont="1" applyFill="1" applyBorder="1" applyAlignment="1">
      <alignment horizontal="center" vertical="center" wrapText="1"/>
    </xf>
    <xf numFmtId="0" fontId="78" fillId="51" borderId="12" xfId="11" applyFont="1" applyFill="1" applyBorder="1" applyAlignment="1">
      <alignment horizontal="center" vertical="center" wrapText="1"/>
    </xf>
    <xf numFmtId="0" fontId="78" fillId="51" borderId="15" xfId="11" applyFont="1" applyFill="1" applyBorder="1" applyAlignment="1">
      <alignment horizontal="center" vertical="center" wrapText="1"/>
    </xf>
    <xf numFmtId="9" fontId="80" fillId="51" borderId="11" xfId="11" applyNumberFormat="1" applyFont="1" applyFill="1" applyBorder="1" applyAlignment="1">
      <alignment horizontal="center" vertical="center"/>
    </xf>
    <xf numFmtId="9" fontId="80" fillId="51" borderId="50" xfId="11" applyNumberFormat="1" applyFont="1" applyFill="1" applyBorder="1" applyAlignment="1">
      <alignment horizontal="center" vertical="center"/>
    </xf>
    <xf numFmtId="9" fontId="80" fillId="51" borderId="12" xfId="11" applyNumberFormat="1" applyFont="1" applyFill="1" applyBorder="1" applyAlignment="1">
      <alignment horizontal="center" vertical="center"/>
    </xf>
    <xf numFmtId="9" fontId="80" fillId="51" borderId="15" xfId="11" applyNumberFormat="1" applyFont="1" applyFill="1" applyBorder="1" applyAlignment="1">
      <alignment horizontal="center" vertical="center"/>
    </xf>
    <xf numFmtId="9" fontId="78" fillId="50" borderId="12" xfId="11" applyNumberFormat="1" applyFont="1" applyFill="1" applyBorder="1" applyAlignment="1">
      <alignment horizontal="center" vertical="center"/>
    </xf>
    <xf numFmtId="9" fontId="78" fillId="50" borderId="15" xfId="11" applyNumberFormat="1" applyFont="1" applyFill="1" applyBorder="1" applyAlignment="1">
      <alignment horizontal="center" vertical="center"/>
    </xf>
    <xf numFmtId="9" fontId="80" fillId="51" borderId="44" xfId="11" applyNumberFormat="1" applyFont="1" applyFill="1" applyBorder="1" applyAlignment="1">
      <alignment horizontal="center" vertical="center"/>
    </xf>
    <xf numFmtId="0" fontId="29" fillId="31" borderId="2" xfId="11" applyFont="1" applyAlignment="1">
      <alignment horizontal="center" vertical="center" wrapText="1"/>
    </xf>
    <xf numFmtId="0" fontId="18" fillId="51" borderId="11" xfId="12" applyFont="1" applyFill="1" applyBorder="1" applyAlignment="1">
      <alignment horizontal="center" vertical="center" wrapText="1"/>
    </xf>
    <xf numFmtId="0" fontId="18" fillId="51" borderId="12" xfId="12" applyFont="1" applyFill="1" applyBorder="1" applyAlignment="1">
      <alignment horizontal="center" vertical="center" wrapText="1"/>
    </xf>
    <xf numFmtId="0" fontId="18" fillId="51" borderId="15" xfId="12" applyFont="1" applyFill="1" applyBorder="1" applyAlignment="1">
      <alignment horizontal="center" vertical="center" wrapText="1"/>
    </xf>
    <xf numFmtId="0" fontId="14" fillId="31" borderId="2" xfId="12" applyFont="1" applyAlignment="1">
      <alignment horizontal="center"/>
    </xf>
    <xf numFmtId="0" fontId="15" fillId="49" borderId="2" xfId="12" applyFont="1" applyFill="1" applyAlignment="1">
      <alignment horizontal="center"/>
    </xf>
    <xf numFmtId="0" fontId="35" fillId="50" borderId="30" xfId="12" applyFont="1" applyFill="1" applyBorder="1" applyAlignment="1">
      <alignment horizontal="center" vertical="center"/>
    </xf>
    <xf numFmtId="49" fontId="35" fillId="50" borderId="11" xfId="12" applyNumberFormat="1" applyFont="1" applyFill="1" applyBorder="1" applyAlignment="1">
      <alignment horizontal="center" vertical="center"/>
    </xf>
    <xf numFmtId="49" fontId="35" fillId="50" borderId="12" xfId="12" applyNumberFormat="1" applyFont="1" applyFill="1" applyBorder="1" applyAlignment="1">
      <alignment horizontal="center" vertical="center"/>
    </xf>
    <xf numFmtId="49" fontId="35" fillId="50" borderId="15" xfId="12" applyNumberFormat="1" applyFont="1" applyFill="1" applyBorder="1" applyAlignment="1">
      <alignment horizontal="center" vertical="center"/>
    </xf>
    <xf numFmtId="0" fontId="35" fillId="50" borderId="11" xfId="12" applyFont="1" applyFill="1" applyBorder="1" applyAlignment="1">
      <alignment horizontal="center" vertical="center" wrapText="1"/>
    </xf>
    <xf numFmtId="0" fontId="35" fillId="50" borderId="12" xfId="12" applyFont="1" applyFill="1" applyBorder="1" applyAlignment="1">
      <alignment horizontal="center" vertical="center" wrapText="1"/>
    </xf>
    <xf numFmtId="0" fontId="35" fillId="50" borderId="15" xfId="12" applyFont="1" applyFill="1" applyBorder="1" applyAlignment="1">
      <alignment horizontal="center" vertical="center" wrapText="1"/>
    </xf>
    <xf numFmtId="0" fontId="16" fillId="31" borderId="11" xfId="12" applyFont="1" applyBorder="1" applyAlignment="1">
      <alignment horizontal="center"/>
    </xf>
    <xf numFmtId="0" fontId="16" fillId="31" borderId="12" xfId="12" applyFont="1" applyBorder="1" applyAlignment="1">
      <alignment horizontal="center"/>
    </xf>
    <xf numFmtId="0" fontId="16" fillId="31" borderId="15" xfId="12" applyFont="1" applyBorder="1" applyAlignment="1">
      <alignment horizontal="center"/>
    </xf>
    <xf numFmtId="0" fontId="69" fillId="31" borderId="11" xfId="12" applyFont="1" applyBorder="1" applyAlignment="1">
      <alignment horizontal="center" vertical="center" wrapText="1"/>
    </xf>
    <xf numFmtId="0" fontId="69" fillId="31" borderId="12" xfId="12" applyFont="1" applyBorder="1" applyAlignment="1">
      <alignment horizontal="center" vertical="center" wrapText="1"/>
    </xf>
    <xf numFmtId="0" fontId="69" fillId="31" borderId="15" xfId="12" applyFont="1" applyBorder="1" applyAlignment="1">
      <alignment horizontal="center" vertical="center" wrapText="1"/>
    </xf>
    <xf numFmtId="0" fontId="69" fillId="51" borderId="12" xfId="12" applyFont="1" applyFill="1" applyBorder="1" applyAlignment="1">
      <alignment horizontal="center" vertical="center" wrapText="1"/>
    </xf>
    <xf numFmtId="0" fontId="69" fillId="51" borderId="12" xfId="12" applyFont="1" applyFill="1" applyBorder="1" applyAlignment="1">
      <alignment horizontal="center" vertical="center"/>
    </xf>
    <xf numFmtId="0" fontId="69" fillId="51" borderId="15" xfId="12" applyFont="1" applyFill="1" applyBorder="1" applyAlignment="1">
      <alignment horizontal="center" vertical="center"/>
    </xf>
    <xf numFmtId="0" fontId="102" fillId="50" borderId="41" xfId="12" applyFont="1" applyFill="1" applyBorder="1" applyAlignment="1">
      <alignment horizontal="center" vertical="center" wrapText="1"/>
    </xf>
    <xf numFmtId="0" fontId="102" fillId="50" borderId="22" xfId="12" applyFont="1" applyFill="1" applyBorder="1" applyAlignment="1">
      <alignment horizontal="center" vertical="center" wrapText="1"/>
    </xf>
    <xf numFmtId="0" fontId="69" fillId="51" borderId="11" xfId="12" applyFont="1" applyFill="1" applyBorder="1" applyAlignment="1">
      <alignment horizontal="center" vertical="center" wrapText="1"/>
    </xf>
    <xf numFmtId="0" fontId="69" fillId="51" borderId="15" xfId="12" applyFont="1" applyFill="1" applyBorder="1" applyAlignment="1">
      <alignment horizontal="center" vertical="center" wrapText="1"/>
    </xf>
    <xf numFmtId="0" fontId="19" fillId="50" borderId="11" xfId="12" applyFont="1" applyFill="1" applyBorder="1" applyAlignment="1">
      <alignment horizontal="center" vertical="center" wrapText="1"/>
    </xf>
    <xf numFmtId="0" fontId="19" fillId="50" borderId="12" xfId="12" applyFont="1" applyFill="1" applyBorder="1" applyAlignment="1">
      <alignment horizontal="center" vertical="center" wrapText="1"/>
    </xf>
    <xf numFmtId="0" fontId="19" fillId="50" borderId="15" xfId="12" applyFont="1" applyFill="1" applyBorder="1" applyAlignment="1">
      <alignment horizontal="center" vertical="center" wrapText="1"/>
    </xf>
    <xf numFmtId="0" fontId="19" fillId="50" borderId="11" xfId="12" applyFont="1" applyFill="1" applyBorder="1" applyAlignment="1">
      <alignment horizontal="center" vertical="center"/>
    </xf>
    <xf numFmtId="0" fontId="19" fillId="50" borderId="12" xfId="12" applyFont="1" applyFill="1" applyBorder="1" applyAlignment="1">
      <alignment horizontal="center" vertical="center"/>
    </xf>
    <xf numFmtId="0" fontId="19" fillId="50" borderId="15" xfId="12" applyFont="1" applyFill="1" applyBorder="1" applyAlignment="1">
      <alignment horizontal="center" vertical="center"/>
    </xf>
    <xf numFmtId="0" fontId="102" fillId="50" borderId="11" xfId="12" applyFont="1" applyFill="1" applyBorder="1" applyAlignment="1">
      <alignment horizontal="center" vertical="center" wrapText="1"/>
    </xf>
    <xf numFmtId="0" fontId="102" fillId="50" borderId="12" xfId="12" applyFont="1" applyFill="1" applyBorder="1" applyAlignment="1">
      <alignment horizontal="center" vertical="center" wrapText="1"/>
    </xf>
    <xf numFmtId="0" fontId="102" fillId="50" borderId="15" xfId="12" applyFont="1" applyFill="1" applyBorder="1" applyAlignment="1">
      <alignment horizontal="center" vertical="center" wrapText="1"/>
    </xf>
    <xf numFmtId="0" fontId="20" fillId="51" borderId="11" xfId="12" applyFont="1" applyFill="1" applyBorder="1" applyAlignment="1">
      <alignment horizontal="center" vertical="center"/>
    </xf>
    <xf numFmtId="0" fontId="20" fillId="51" borderId="12" xfId="12" applyFont="1" applyFill="1" applyBorder="1" applyAlignment="1">
      <alignment horizontal="center" vertical="center"/>
    </xf>
    <xf numFmtId="0" fontId="20" fillId="51" borderId="15" xfId="12" applyFont="1" applyFill="1" applyBorder="1" applyAlignment="1">
      <alignment horizontal="center" vertical="center"/>
    </xf>
    <xf numFmtId="0" fontId="16" fillId="51" borderId="11" xfId="12" applyFont="1" applyFill="1" applyBorder="1" applyAlignment="1">
      <alignment horizontal="center" vertical="center"/>
    </xf>
    <xf numFmtId="0" fontId="16" fillId="51" borderId="12" xfId="12" applyFont="1" applyFill="1" applyBorder="1" applyAlignment="1">
      <alignment horizontal="center" vertical="center"/>
    </xf>
    <xf numFmtId="0" fontId="16" fillId="51" borderId="15" xfId="12" applyFont="1" applyFill="1" applyBorder="1" applyAlignment="1">
      <alignment horizontal="center" vertical="center"/>
    </xf>
    <xf numFmtId="0" fontId="18" fillId="51" borderId="12" xfId="12" applyFont="1" applyFill="1" applyBorder="1" applyAlignment="1">
      <alignment horizontal="center" vertical="center"/>
    </xf>
    <xf numFmtId="0" fontId="18" fillId="51" borderId="15" xfId="12" applyFont="1" applyFill="1" applyBorder="1" applyAlignment="1">
      <alignment horizontal="center" vertical="center"/>
    </xf>
    <xf numFmtId="0" fontId="107" fillId="50" borderId="11" xfId="12" applyFont="1" applyFill="1" applyBorder="1" applyAlignment="1">
      <alignment horizontal="center" vertical="center" wrapText="1"/>
    </xf>
    <xf numFmtId="0" fontId="107" fillId="50" borderId="12" xfId="12" applyFont="1" applyFill="1" applyBorder="1" applyAlignment="1">
      <alignment horizontal="center" vertical="center" wrapText="1"/>
    </xf>
    <xf numFmtId="0" fontId="107" fillId="50" borderId="15" xfId="12" applyFont="1" applyFill="1" applyBorder="1" applyAlignment="1">
      <alignment horizontal="center" vertical="center" wrapText="1"/>
    </xf>
    <xf numFmtId="0" fontId="23" fillId="51" borderId="11" xfId="12" applyFont="1" applyFill="1" applyBorder="1" applyAlignment="1">
      <alignment horizontal="center" vertical="center" wrapText="1"/>
    </xf>
    <xf numFmtId="0" fontId="23" fillId="51" borderId="12" xfId="12" applyFont="1" applyFill="1" applyBorder="1" applyAlignment="1">
      <alignment horizontal="center" vertical="center" wrapText="1"/>
    </xf>
    <xf numFmtId="0" fontId="23" fillId="51" borderId="15" xfId="12" applyFont="1" applyFill="1" applyBorder="1" applyAlignment="1">
      <alignment horizontal="center" vertical="center" wrapText="1"/>
    </xf>
    <xf numFmtId="0" fontId="19" fillId="51" borderId="11" xfId="12" applyFont="1" applyFill="1" applyBorder="1" applyAlignment="1">
      <alignment horizontal="center" vertical="center"/>
    </xf>
    <xf numFmtId="0" fontId="19" fillId="51" borderId="12" xfId="12" applyFont="1" applyFill="1" applyBorder="1" applyAlignment="1">
      <alignment horizontal="center" vertical="center"/>
    </xf>
    <xf numFmtId="0" fontId="19" fillId="51" borderId="15" xfId="12" applyFont="1" applyFill="1" applyBorder="1" applyAlignment="1">
      <alignment horizontal="center" vertical="center"/>
    </xf>
    <xf numFmtId="0" fontId="24" fillId="51" borderId="11" xfId="12" applyFont="1" applyFill="1" applyBorder="1" applyAlignment="1">
      <alignment horizontal="center" vertical="center" wrapText="1"/>
    </xf>
    <xf numFmtId="0" fontId="24" fillId="51" borderId="12" xfId="12" applyFont="1" applyFill="1" applyBorder="1" applyAlignment="1">
      <alignment horizontal="center" vertical="center" wrapText="1"/>
    </xf>
    <xf numFmtId="0" fontId="24" fillId="51" borderId="15" xfId="12" applyFont="1" applyFill="1" applyBorder="1" applyAlignment="1">
      <alignment horizontal="center" vertical="center" wrapText="1"/>
    </xf>
    <xf numFmtId="0" fontId="19" fillId="51" borderId="11" xfId="12" applyFont="1" applyFill="1" applyBorder="1" applyAlignment="1">
      <alignment horizontal="center" vertical="center" wrapText="1"/>
    </xf>
    <xf numFmtId="0" fontId="19" fillId="51" borderId="12" xfId="12" applyFont="1" applyFill="1" applyBorder="1" applyAlignment="1">
      <alignment horizontal="center" vertical="center" wrapText="1"/>
    </xf>
    <xf numFmtId="0" fontId="19" fillId="51" borderId="15" xfId="12" applyFont="1" applyFill="1" applyBorder="1" applyAlignment="1">
      <alignment horizontal="center" vertical="center" wrapText="1"/>
    </xf>
    <xf numFmtId="9" fontId="19" fillId="51" borderId="11" xfId="12" applyNumberFormat="1" applyFont="1" applyFill="1" applyBorder="1" applyAlignment="1">
      <alignment horizontal="center" vertical="center"/>
    </xf>
    <xf numFmtId="9" fontId="19" fillId="51" borderId="15" xfId="12" applyNumberFormat="1" applyFont="1" applyFill="1" applyBorder="1" applyAlignment="1">
      <alignment horizontal="center" vertical="center"/>
    </xf>
    <xf numFmtId="9" fontId="19" fillId="51" borderId="12" xfId="12" applyNumberFormat="1" applyFont="1" applyFill="1" applyBorder="1" applyAlignment="1">
      <alignment horizontal="center" vertical="center"/>
    </xf>
    <xf numFmtId="0" fontId="23" fillId="50" borderId="11" xfId="12" applyFont="1" applyFill="1" applyBorder="1" applyAlignment="1">
      <alignment horizontal="center" vertical="center"/>
    </xf>
    <xf numFmtId="9" fontId="19" fillId="51" borderId="44" xfId="12" applyNumberFormat="1" applyFont="1" applyFill="1" applyBorder="1" applyAlignment="1">
      <alignment horizontal="center" vertical="center"/>
    </xf>
    <xf numFmtId="0" fontId="48" fillId="50" borderId="11" xfId="14" applyFont="1" applyFill="1" applyBorder="1" applyAlignment="1">
      <alignment horizontal="center" vertical="center" wrapText="1"/>
    </xf>
    <xf numFmtId="0" fontId="48" fillId="50" borderId="12" xfId="14" applyFont="1" applyFill="1" applyBorder="1" applyAlignment="1">
      <alignment horizontal="center" vertical="center" wrapText="1"/>
    </xf>
    <xf numFmtId="0" fontId="48" fillId="50" borderId="15" xfId="14" applyFont="1" applyFill="1" applyBorder="1" applyAlignment="1">
      <alignment horizontal="center" vertical="center" wrapText="1"/>
    </xf>
    <xf numFmtId="0" fontId="115" fillId="31" borderId="38" xfId="14" applyFont="1" applyBorder="1" applyAlignment="1">
      <alignment horizontal="center"/>
    </xf>
    <xf numFmtId="0" fontId="115" fillId="31" borderId="39" xfId="14" applyFont="1" applyBorder="1" applyAlignment="1">
      <alignment horizontal="center"/>
    </xf>
    <xf numFmtId="0" fontId="115" fillId="31" borderId="40" xfId="14" applyFont="1" applyBorder="1" applyAlignment="1">
      <alignment horizontal="center"/>
    </xf>
    <xf numFmtId="0" fontId="46" fillId="49" borderId="57" xfId="14" applyFont="1" applyFill="1" applyBorder="1" applyAlignment="1">
      <alignment horizontal="center"/>
    </xf>
    <xf numFmtId="0" fontId="46" fillId="49" borderId="58" xfId="14" applyFont="1" applyFill="1" applyBorder="1" applyAlignment="1">
      <alignment horizontal="center"/>
    </xf>
    <xf numFmtId="0" fontId="46" fillId="49" borderId="27" xfId="14" applyFont="1" applyFill="1" applyBorder="1" applyAlignment="1">
      <alignment horizontal="center"/>
    </xf>
    <xf numFmtId="0" fontId="116" fillId="31" borderId="2" xfId="14" applyFont="1" applyAlignment="1">
      <alignment horizontal="center"/>
    </xf>
    <xf numFmtId="0" fontId="48" fillId="50" borderId="30" xfId="14" applyFont="1" applyFill="1" applyBorder="1" applyAlignment="1">
      <alignment horizontal="center" vertical="center"/>
    </xf>
    <xf numFmtId="49" fontId="48" fillId="50" borderId="11" xfId="14" applyNumberFormat="1" applyFont="1" applyFill="1" applyBorder="1" applyAlignment="1">
      <alignment horizontal="center" vertical="center"/>
    </xf>
    <xf numFmtId="49" fontId="48" fillId="50" borderId="12" xfId="14" applyNumberFormat="1" applyFont="1" applyFill="1" applyBorder="1" applyAlignment="1">
      <alignment horizontal="center" vertical="center"/>
    </xf>
    <xf numFmtId="49" fontId="48" fillId="50" borderId="15" xfId="14" applyNumberFormat="1" applyFont="1" applyFill="1" applyBorder="1" applyAlignment="1">
      <alignment horizontal="center" vertical="center"/>
    </xf>
    <xf numFmtId="0" fontId="21" fillId="50" borderId="41" xfId="14" applyFont="1" applyFill="1" applyBorder="1" applyAlignment="1">
      <alignment horizontal="center" vertical="center" wrapText="1"/>
    </xf>
    <xf numFmtId="0" fontId="21" fillId="50" borderId="22" xfId="14" applyFont="1" applyFill="1" applyBorder="1" applyAlignment="1">
      <alignment horizontal="center" vertical="center" wrapText="1"/>
    </xf>
    <xf numFmtId="0" fontId="45" fillId="31" borderId="11" xfId="14" applyFont="1" applyBorder="1" applyAlignment="1">
      <alignment horizontal="center"/>
    </xf>
    <xf numFmtId="0" fontId="45" fillId="31" borderId="12" xfId="14" applyFont="1" applyBorder="1" applyAlignment="1">
      <alignment horizontal="center"/>
    </xf>
    <xf numFmtId="0" fontId="45" fillId="31" borderId="15" xfId="14" applyFont="1" applyBorder="1" applyAlignment="1">
      <alignment horizontal="center"/>
    </xf>
    <xf numFmtId="0" fontId="49" fillId="31" borderId="11" xfId="14" applyFont="1" applyBorder="1" applyAlignment="1">
      <alignment horizontal="left" vertical="center" wrapText="1"/>
    </xf>
    <xf numFmtId="0" fontId="49" fillId="31" borderId="12" xfId="14" applyFont="1" applyBorder="1" applyAlignment="1">
      <alignment horizontal="left" vertical="center" wrapText="1"/>
    </xf>
    <xf numFmtId="0" fontId="49" fillId="31" borderId="15" xfId="14" applyFont="1" applyBorder="1" applyAlignment="1">
      <alignment horizontal="left" vertical="center" wrapText="1"/>
    </xf>
    <xf numFmtId="0" fontId="48" fillId="50" borderId="12" xfId="14" applyFont="1" applyFill="1" applyBorder="1" applyAlignment="1">
      <alignment horizontal="center" wrapText="1"/>
    </xf>
    <xf numFmtId="0" fontId="48" fillId="50" borderId="12" xfId="14" applyFont="1" applyFill="1" applyBorder="1" applyAlignment="1">
      <alignment horizontal="center"/>
    </xf>
    <xf numFmtId="0" fontId="48" fillId="50" borderId="15" xfId="14" applyFont="1" applyFill="1" applyBorder="1" applyAlignment="1">
      <alignment horizontal="center"/>
    </xf>
    <xf numFmtId="0" fontId="49" fillId="51" borderId="11" xfId="14" applyFont="1" applyFill="1" applyBorder="1" applyAlignment="1">
      <alignment horizontal="left" vertical="center" wrapText="1"/>
    </xf>
    <xf numFmtId="0" fontId="49" fillId="51" borderId="12" xfId="14" applyFont="1" applyFill="1" applyBorder="1" applyAlignment="1">
      <alignment horizontal="left" vertical="center" wrapText="1"/>
    </xf>
    <xf numFmtId="0" fontId="49" fillId="51" borderId="15" xfId="14" applyFont="1" applyFill="1" applyBorder="1" applyAlignment="1">
      <alignment horizontal="left" vertical="center" wrapText="1"/>
    </xf>
    <xf numFmtId="0" fontId="21" fillId="50" borderId="11" xfId="14" applyFont="1" applyFill="1" applyBorder="1" applyAlignment="1">
      <alignment horizontal="center" vertical="center" wrapText="1"/>
    </xf>
    <xf numFmtId="0" fontId="21" fillId="50" borderId="12" xfId="14" applyFont="1" applyFill="1" applyBorder="1" applyAlignment="1">
      <alignment horizontal="center" vertical="center" wrapText="1"/>
    </xf>
    <xf numFmtId="0" fontId="21" fillId="50" borderId="15" xfId="14" applyFont="1" applyFill="1" applyBorder="1" applyAlignment="1">
      <alignment horizontal="center" vertical="center" wrapText="1"/>
    </xf>
    <xf numFmtId="0" fontId="50" fillId="51" borderId="11" xfId="14" applyFont="1" applyFill="1" applyBorder="1" applyAlignment="1">
      <alignment horizontal="center" vertical="center"/>
    </xf>
    <xf numFmtId="0" fontId="50" fillId="51" borderId="12" xfId="14" applyFont="1" applyFill="1" applyBorder="1" applyAlignment="1">
      <alignment horizontal="center" vertical="center"/>
    </xf>
    <xf numFmtId="0" fontId="50" fillId="51" borderId="15" xfId="14" applyFont="1" applyFill="1" applyBorder="1" applyAlignment="1">
      <alignment horizontal="center" vertical="center"/>
    </xf>
    <xf numFmtId="0" fontId="45" fillId="60" borderId="11" xfId="14" applyFont="1" applyFill="1" applyBorder="1" applyAlignment="1">
      <alignment horizontal="center" vertical="center"/>
    </xf>
    <xf numFmtId="0" fontId="45" fillId="60" borderId="12" xfId="14" applyFont="1" applyFill="1" applyBorder="1" applyAlignment="1">
      <alignment horizontal="center" vertical="center"/>
    </xf>
    <xf numFmtId="0" fontId="45" fillId="60" borderId="15" xfId="14" applyFont="1" applyFill="1" applyBorder="1" applyAlignment="1">
      <alignment horizontal="center" vertical="center"/>
    </xf>
    <xf numFmtId="0" fontId="21" fillId="51" borderId="11" xfId="14" applyFont="1" applyFill="1" applyBorder="1" applyAlignment="1">
      <alignment horizontal="center" vertical="center" wrapText="1"/>
    </xf>
    <xf numFmtId="0" fontId="21" fillId="51" borderId="12" xfId="14" applyFont="1" applyFill="1" applyBorder="1" applyAlignment="1">
      <alignment horizontal="center" vertical="center"/>
    </xf>
    <xf numFmtId="0" fontId="21" fillId="51" borderId="15" xfId="14" applyFont="1" applyFill="1" applyBorder="1" applyAlignment="1">
      <alignment horizontal="center" vertical="center"/>
    </xf>
    <xf numFmtId="0" fontId="21" fillId="50" borderId="11" xfId="14" applyFont="1" applyFill="1" applyBorder="1" applyAlignment="1">
      <alignment horizontal="center" vertical="center"/>
    </xf>
    <xf numFmtId="0" fontId="21" fillId="50" borderId="12" xfId="14" applyFont="1" applyFill="1" applyBorder="1" applyAlignment="1">
      <alignment horizontal="center" vertical="center"/>
    </xf>
    <xf numFmtId="0" fontId="21" fillId="50" borderId="15" xfId="14" applyFont="1" applyFill="1" applyBorder="1" applyAlignment="1">
      <alignment horizontal="center" vertical="center"/>
    </xf>
    <xf numFmtId="0" fontId="50" fillId="51" borderId="11" xfId="14" applyFont="1" applyFill="1" applyBorder="1" applyAlignment="1">
      <alignment horizontal="center" vertical="center" wrapText="1"/>
    </xf>
    <xf numFmtId="0" fontId="50" fillId="51" borderId="12" xfId="14" applyFont="1" applyFill="1" applyBorder="1" applyAlignment="1">
      <alignment horizontal="center" vertical="center" wrapText="1"/>
    </xf>
    <xf numFmtId="0" fontId="50" fillId="51" borderId="15" xfId="14" applyFont="1" applyFill="1" applyBorder="1" applyAlignment="1">
      <alignment horizontal="center" vertical="center" wrapText="1"/>
    </xf>
    <xf numFmtId="0" fontId="21" fillId="51" borderId="11" xfId="14" applyFont="1" applyFill="1" applyBorder="1" applyAlignment="1">
      <alignment horizontal="center" vertical="center"/>
    </xf>
    <xf numFmtId="0" fontId="21" fillId="51" borderId="12" xfId="14" applyFont="1" applyFill="1" applyBorder="1" applyAlignment="1">
      <alignment horizontal="center" vertical="center" wrapText="1"/>
    </xf>
    <xf numFmtId="0" fontId="21" fillId="51" borderId="15" xfId="14" applyFont="1" applyFill="1" applyBorder="1" applyAlignment="1">
      <alignment horizontal="center" vertical="center" wrapText="1"/>
    </xf>
    <xf numFmtId="0" fontId="45" fillId="31" borderId="11" xfId="14" applyFont="1" applyBorder="1" applyAlignment="1">
      <alignment horizontal="center" vertical="center"/>
    </xf>
    <xf numFmtId="0" fontId="45" fillId="31" borderId="12" xfId="14" applyFont="1" applyBorder="1" applyAlignment="1">
      <alignment horizontal="center" vertical="center"/>
    </xf>
    <xf numFmtId="0" fontId="45" fillId="31" borderId="15" xfId="14" applyFont="1" applyBorder="1" applyAlignment="1">
      <alignment horizontal="center" vertical="center"/>
    </xf>
    <xf numFmtId="9" fontId="21" fillId="31" borderId="11" xfId="14" applyNumberFormat="1" applyFont="1" applyBorder="1" applyAlignment="1">
      <alignment horizontal="center" vertical="center"/>
    </xf>
    <xf numFmtId="9" fontId="21" fillId="31" borderId="50" xfId="14" applyNumberFormat="1" applyFont="1" applyBorder="1" applyAlignment="1">
      <alignment horizontal="center" vertical="center"/>
    </xf>
    <xf numFmtId="9" fontId="21" fillId="31" borderId="12" xfId="14" applyNumberFormat="1" applyFont="1" applyBorder="1" applyAlignment="1">
      <alignment horizontal="center" vertical="center"/>
    </xf>
    <xf numFmtId="9" fontId="21" fillId="31" borderId="15" xfId="14" applyNumberFormat="1" applyFont="1" applyBorder="1" applyAlignment="1">
      <alignment horizontal="center" vertical="center"/>
    </xf>
    <xf numFmtId="9" fontId="21" fillId="31" borderId="44" xfId="14" applyNumberFormat="1" applyFont="1" applyBorder="1" applyAlignment="1">
      <alignment horizontal="center" vertical="center"/>
    </xf>
    <xf numFmtId="0" fontId="21" fillId="31" borderId="11" xfId="14" applyFont="1" applyBorder="1" applyAlignment="1">
      <alignment horizontal="center" vertical="center" wrapText="1"/>
    </xf>
    <xf numFmtId="0" fontId="21" fillId="31" borderId="12" xfId="14" applyFont="1" applyBorder="1" applyAlignment="1">
      <alignment horizontal="center" vertical="center" wrapText="1"/>
    </xf>
    <xf numFmtId="0" fontId="21" fillId="31" borderId="15" xfId="14" applyFont="1" applyBorder="1" applyAlignment="1">
      <alignment horizontal="center" vertical="center" wrapText="1"/>
    </xf>
    <xf numFmtId="0" fontId="21" fillId="31" borderId="11" xfId="14" applyFont="1" applyBorder="1" applyAlignment="1">
      <alignment horizontal="center" vertical="center"/>
    </xf>
    <xf numFmtId="0" fontId="21" fillId="31" borderId="12" xfId="14" applyFont="1" applyBorder="1" applyAlignment="1">
      <alignment horizontal="center" vertical="center"/>
    </xf>
    <xf numFmtId="0" fontId="21" fillId="31" borderId="15" xfId="14" applyFont="1" applyBorder="1" applyAlignment="1">
      <alignment horizontal="center" vertical="center"/>
    </xf>
    <xf numFmtId="0" fontId="21" fillId="31" borderId="41" xfId="14" applyFont="1" applyBorder="1" applyAlignment="1">
      <alignment horizontal="center" vertical="center" wrapText="1"/>
    </xf>
    <xf numFmtId="0" fontId="21" fillId="31" borderId="22" xfId="14" applyFont="1" applyBorder="1" applyAlignment="1">
      <alignment horizontal="center" vertical="center" wrapText="1"/>
    </xf>
    <xf numFmtId="9" fontId="50" fillId="51" borderId="11" xfId="14" applyNumberFormat="1" applyFont="1" applyFill="1" applyBorder="1" applyAlignment="1">
      <alignment horizontal="center" vertical="center"/>
    </xf>
    <xf numFmtId="9" fontId="50" fillId="51" borderId="12" xfId="14" applyNumberFormat="1" applyFont="1" applyFill="1" applyBorder="1" applyAlignment="1">
      <alignment horizontal="center" vertical="center"/>
    </xf>
    <xf numFmtId="9" fontId="50" fillId="51" borderId="15" xfId="14" applyNumberFormat="1" applyFont="1" applyFill="1" applyBorder="1" applyAlignment="1">
      <alignment horizontal="center" vertical="center"/>
    </xf>
    <xf numFmtId="0" fontId="50" fillId="59" borderId="11" xfId="14" applyFont="1" applyFill="1" applyBorder="1" applyAlignment="1">
      <alignment horizontal="center" vertical="center" wrapText="1"/>
    </xf>
    <xf numFmtId="0" fontId="50" fillId="59" borderId="12" xfId="14" applyFont="1" applyFill="1" applyBorder="1" applyAlignment="1">
      <alignment horizontal="center" vertical="center" wrapText="1"/>
    </xf>
    <xf numFmtId="0" fontId="50" fillId="59" borderId="15" xfId="14" applyFont="1" applyFill="1" applyBorder="1" applyAlignment="1">
      <alignment horizontal="center" vertical="center" wrapText="1"/>
    </xf>
    <xf numFmtId="0" fontId="78" fillId="31" borderId="11" xfId="15" applyFont="1" applyBorder="1" applyAlignment="1">
      <alignment horizontal="center"/>
    </xf>
    <xf numFmtId="0" fontId="78" fillId="31" borderId="12" xfId="15" applyFont="1" applyBorder="1" applyAlignment="1">
      <alignment horizontal="center"/>
    </xf>
    <xf numFmtId="0" fontId="78" fillId="31" borderId="15" xfId="15" applyFont="1" applyBorder="1" applyAlignment="1">
      <alignment horizontal="center"/>
    </xf>
    <xf numFmtId="0" fontId="78" fillId="31" borderId="2" xfId="15" applyFont="1" applyAlignment="1">
      <alignment horizontal="center"/>
    </xf>
    <xf numFmtId="0" fontId="79" fillId="49" borderId="2" xfId="15" applyFont="1" applyFill="1" applyAlignment="1">
      <alignment horizontal="center"/>
    </xf>
    <xf numFmtId="0" fontId="17" fillId="50" borderId="30" xfId="15" applyFont="1" applyFill="1" applyBorder="1" applyAlignment="1">
      <alignment horizontal="center" vertical="center"/>
    </xf>
    <xf numFmtId="49" fontId="17" fillId="50" borderId="11" xfId="15" applyNumberFormat="1" applyFont="1" applyFill="1" applyBorder="1" applyAlignment="1">
      <alignment horizontal="center" vertical="center"/>
    </xf>
    <xf numFmtId="49" fontId="17" fillId="50" borderId="12" xfId="15" applyNumberFormat="1" applyFont="1" applyFill="1" applyBorder="1" applyAlignment="1">
      <alignment horizontal="center" vertical="center"/>
    </xf>
    <xf numFmtId="49" fontId="17" fillId="50" borderId="15" xfId="15" applyNumberFormat="1" applyFont="1" applyFill="1" applyBorder="1" applyAlignment="1">
      <alignment horizontal="center" vertical="center"/>
    </xf>
    <xf numFmtId="0" fontId="80" fillId="50" borderId="11" xfId="15" applyFont="1" applyFill="1" applyBorder="1" applyAlignment="1">
      <alignment horizontal="center" vertical="center" wrapText="1"/>
    </xf>
    <xf numFmtId="0" fontId="80" fillId="50" borderId="12" xfId="15" applyFont="1" applyFill="1" applyBorder="1" applyAlignment="1">
      <alignment horizontal="center" vertical="center" wrapText="1"/>
    </xf>
    <xf numFmtId="0" fontId="80" fillId="50" borderId="15" xfId="15" applyFont="1" applyFill="1" applyBorder="1" applyAlignment="1">
      <alignment horizontal="center" vertical="center" wrapText="1"/>
    </xf>
    <xf numFmtId="0" fontId="78" fillId="51" borderId="11" xfId="15" applyFont="1" applyFill="1" applyBorder="1" applyAlignment="1">
      <alignment horizontal="center" vertical="center" wrapText="1"/>
    </xf>
    <xf numFmtId="0" fontId="78" fillId="51" borderId="12" xfId="15" applyFont="1" applyFill="1" applyBorder="1" applyAlignment="1">
      <alignment horizontal="center" vertical="center" wrapText="1"/>
    </xf>
    <xf numFmtId="0" fontId="78" fillId="51" borderId="15" xfId="15" applyFont="1" applyFill="1" applyBorder="1" applyAlignment="1">
      <alignment horizontal="center" vertical="center" wrapText="1"/>
    </xf>
    <xf numFmtId="0" fontId="18" fillId="31" borderId="11" xfId="15" applyFont="1" applyBorder="1" applyAlignment="1">
      <alignment horizontal="center" vertical="center" wrapText="1"/>
    </xf>
    <xf numFmtId="0" fontId="18" fillId="31" borderId="12" xfId="15" applyFont="1" applyBorder="1" applyAlignment="1">
      <alignment horizontal="center" vertical="center" wrapText="1"/>
    </xf>
    <xf numFmtId="0" fontId="18" fillId="31" borderId="15" xfId="15" applyFont="1" applyBorder="1" applyAlignment="1">
      <alignment horizontal="center" vertical="center" wrapText="1"/>
    </xf>
    <xf numFmtId="0" fontId="17" fillId="51" borderId="12" xfId="15" applyFont="1" applyFill="1" applyBorder="1" applyAlignment="1">
      <alignment horizontal="center" vertical="center" wrapText="1"/>
    </xf>
    <xf numFmtId="0" fontId="17" fillId="51" borderId="12" xfId="15" applyFont="1" applyFill="1" applyBorder="1" applyAlignment="1">
      <alignment horizontal="center" vertical="center"/>
    </xf>
    <xf numFmtId="0" fontId="17" fillId="51" borderId="15" xfId="15" applyFont="1" applyFill="1" applyBorder="1" applyAlignment="1">
      <alignment horizontal="center" vertical="center"/>
    </xf>
    <xf numFmtId="0" fontId="80" fillId="50" borderId="41" xfId="15" applyFont="1" applyFill="1" applyBorder="1" applyAlignment="1">
      <alignment horizontal="center" vertical="center" wrapText="1"/>
    </xf>
    <xf numFmtId="0" fontId="80" fillId="50" borderId="22" xfId="15" applyFont="1" applyFill="1" applyBorder="1" applyAlignment="1">
      <alignment horizontal="center" vertical="center" wrapText="1"/>
    </xf>
    <xf numFmtId="0" fontId="80" fillId="51" borderId="42" xfId="15" applyFont="1" applyFill="1" applyBorder="1" applyAlignment="1">
      <alignment horizontal="center" vertical="center" wrapText="1"/>
    </xf>
    <xf numFmtId="0" fontId="80" fillId="51" borderId="44" xfId="15" applyFont="1" applyFill="1" applyBorder="1" applyAlignment="1">
      <alignment horizontal="center" vertical="center" wrapText="1"/>
    </xf>
    <xf numFmtId="0" fontId="80" fillId="51" borderId="20" xfId="15" applyFont="1" applyFill="1" applyBorder="1" applyAlignment="1">
      <alignment horizontal="center" vertical="center" wrapText="1"/>
    </xf>
    <xf numFmtId="0" fontId="78" fillId="51" borderId="42" xfId="15" applyFont="1" applyFill="1" applyBorder="1" applyAlignment="1">
      <alignment horizontal="center" vertical="center"/>
    </xf>
    <xf numFmtId="0" fontId="78" fillId="51" borderId="44" xfId="15" applyFont="1" applyFill="1" applyBorder="1" applyAlignment="1">
      <alignment horizontal="center" vertical="center"/>
    </xf>
    <xf numFmtId="0" fontId="78" fillId="51" borderId="20" xfId="15" applyFont="1" applyFill="1" applyBorder="1" applyAlignment="1">
      <alignment horizontal="center" vertical="center"/>
    </xf>
    <xf numFmtId="0" fontId="78" fillId="51" borderId="11" xfId="15" applyFont="1" applyFill="1" applyBorder="1" applyAlignment="1">
      <alignment horizontal="center" vertical="center"/>
    </xf>
    <xf numFmtId="0" fontId="78" fillId="51" borderId="12" xfId="15" applyFont="1" applyFill="1" applyBorder="1" applyAlignment="1">
      <alignment horizontal="center" vertical="center"/>
    </xf>
    <xf numFmtId="0" fontId="78" fillId="51" borderId="15" xfId="15" applyFont="1" applyFill="1" applyBorder="1" applyAlignment="1">
      <alignment horizontal="center" vertical="center"/>
    </xf>
    <xf numFmtId="0" fontId="80" fillId="51" borderId="11" xfId="15" applyFont="1" applyFill="1" applyBorder="1" applyAlignment="1">
      <alignment horizontal="center" vertical="center" wrapText="1"/>
    </xf>
    <xf numFmtId="0" fontId="80" fillId="51" borderId="12" xfId="15" applyFont="1" applyFill="1" applyBorder="1" applyAlignment="1">
      <alignment horizontal="center" vertical="center"/>
    </xf>
    <xf numFmtId="0" fontId="80" fillId="51" borderId="15" xfId="15" applyFont="1" applyFill="1" applyBorder="1" applyAlignment="1">
      <alignment horizontal="center" vertical="center"/>
    </xf>
    <xf numFmtId="0" fontId="81" fillId="50" borderId="11" xfId="15" applyFont="1" applyFill="1" applyBorder="1" applyAlignment="1">
      <alignment horizontal="center" vertical="center" wrapText="1"/>
    </xf>
    <xf numFmtId="0" fontId="81" fillId="50" borderId="12" xfId="15" applyFont="1" applyFill="1" applyBorder="1" applyAlignment="1">
      <alignment horizontal="center" vertical="center" wrapText="1"/>
    </xf>
    <xf numFmtId="0" fontId="81" fillId="50" borderId="15" xfId="15" applyFont="1" applyFill="1" applyBorder="1" applyAlignment="1">
      <alignment horizontal="center" vertical="center" wrapText="1"/>
    </xf>
    <xf numFmtId="0" fontId="80" fillId="50" borderId="11" xfId="15" applyFont="1" applyFill="1" applyBorder="1" applyAlignment="1">
      <alignment horizontal="center" vertical="center"/>
    </xf>
    <xf numFmtId="0" fontId="80" fillId="50" borderId="12" xfId="15" applyFont="1" applyFill="1" applyBorder="1" applyAlignment="1">
      <alignment horizontal="center" vertical="center"/>
    </xf>
    <xf numFmtId="0" fontId="80" fillId="50" borderId="15" xfId="15" applyFont="1" applyFill="1" applyBorder="1" applyAlignment="1">
      <alignment horizontal="center" vertical="center"/>
    </xf>
    <xf numFmtId="9" fontId="80" fillId="51" borderId="11" xfId="15" applyNumberFormat="1" applyFont="1" applyFill="1" applyBorder="1" applyAlignment="1">
      <alignment horizontal="center" vertical="center"/>
    </xf>
    <xf numFmtId="9" fontId="80" fillId="51" borderId="12" xfId="15" applyNumberFormat="1" applyFont="1" applyFill="1" applyBorder="1" applyAlignment="1">
      <alignment horizontal="center" vertical="center"/>
    </xf>
    <xf numFmtId="9" fontId="80" fillId="51" borderId="15" xfId="15" applyNumberFormat="1" applyFont="1" applyFill="1" applyBorder="1" applyAlignment="1">
      <alignment horizontal="center" vertical="center"/>
    </xf>
    <xf numFmtId="9" fontId="80" fillId="51" borderId="50" xfId="15" applyNumberFormat="1" applyFont="1" applyFill="1" applyBorder="1" applyAlignment="1">
      <alignment horizontal="center" vertical="center"/>
    </xf>
    <xf numFmtId="9" fontId="78" fillId="50" borderId="11" xfId="15" applyNumberFormat="1" applyFont="1" applyFill="1" applyBorder="1" applyAlignment="1">
      <alignment horizontal="center" vertical="center"/>
    </xf>
    <xf numFmtId="9" fontId="78" fillId="50" borderId="15" xfId="15" applyNumberFormat="1" applyFont="1" applyFill="1" applyBorder="1" applyAlignment="1">
      <alignment horizontal="center" vertical="center"/>
    </xf>
    <xf numFmtId="9" fontId="80" fillId="51" borderId="44" xfId="15" applyNumberFormat="1" applyFont="1" applyFill="1" applyBorder="1" applyAlignment="1">
      <alignment horizontal="center" vertical="center"/>
    </xf>
    <xf numFmtId="0" fontId="16" fillId="51" borderId="11" xfId="15" applyFont="1" applyFill="1" applyBorder="1" applyAlignment="1">
      <alignment horizontal="center" vertical="center"/>
    </xf>
    <xf numFmtId="0" fontId="16" fillId="51" borderId="12" xfId="15" applyFont="1" applyFill="1" applyBorder="1" applyAlignment="1">
      <alignment horizontal="center" vertical="center"/>
    </xf>
    <xf numFmtId="0" fontId="16" fillId="51" borderId="15" xfId="15" applyFont="1" applyFill="1" applyBorder="1" applyAlignment="1">
      <alignment horizontal="center" vertical="center"/>
    </xf>
    <xf numFmtId="0" fontId="19" fillId="50" borderId="11" xfId="15" applyFont="1" applyFill="1" applyBorder="1" applyAlignment="1">
      <alignment horizontal="center" vertical="center" wrapText="1"/>
    </xf>
    <xf numFmtId="0" fontId="19" fillId="50" borderId="12" xfId="15" applyFont="1" applyFill="1" applyBorder="1" applyAlignment="1">
      <alignment horizontal="center" vertical="center" wrapText="1"/>
    </xf>
    <xf numFmtId="0" fontId="19" fillId="50" borderId="15" xfId="15" applyFont="1" applyFill="1" applyBorder="1" applyAlignment="1">
      <alignment horizontal="center" vertical="center" wrapText="1"/>
    </xf>
    <xf numFmtId="0" fontId="19" fillId="50" borderId="11" xfId="15" applyFont="1" applyFill="1" applyBorder="1" applyAlignment="1">
      <alignment horizontal="center" vertical="center"/>
    </xf>
    <xf numFmtId="0" fontId="19" fillId="50" borderId="12" xfId="15" applyFont="1" applyFill="1" applyBorder="1" applyAlignment="1">
      <alignment horizontal="center" vertical="center"/>
    </xf>
    <xf numFmtId="0" fontId="19" fillId="50" borderId="15" xfId="15" applyFont="1" applyFill="1" applyBorder="1" applyAlignment="1">
      <alignment horizontal="center" vertical="center"/>
    </xf>
    <xf numFmtId="0" fontId="29" fillId="31" borderId="2" xfId="15" applyFont="1" applyAlignment="1">
      <alignment horizontal="center" vertical="center" wrapText="1"/>
    </xf>
    <xf numFmtId="0" fontId="29" fillId="31" borderId="32" xfId="15" applyFont="1" applyBorder="1" applyAlignment="1">
      <alignment horizontal="center" vertical="center" wrapText="1"/>
    </xf>
    <xf numFmtId="0" fontId="29" fillId="31" borderId="35" xfId="15" applyFont="1" applyBorder="1" applyAlignment="1">
      <alignment horizontal="center" vertical="center" wrapText="1"/>
    </xf>
    <xf numFmtId="0" fontId="29" fillId="31" borderId="37" xfId="15" applyFont="1" applyBorder="1" applyAlignment="1">
      <alignment horizontal="center" vertical="center" wrapText="1"/>
    </xf>
    <xf numFmtId="0" fontId="19" fillId="50" borderId="11" xfId="14" applyFont="1" applyFill="1" applyBorder="1" applyAlignment="1">
      <alignment horizontal="center" vertical="center" wrapText="1"/>
    </xf>
    <xf numFmtId="0" fontId="19" fillId="50" borderId="12" xfId="14" applyFont="1" applyFill="1" applyBorder="1" applyAlignment="1">
      <alignment horizontal="center" vertical="center" wrapText="1"/>
    </xf>
    <xf numFmtId="0" fontId="19" fillId="50" borderId="15" xfId="14" applyFont="1" applyFill="1" applyBorder="1" applyAlignment="1">
      <alignment horizontal="center" vertical="center" wrapText="1"/>
    </xf>
    <xf numFmtId="0" fontId="19" fillId="50" borderId="11" xfId="14" applyFont="1" applyFill="1" applyBorder="1" applyAlignment="1">
      <alignment horizontal="center" vertical="center"/>
    </xf>
    <xf numFmtId="0" fontId="19" fillId="50" borderId="12" xfId="14" applyFont="1" applyFill="1" applyBorder="1" applyAlignment="1">
      <alignment horizontal="center" vertical="center"/>
    </xf>
    <xf numFmtId="0" fontId="19" fillId="50" borderId="15" xfId="14" applyFont="1" applyFill="1" applyBorder="1" applyAlignment="1">
      <alignment horizontal="center" vertical="center"/>
    </xf>
    <xf numFmtId="0" fontId="16" fillId="31" borderId="11" xfId="16" applyFont="1" applyBorder="1" applyAlignment="1">
      <alignment horizontal="center"/>
    </xf>
    <xf numFmtId="0" fontId="16" fillId="31" borderId="12" xfId="16" applyFont="1" applyBorder="1" applyAlignment="1">
      <alignment horizontal="center"/>
    </xf>
    <xf numFmtId="0" fontId="16" fillId="31" borderId="15" xfId="16" applyFont="1" applyBorder="1" applyAlignment="1">
      <alignment horizontal="center"/>
    </xf>
    <xf numFmtId="0" fontId="14" fillId="31" borderId="2" xfId="16" applyFont="1" applyAlignment="1">
      <alignment horizontal="center"/>
    </xf>
    <xf numFmtId="0" fontId="122" fillId="31" borderId="2" xfId="16" applyFont="1" applyAlignment="1">
      <alignment horizontal="center"/>
    </xf>
    <xf numFmtId="0" fontId="17" fillId="31" borderId="30" xfId="16" applyFont="1" applyBorder="1" applyAlignment="1">
      <alignment horizontal="center" vertical="center"/>
    </xf>
    <xf numFmtId="49" fontId="17" fillId="31" borderId="11" xfId="16" applyNumberFormat="1" applyFont="1" applyBorder="1" applyAlignment="1">
      <alignment horizontal="center" vertical="center"/>
    </xf>
    <xf numFmtId="49" fontId="17" fillId="31" borderId="12" xfId="16" applyNumberFormat="1" applyFont="1" applyBorder="1" applyAlignment="1">
      <alignment horizontal="center" vertical="center"/>
    </xf>
    <xf numFmtId="49" fontId="17" fillId="31" borderId="15" xfId="16" applyNumberFormat="1" applyFont="1" applyBorder="1" applyAlignment="1">
      <alignment horizontal="center" vertical="center"/>
    </xf>
    <xf numFmtId="0" fontId="17" fillId="31" borderId="11" xfId="16" applyFont="1" applyBorder="1" applyAlignment="1">
      <alignment horizontal="center" vertical="center" wrapText="1"/>
    </xf>
    <xf numFmtId="0" fontId="17" fillId="31" borderId="12" xfId="16" applyFont="1" applyBorder="1" applyAlignment="1">
      <alignment horizontal="center" vertical="center" wrapText="1"/>
    </xf>
    <xf numFmtId="0" fontId="17" fillId="31" borderId="15" xfId="16" applyFont="1" applyBorder="1" applyAlignment="1">
      <alignment horizontal="center" vertical="center" wrapText="1"/>
    </xf>
    <xf numFmtId="0" fontId="16" fillId="31" borderId="11" xfId="16" applyFont="1" applyBorder="1" applyAlignment="1">
      <alignment horizontal="center" vertical="center" wrapText="1"/>
    </xf>
    <xf numFmtId="0" fontId="16" fillId="31" borderId="12" xfId="16" applyFont="1" applyBorder="1" applyAlignment="1">
      <alignment horizontal="center" vertical="center" wrapText="1"/>
    </xf>
    <xf numFmtId="0" fontId="16" fillId="31" borderId="15" xfId="16" applyFont="1" applyBorder="1" applyAlignment="1">
      <alignment horizontal="center" vertical="center" wrapText="1"/>
    </xf>
    <xf numFmtId="0" fontId="17" fillId="31" borderId="12" xfId="16" applyFont="1" applyBorder="1" applyAlignment="1">
      <alignment horizontal="center" vertical="center"/>
    </xf>
    <xf numFmtId="0" fontId="17" fillId="31" borderId="15" xfId="16" applyFont="1" applyBorder="1" applyAlignment="1">
      <alignment horizontal="center" vertical="center"/>
    </xf>
    <xf numFmtId="0" fontId="17" fillId="31" borderId="41" xfId="16" applyFont="1" applyBorder="1" applyAlignment="1">
      <alignment horizontal="center" vertical="center" wrapText="1"/>
    </xf>
    <xf numFmtId="0" fontId="17" fillId="31" borderId="22" xfId="16" applyFont="1" applyBorder="1" applyAlignment="1">
      <alignment horizontal="center" vertical="center" wrapText="1"/>
    </xf>
    <xf numFmtId="0" fontId="16" fillId="31" borderId="11" xfId="16" applyFont="1" applyBorder="1" applyAlignment="1">
      <alignment horizontal="center" vertical="center"/>
    </xf>
    <xf numFmtId="0" fontId="16" fillId="31" borderId="12" xfId="16" applyFont="1" applyBorder="1" applyAlignment="1">
      <alignment horizontal="center" vertical="center"/>
    </xf>
    <xf numFmtId="0" fontId="16" fillId="31" borderId="15" xfId="16" applyFont="1" applyBorder="1" applyAlignment="1">
      <alignment horizontal="center" vertical="center"/>
    </xf>
    <xf numFmtId="0" fontId="48" fillId="31" borderId="11" xfId="16" applyFont="1" applyBorder="1" applyAlignment="1">
      <alignment horizontal="center" vertical="center" wrapText="1"/>
    </xf>
    <xf numFmtId="0" fontId="48" fillId="31" borderId="12" xfId="16" applyFont="1" applyBorder="1" applyAlignment="1">
      <alignment horizontal="center" vertical="center" wrapText="1"/>
    </xf>
    <xf numFmtId="0" fontId="48" fillId="31" borderId="15" xfId="16" applyFont="1" applyBorder="1" applyAlignment="1">
      <alignment horizontal="center" vertical="center" wrapText="1"/>
    </xf>
    <xf numFmtId="0" fontId="17" fillId="31" borderId="11" xfId="16" applyFont="1" applyBorder="1" applyAlignment="1">
      <alignment horizontal="center" vertical="center"/>
    </xf>
    <xf numFmtId="9" fontId="16" fillId="31" borderId="11" xfId="16" applyNumberFormat="1" applyFont="1" applyBorder="1" applyAlignment="1">
      <alignment horizontal="center" vertical="center"/>
    </xf>
    <xf numFmtId="9" fontId="16" fillId="31" borderId="50" xfId="16" applyNumberFormat="1" applyFont="1" applyBorder="1" applyAlignment="1">
      <alignment horizontal="center" vertical="center"/>
    </xf>
    <xf numFmtId="9" fontId="16" fillId="31" borderId="12" xfId="16" applyNumberFormat="1" applyFont="1" applyBorder="1" applyAlignment="1">
      <alignment horizontal="center" vertical="center"/>
    </xf>
    <xf numFmtId="9" fontId="16" fillId="31" borderId="15" xfId="16" applyNumberFormat="1" applyFont="1" applyBorder="1" applyAlignment="1">
      <alignment horizontal="center" vertical="center"/>
    </xf>
    <xf numFmtId="0" fontId="48" fillId="31" borderId="11" xfId="16" applyFont="1" applyBorder="1" applyAlignment="1">
      <alignment horizontal="left" vertical="center" wrapText="1"/>
    </xf>
    <xf numFmtId="0" fontId="48" fillId="31" borderId="12" xfId="16" applyFont="1" applyBorder="1" applyAlignment="1">
      <alignment horizontal="left" vertical="center" wrapText="1"/>
    </xf>
    <xf numFmtId="0" fontId="48" fillId="31" borderId="15" xfId="16" applyFont="1" applyBorder="1" applyAlignment="1">
      <alignment horizontal="left" vertical="center" wrapText="1"/>
    </xf>
    <xf numFmtId="9" fontId="17" fillId="31" borderId="12" xfId="16" applyNumberFormat="1" applyFont="1" applyBorder="1" applyAlignment="1">
      <alignment horizontal="center" vertical="center"/>
    </xf>
    <xf numFmtId="9" fontId="17" fillId="31" borderId="15" xfId="16" applyNumberFormat="1" applyFont="1" applyBorder="1" applyAlignment="1">
      <alignment horizontal="center" vertical="center"/>
    </xf>
    <xf numFmtId="0" fontId="128" fillId="31" borderId="11" xfId="16" applyFont="1" applyBorder="1" applyAlignment="1">
      <alignment horizontal="center" vertical="center" wrapText="1"/>
    </xf>
    <xf numFmtId="9" fontId="129" fillId="31" borderId="11" xfId="16" applyNumberFormat="1" applyFont="1" applyBorder="1" applyAlignment="1">
      <alignment horizontal="center" vertical="center"/>
    </xf>
    <xf numFmtId="9" fontId="129" fillId="31" borderId="50" xfId="16" applyNumberFormat="1" applyFont="1" applyBorder="1" applyAlignment="1">
      <alignment horizontal="center" vertical="center"/>
    </xf>
    <xf numFmtId="9" fontId="129" fillId="31" borderId="12" xfId="16" applyNumberFormat="1" applyFont="1" applyBorder="1" applyAlignment="1">
      <alignment horizontal="center" vertical="center"/>
    </xf>
    <xf numFmtId="9" fontId="129" fillId="31" borderId="15" xfId="16" applyNumberFormat="1" applyFont="1" applyBorder="1" applyAlignment="1">
      <alignment horizontal="center" vertical="center"/>
    </xf>
    <xf numFmtId="0" fontId="130" fillId="31" borderId="11" xfId="16" applyFont="1" applyBorder="1" applyAlignment="1">
      <alignment horizontal="center" vertical="center" wrapText="1"/>
    </xf>
    <xf numFmtId="0" fontId="130" fillId="31" borderId="12" xfId="16" applyFont="1" applyBorder="1" applyAlignment="1">
      <alignment horizontal="center" vertical="center" wrapText="1"/>
    </xf>
    <xf numFmtId="0" fontId="130" fillId="31" borderId="15" xfId="16" applyFont="1" applyBorder="1" applyAlignment="1">
      <alignment horizontal="center" vertical="center" wrapText="1"/>
    </xf>
    <xf numFmtId="0" fontId="14" fillId="31" borderId="2" xfId="20" applyFont="1" applyAlignment="1">
      <alignment horizontal="center"/>
    </xf>
    <xf numFmtId="0" fontId="15" fillId="49" borderId="2" xfId="20" applyFont="1" applyFill="1" applyAlignment="1">
      <alignment horizontal="center"/>
    </xf>
    <xf numFmtId="0" fontId="17" fillId="50" borderId="30" xfId="20" applyFont="1" applyFill="1" applyBorder="1" applyAlignment="1">
      <alignment horizontal="center" vertical="center"/>
    </xf>
    <xf numFmtId="49" fontId="17" fillId="50" borderId="11" xfId="20" applyNumberFormat="1" applyFont="1" applyFill="1" applyBorder="1" applyAlignment="1">
      <alignment horizontal="center" vertical="center"/>
    </xf>
    <xf numFmtId="49" fontId="17" fillId="50" borderId="12" xfId="20" applyNumberFormat="1" applyFont="1" applyFill="1" applyBorder="1" applyAlignment="1">
      <alignment horizontal="center" vertical="center"/>
    </xf>
    <xf numFmtId="49" fontId="17" fillId="50" borderId="15" xfId="20" applyNumberFormat="1" applyFont="1" applyFill="1" applyBorder="1" applyAlignment="1">
      <alignment horizontal="center" vertical="center"/>
    </xf>
    <xf numFmtId="0" fontId="17" fillId="50" borderId="11" xfId="20" applyFont="1" applyFill="1" applyBorder="1" applyAlignment="1">
      <alignment horizontal="center" vertical="center" wrapText="1"/>
    </xf>
    <xf numFmtId="0" fontId="17" fillId="50" borderId="12" xfId="20" applyFont="1" applyFill="1" applyBorder="1" applyAlignment="1">
      <alignment horizontal="center" vertical="center" wrapText="1"/>
    </xf>
    <xf numFmtId="0" fontId="17" fillId="50" borderId="15" xfId="20" applyFont="1" applyFill="1" applyBorder="1" applyAlignment="1">
      <alignment horizontal="center" vertical="center" wrapText="1"/>
    </xf>
    <xf numFmtId="0" fontId="16" fillId="31" borderId="11" xfId="20" applyFont="1" applyBorder="1" applyAlignment="1">
      <alignment horizontal="center"/>
    </xf>
    <xf numFmtId="0" fontId="16" fillId="31" borderId="12" xfId="20" applyFont="1" applyBorder="1" applyAlignment="1">
      <alignment horizontal="center"/>
    </xf>
    <xf numFmtId="0" fontId="16" fillId="31" borderId="15" xfId="20" applyFont="1" applyBorder="1" applyAlignment="1">
      <alignment horizontal="center"/>
    </xf>
    <xf numFmtId="0" fontId="16" fillId="51" borderId="11" xfId="20" applyFont="1" applyFill="1" applyBorder="1" applyAlignment="1">
      <alignment horizontal="center" vertical="center"/>
    </xf>
    <xf numFmtId="0" fontId="16" fillId="51" borderId="12" xfId="20" applyFont="1" applyFill="1" applyBorder="1" applyAlignment="1">
      <alignment horizontal="center" vertical="center"/>
    </xf>
    <xf numFmtId="0" fontId="16" fillId="51" borderId="15" xfId="20" applyFont="1" applyFill="1" applyBorder="1" applyAlignment="1">
      <alignment horizontal="center" vertical="center"/>
    </xf>
    <xf numFmtId="0" fontId="19" fillId="51" borderId="11" xfId="20" applyFont="1" applyFill="1" applyBorder="1" applyAlignment="1">
      <alignment horizontal="center" vertical="center" wrapText="1"/>
    </xf>
    <xf numFmtId="0" fontId="19" fillId="51" borderId="12" xfId="20" applyFont="1" applyFill="1" applyBorder="1" applyAlignment="1">
      <alignment horizontal="center" vertical="center"/>
    </xf>
    <xf numFmtId="0" fontId="19" fillId="51" borderId="15" xfId="20" applyFont="1" applyFill="1" applyBorder="1" applyAlignment="1">
      <alignment horizontal="center" vertical="center"/>
    </xf>
    <xf numFmtId="0" fontId="21" fillId="50" borderId="11" xfId="20" applyFont="1" applyFill="1" applyBorder="1" applyAlignment="1">
      <alignment horizontal="center" vertical="center" wrapText="1"/>
    </xf>
    <xf numFmtId="0" fontId="21" fillId="50" borderId="12" xfId="20" applyFont="1" applyFill="1" applyBorder="1" applyAlignment="1">
      <alignment horizontal="center" vertical="center" wrapText="1"/>
    </xf>
    <xf numFmtId="0" fontId="21" fillId="50" borderId="15" xfId="20" applyFont="1" applyFill="1" applyBorder="1" applyAlignment="1">
      <alignment horizontal="center" vertical="center" wrapText="1"/>
    </xf>
    <xf numFmtId="0" fontId="19" fillId="50" borderId="11" xfId="20" applyFont="1" applyFill="1" applyBorder="1" applyAlignment="1">
      <alignment horizontal="center" vertical="center"/>
    </xf>
    <xf numFmtId="0" fontId="19" fillId="50" borderId="12" xfId="20" applyFont="1" applyFill="1" applyBorder="1" applyAlignment="1">
      <alignment horizontal="center" vertical="center"/>
    </xf>
    <xf numFmtId="0" fontId="19" fillId="50" borderId="15" xfId="20" applyFont="1" applyFill="1" applyBorder="1" applyAlignment="1">
      <alignment horizontal="center" vertical="center"/>
    </xf>
    <xf numFmtId="0" fontId="19" fillId="50" borderId="41" xfId="20" applyFont="1" applyFill="1" applyBorder="1" applyAlignment="1">
      <alignment horizontal="center" vertical="center" wrapText="1"/>
    </xf>
    <xf numFmtId="0" fontId="19" fillId="50" borderId="22" xfId="20" applyFont="1" applyFill="1" applyBorder="1" applyAlignment="1">
      <alignment horizontal="center" vertical="center" wrapText="1"/>
    </xf>
    <xf numFmtId="0" fontId="23" fillId="51" borderId="11" xfId="20" applyFont="1" applyFill="1" applyBorder="1" applyAlignment="1">
      <alignment horizontal="center" vertical="center" wrapText="1"/>
    </xf>
    <xf numFmtId="0" fontId="23" fillId="51" borderId="12" xfId="20" applyFont="1" applyFill="1" applyBorder="1" applyAlignment="1">
      <alignment horizontal="center" vertical="center" wrapText="1"/>
    </xf>
    <xf numFmtId="0" fontId="23" fillId="51" borderId="15" xfId="20" applyFont="1" applyFill="1" applyBorder="1" applyAlignment="1">
      <alignment horizontal="center" vertical="center" wrapText="1"/>
    </xf>
    <xf numFmtId="0" fontId="18" fillId="31" borderId="11" xfId="20" applyFont="1" applyBorder="1" applyAlignment="1">
      <alignment horizontal="center" vertical="center" wrapText="1"/>
    </xf>
    <xf numFmtId="0" fontId="18" fillId="31" borderId="12" xfId="20" applyFont="1" applyBorder="1" applyAlignment="1">
      <alignment horizontal="center" vertical="center" wrapText="1"/>
    </xf>
    <xf numFmtId="0" fontId="18" fillId="31" borderId="15" xfId="20" applyFont="1" applyBorder="1" applyAlignment="1">
      <alignment horizontal="center" vertical="center" wrapText="1"/>
    </xf>
    <xf numFmtId="0" fontId="17" fillId="51" borderId="12" xfId="20" applyFont="1" applyFill="1" applyBorder="1" applyAlignment="1">
      <alignment horizontal="center" vertical="center" wrapText="1"/>
    </xf>
    <xf numFmtId="0" fontId="17" fillId="51" borderId="12" xfId="20" applyFont="1" applyFill="1" applyBorder="1" applyAlignment="1">
      <alignment horizontal="center" vertical="center"/>
    </xf>
    <xf numFmtId="0" fontId="17" fillId="51" borderId="15" xfId="20" applyFont="1" applyFill="1" applyBorder="1" applyAlignment="1">
      <alignment horizontal="center" vertical="center"/>
    </xf>
    <xf numFmtId="0" fontId="18" fillId="51" borderId="11" xfId="20" applyFont="1" applyFill="1" applyBorder="1" applyAlignment="1">
      <alignment horizontal="center" vertical="center" wrapText="1"/>
    </xf>
    <xf numFmtId="0" fontId="18" fillId="51" borderId="12" xfId="20" applyFont="1" applyFill="1" applyBorder="1" applyAlignment="1">
      <alignment horizontal="center" vertical="center" wrapText="1"/>
    </xf>
    <xf numFmtId="0" fontId="18" fillId="51" borderId="15" xfId="20" applyFont="1" applyFill="1" applyBorder="1" applyAlignment="1">
      <alignment horizontal="center" vertical="center" wrapText="1"/>
    </xf>
    <xf numFmtId="0" fontId="19" fillId="50" borderId="11" xfId="20" applyFont="1" applyFill="1" applyBorder="1" applyAlignment="1">
      <alignment horizontal="center" vertical="center" wrapText="1"/>
    </xf>
    <xf numFmtId="0" fontId="19" fillId="50" borderId="12" xfId="20" applyFont="1" applyFill="1" applyBorder="1" applyAlignment="1">
      <alignment horizontal="center" vertical="center" wrapText="1"/>
    </xf>
    <xf numFmtId="0" fontId="19" fillId="50" borderId="15" xfId="20" applyFont="1" applyFill="1" applyBorder="1" applyAlignment="1">
      <alignment horizontal="center" vertical="center" wrapText="1"/>
    </xf>
    <xf numFmtId="0" fontId="23" fillId="51" borderId="11" xfId="20" applyFont="1" applyFill="1" applyBorder="1" applyAlignment="1">
      <alignment horizontal="center" vertical="center"/>
    </xf>
    <xf numFmtId="0" fontId="23" fillId="51" borderId="12" xfId="20" applyFont="1" applyFill="1" applyBorder="1" applyAlignment="1">
      <alignment horizontal="center" vertical="center"/>
    </xf>
    <xf numFmtId="0" fontId="23" fillId="51" borderId="15" xfId="20" applyFont="1" applyFill="1" applyBorder="1" applyAlignment="1">
      <alignment horizontal="center" vertical="center"/>
    </xf>
    <xf numFmtId="0" fontId="19" fillId="51" borderId="11" xfId="20" applyFont="1" applyFill="1" applyBorder="1" applyAlignment="1">
      <alignment horizontal="center" vertical="center"/>
    </xf>
    <xf numFmtId="0" fontId="19" fillId="51" borderId="12" xfId="20" applyFont="1" applyFill="1" applyBorder="1" applyAlignment="1">
      <alignment horizontal="center" vertical="center" wrapText="1"/>
    </xf>
    <xf numFmtId="0" fontId="19" fillId="51" borderId="15" xfId="20" applyFont="1" applyFill="1" applyBorder="1" applyAlignment="1">
      <alignment horizontal="center" vertical="center" wrapText="1"/>
    </xf>
    <xf numFmtId="9" fontId="19" fillId="51" borderId="11" xfId="20" applyNumberFormat="1" applyFont="1" applyFill="1" applyBorder="1" applyAlignment="1">
      <alignment horizontal="center" vertical="center"/>
    </xf>
    <xf numFmtId="9" fontId="19" fillId="51" borderId="12" xfId="20" applyNumberFormat="1" applyFont="1" applyFill="1" applyBorder="1" applyAlignment="1">
      <alignment horizontal="center" vertical="center"/>
    </xf>
    <xf numFmtId="9" fontId="19" fillId="51" borderId="15" xfId="20" applyNumberFormat="1" applyFont="1" applyFill="1" applyBorder="1" applyAlignment="1">
      <alignment horizontal="center" vertical="center"/>
    </xf>
    <xf numFmtId="0" fontId="19" fillId="51" borderId="11" xfId="14" applyFont="1" applyFill="1" applyBorder="1" applyAlignment="1">
      <alignment horizontal="center" vertical="center"/>
    </xf>
    <xf numFmtId="0" fontId="19" fillId="51" borderId="15" xfId="14" applyFont="1" applyFill="1" applyBorder="1" applyAlignment="1">
      <alignment horizontal="center" vertical="center"/>
    </xf>
    <xf numFmtId="9" fontId="23" fillId="51" borderId="11" xfId="14" applyNumberFormat="1" applyFont="1" applyFill="1" applyBorder="1" applyAlignment="1">
      <alignment horizontal="center" vertical="center"/>
    </xf>
    <xf numFmtId="9" fontId="23" fillId="51" borderId="50" xfId="14" applyNumberFormat="1" applyFont="1" applyFill="1" applyBorder="1" applyAlignment="1">
      <alignment horizontal="center" vertical="center"/>
    </xf>
    <xf numFmtId="9" fontId="23" fillId="51" borderId="12" xfId="14" applyNumberFormat="1" applyFont="1" applyFill="1" applyBorder="1" applyAlignment="1">
      <alignment horizontal="center" vertical="center"/>
    </xf>
    <xf numFmtId="9" fontId="23" fillId="51" borderId="15" xfId="14" applyNumberFormat="1" applyFont="1" applyFill="1" applyBorder="1" applyAlignment="1">
      <alignment horizontal="center" vertical="center"/>
    </xf>
    <xf numFmtId="9" fontId="19" fillId="50" borderId="12" xfId="14" applyNumberFormat="1" applyFont="1" applyFill="1" applyBorder="1" applyAlignment="1">
      <alignment horizontal="center" vertical="center"/>
    </xf>
    <xf numFmtId="9" fontId="19" fillId="50" borderId="15" xfId="14" applyNumberFormat="1" applyFont="1" applyFill="1" applyBorder="1" applyAlignment="1">
      <alignment horizontal="center" vertical="center"/>
    </xf>
    <xf numFmtId="9" fontId="19" fillId="51" borderId="44" xfId="20" applyNumberFormat="1" applyFont="1" applyFill="1" applyBorder="1" applyAlignment="1">
      <alignment horizontal="center" vertical="center"/>
    </xf>
    <xf numFmtId="0" fontId="24" fillId="51" borderId="11" xfId="20" applyFont="1" applyFill="1" applyBorder="1" applyAlignment="1">
      <alignment horizontal="center" vertical="center" wrapText="1"/>
    </xf>
    <xf numFmtId="0" fontId="24" fillId="51" borderId="12" xfId="20" applyFont="1" applyFill="1" applyBorder="1" applyAlignment="1">
      <alignment horizontal="center" vertical="center" wrapText="1"/>
    </xf>
    <xf numFmtId="0" fontId="24" fillId="51" borderId="15" xfId="20" applyFont="1" applyFill="1" applyBorder="1" applyAlignment="1">
      <alignment horizontal="center" vertical="center" wrapText="1"/>
    </xf>
    <xf numFmtId="1" fontId="19" fillId="50" borderId="12" xfId="20" applyNumberFormat="1" applyFont="1" applyFill="1" applyBorder="1" applyAlignment="1">
      <alignment horizontal="center" vertical="center"/>
    </xf>
    <xf numFmtId="1" fontId="19" fillId="50" borderId="15" xfId="20" applyNumberFormat="1" applyFont="1" applyFill="1" applyBorder="1" applyAlignment="1">
      <alignment horizontal="center" vertical="center"/>
    </xf>
    <xf numFmtId="0" fontId="16" fillId="31" borderId="11" xfId="21" applyFont="1" applyBorder="1" applyAlignment="1">
      <alignment horizontal="center"/>
    </xf>
    <xf numFmtId="0" fontId="16" fillId="31" borderId="12" xfId="21" applyFont="1" applyBorder="1" applyAlignment="1">
      <alignment horizontal="center"/>
    </xf>
    <xf numFmtId="0" fontId="16" fillId="31" borderId="15" xfId="21" applyFont="1" applyBorder="1" applyAlignment="1">
      <alignment horizontal="center"/>
    </xf>
    <xf numFmtId="0" fontId="132" fillId="31" borderId="2" xfId="21" applyFont="1" applyAlignment="1">
      <alignment horizontal="center"/>
    </xf>
    <xf numFmtId="0" fontId="15" fillId="49" borderId="2" xfId="21" applyFont="1" applyFill="1" applyAlignment="1">
      <alignment horizontal="center"/>
    </xf>
    <xf numFmtId="0" fontId="16" fillId="50" borderId="30" xfId="21" applyFont="1" applyFill="1" applyBorder="1" applyAlignment="1">
      <alignment horizontal="center" vertical="center"/>
    </xf>
    <xf numFmtId="49" fontId="16" fillId="50" borderId="11" xfId="21" applyNumberFormat="1" applyFont="1" applyFill="1" applyBorder="1" applyAlignment="1">
      <alignment horizontal="center" vertical="center"/>
    </xf>
    <xf numFmtId="49" fontId="16" fillId="50" borderId="12" xfId="21" applyNumberFormat="1" applyFont="1" applyFill="1" applyBorder="1" applyAlignment="1">
      <alignment horizontal="center" vertical="center"/>
    </xf>
    <xf numFmtId="49" fontId="16" fillId="50" borderId="15" xfId="21" applyNumberFormat="1" applyFont="1" applyFill="1" applyBorder="1" applyAlignment="1">
      <alignment horizontal="center" vertical="center"/>
    </xf>
    <xf numFmtId="0" fontId="16" fillId="50" borderId="11" xfId="21" applyFont="1" applyFill="1" applyBorder="1" applyAlignment="1">
      <alignment horizontal="center" vertical="center" wrapText="1"/>
    </xf>
    <xf numFmtId="0" fontId="16" fillId="50" borderId="12" xfId="21" applyFont="1" applyFill="1" applyBorder="1" applyAlignment="1">
      <alignment horizontal="center" vertical="center" wrapText="1"/>
    </xf>
    <xf numFmtId="0" fontId="16" fillId="50" borderId="15" xfId="21" applyFont="1" applyFill="1" applyBorder="1" applyAlignment="1">
      <alignment horizontal="center" vertical="center" wrapText="1"/>
    </xf>
    <xf numFmtId="0" fontId="19" fillId="50" borderId="41" xfId="21" applyFont="1" applyFill="1" applyBorder="1" applyAlignment="1">
      <alignment horizontal="center" vertical="center" wrapText="1"/>
    </xf>
    <xf numFmtId="0" fontId="19" fillId="50" borderId="22" xfId="21" applyFont="1" applyFill="1" applyBorder="1" applyAlignment="1">
      <alignment horizontal="center" vertical="center" wrapText="1"/>
    </xf>
    <xf numFmtId="0" fontId="20" fillId="31" borderId="11" xfId="21" applyFont="1" applyBorder="1" applyAlignment="1">
      <alignment horizontal="center" vertical="center" wrapText="1"/>
    </xf>
    <xf numFmtId="0" fontId="18" fillId="31" borderId="12" xfId="21" applyFont="1" applyBorder="1" applyAlignment="1">
      <alignment horizontal="center" vertical="center" wrapText="1"/>
    </xf>
    <xf numFmtId="0" fontId="18" fillId="31" borderId="15" xfId="21" applyFont="1" applyBorder="1" applyAlignment="1">
      <alignment horizontal="center" vertical="center" wrapText="1"/>
    </xf>
    <xf numFmtId="0" fontId="18" fillId="31" borderId="11" xfId="21" applyFont="1" applyBorder="1" applyAlignment="1">
      <alignment horizontal="center" vertical="center" wrapText="1"/>
    </xf>
    <xf numFmtId="0" fontId="20" fillId="51" borderId="11" xfId="21" applyFont="1" applyFill="1" applyBorder="1" applyAlignment="1">
      <alignment horizontal="center" vertical="center" wrapText="1"/>
    </xf>
    <xf numFmtId="0" fontId="20" fillId="51" borderId="12" xfId="21" applyFont="1" applyFill="1" applyBorder="1" applyAlignment="1">
      <alignment horizontal="center" vertical="center" wrapText="1"/>
    </xf>
    <xf numFmtId="0" fontId="20" fillId="51" borderId="15" xfId="21" applyFont="1" applyFill="1" applyBorder="1" applyAlignment="1">
      <alignment horizontal="center" vertical="center" wrapText="1"/>
    </xf>
    <xf numFmtId="0" fontId="19" fillId="50" borderId="11" xfId="21" applyFont="1" applyFill="1" applyBorder="1" applyAlignment="1">
      <alignment horizontal="center" vertical="center" wrapText="1"/>
    </xf>
    <xf numFmtId="0" fontId="19" fillId="50" borderId="12" xfId="21" applyFont="1" applyFill="1" applyBorder="1" applyAlignment="1">
      <alignment horizontal="center" vertical="center" wrapText="1"/>
    </xf>
    <xf numFmtId="0" fontId="19" fillId="50" borderId="15" xfId="21" applyFont="1" applyFill="1" applyBorder="1" applyAlignment="1">
      <alignment horizontal="center" vertical="center" wrapText="1"/>
    </xf>
    <xf numFmtId="0" fontId="23" fillId="51" borderId="42" xfId="21" applyFont="1" applyFill="1" applyBorder="1" applyAlignment="1">
      <alignment horizontal="center" vertical="center"/>
    </xf>
    <xf numFmtId="0" fontId="23" fillId="51" borderId="44" xfId="21" applyFont="1" applyFill="1" applyBorder="1" applyAlignment="1">
      <alignment horizontal="center" vertical="center"/>
    </xf>
    <xf numFmtId="0" fontId="23" fillId="51" borderId="20" xfId="21" applyFont="1" applyFill="1" applyBorder="1" applyAlignment="1">
      <alignment horizontal="center" vertical="center"/>
    </xf>
    <xf numFmtId="0" fontId="16" fillId="51" borderId="11" xfId="21" applyFont="1" applyFill="1" applyBorder="1" applyAlignment="1">
      <alignment horizontal="center" vertical="center"/>
    </xf>
    <xf numFmtId="0" fontId="16" fillId="51" borderId="12" xfId="21" applyFont="1" applyFill="1" applyBorder="1" applyAlignment="1">
      <alignment horizontal="center" vertical="center"/>
    </xf>
    <xf numFmtId="0" fontId="16" fillId="51" borderId="15" xfId="21" applyFont="1" applyFill="1" applyBorder="1" applyAlignment="1">
      <alignment horizontal="center" vertical="center"/>
    </xf>
    <xf numFmtId="0" fontId="19" fillId="50" borderId="12" xfId="21" applyFont="1" applyFill="1" applyBorder="1" applyAlignment="1">
      <alignment horizontal="center" vertical="center"/>
    </xf>
    <xf numFmtId="0" fontId="19" fillId="50" borderId="15" xfId="21" applyFont="1" applyFill="1" applyBorder="1" applyAlignment="1">
      <alignment horizontal="center" vertical="center"/>
    </xf>
    <xf numFmtId="0" fontId="50" fillId="50" borderId="11" xfId="21" applyFont="1" applyFill="1" applyBorder="1" applyAlignment="1">
      <alignment horizontal="center" vertical="center" wrapText="1"/>
    </xf>
    <xf numFmtId="0" fontId="50" fillId="50" borderId="12" xfId="21" applyFont="1" applyFill="1" applyBorder="1" applyAlignment="1">
      <alignment horizontal="center" vertical="center" wrapText="1"/>
    </xf>
    <xf numFmtId="0" fontId="50" fillId="50" borderId="15" xfId="21" applyFont="1" applyFill="1" applyBorder="1" applyAlignment="1">
      <alignment horizontal="center" vertical="center" wrapText="1"/>
    </xf>
    <xf numFmtId="0" fontId="23" fillId="51" borderId="11" xfId="21" applyFont="1" applyFill="1" applyBorder="1" applyAlignment="1">
      <alignment horizontal="center" vertical="center" wrapText="1"/>
    </xf>
    <xf numFmtId="0" fontId="23" fillId="51" borderId="12" xfId="21" applyFont="1" applyFill="1" applyBorder="1" applyAlignment="1">
      <alignment horizontal="center" vertical="center" wrapText="1"/>
    </xf>
    <xf numFmtId="0" fontId="23" fillId="51" borderId="15" xfId="21" applyFont="1" applyFill="1" applyBorder="1" applyAlignment="1">
      <alignment horizontal="center" vertical="center" wrapText="1"/>
    </xf>
    <xf numFmtId="0" fontId="23" fillId="50" borderId="11" xfId="21" applyFont="1" applyFill="1" applyBorder="1" applyAlignment="1">
      <alignment horizontal="center" vertical="center" wrapText="1"/>
    </xf>
    <xf numFmtId="0" fontId="23" fillId="50" borderId="12" xfId="21" applyFont="1" applyFill="1" applyBorder="1" applyAlignment="1">
      <alignment horizontal="center" vertical="center" wrapText="1"/>
    </xf>
    <xf numFmtId="0" fontId="23" fillId="50" borderId="15" xfId="21" applyFont="1" applyFill="1" applyBorder="1" applyAlignment="1">
      <alignment horizontal="center" vertical="center" wrapText="1"/>
    </xf>
    <xf numFmtId="9" fontId="23" fillId="51" borderId="12" xfId="21" applyNumberFormat="1" applyFont="1" applyFill="1" applyBorder="1" applyAlignment="1">
      <alignment horizontal="center" vertical="center"/>
    </xf>
    <xf numFmtId="9" fontId="23" fillId="51" borderId="15" xfId="21" applyNumberFormat="1" applyFont="1" applyFill="1" applyBorder="1" applyAlignment="1">
      <alignment horizontal="center" vertical="center"/>
    </xf>
    <xf numFmtId="0" fontId="19" fillId="50" borderId="11" xfId="21" applyFont="1" applyFill="1" applyBorder="1" applyAlignment="1">
      <alignment horizontal="center" vertical="center"/>
    </xf>
    <xf numFmtId="0" fontId="23" fillId="50" borderId="42" xfId="21" applyFont="1" applyFill="1" applyBorder="1" applyAlignment="1">
      <alignment horizontal="center" vertical="center" wrapText="1"/>
    </xf>
    <xf numFmtId="0" fontId="23" fillId="50" borderId="44" xfId="21" applyFont="1" applyFill="1" applyBorder="1" applyAlignment="1">
      <alignment horizontal="center" vertical="center" wrapText="1"/>
    </xf>
    <xf numFmtId="0" fontId="23" fillId="50" borderId="20" xfId="21" applyFont="1" applyFill="1" applyBorder="1" applyAlignment="1">
      <alignment horizontal="center" vertical="center" wrapText="1"/>
    </xf>
    <xf numFmtId="9" fontId="19" fillId="51" borderId="15" xfId="21" applyNumberFormat="1" applyFont="1" applyFill="1" applyBorder="1" applyAlignment="1">
      <alignment horizontal="center" vertical="center"/>
    </xf>
    <xf numFmtId="0" fontId="19" fillId="50" borderId="89" xfId="21" applyFont="1" applyFill="1" applyBorder="1" applyAlignment="1">
      <alignment horizontal="center" vertical="center" wrapText="1"/>
    </xf>
    <xf numFmtId="0" fontId="19" fillId="50" borderId="24" xfId="21" applyFont="1" applyFill="1" applyBorder="1" applyAlignment="1">
      <alignment horizontal="center" vertical="center" wrapText="1"/>
    </xf>
    <xf numFmtId="0" fontId="16" fillId="31" borderId="11" xfId="22" applyFont="1" applyBorder="1" applyAlignment="1">
      <alignment horizontal="center"/>
    </xf>
    <xf numFmtId="0" fontId="16" fillId="31" borderId="12" xfId="22" applyFont="1" applyBorder="1" applyAlignment="1">
      <alignment horizontal="center"/>
    </xf>
    <xf numFmtId="0" fontId="16" fillId="31" borderId="15" xfId="22" applyFont="1" applyBorder="1" applyAlignment="1">
      <alignment horizontal="center"/>
    </xf>
    <xf numFmtId="0" fontId="14" fillId="31" borderId="2" xfId="22" applyFont="1" applyAlignment="1">
      <alignment horizontal="center"/>
    </xf>
    <xf numFmtId="0" fontId="15" fillId="49" borderId="2" xfId="22" applyFont="1" applyFill="1" applyAlignment="1">
      <alignment horizontal="center"/>
    </xf>
    <xf numFmtId="0" fontId="17" fillId="50" borderId="30" xfId="22" applyFont="1" applyFill="1" applyBorder="1" applyAlignment="1">
      <alignment horizontal="center" vertical="center"/>
    </xf>
    <xf numFmtId="49" fontId="17" fillId="50" borderId="11" xfId="22" applyNumberFormat="1" applyFont="1" applyFill="1" applyBorder="1" applyAlignment="1">
      <alignment horizontal="center" vertical="center"/>
    </xf>
    <xf numFmtId="49" fontId="17" fillId="50" borderId="12" xfId="22" applyNumberFormat="1" applyFont="1" applyFill="1" applyBorder="1" applyAlignment="1">
      <alignment horizontal="center" vertical="center"/>
    </xf>
    <xf numFmtId="49" fontId="17" fillId="50" borderId="15" xfId="22" applyNumberFormat="1" applyFont="1" applyFill="1" applyBorder="1" applyAlignment="1">
      <alignment horizontal="center" vertical="center"/>
    </xf>
    <xf numFmtId="0" fontId="17" fillId="50" borderId="11" xfId="22" applyFont="1" applyFill="1" applyBorder="1" applyAlignment="1">
      <alignment horizontal="center" vertical="center" wrapText="1"/>
    </xf>
    <xf numFmtId="0" fontId="17" fillId="50" borderId="12" xfId="22" applyFont="1" applyFill="1" applyBorder="1" applyAlignment="1">
      <alignment horizontal="center" vertical="center" wrapText="1"/>
    </xf>
    <xf numFmtId="0" fontId="17" fillId="50" borderId="15" xfId="22" applyFont="1" applyFill="1" applyBorder="1" applyAlignment="1">
      <alignment horizontal="center" vertical="center" wrapText="1"/>
    </xf>
    <xf numFmtId="0" fontId="23" fillId="51" borderId="11" xfId="22" applyFont="1" applyFill="1" applyBorder="1" applyAlignment="1">
      <alignment horizontal="center" vertical="center" wrapText="1"/>
    </xf>
    <xf numFmtId="0" fontId="23" fillId="51" borderId="12" xfId="22" applyFont="1" applyFill="1" applyBorder="1" applyAlignment="1">
      <alignment horizontal="center" vertical="center" wrapText="1"/>
    </xf>
    <xf numFmtId="0" fontId="23" fillId="51" borderId="15" xfId="22" applyFont="1" applyFill="1" applyBorder="1" applyAlignment="1">
      <alignment horizontal="center" vertical="center" wrapText="1"/>
    </xf>
    <xf numFmtId="0" fontId="18" fillId="31" borderId="11" xfId="22" applyFont="1" applyBorder="1" applyAlignment="1">
      <alignment horizontal="center" vertical="center" wrapText="1"/>
    </xf>
    <xf numFmtId="0" fontId="18" fillId="31" borderId="12" xfId="22" applyFont="1" applyBorder="1" applyAlignment="1">
      <alignment horizontal="center" vertical="center" wrapText="1"/>
    </xf>
    <xf numFmtId="0" fontId="18" fillId="31" borderId="15" xfId="22" applyFont="1" applyBorder="1" applyAlignment="1">
      <alignment horizontal="center" vertical="center" wrapText="1"/>
    </xf>
    <xf numFmtId="0" fontId="19" fillId="51" borderId="12" xfId="22" applyFont="1" applyFill="1" applyBorder="1" applyAlignment="1">
      <alignment horizontal="center" vertical="center" wrapText="1"/>
    </xf>
    <xf numFmtId="0" fontId="19" fillId="51" borderId="12" xfId="22" applyFont="1" applyFill="1" applyBorder="1" applyAlignment="1">
      <alignment horizontal="center" vertical="center"/>
    </xf>
    <xf numFmtId="0" fontId="19" fillId="51" borderId="15" xfId="22" applyFont="1" applyFill="1" applyBorder="1" applyAlignment="1">
      <alignment horizontal="center" vertical="center"/>
    </xf>
    <xf numFmtId="0" fontId="19" fillId="50" borderId="41" xfId="22" applyFont="1" applyFill="1" applyBorder="1" applyAlignment="1">
      <alignment horizontal="center" vertical="center" wrapText="1"/>
    </xf>
    <xf numFmtId="0" fontId="19" fillId="50" borderId="22" xfId="22" applyFont="1" applyFill="1" applyBorder="1" applyAlignment="1">
      <alignment horizontal="center" vertical="center" wrapText="1"/>
    </xf>
    <xf numFmtId="0" fontId="19" fillId="51" borderId="11" xfId="22" applyFont="1" applyFill="1" applyBorder="1" applyAlignment="1">
      <alignment horizontal="left" vertical="top" wrapText="1"/>
    </xf>
    <xf numFmtId="0" fontId="19" fillId="51" borderId="12" xfId="22" applyFont="1" applyFill="1" applyBorder="1" applyAlignment="1">
      <alignment horizontal="left" vertical="top" wrapText="1"/>
    </xf>
    <xf numFmtId="0" fontId="19" fillId="51" borderId="15" xfId="22" applyFont="1" applyFill="1" applyBorder="1" applyAlignment="1">
      <alignment horizontal="left" vertical="top" wrapText="1"/>
    </xf>
    <xf numFmtId="0" fontId="19" fillId="50" borderId="11" xfId="22" applyFont="1" applyFill="1" applyBorder="1" applyAlignment="1">
      <alignment horizontal="center" vertical="center" wrapText="1"/>
    </xf>
    <xf numFmtId="0" fontId="19" fillId="50" borderId="12" xfId="22" applyFont="1" applyFill="1" applyBorder="1" applyAlignment="1">
      <alignment horizontal="center" vertical="center" wrapText="1"/>
    </xf>
    <xf numFmtId="0" fontId="19" fillId="50" borderId="15" xfId="22" applyFont="1" applyFill="1" applyBorder="1" applyAlignment="1">
      <alignment horizontal="center" vertical="center" wrapText="1"/>
    </xf>
    <xf numFmtId="0" fontId="23" fillId="51" borderId="11" xfId="22" applyFont="1" applyFill="1" applyBorder="1" applyAlignment="1">
      <alignment horizontal="center" vertical="center"/>
    </xf>
    <xf numFmtId="0" fontId="23" fillId="51" borderId="12" xfId="22" applyFont="1" applyFill="1" applyBorder="1" applyAlignment="1">
      <alignment horizontal="center" vertical="center"/>
    </xf>
    <xf numFmtId="0" fontId="23" fillId="51" borderId="15" xfId="22" applyFont="1" applyFill="1" applyBorder="1" applyAlignment="1">
      <alignment horizontal="center" vertical="center"/>
    </xf>
    <xf numFmtId="0" fontId="16" fillId="51" borderId="11" xfId="22" applyFont="1" applyFill="1" applyBorder="1" applyAlignment="1">
      <alignment horizontal="center" vertical="center"/>
    </xf>
    <xf numFmtId="0" fontId="16" fillId="51" borderId="12" xfId="22" applyFont="1" applyFill="1" applyBorder="1" applyAlignment="1">
      <alignment horizontal="center" vertical="center"/>
    </xf>
    <xf numFmtId="0" fontId="16" fillId="51" borderId="15" xfId="22" applyFont="1" applyFill="1" applyBorder="1" applyAlignment="1">
      <alignment horizontal="center" vertical="center"/>
    </xf>
    <xf numFmtId="0" fontId="19" fillId="51" borderId="11" xfId="22" applyFont="1" applyFill="1" applyBorder="1" applyAlignment="1">
      <alignment horizontal="center" vertical="center"/>
    </xf>
    <xf numFmtId="0" fontId="19" fillId="50" borderId="11" xfId="22" applyFont="1" applyFill="1" applyBorder="1" applyAlignment="1">
      <alignment horizontal="center"/>
    </xf>
    <xf numFmtId="0" fontId="19" fillId="50" borderId="12" xfId="22" applyFont="1" applyFill="1" applyBorder="1" applyAlignment="1">
      <alignment horizontal="center"/>
    </xf>
    <xf numFmtId="0" fontId="19" fillId="50" borderId="15" xfId="22" applyFont="1" applyFill="1" applyBorder="1" applyAlignment="1">
      <alignment horizontal="center"/>
    </xf>
    <xf numFmtId="9" fontId="19" fillId="51" borderId="11" xfId="22" applyNumberFormat="1" applyFont="1" applyFill="1" applyBorder="1" applyAlignment="1">
      <alignment horizontal="center" vertical="center"/>
    </xf>
    <xf numFmtId="9" fontId="19" fillId="51" borderId="44" xfId="22" applyNumberFormat="1" applyFont="1" applyFill="1" applyBorder="1" applyAlignment="1">
      <alignment horizontal="center" vertical="center"/>
    </xf>
    <xf numFmtId="9" fontId="19" fillId="51" borderId="12" xfId="22" applyNumberFormat="1" applyFont="1" applyFill="1" applyBorder="1" applyAlignment="1">
      <alignment horizontal="center" vertical="center"/>
    </xf>
    <xf numFmtId="9" fontId="19" fillId="51" borderId="15" xfId="22" applyNumberFormat="1" applyFont="1" applyFill="1" applyBorder="1" applyAlignment="1">
      <alignment horizontal="center" vertical="center"/>
    </xf>
    <xf numFmtId="0" fontId="19" fillId="50" borderId="12" xfId="22" applyFont="1" applyFill="1" applyBorder="1" applyAlignment="1">
      <alignment horizontal="center" vertical="center"/>
    </xf>
    <xf numFmtId="0" fontId="19" fillId="50" borderId="15" xfId="22" applyFont="1" applyFill="1" applyBorder="1" applyAlignment="1">
      <alignment horizontal="center" vertical="center"/>
    </xf>
    <xf numFmtId="9" fontId="23" fillId="50" borderId="11" xfId="22" applyNumberFormat="1" applyFont="1" applyFill="1" applyBorder="1" applyAlignment="1">
      <alignment horizontal="center" vertical="center"/>
    </xf>
    <xf numFmtId="9" fontId="23" fillId="50" borderId="50" xfId="22" applyNumberFormat="1" applyFont="1" applyFill="1" applyBorder="1" applyAlignment="1">
      <alignment horizontal="center" vertical="center"/>
    </xf>
    <xf numFmtId="9" fontId="23" fillId="50" borderId="12" xfId="22" applyNumberFormat="1" applyFont="1" applyFill="1" applyBorder="1" applyAlignment="1">
      <alignment horizontal="center" vertical="center"/>
    </xf>
    <xf numFmtId="9" fontId="23" fillId="50" borderId="15" xfId="22" applyNumberFormat="1" applyFont="1" applyFill="1" applyBorder="1" applyAlignment="1">
      <alignment horizontal="center" vertical="center"/>
    </xf>
    <xf numFmtId="9" fontId="19" fillId="50" borderId="11" xfId="22" applyNumberFormat="1" applyFont="1" applyFill="1" applyBorder="1" applyAlignment="1">
      <alignment horizontal="center" vertical="center"/>
    </xf>
    <xf numFmtId="9" fontId="19" fillId="50" borderId="15" xfId="22" applyNumberFormat="1" applyFont="1" applyFill="1" applyBorder="1" applyAlignment="1">
      <alignment horizontal="center" vertical="center"/>
    </xf>
    <xf numFmtId="0" fontId="19" fillId="50" borderId="11" xfId="22" applyFont="1" applyFill="1" applyBorder="1" applyAlignment="1">
      <alignment horizontal="center" vertical="center"/>
    </xf>
    <xf numFmtId="0" fontId="23" fillId="50" borderId="11" xfId="22" applyFont="1" applyFill="1" applyBorder="1" applyAlignment="1">
      <alignment horizontal="center" vertical="center"/>
    </xf>
    <xf numFmtId="0" fontId="139" fillId="66" borderId="11" xfId="23" applyFont="1" applyFill="1" applyBorder="1" applyAlignment="1">
      <alignment horizontal="center" vertical="center"/>
    </xf>
    <xf numFmtId="0" fontId="139" fillId="66" borderId="12" xfId="23" applyFont="1" applyFill="1" applyBorder="1" applyAlignment="1">
      <alignment horizontal="center" vertical="center"/>
    </xf>
    <xf numFmtId="0" fontId="134" fillId="31" borderId="2" xfId="23" applyFont="1" applyAlignment="1">
      <alignment horizontal="center"/>
    </xf>
    <xf numFmtId="0" fontId="15" fillId="64" borderId="2" xfId="23" applyFont="1" applyFill="1" applyAlignment="1">
      <alignment horizontal="center"/>
    </xf>
    <xf numFmtId="0" fontId="136" fillId="65" borderId="11" xfId="23" applyFont="1" applyFill="1" applyBorder="1" applyAlignment="1">
      <alignment horizontal="center" vertical="center"/>
    </xf>
    <xf numFmtId="0" fontId="136" fillId="65" borderId="12" xfId="23" applyFont="1" applyFill="1" applyBorder="1" applyAlignment="1">
      <alignment horizontal="center" vertical="center"/>
    </xf>
    <xf numFmtId="0" fontId="136" fillId="65" borderId="15" xfId="23" applyFont="1" applyFill="1" applyBorder="1" applyAlignment="1">
      <alignment horizontal="center" vertical="center"/>
    </xf>
    <xf numFmtId="0" fontId="136" fillId="65" borderId="11" xfId="23" applyFont="1" applyFill="1" applyBorder="1" applyAlignment="1">
      <alignment horizontal="center" vertical="center" wrapText="1"/>
    </xf>
    <xf numFmtId="0" fontId="136" fillId="65" borderId="12" xfId="23" applyFont="1" applyFill="1" applyBorder="1" applyAlignment="1">
      <alignment horizontal="center" vertical="center" wrapText="1"/>
    </xf>
    <xf numFmtId="0" fontId="135" fillId="31" borderId="11" xfId="23" applyFont="1" applyBorder="1" applyAlignment="1">
      <alignment horizontal="center"/>
    </xf>
    <xf numFmtId="0" fontId="135" fillId="31" borderId="12" xfId="23" applyFont="1" applyBorder="1" applyAlignment="1">
      <alignment horizontal="center"/>
    </xf>
    <xf numFmtId="0" fontId="137" fillId="31" borderId="49" xfId="23" applyFont="1" applyBorder="1" applyAlignment="1">
      <alignment horizontal="center" vertical="center" wrapText="1"/>
    </xf>
    <xf numFmtId="0" fontId="137" fillId="31" borderId="50" xfId="23" applyFont="1" applyBorder="1" applyAlignment="1">
      <alignment horizontal="center" vertical="center" wrapText="1"/>
    </xf>
    <xf numFmtId="0" fontId="137" fillId="31" borderId="48" xfId="23" applyFont="1" applyBorder="1" applyAlignment="1">
      <alignment horizontal="center" vertical="center" wrapText="1"/>
    </xf>
    <xf numFmtId="0" fontId="137" fillId="31" borderId="2" xfId="23" applyFont="1" applyAlignment="1">
      <alignment horizontal="center" vertical="center" wrapText="1"/>
    </xf>
    <xf numFmtId="0" fontId="137" fillId="31" borderId="42" xfId="23" applyFont="1" applyBorder="1" applyAlignment="1">
      <alignment horizontal="center" vertical="center" wrapText="1"/>
    </xf>
    <xf numFmtId="0" fontId="137" fillId="31" borderId="44" xfId="23" applyFont="1" applyBorder="1" applyAlignment="1">
      <alignment horizontal="center" vertical="center" wrapText="1"/>
    </xf>
    <xf numFmtId="0" fontId="136" fillId="66" borderId="11" xfId="23" applyFont="1" applyFill="1" applyBorder="1" applyAlignment="1">
      <alignment horizontal="center" vertical="center" wrapText="1"/>
    </xf>
    <xf numFmtId="0" fontId="136" fillId="66" borderId="12" xfId="23" applyFont="1" applyFill="1" applyBorder="1" applyAlignment="1">
      <alignment horizontal="center" vertical="center" wrapText="1"/>
    </xf>
    <xf numFmtId="0" fontId="138" fillId="65" borderId="41" xfId="23" applyFont="1" applyFill="1" applyBorder="1" applyAlignment="1">
      <alignment horizontal="center" vertical="center" wrapText="1"/>
    </xf>
    <xf numFmtId="0" fontId="138" fillId="65" borderId="43" xfId="23" applyFont="1" applyFill="1" applyBorder="1" applyAlignment="1">
      <alignment horizontal="center" vertical="center" wrapText="1"/>
    </xf>
    <xf numFmtId="0" fontId="137" fillId="66" borderId="11" xfId="23" applyFont="1" applyFill="1" applyBorder="1" applyAlignment="1">
      <alignment horizontal="center" vertical="center" wrapText="1"/>
    </xf>
    <xf numFmtId="0" fontId="137" fillId="66" borderId="12" xfId="23" applyFont="1" applyFill="1" applyBorder="1" applyAlignment="1">
      <alignment horizontal="center" vertical="center" wrapText="1"/>
    </xf>
    <xf numFmtId="0" fontId="138" fillId="65" borderId="11" xfId="23" applyFont="1" applyFill="1" applyBorder="1" applyAlignment="1">
      <alignment horizontal="center" vertical="center" wrapText="1"/>
    </xf>
    <xf numFmtId="0" fontId="138" fillId="65" borderId="12" xfId="23" applyFont="1" applyFill="1" applyBorder="1" applyAlignment="1">
      <alignment horizontal="center" vertical="center" wrapText="1"/>
    </xf>
    <xf numFmtId="0" fontId="138" fillId="66" borderId="11" xfId="23" applyFont="1" applyFill="1" applyBorder="1" applyAlignment="1">
      <alignment horizontal="center" vertical="center"/>
    </xf>
    <xf numFmtId="0" fontId="138" fillId="66" borderId="12" xfId="23" applyFont="1" applyFill="1" applyBorder="1" applyAlignment="1">
      <alignment horizontal="center" vertical="center"/>
    </xf>
    <xf numFmtId="0" fontId="135" fillId="66" borderId="11" xfId="23" applyFont="1" applyFill="1" applyBorder="1" applyAlignment="1">
      <alignment horizontal="center" vertical="center"/>
    </xf>
    <xf numFmtId="0" fontId="135" fillId="66" borderId="12" xfId="23" applyFont="1" applyFill="1" applyBorder="1" applyAlignment="1">
      <alignment horizontal="center" vertical="center"/>
    </xf>
    <xf numFmtId="0" fontId="138" fillId="31" borderId="11" xfId="23" applyFont="1" applyBorder="1" applyAlignment="1">
      <alignment horizontal="center" vertical="center" wrapText="1"/>
    </xf>
    <xf numFmtId="0" fontId="138" fillId="31" borderId="12" xfId="23" applyFont="1" applyBorder="1" applyAlignment="1">
      <alignment horizontal="center" vertical="center" wrapText="1"/>
    </xf>
    <xf numFmtId="0" fontId="21" fillId="65" borderId="11" xfId="23" applyFont="1" applyFill="1" applyBorder="1" applyAlignment="1">
      <alignment horizontal="center" vertical="center" wrapText="1"/>
    </xf>
    <xf numFmtId="0" fontId="21" fillId="65" borderId="12" xfId="23" applyFont="1" applyFill="1" applyBorder="1" applyAlignment="1">
      <alignment horizontal="center" vertical="center" wrapText="1"/>
    </xf>
    <xf numFmtId="0" fontId="138" fillId="65" borderId="11" xfId="23" applyFont="1" applyFill="1" applyBorder="1" applyAlignment="1">
      <alignment horizontal="center" vertical="center"/>
    </xf>
    <xf numFmtId="0" fontId="138" fillId="65" borderId="12" xfId="23" applyFont="1" applyFill="1" applyBorder="1" applyAlignment="1">
      <alignment horizontal="center" vertical="center"/>
    </xf>
    <xf numFmtId="0" fontId="139" fillId="66" borderId="11" xfId="23" applyFont="1" applyFill="1" applyBorder="1" applyAlignment="1">
      <alignment horizontal="center" vertical="center" wrapText="1"/>
    </xf>
    <xf numFmtId="0" fontId="139" fillId="66" borderId="12" xfId="23" applyFont="1" applyFill="1" applyBorder="1" applyAlignment="1">
      <alignment horizontal="center" vertical="center" wrapText="1"/>
    </xf>
    <xf numFmtId="0" fontId="138" fillId="66" borderId="11" xfId="23" applyFont="1" applyFill="1" applyBorder="1" applyAlignment="1">
      <alignment horizontal="center" vertical="center" wrapText="1"/>
    </xf>
    <xf numFmtId="0" fontId="138" fillId="66" borderId="12" xfId="23" applyFont="1" applyFill="1" applyBorder="1" applyAlignment="1">
      <alignment horizontal="center" vertical="center" wrapText="1"/>
    </xf>
    <xf numFmtId="0" fontId="78" fillId="51" borderId="42" xfId="28" applyFont="1" applyFill="1" applyBorder="1" applyAlignment="1">
      <alignment horizontal="center" vertical="center"/>
    </xf>
    <xf numFmtId="0" fontId="78" fillId="51" borderId="44" xfId="28" applyFont="1" applyFill="1" applyBorder="1" applyAlignment="1">
      <alignment horizontal="center" vertical="center"/>
    </xf>
    <xf numFmtId="0" fontId="78" fillId="51" borderId="20" xfId="28" applyFont="1" applyFill="1" applyBorder="1" applyAlignment="1">
      <alignment horizontal="center" vertical="center"/>
    </xf>
    <xf numFmtId="0" fontId="78" fillId="31" borderId="2" xfId="28" applyFont="1" applyAlignment="1">
      <alignment horizontal="center"/>
    </xf>
    <xf numFmtId="0" fontId="79" fillId="49" borderId="2" xfId="28" applyFont="1" applyFill="1" applyAlignment="1">
      <alignment horizontal="center"/>
    </xf>
    <xf numFmtId="0" fontId="17" fillId="50" borderId="30" xfId="28" applyFont="1" applyFill="1" applyBorder="1" applyAlignment="1">
      <alignment horizontal="center" vertical="center"/>
    </xf>
    <xf numFmtId="49" fontId="17" fillId="50" borderId="11" xfId="28" applyNumberFormat="1" applyFont="1" applyFill="1" applyBorder="1" applyAlignment="1">
      <alignment horizontal="center" vertical="center"/>
    </xf>
    <xf numFmtId="49" fontId="17" fillId="50" borderId="12" xfId="28" applyNumberFormat="1" applyFont="1" applyFill="1" applyBorder="1" applyAlignment="1">
      <alignment horizontal="center" vertical="center"/>
    </xf>
    <xf numFmtId="49" fontId="17" fillId="50" borderId="15" xfId="28" applyNumberFormat="1" applyFont="1" applyFill="1" applyBorder="1" applyAlignment="1">
      <alignment horizontal="center" vertical="center"/>
    </xf>
    <xf numFmtId="0" fontId="17" fillId="50" borderId="11" xfId="28" applyFont="1" applyFill="1" applyBorder="1" applyAlignment="1">
      <alignment horizontal="center" vertical="center" wrapText="1"/>
    </xf>
    <xf numFmtId="0" fontId="17" fillId="50" borderId="12" xfId="28" applyFont="1" applyFill="1" applyBorder="1" applyAlignment="1">
      <alignment horizontal="center" vertical="center" wrapText="1"/>
    </xf>
    <xf numFmtId="0" fontId="17" fillId="50" borderId="15" xfId="28" applyFont="1" applyFill="1" applyBorder="1" applyAlignment="1">
      <alignment horizontal="center" vertical="center" wrapText="1"/>
    </xf>
    <xf numFmtId="0" fontId="78" fillId="31" borderId="11" xfId="28" applyFont="1" applyBorder="1" applyAlignment="1">
      <alignment horizontal="center"/>
    </xf>
    <xf numFmtId="0" fontId="78" fillId="31" borderId="12" xfId="28" applyFont="1" applyBorder="1" applyAlignment="1">
      <alignment horizontal="center"/>
    </xf>
    <xf numFmtId="0" fontId="78" fillId="31" borderId="15" xfId="28" applyFont="1" applyBorder="1" applyAlignment="1">
      <alignment horizontal="center"/>
    </xf>
    <xf numFmtId="0" fontId="102" fillId="31" borderId="11" xfId="28" applyFont="1" applyBorder="1" applyAlignment="1">
      <alignment horizontal="center" vertical="center" wrapText="1"/>
    </xf>
    <xf numFmtId="0" fontId="102" fillId="31" borderId="12" xfId="28" applyFont="1" applyBorder="1" applyAlignment="1">
      <alignment horizontal="center" vertical="center" wrapText="1"/>
    </xf>
    <xf numFmtId="0" fontId="102" fillId="31" borderId="15" xfId="28" applyFont="1" applyBorder="1" applyAlignment="1">
      <alignment horizontal="center" vertical="center" wrapText="1"/>
    </xf>
    <xf numFmtId="0" fontId="17" fillId="51" borderId="12" xfId="28" applyFont="1" applyFill="1" applyBorder="1" applyAlignment="1">
      <alignment horizontal="center" vertical="center" wrapText="1"/>
    </xf>
    <xf numFmtId="0" fontId="17" fillId="51" borderId="12" xfId="28" applyFont="1" applyFill="1" applyBorder="1" applyAlignment="1">
      <alignment horizontal="center" vertical="center"/>
    </xf>
    <xf numFmtId="0" fontId="17" fillId="51" borderId="15" xfId="28" applyFont="1" applyFill="1" applyBorder="1" applyAlignment="1">
      <alignment horizontal="center" vertical="center"/>
    </xf>
    <xf numFmtId="0" fontId="80" fillId="50" borderId="41" xfId="28" applyFont="1" applyFill="1" applyBorder="1" applyAlignment="1">
      <alignment horizontal="center" vertical="center" wrapText="1"/>
    </xf>
    <xf numFmtId="0" fontId="80" fillId="50" borderId="22" xfId="28" applyFont="1" applyFill="1" applyBorder="1" applyAlignment="1">
      <alignment horizontal="center" vertical="center" wrapText="1"/>
    </xf>
    <xf numFmtId="0" fontId="102" fillId="51" borderId="11" xfId="28" applyFont="1" applyFill="1" applyBorder="1" applyAlignment="1">
      <alignment horizontal="center" vertical="center" wrapText="1"/>
    </xf>
    <xf numFmtId="0" fontId="102" fillId="51" borderId="12" xfId="28" applyFont="1" applyFill="1" applyBorder="1" applyAlignment="1">
      <alignment horizontal="center" vertical="center" wrapText="1"/>
    </xf>
    <xf numFmtId="0" fontId="102" fillId="51" borderId="15" xfId="28" applyFont="1" applyFill="1" applyBorder="1" applyAlignment="1">
      <alignment horizontal="center" vertical="center" wrapText="1"/>
    </xf>
    <xf numFmtId="0" fontId="80" fillId="50" borderId="11" xfId="28" applyFont="1" applyFill="1" applyBorder="1" applyAlignment="1">
      <alignment horizontal="center" vertical="center" wrapText="1"/>
    </xf>
    <xf numFmtId="0" fontId="80" fillId="50" borderId="12" xfId="28" applyFont="1" applyFill="1" applyBorder="1" applyAlignment="1">
      <alignment horizontal="center" vertical="center" wrapText="1"/>
    </xf>
    <xf numFmtId="0" fontId="80" fillId="50" borderId="15" xfId="28" applyFont="1" applyFill="1" applyBorder="1" applyAlignment="1">
      <alignment horizontal="center" vertical="center" wrapText="1"/>
    </xf>
    <xf numFmtId="0" fontId="19" fillId="31" borderId="11" xfId="28" applyFont="1" applyBorder="1" applyAlignment="1">
      <alignment horizontal="center" vertical="center"/>
    </xf>
    <xf numFmtId="0" fontId="19" fillId="31" borderId="12" xfId="28" applyFont="1" applyBorder="1" applyAlignment="1">
      <alignment horizontal="center" vertical="center"/>
    </xf>
    <xf numFmtId="0" fontId="19" fillId="31" borderId="15" xfId="28" applyFont="1" applyBorder="1" applyAlignment="1">
      <alignment horizontal="center" vertical="center"/>
    </xf>
    <xf numFmtId="0" fontId="78" fillId="51" borderId="11" xfId="28" applyFont="1" applyFill="1" applyBorder="1" applyAlignment="1">
      <alignment horizontal="center" vertical="center"/>
    </xf>
    <xf numFmtId="0" fontId="78" fillId="51" borderId="12" xfId="28" applyFont="1" applyFill="1" applyBorder="1" applyAlignment="1">
      <alignment horizontal="center" vertical="center"/>
    </xf>
    <xf numFmtId="0" fontId="78" fillId="51" borderId="15" xfId="28" applyFont="1" applyFill="1" applyBorder="1" applyAlignment="1">
      <alignment horizontal="center" vertical="center"/>
    </xf>
    <xf numFmtId="0" fontId="19" fillId="31" borderId="11" xfId="28" applyFont="1" applyBorder="1" applyAlignment="1">
      <alignment horizontal="center" vertical="center" wrapText="1"/>
    </xf>
    <xf numFmtId="0" fontId="80" fillId="50" borderId="11" xfId="28" applyFont="1" applyFill="1" applyBorder="1" applyAlignment="1">
      <alignment horizontal="center" vertical="center"/>
    </xf>
    <xf numFmtId="0" fontId="80" fillId="50" borderId="12" xfId="28" applyFont="1" applyFill="1" applyBorder="1" applyAlignment="1">
      <alignment horizontal="center" vertical="center"/>
    </xf>
    <xf numFmtId="0" fontId="80" fillId="50" borderId="15" xfId="28" applyFont="1" applyFill="1" applyBorder="1" applyAlignment="1">
      <alignment horizontal="center" vertical="center"/>
    </xf>
    <xf numFmtId="0" fontId="78" fillId="51" borderId="11" xfId="28" applyFont="1" applyFill="1" applyBorder="1" applyAlignment="1">
      <alignment horizontal="center" vertical="center" wrapText="1"/>
    </xf>
    <xf numFmtId="0" fontId="78" fillId="51" borderId="12" xfId="28" applyFont="1" applyFill="1" applyBorder="1" applyAlignment="1">
      <alignment horizontal="center" vertical="center" wrapText="1"/>
    </xf>
    <xf numFmtId="0" fontId="78" fillId="51" borderId="15" xfId="28" applyFont="1" applyFill="1" applyBorder="1" applyAlignment="1">
      <alignment horizontal="center" vertical="center" wrapText="1"/>
    </xf>
    <xf numFmtId="9" fontId="80" fillId="51" borderId="11" xfId="28" applyNumberFormat="1" applyFont="1" applyFill="1" applyBorder="1" applyAlignment="1">
      <alignment horizontal="center" vertical="center"/>
    </xf>
    <xf numFmtId="9" fontId="80" fillId="51" borderId="50" xfId="28" applyNumberFormat="1" applyFont="1" applyFill="1" applyBorder="1" applyAlignment="1">
      <alignment horizontal="center" vertical="center"/>
    </xf>
    <xf numFmtId="9" fontId="80" fillId="51" borderId="12" xfId="28" applyNumberFormat="1" applyFont="1" applyFill="1" applyBorder="1" applyAlignment="1">
      <alignment horizontal="center" vertical="center"/>
    </xf>
    <xf numFmtId="9" fontId="80" fillId="51" borderId="15" xfId="28" applyNumberFormat="1" applyFont="1" applyFill="1" applyBorder="1" applyAlignment="1">
      <alignment horizontal="center" vertical="center"/>
    </xf>
    <xf numFmtId="9" fontId="78" fillId="50" borderId="12" xfId="28" applyNumberFormat="1" applyFont="1" applyFill="1" applyBorder="1" applyAlignment="1">
      <alignment horizontal="center" vertical="center"/>
    </xf>
    <xf numFmtId="9" fontId="78" fillId="50" borderId="15" xfId="28" applyNumberFormat="1" applyFont="1" applyFill="1" applyBorder="1" applyAlignment="1">
      <alignment horizontal="center" vertical="center"/>
    </xf>
    <xf numFmtId="0" fontId="29" fillId="31" borderId="2" xfId="28" applyFont="1" applyAlignment="1">
      <alignment horizontal="center" vertical="center" wrapText="1"/>
    </xf>
    <xf numFmtId="0" fontId="29" fillId="31" borderId="32" xfId="28" applyFont="1" applyBorder="1" applyAlignment="1">
      <alignment horizontal="center" vertical="center" wrapText="1"/>
    </xf>
    <xf numFmtId="0" fontId="29" fillId="31" borderId="35" xfId="28" applyFont="1" applyBorder="1" applyAlignment="1">
      <alignment horizontal="center" vertical="center" wrapText="1"/>
    </xf>
    <xf numFmtId="0" fontId="29" fillId="31" borderId="37" xfId="28" applyFont="1" applyBorder="1" applyAlignment="1">
      <alignment horizontal="center" vertical="center" wrapText="1"/>
    </xf>
    <xf numFmtId="0" fontId="19" fillId="31" borderId="12" xfId="28" applyFont="1" applyBorder="1" applyAlignment="1">
      <alignment horizontal="center" vertical="center" wrapText="1"/>
    </xf>
    <xf numFmtId="0" fontId="19" fillId="31" borderId="15" xfId="28" applyFont="1" applyBorder="1" applyAlignment="1">
      <alignment horizontal="center" vertical="center" wrapText="1"/>
    </xf>
    <xf numFmtId="0" fontId="16" fillId="31" borderId="11" xfId="24" applyFont="1" applyBorder="1" applyAlignment="1">
      <alignment horizontal="center"/>
    </xf>
    <xf numFmtId="0" fontId="16" fillId="31" borderId="12" xfId="24" applyFont="1" applyBorder="1" applyAlignment="1">
      <alignment horizontal="center"/>
    </xf>
    <xf numFmtId="0" fontId="16" fillId="31" borderId="15" xfId="24" applyFont="1" applyBorder="1" applyAlignment="1">
      <alignment horizontal="center"/>
    </xf>
    <xf numFmtId="0" fontId="14" fillId="31" borderId="2" xfId="24" applyFont="1" applyAlignment="1">
      <alignment horizontal="center"/>
    </xf>
    <xf numFmtId="0" fontId="15" fillId="49" borderId="2" xfId="24" applyFont="1" applyFill="1" applyAlignment="1">
      <alignment horizontal="center"/>
    </xf>
    <xf numFmtId="0" fontId="17" fillId="50" borderId="30" xfId="24" applyFont="1" applyFill="1" applyBorder="1" applyAlignment="1">
      <alignment horizontal="center" vertical="center"/>
    </xf>
    <xf numFmtId="49" fontId="17" fillId="50" borderId="11" xfId="24" applyNumberFormat="1" applyFont="1" applyFill="1" applyBorder="1" applyAlignment="1">
      <alignment horizontal="center" vertical="center"/>
    </xf>
    <xf numFmtId="49" fontId="17" fillId="50" borderId="12" xfId="24" applyNumberFormat="1" applyFont="1" applyFill="1" applyBorder="1" applyAlignment="1">
      <alignment horizontal="center" vertical="center"/>
    </xf>
    <xf numFmtId="49" fontId="17" fillId="50" borderId="15" xfId="24" applyNumberFormat="1" applyFont="1" applyFill="1" applyBorder="1" applyAlignment="1">
      <alignment horizontal="center" vertical="center"/>
    </xf>
    <xf numFmtId="0" fontId="17" fillId="50" borderId="11" xfId="24" applyFont="1" applyFill="1" applyBorder="1" applyAlignment="1">
      <alignment horizontal="center" vertical="center" wrapText="1"/>
    </xf>
    <xf numFmtId="0" fontId="17" fillId="50" borderId="12" xfId="24" applyFont="1" applyFill="1" applyBorder="1" applyAlignment="1">
      <alignment horizontal="center" vertical="center" wrapText="1"/>
    </xf>
    <xf numFmtId="0" fontId="17" fillId="50" borderId="15" xfId="24" applyFont="1" applyFill="1" applyBorder="1" applyAlignment="1">
      <alignment horizontal="center" vertical="center" wrapText="1"/>
    </xf>
    <xf numFmtId="0" fontId="19" fillId="50" borderId="41" xfId="24" applyFont="1" applyFill="1" applyBorder="1" applyAlignment="1">
      <alignment horizontal="center" vertical="center" wrapText="1"/>
    </xf>
    <xf numFmtId="0" fontId="19" fillId="50" borderId="22" xfId="24" applyFont="1" applyFill="1" applyBorder="1" applyAlignment="1">
      <alignment horizontal="center" vertical="center" wrapText="1"/>
    </xf>
    <xf numFmtId="0" fontId="18" fillId="31" borderId="11" xfId="24" applyFont="1" applyBorder="1" applyAlignment="1">
      <alignment horizontal="center" vertical="center" wrapText="1"/>
    </xf>
    <xf numFmtId="0" fontId="18" fillId="31" borderId="12" xfId="24" applyFont="1" applyBorder="1" applyAlignment="1">
      <alignment horizontal="center" vertical="center" wrapText="1"/>
    </xf>
    <xf numFmtId="0" fontId="18" fillId="31" borderId="15" xfId="24" applyFont="1" applyBorder="1" applyAlignment="1">
      <alignment horizontal="center" vertical="center" wrapText="1"/>
    </xf>
    <xf numFmtId="0" fontId="18" fillId="31" borderId="50" xfId="24" applyFont="1" applyBorder="1" applyAlignment="1">
      <alignment horizontal="center" vertical="center" wrapText="1"/>
    </xf>
    <xf numFmtId="0" fontId="18" fillId="31" borderId="51" xfId="24" applyFont="1" applyBorder="1" applyAlignment="1">
      <alignment horizontal="center" vertical="center" wrapText="1"/>
    </xf>
    <xf numFmtId="0" fontId="19" fillId="51" borderId="33" xfId="24" applyFont="1" applyFill="1" applyBorder="1" applyAlignment="1">
      <alignment horizontal="center" vertical="center" wrapText="1"/>
    </xf>
    <xf numFmtId="0" fontId="19" fillId="51" borderId="33" xfId="24" applyFont="1" applyFill="1" applyBorder="1" applyAlignment="1">
      <alignment horizontal="center" vertical="center"/>
    </xf>
    <xf numFmtId="0" fontId="18" fillId="51" borderId="11" xfId="24" applyFont="1" applyFill="1" applyBorder="1" applyAlignment="1">
      <alignment horizontal="center" vertical="center" wrapText="1"/>
    </xf>
    <xf numFmtId="0" fontId="18" fillId="51" borderId="12" xfId="24" applyFont="1" applyFill="1" applyBorder="1" applyAlignment="1">
      <alignment horizontal="center" vertical="center" wrapText="1"/>
    </xf>
    <xf numFmtId="0" fontId="18" fillId="51" borderId="15" xfId="24" applyFont="1" applyFill="1" applyBorder="1" applyAlignment="1">
      <alignment horizontal="center" vertical="center" wrapText="1"/>
    </xf>
    <xf numFmtId="0" fontId="19" fillId="50" borderId="11" xfId="24" applyFont="1" applyFill="1" applyBorder="1" applyAlignment="1">
      <alignment horizontal="center" vertical="center" wrapText="1"/>
    </xf>
    <xf numFmtId="0" fontId="19" fillId="50" borderId="12" xfId="24" applyFont="1" applyFill="1" applyBorder="1" applyAlignment="1">
      <alignment horizontal="center" vertical="center" wrapText="1"/>
    </xf>
    <xf numFmtId="0" fontId="19" fillId="50" borderId="15" xfId="24" applyFont="1" applyFill="1" applyBorder="1" applyAlignment="1">
      <alignment horizontal="center" vertical="center" wrapText="1"/>
    </xf>
    <xf numFmtId="0" fontId="23" fillId="51" borderId="11" xfId="24" applyFont="1" applyFill="1" applyBorder="1" applyAlignment="1">
      <alignment horizontal="center" vertical="center"/>
    </xf>
    <xf numFmtId="0" fontId="23" fillId="51" borderId="12" xfId="24" applyFont="1" applyFill="1" applyBorder="1" applyAlignment="1">
      <alignment horizontal="center" vertical="center"/>
    </xf>
    <xf numFmtId="0" fontId="23" fillId="51" borderId="15" xfId="24" applyFont="1" applyFill="1" applyBorder="1" applyAlignment="1">
      <alignment horizontal="center" vertical="center"/>
    </xf>
    <xf numFmtId="0" fontId="16" fillId="51" borderId="11" xfId="24" applyFont="1" applyFill="1" applyBorder="1" applyAlignment="1">
      <alignment horizontal="center" vertical="center"/>
    </xf>
    <xf numFmtId="0" fontId="16" fillId="51" borderId="12" xfId="24" applyFont="1" applyFill="1" applyBorder="1" applyAlignment="1">
      <alignment horizontal="center" vertical="center"/>
    </xf>
    <xf numFmtId="0" fontId="16" fillId="51" borderId="15" xfId="24" applyFont="1" applyFill="1" applyBorder="1" applyAlignment="1">
      <alignment horizontal="center" vertical="center"/>
    </xf>
    <xf numFmtId="0" fontId="19" fillId="51" borderId="11" xfId="24" applyFont="1" applyFill="1" applyBorder="1" applyAlignment="1">
      <alignment horizontal="center" vertical="center"/>
    </xf>
    <xf numFmtId="0" fontId="19" fillId="51" borderId="12" xfId="24" applyFont="1" applyFill="1" applyBorder="1" applyAlignment="1">
      <alignment horizontal="center" vertical="center"/>
    </xf>
    <xf numFmtId="0" fontId="19" fillId="51" borderId="15" xfId="24" applyFont="1" applyFill="1" applyBorder="1" applyAlignment="1">
      <alignment horizontal="center" vertical="center"/>
    </xf>
    <xf numFmtId="0" fontId="19" fillId="50" borderId="11" xfId="24" applyFont="1" applyFill="1" applyBorder="1" applyAlignment="1">
      <alignment horizontal="center" vertical="center"/>
    </xf>
    <xf numFmtId="0" fontId="19" fillId="50" borderId="12" xfId="24" applyFont="1" applyFill="1" applyBorder="1" applyAlignment="1">
      <alignment horizontal="center" vertical="center"/>
    </xf>
    <xf numFmtId="0" fontId="19" fillId="50" borderId="15" xfId="24" applyFont="1" applyFill="1" applyBorder="1" applyAlignment="1">
      <alignment horizontal="center" vertical="center"/>
    </xf>
    <xf numFmtId="0" fontId="23" fillId="51" borderId="11" xfId="24" applyFont="1" applyFill="1" applyBorder="1" applyAlignment="1">
      <alignment horizontal="center" vertical="center" wrapText="1"/>
    </xf>
    <xf numFmtId="0" fontId="23" fillId="51" borderId="12" xfId="24" applyFont="1" applyFill="1" applyBorder="1" applyAlignment="1">
      <alignment horizontal="center" vertical="center" wrapText="1"/>
    </xf>
    <xf numFmtId="0" fontId="23" fillId="51" borderId="15" xfId="24" applyFont="1" applyFill="1" applyBorder="1" applyAlignment="1">
      <alignment horizontal="center" vertical="center" wrapText="1"/>
    </xf>
    <xf numFmtId="0" fontId="51" fillId="49" borderId="53" xfId="24" applyFont="1" applyFill="1" applyBorder="1" applyAlignment="1">
      <alignment horizontal="center" vertical="top" wrapText="1"/>
    </xf>
    <xf numFmtId="0" fontId="51" fillId="49" borderId="54" xfId="24" applyFont="1" applyFill="1" applyBorder="1" applyAlignment="1">
      <alignment horizontal="center" vertical="top" wrapText="1"/>
    </xf>
    <xf numFmtId="0" fontId="51" fillId="49" borderId="55" xfId="24" applyFont="1" applyFill="1" applyBorder="1" applyAlignment="1">
      <alignment horizontal="center" vertical="top" wrapText="1"/>
    </xf>
    <xf numFmtId="0" fontId="51" fillId="49" borderId="56" xfId="24" applyFont="1" applyFill="1" applyBorder="1" applyAlignment="1">
      <alignment horizontal="center" vertical="top" wrapText="1"/>
    </xf>
    <xf numFmtId="0" fontId="51" fillId="49" borderId="2" xfId="24" applyFont="1" applyFill="1" applyAlignment="1">
      <alignment horizontal="center" vertical="top" wrapText="1"/>
    </xf>
    <xf numFmtId="0" fontId="51" fillId="49" borderId="18" xfId="24" applyFont="1" applyFill="1" applyBorder="1" applyAlignment="1">
      <alignment horizontal="center" vertical="top" wrapText="1"/>
    </xf>
    <xf numFmtId="0" fontId="51" fillId="49" borderId="57" xfId="24" applyFont="1" applyFill="1" applyBorder="1" applyAlignment="1">
      <alignment horizontal="center" vertical="top" wrapText="1"/>
    </xf>
    <xf numFmtId="0" fontId="51" fillId="49" borderId="58" xfId="24" applyFont="1" applyFill="1" applyBorder="1" applyAlignment="1">
      <alignment horizontal="center" vertical="top" wrapText="1"/>
    </xf>
    <xf numFmtId="0" fontId="51" fillId="49" borderId="27" xfId="24" applyFont="1" applyFill="1" applyBorder="1" applyAlignment="1">
      <alignment horizontal="center" vertical="top" wrapText="1"/>
    </xf>
    <xf numFmtId="9" fontId="19" fillId="51" borderId="11" xfId="24" applyNumberFormat="1" applyFont="1" applyFill="1" applyBorder="1" applyAlignment="1">
      <alignment horizontal="center" vertical="center"/>
    </xf>
    <xf numFmtId="9" fontId="19" fillId="51" borderId="44" xfId="24" applyNumberFormat="1" applyFont="1" applyFill="1" applyBorder="1" applyAlignment="1">
      <alignment horizontal="center" vertical="center"/>
    </xf>
    <xf numFmtId="9" fontId="19" fillId="51" borderId="12" xfId="24" applyNumberFormat="1" applyFont="1" applyFill="1" applyBorder="1" applyAlignment="1">
      <alignment horizontal="center" vertical="center"/>
    </xf>
    <xf numFmtId="9" fontId="19" fillId="51" borderId="15" xfId="24" applyNumberFormat="1" applyFont="1" applyFill="1" applyBorder="1" applyAlignment="1">
      <alignment horizontal="center" vertical="center"/>
    </xf>
    <xf numFmtId="9" fontId="23" fillId="51" borderId="11" xfId="24" applyNumberFormat="1" applyFont="1" applyFill="1" applyBorder="1" applyAlignment="1">
      <alignment horizontal="center" vertical="center"/>
    </xf>
    <xf numFmtId="9" fontId="23" fillId="51" borderId="50" xfId="24" applyNumberFormat="1" applyFont="1" applyFill="1" applyBorder="1" applyAlignment="1">
      <alignment horizontal="center" vertical="center"/>
    </xf>
    <xf numFmtId="9" fontId="23" fillId="51" borderId="12" xfId="24" applyNumberFormat="1" applyFont="1" applyFill="1" applyBorder="1" applyAlignment="1">
      <alignment horizontal="center" vertical="center"/>
    </xf>
    <xf numFmtId="9" fontId="23" fillId="51" borderId="15" xfId="24" applyNumberFormat="1" applyFont="1" applyFill="1" applyBorder="1" applyAlignment="1">
      <alignment horizontal="center" vertical="center"/>
    </xf>
    <xf numFmtId="9" fontId="19" fillId="50" borderId="12" xfId="24" applyNumberFormat="1" applyFont="1" applyFill="1" applyBorder="1" applyAlignment="1">
      <alignment horizontal="center" vertical="center"/>
    </xf>
    <xf numFmtId="9" fontId="19" fillId="50" borderId="15" xfId="24" applyNumberFormat="1" applyFont="1" applyFill="1" applyBorder="1" applyAlignment="1">
      <alignment horizontal="center" vertical="center"/>
    </xf>
    <xf numFmtId="0" fontId="23" fillId="50" borderId="11" xfId="24" applyFont="1" applyFill="1" applyBorder="1" applyAlignment="1">
      <alignment horizontal="center" vertical="center"/>
    </xf>
    <xf numFmtId="0" fontId="23" fillId="50" borderId="12" xfId="24" applyFont="1" applyFill="1" applyBorder="1" applyAlignment="1">
      <alignment horizontal="center" vertical="center"/>
    </xf>
    <xf numFmtId="0" fontId="23" fillId="50" borderId="15" xfId="24" applyFont="1" applyFill="1" applyBorder="1" applyAlignment="1">
      <alignment horizontal="center" vertical="center"/>
    </xf>
    <xf numFmtId="0" fontId="24" fillId="51" borderId="11" xfId="24" applyFont="1" applyFill="1" applyBorder="1" applyAlignment="1">
      <alignment horizontal="center" vertical="center" wrapText="1"/>
    </xf>
    <xf numFmtId="0" fontId="24" fillId="51" borderId="12" xfId="24" applyFont="1" applyFill="1" applyBorder="1" applyAlignment="1">
      <alignment horizontal="center" vertical="center" wrapText="1"/>
    </xf>
    <xf numFmtId="0" fontId="24" fillId="51" borderId="15" xfId="24" applyFont="1" applyFill="1" applyBorder="1" applyAlignment="1">
      <alignment horizontal="center" vertical="center" wrapText="1"/>
    </xf>
    <xf numFmtId="0" fontId="29" fillId="31" borderId="32" xfId="30" applyFont="1" applyBorder="1" applyAlignment="1">
      <alignment horizontal="center" vertical="center" wrapText="1"/>
    </xf>
    <xf numFmtId="0" fontId="29" fillId="31" borderId="35" xfId="30" applyFont="1" applyBorder="1" applyAlignment="1">
      <alignment horizontal="center" vertical="center" wrapText="1"/>
    </xf>
    <xf numFmtId="0" fontId="29" fillId="31" borderId="37" xfId="30" applyFont="1" applyBorder="1" applyAlignment="1">
      <alignment horizontal="center" vertical="center" wrapText="1"/>
    </xf>
    <xf numFmtId="0" fontId="166" fillId="49" borderId="38" xfId="30" applyFont="1" applyFill="1" applyBorder="1" applyAlignment="1">
      <alignment horizontal="left" vertical="top" wrapText="1"/>
    </xf>
    <xf numFmtId="0" fontId="30" fillId="49" borderId="39" xfId="30" applyFont="1" applyFill="1" applyBorder="1" applyAlignment="1">
      <alignment horizontal="left" vertical="top" wrapText="1"/>
    </xf>
    <xf numFmtId="0" fontId="30" fillId="49" borderId="40" xfId="30" applyFont="1" applyFill="1" applyBorder="1" applyAlignment="1">
      <alignment horizontal="left" vertical="top" wrapText="1"/>
    </xf>
    <xf numFmtId="0" fontId="19" fillId="50" borderId="11" xfId="30" applyFont="1" applyFill="1" applyBorder="1" applyAlignment="1">
      <alignment horizontal="center" vertical="center"/>
    </xf>
    <xf numFmtId="0" fontId="19" fillId="50" borderId="12" xfId="30" applyFont="1" applyFill="1" applyBorder="1" applyAlignment="1">
      <alignment horizontal="center" vertical="center"/>
    </xf>
    <xf numFmtId="0" fontId="19" fillId="50" borderId="15" xfId="30" applyFont="1" applyFill="1" applyBorder="1" applyAlignment="1">
      <alignment horizontal="center" vertical="center"/>
    </xf>
    <xf numFmtId="0" fontId="19" fillId="50" borderId="41" xfId="30" applyFont="1" applyFill="1" applyBorder="1" applyAlignment="1">
      <alignment horizontal="center" vertical="center" wrapText="1"/>
    </xf>
    <xf numFmtId="0" fontId="19" fillId="50" borderId="22" xfId="30" applyFont="1" applyFill="1" applyBorder="1" applyAlignment="1">
      <alignment horizontal="center" vertical="center" wrapText="1"/>
    </xf>
    <xf numFmtId="0" fontId="23" fillId="51" borderId="11" xfId="30" applyFont="1" applyFill="1" applyBorder="1" applyAlignment="1">
      <alignment horizontal="center" vertical="center" wrapText="1"/>
    </xf>
    <xf numFmtId="0" fontId="23" fillId="51" borderId="12" xfId="30" applyFont="1" applyFill="1" applyBorder="1" applyAlignment="1">
      <alignment horizontal="center" vertical="center" wrapText="1"/>
    </xf>
    <xf numFmtId="0" fontId="23" fillId="51" borderId="15" xfId="30" applyFont="1" applyFill="1" applyBorder="1" applyAlignment="1">
      <alignment horizontal="center" vertical="center" wrapText="1"/>
    </xf>
    <xf numFmtId="0" fontId="19" fillId="51" borderId="41" xfId="30" applyFont="1" applyFill="1" applyBorder="1" applyAlignment="1">
      <alignment horizontal="center" vertical="center" wrapText="1"/>
    </xf>
    <xf numFmtId="0" fontId="19" fillId="51" borderId="22" xfId="30" applyFont="1" applyFill="1" applyBorder="1" applyAlignment="1">
      <alignment horizontal="center" vertical="center" wrapText="1"/>
    </xf>
    <xf numFmtId="0" fontId="29" fillId="31" borderId="33" xfId="30" applyFont="1" applyBorder="1" applyAlignment="1">
      <alignment horizontal="center" vertical="center" wrapText="1"/>
    </xf>
    <xf numFmtId="9" fontId="23" fillId="51" borderId="11" xfId="30" applyNumberFormat="1" applyFont="1" applyFill="1" applyBorder="1" applyAlignment="1">
      <alignment horizontal="center" vertical="center"/>
    </xf>
    <xf numFmtId="9" fontId="23" fillId="51" borderId="12" xfId="30" applyNumberFormat="1" applyFont="1" applyFill="1" applyBorder="1" applyAlignment="1">
      <alignment horizontal="center" vertical="center"/>
    </xf>
    <xf numFmtId="9" fontId="23" fillId="51" borderId="15" xfId="30" applyNumberFormat="1" applyFont="1" applyFill="1" applyBorder="1" applyAlignment="1">
      <alignment horizontal="center" vertical="center"/>
    </xf>
    <xf numFmtId="0" fontId="23" fillId="51" borderId="11" xfId="30" applyFont="1" applyFill="1" applyBorder="1" applyAlignment="1">
      <alignment horizontal="center" vertical="center"/>
    </xf>
    <xf numFmtId="0" fontId="23" fillId="51" borderId="15" xfId="30" applyFont="1" applyFill="1" applyBorder="1" applyAlignment="1">
      <alignment horizontal="center" vertical="center"/>
    </xf>
    <xf numFmtId="0" fontId="19" fillId="50" borderId="11" xfId="30" applyFont="1" applyFill="1" applyBorder="1" applyAlignment="1">
      <alignment horizontal="center" vertical="center" wrapText="1"/>
    </xf>
    <xf numFmtId="0" fontId="19" fillId="50" borderId="12" xfId="30" applyFont="1" applyFill="1" applyBorder="1" applyAlignment="1">
      <alignment horizontal="center" vertical="center" wrapText="1"/>
    </xf>
    <xf numFmtId="0" fontId="19" fillId="50" borderId="15" xfId="30" applyFont="1" applyFill="1" applyBorder="1" applyAlignment="1">
      <alignment horizontal="center" vertical="center" wrapText="1"/>
    </xf>
    <xf numFmtId="9" fontId="20" fillId="51" borderId="11" xfId="30" applyNumberFormat="1" applyFont="1" applyFill="1" applyBorder="1" applyAlignment="1">
      <alignment horizontal="center" vertical="center"/>
    </xf>
    <xf numFmtId="9" fontId="20" fillId="51" borderId="50" xfId="30" applyNumberFormat="1" applyFont="1" applyFill="1" applyBorder="1" applyAlignment="1">
      <alignment horizontal="center" vertical="center"/>
    </xf>
    <xf numFmtId="9" fontId="20" fillId="51" borderId="12" xfId="30" applyNumberFormat="1" applyFont="1" applyFill="1" applyBorder="1" applyAlignment="1">
      <alignment horizontal="center" vertical="center"/>
    </xf>
    <xf numFmtId="9" fontId="20" fillId="51" borderId="15" xfId="30" applyNumberFormat="1" applyFont="1" applyFill="1" applyBorder="1" applyAlignment="1">
      <alignment horizontal="center" vertical="center"/>
    </xf>
    <xf numFmtId="0" fontId="51" fillId="49" borderId="53" xfId="30" applyFont="1" applyFill="1" applyBorder="1" applyAlignment="1">
      <alignment horizontal="left" vertical="top" wrapText="1"/>
    </xf>
    <xf numFmtId="0" fontId="51" fillId="49" borderId="54" xfId="30" applyFont="1" applyFill="1" applyBorder="1" applyAlignment="1">
      <alignment horizontal="left" vertical="top" wrapText="1"/>
    </xf>
    <xf numFmtId="0" fontId="51" fillId="49" borderId="55" xfId="30" applyFont="1" applyFill="1" applyBorder="1" applyAlignment="1">
      <alignment horizontal="left" vertical="top" wrapText="1"/>
    </xf>
    <xf numFmtId="0" fontId="51" fillId="49" borderId="56" xfId="30" applyFont="1" applyFill="1" applyBorder="1" applyAlignment="1">
      <alignment horizontal="left" vertical="top" wrapText="1"/>
    </xf>
    <xf numFmtId="0" fontId="51" fillId="49" borderId="2" xfId="30" applyFont="1" applyFill="1" applyAlignment="1">
      <alignment horizontal="left" vertical="top" wrapText="1"/>
    </xf>
    <xf numFmtId="0" fontId="51" fillId="49" borderId="18" xfId="30" applyFont="1" applyFill="1" applyBorder="1" applyAlignment="1">
      <alignment horizontal="left" vertical="top" wrapText="1"/>
    </xf>
    <xf numFmtId="0" fontId="51" fillId="49" borderId="57" xfId="30" applyFont="1" applyFill="1" applyBorder="1" applyAlignment="1">
      <alignment horizontal="left" vertical="top" wrapText="1"/>
    </xf>
    <xf numFmtId="0" fontId="51" fillId="49" borderId="58" xfId="30" applyFont="1" applyFill="1" applyBorder="1" applyAlignment="1">
      <alignment horizontal="left" vertical="top" wrapText="1"/>
    </xf>
    <xf numFmtId="0" fontId="51" fillId="49" borderId="27" xfId="30" applyFont="1" applyFill="1" applyBorder="1" applyAlignment="1">
      <alignment horizontal="left" vertical="top" wrapText="1"/>
    </xf>
    <xf numFmtId="9" fontId="19" fillId="51" borderId="11" xfId="30" applyNumberFormat="1" applyFont="1" applyFill="1" applyBorder="1" applyAlignment="1">
      <alignment horizontal="center" vertical="center"/>
    </xf>
    <xf numFmtId="9" fontId="19" fillId="51" borderId="44" xfId="30" applyNumberFormat="1" applyFont="1" applyFill="1" applyBorder="1" applyAlignment="1">
      <alignment horizontal="center" vertical="center"/>
    </xf>
    <xf numFmtId="9" fontId="19" fillId="51" borderId="12" xfId="30" applyNumberFormat="1" applyFont="1" applyFill="1" applyBorder="1" applyAlignment="1">
      <alignment horizontal="center" vertical="center"/>
    </xf>
    <xf numFmtId="9" fontId="19" fillId="51" borderId="15" xfId="30" applyNumberFormat="1" applyFont="1" applyFill="1" applyBorder="1" applyAlignment="1">
      <alignment horizontal="center" vertical="center"/>
    </xf>
    <xf numFmtId="0" fontId="16" fillId="51" borderId="11" xfId="30" applyFont="1" applyFill="1" applyBorder="1" applyAlignment="1">
      <alignment horizontal="center" vertical="center"/>
    </xf>
    <xf numFmtId="0" fontId="16" fillId="51" borderId="12" xfId="30" applyFont="1" applyFill="1" applyBorder="1" applyAlignment="1">
      <alignment horizontal="center" vertical="center"/>
    </xf>
    <xf numFmtId="0" fontId="16" fillId="51" borderId="15" xfId="30" applyFont="1" applyFill="1" applyBorder="1" applyAlignment="1">
      <alignment horizontal="center" vertical="center"/>
    </xf>
    <xf numFmtId="0" fontId="23" fillId="50" borderId="11" xfId="30" applyFont="1" applyFill="1" applyBorder="1" applyAlignment="1">
      <alignment horizontal="center" vertical="center"/>
    </xf>
    <xf numFmtId="9" fontId="23" fillId="50" borderId="12" xfId="30" applyNumberFormat="1" applyFont="1" applyFill="1" applyBorder="1" applyAlignment="1">
      <alignment horizontal="center" vertical="center"/>
    </xf>
    <xf numFmtId="9" fontId="23" fillId="50" borderId="15" xfId="30" applyNumberFormat="1" applyFont="1" applyFill="1" applyBorder="1" applyAlignment="1">
      <alignment horizontal="center" vertical="center"/>
    </xf>
    <xf numFmtId="0" fontId="19" fillId="51" borderId="11" xfId="30" applyFont="1" applyFill="1" applyBorder="1" applyAlignment="1">
      <alignment horizontal="center" vertical="center"/>
    </xf>
    <xf numFmtId="0" fontId="19" fillId="51" borderId="12" xfId="30" applyFont="1" applyFill="1" applyBorder="1" applyAlignment="1">
      <alignment horizontal="center" vertical="center"/>
    </xf>
    <xf numFmtId="0" fontId="19" fillId="51" borderId="15" xfId="30" applyFont="1" applyFill="1" applyBorder="1" applyAlignment="1">
      <alignment horizontal="center" vertical="center"/>
    </xf>
    <xf numFmtId="0" fontId="19" fillId="51" borderId="11" xfId="30" applyFont="1" applyFill="1" applyBorder="1" applyAlignment="1">
      <alignment horizontal="center" vertical="center" wrapText="1"/>
    </xf>
    <xf numFmtId="0" fontId="21" fillId="50" borderId="11" xfId="30" applyFont="1" applyFill="1" applyBorder="1" applyAlignment="1">
      <alignment horizontal="center" vertical="center" wrapText="1"/>
    </xf>
    <xf numFmtId="0" fontId="21" fillId="50" borderId="12" xfId="30" applyFont="1" applyFill="1" applyBorder="1" applyAlignment="1">
      <alignment horizontal="center" vertical="center" wrapText="1"/>
    </xf>
    <xf numFmtId="0" fontId="21" fillId="50" borderId="15" xfId="30" applyFont="1" applyFill="1" applyBorder="1" applyAlignment="1">
      <alignment horizontal="center" vertical="center" wrapText="1"/>
    </xf>
    <xf numFmtId="0" fontId="17" fillId="31" borderId="11" xfId="30" applyFont="1" applyBorder="1" applyAlignment="1">
      <alignment horizontal="center" vertical="center" wrapText="1"/>
    </xf>
    <xf numFmtId="0" fontId="17" fillId="31" borderId="12" xfId="30" applyFont="1" applyBorder="1" applyAlignment="1">
      <alignment horizontal="center" vertical="center" wrapText="1"/>
    </xf>
    <xf numFmtId="0" fontId="17" fillId="31" borderId="15" xfId="30" applyFont="1" applyBorder="1" applyAlignment="1">
      <alignment horizontal="center" vertical="center" wrapText="1"/>
    </xf>
    <xf numFmtId="0" fontId="85" fillId="51" borderId="11" xfId="30" applyFont="1" applyFill="1" applyBorder="1" applyAlignment="1">
      <alignment horizontal="center" vertical="center" wrapText="1"/>
    </xf>
    <xf numFmtId="0" fontId="85" fillId="51" borderId="12" xfId="30" applyFont="1" applyFill="1" applyBorder="1" applyAlignment="1">
      <alignment horizontal="center" vertical="center" wrapText="1"/>
    </xf>
    <xf numFmtId="0" fontId="85" fillId="51" borderId="15" xfId="30" applyFont="1" applyFill="1" applyBorder="1" applyAlignment="1">
      <alignment horizontal="center" vertical="center" wrapText="1"/>
    </xf>
    <xf numFmtId="0" fontId="18" fillId="51" borderId="11" xfId="30" applyFont="1" applyFill="1" applyBorder="1" applyAlignment="1">
      <alignment horizontal="center" vertical="center" wrapText="1"/>
    </xf>
    <xf numFmtId="0" fontId="18" fillId="51" borderId="12" xfId="30" applyFont="1" applyFill="1" applyBorder="1" applyAlignment="1">
      <alignment horizontal="center" vertical="center" wrapText="1"/>
    </xf>
    <xf numFmtId="0" fontId="18" fillId="51" borderId="15" xfId="30" applyFont="1" applyFill="1" applyBorder="1" applyAlignment="1">
      <alignment horizontal="center" vertical="center" wrapText="1"/>
    </xf>
    <xf numFmtId="0" fontId="14" fillId="31" borderId="2" xfId="30" applyFont="1" applyAlignment="1">
      <alignment horizontal="center"/>
    </xf>
    <xf numFmtId="0" fontId="15" fillId="49" borderId="2" xfId="30" applyFont="1" applyFill="1" applyAlignment="1">
      <alignment horizontal="center"/>
    </xf>
    <xf numFmtId="0" fontId="102" fillId="50" borderId="30" xfId="30" applyFont="1" applyFill="1" applyBorder="1" applyAlignment="1">
      <alignment horizontal="center" vertical="center"/>
    </xf>
    <xf numFmtId="49" fontId="102" fillId="50" borderId="11" xfId="30" applyNumberFormat="1" applyFont="1" applyFill="1" applyBorder="1" applyAlignment="1">
      <alignment horizontal="center" vertical="center"/>
    </xf>
    <xf numFmtId="49" fontId="102" fillId="50" borderId="12" xfId="30" applyNumberFormat="1" applyFont="1" applyFill="1" applyBorder="1" applyAlignment="1">
      <alignment horizontal="center" vertical="center"/>
    </xf>
    <xf numFmtId="49" fontId="102" fillId="50" borderId="15" xfId="30" applyNumberFormat="1" applyFont="1" applyFill="1" applyBorder="1" applyAlignment="1">
      <alignment horizontal="center" vertical="center"/>
    </xf>
    <xf numFmtId="0" fontId="17" fillId="50" borderId="11" xfId="30" applyFont="1" applyFill="1" applyBorder="1" applyAlignment="1">
      <alignment horizontal="center" vertical="center" wrapText="1"/>
    </xf>
    <xf numFmtId="0" fontId="17" fillId="50" borderId="12" xfId="30" applyFont="1" applyFill="1" applyBorder="1" applyAlignment="1">
      <alignment horizontal="center" vertical="center" wrapText="1"/>
    </xf>
    <xf numFmtId="0" fontId="17" fillId="50" borderId="15" xfId="30" applyFont="1" applyFill="1" applyBorder="1" applyAlignment="1">
      <alignment horizontal="center" vertical="center" wrapText="1"/>
    </xf>
    <xf numFmtId="0" fontId="16" fillId="31" borderId="11" xfId="30" applyFont="1" applyBorder="1" applyAlignment="1">
      <alignment horizontal="center"/>
    </xf>
    <xf numFmtId="0" fontId="16" fillId="31" borderId="12" xfId="30" applyFont="1" applyBorder="1" applyAlignment="1">
      <alignment horizontal="center"/>
    </xf>
    <xf numFmtId="0" fontId="16" fillId="31" borderId="15" xfId="30" applyFont="1" applyBorder="1" applyAlignment="1">
      <alignment horizontal="center"/>
    </xf>
    <xf numFmtId="0" fontId="17" fillId="50" borderId="11" xfId="25" applyFont="1" applyFill="1" applyBorder="1" applyAlignment="1">
      <alignment horizontal="center" vertical="center" wrapText="1"/>
    </xf>
    <xf numFmtId="0" fontId="17" fillId="50" borderId="12" xfId="25" applyFont="1" applyFill="1" applyBorder="1" applyAlignment="1">
      <alignment horizontal="center" vertical="center" wrapText="1"/>
    </xf>
    <xf numFmtId="0" fontId="17" fillId="50" borderId="15" xfId="25" applyFont="1" applyFill="1" applyBorder="1" applyAlignment="1">
      <alignment horizontal="center" vertical="center" wrapText="1"/>
    </xf>
    <xf numFmtId="0" fontId="90" fillId="50" borderId="2" xfId="25" applyFont="1" applyFill="1" applyAlignment="1">
      <alignment horizontal="left"/>
    </xf>
    <xf numFmtId="0" fontId="58" fillId="50" borderId="2" xfId="25" applyFont="1" applyFill="1" applyAlignment="1">
      <alignment horizontal="center"/>
    </xf>
    <xf numFmtId="0" fontId="48" fillId="50" borderId="30" xfId="25" applyFont="1" applyFill="1" applyBorder="1" applyAlignment="1">
      <alignment horizontal="center" vertical="center"/>
    </xf>
    <xf numFmtId="49" fontId="17" fillId="50" borderId="11" xfId="25" applyNumberFormat="1" applyFont="1" applyFill="1" applyBorder="1" applyAlignment="1">
      <alignment horizontal="center" vertical="center"/>
    </xf>
    <xf numFmtId="49" fontId="17" fillId="50" borderId="12" xfId="25" applyNumberFormat="1" applyFont="1" applyFill="1" applyBorder="1" applyAlignment="1">
      <alignment horizontal="center" vertical="center"/>
    </xf>
    <xf numFmtId="49" fontId="17" fillId="50" borderId="15" xfId="25" applyNumberFormat="1" applyFont="1" applyFill="1" applyBorder="1" applyAlignment="1">
      <alignment horizontal="center" vertical="center"/>
    </xf>
    <xf numFmtId="0" fontId="16" fillId="50" borderId="11" xfId="25" applyFont="1" applyFill="1" applyBorder="1" applyAlignment="1">
      <alignment horizontal="center"/>
    </xf>
    <xf numFmtId="0" fontId="16" fillId="50" borderId="12" xfId="25" applyFont="1" applyFill="1" applyBorder="1" applyAlignment="1">
      <alignment horizontal="center"/>
    </xf>
    <xf numFmtId="0" fontId="16" fillId="50" borderId="15" xfId="25" applyFont="1" applyFill="1" applyBorder="1" applyAlignment="1">
      <alignment horizontal="center"/>
    </xf>
    <xf numFmtId="0" fontId="17" fillId="50" borderId="49" xfId="25" applyFont="1" applyFill="1" applyBorder="1" applyAlignment="1">
      <alignment horizontal="left" vertical="center" wrapText="1"/>
    </xf>
    <xf numFmtId="0" fontId="17" fillId="50" borderId="50" xfId="25" applyFont="1" applyFill="1" applyBorder="1" applyAlignment="1">
      <alignment horizontal="left" vertical="center" wrapText="1"/>
    </xf>
    <xf numFmtId="0" fontId="17" fillId="50" borderId="51" xfId="25" applyFont="1" applyFill="1" applyBorder="1" applyAlignment="1">
      <alignment horizontal="left" vertical="center" wrapText="1"/>
    </xf>
    <xf numFmtId="0" fontId="17" fillId="50" borderId="48" xfId="25" applyFont="1" applyFill="1" applyBorder="1" applyAlignment="1">
      <alignment horizontal="left" vertical="center" wrapText="1"/>
    </xf>
    <xf numFmtId="0" fontId="17" fillId="50" borderId="2" xfId="25" applyFont="1" applyFill="1" applyAlignment="1">
      <alignment horizontal="left" vertical="center" wrapText="1"/>
    </xf>
    <xf numFmtId="0" fontId="17" fillId="50" borderId="17" xfId="25" applyFont="1" applyFill="1" applyBorder="1" applyAlignment="1">
      <alignment horizontal="left" vertical="center" wrapText="1"/>
    </xf>
    <xf numFmtId="0" fontId="17" fillId="50" borderId="42" xfId="25" applyFont="1" applyFill="1" applyBorder="1" applyAlignment="1">
      <alignment horizontal="left" vertical="center" wrapText="1"/>
    </xf>
    <xf numFmtId="0" fontId="17" fillId="50" borderId="44" xfId="25" applyFont="1" applyFill="1" applyBorder="1" applyAlignment="1">
      <alignment horizontal="left" vertical="center" wrapText="1"/>
    </xf>
    <xf numFmtId="0" fontId="17" fillId="50" borderId="20" xfId="25" applyFont="1" applyFill="1" applyBorder="1" applyAlignment="1">
      <alignment horizontal="left" vertical="center" wrapText="1"/>
    </xf>
    <xf numFmtId="0" fontId="17" fillId="50" borderId="12" xfId="25" applyFont="1" applyFill="1" applyBorder="1" applyAlignment="1">
      <alignment horizontal="left" vertical="center" wrapText="1"/>
    </xf>
    <xf numFmtId="0" fontId="17" fillId="50" borderId="12" xfId="25" applyFont="1" applyFill="1" applyBorder="1" applyAlignment="1">
      <alignment horizontal="left" vertical="center"/>
    </xf>
    <xf numFmtId="0" fontId="17" fillId="50" borderId="15" xfId="25" applyFont="1" applyFill="1" applyBorder="1" applyAlignment="1">
      <alignment horizontal="left" vertical="center"/>
    </xf>
    <xf numFmtId="0" fontId="17" fillId="50" borderId="41" xfId="25" applyFont="1" applyFill="1" applyBorder="1" applyAlignment="1">
      <alignment horizontal="center" vertical="center" wrapText="1"/>
    </xf>
    <xf numFmtId="0" fontId="17" fillId="50" borderId="22" xfId="25" applyFont="1" applyFill="1" applyBorder="1" applyAlignment="1">
      <alignment horizontal="center" vertical="center" wrapText="1"/>
    </xf>
    <xf numFmtId="0" fontId="16" fillId="50" borderId="11" xfId="25" applyFont="1" applyFill="1" applyBorder="1" applyAlignment="1">
      <alignment horizontal="center" vertical="center"/>
    </xf>
    <xf numFmtId="0" fontId="16" fillId="50" borderId="12" xfId="25" applyFont="1" applyFill="1" applyBorder="1" applyAlignment="1">
      <alignment horizontal="center" vertical="center"/>
    </xf>
    <xf numFmtId="0" fontId="16" fillId="50" borderId="15" xfId="25" applyFont="1" applyFill="1" applyBorder="1" applyAlignment="1">
      <alignment horizontal="center" vertical="center"/>
    </xf>
    <xf numFmtId="0" fontId="17" fillId="50" borderId="12" xfId="25" applyFont="1" applyFill="1" applyBorder="1" applyAlignment="1">
      <alignment horizontal="center" vertical="center"/>
    </xf>
    <xf numFmtId="0" fontId="17" fillId="50" borderId="15" xfId="25" applyFont="1" applyFill="1" applyBorder="1" applyAlignment="1">
      <alignment horizontal="center" vertical="center"/>
    </xf>
    <xf numFmtId="0" fontId="48" fillId="50" borderId="11" xfId="25" applyFont="1" applyFill="1" applyBorder="1" applyAlignment="1">
      <alignment horizontal="center" vertical="center" wrapText="1"/>
    </xf>
    <xf numFmtId="0" fontId="48" fillId="50" borderId="12" xfId="25" applyFont="1" applyFill="1" applyBorder="1" applyAlignment="1">
      <alignment horizontal="center" vertical="center" wrapText="1"/>
    </xf>
    <xf numFmtId="0" fontId="48" fillId="50" borderId="15" xfId="25" applyFont="1" applyFill="1" applyBorder="1" applyAlignment="1">
      <alignment horizontal="center" vertical="center" wrapText="1"/>
    </xf>
    <xf numFmtId="0" fontId="17" fillId="50" borderId="11" xfId="25" applyFont="1" applyFill="1" applyBorder="1" applyAlignment="1">
      <alignment horizontal="center" vertical="center"/>
    </xf>
    <xf numFmtId="0" fontId="16" fillId="50" borderId="11" xfId="25" applyFont="1" applyFill="1" applyBorder="1" applyAlignment="1">
      <alignment horizontal="center" vertical="center" wrapText="1"/>
    </xf>
    <xf numFmtId="0" fontId="16" fillId="50" borderId="12" xfId="25" applyFont="1" applyFill="1" applyBorder="1" applyAlignment="1">
      <alignment horizontal="center" vertical="center" wrapText="1"/>
    </xf>
    <xf numFmtId="0" fontId="16" fillId="50" borderId="15" xfId="25" applyFont="1" applyFill="1" applyBorder="1" applyAlignment="1">
      <alignment horizontal="center" vertical="center" wrapText="1"/>
    </xf>
    <xf numFmtId="9" fontId="17" fillId="50" borderId="12" xfId="25" applyNumberFormat="1" applyFont="1" applyFill="1" applyBorder="1" applyAlignment="1">
      <alignment horizontal="center" vertical="center"/>
    </xf>
    <xf numFmtId="9" fontId="17" fillId="50" borderId="15" xfId="25" applyNumberFormat="1" applyFont="1" applyFill="1" applyBorder="1" applyAlignment="1">
      <alignment horizontal="center" vertical="center"/>
    </xf>
    <xf numFmtId="9" fontId="16" fillId="50" borderId="11" xfId="25" applyNumberFormat="1" applyFont="1" applyFill="1" applyBorder="1" applyAlignment="1">
      <alignment horizontal="center" vertical="center"/>
    </xf>
    <xf numFmtId="9" fontId="16" fillId="50" borderId="50" xfId="25" applyNumberFormat="1" applyFont="1" applyFill="1" applyBorder="1" applyAlignment="1">
      <alignment horizontal="center" vertical="center"/>
    </xf>
    <xf numFmtId="9" fontId="16" fillId="50" borderId="12" xfId="25" applyNumberFormat="1" applyFont="1" applyFill="1" applyBorder="1" applyAlignment="1">
      <alignment horizontal="center" vertical="center"/>
    </xf>
    <xf numFmtId="9" fontId="16" fillId="50" borderId="15" xfId="25" applyNumberFormat="1" applyFont="1" applyFill="1" applyBorder="1" applyAlignment="1">
      <alignment horizontal="center" vertical="center"/>
    </xf>
    <xf numFmtId="9" fontId="17" fillId="50" borderId="11" xfId="25" applyNumberFormat="1" applyFont="1" applyFill="1" applyBorder="1" applyAlignment="1">
      <alignment horizontal="center" vertical="center"/>
    </xf>
    <xf numFmtId="9" fontId="17" fillId="50" borderId="44" xfId="25" applyNumberFormat="1" applyFont="1" applyFill="1" applyBorder="1" applyAlignment="1">
      <alignment horizontal="center" vertical="center"/>
    </xf>
    <xf numFmtId="0" fontId="148" fillId="50" borderId="33" xfId="26" applyFont="1" applyFill="1" applyBorder="1" applyAlignment="1">
      <alignment horizontal="center" vertical="center" wrapText="1"/>
    </xf>
    <xf numFmtId="3" fontId="144" fillId="49" borderId="33" xfId="26" applyNumberFormat="1" applyFont="1" applyFill="1" applyBorder="1" applyAlignment="1">
      <alignment horizontal="center" vertical="center"/>
    </xf>
    <xf numFmtId="0" fontId="150" fillId="31" borderId="49" xfId="26" applyFont="1" applyBorder="1" applyAlignment="1">
      <alignment horizontal="center" vertical="center" wrapText="1"/>
    </xf>
    <xf numFmtId="0" fontId="150" fillId="31" borderId="50" xfId="26" applyFont="1" applyBorder="1" applyAlignment="1">
      <alignment horizontal="center" vertical="center" wrapText="1"/>
    </xf>
    <xf numFmtId="0" fontId="150" fillId="31" borderId="51" xfId="26" applyFont="1" applyBorder="1" applyAlignment="1">
      <alignment horizontal="center" vertical="center" wrapText="1"/>
    </xf>
    <xf numFmtId="0" fontId="150" fillId="31" borderId="48" xfId="26" applyFont="1" applyBorder="1" applyAlignment="1">
      <alignment horizontal="center" vertical="center" wrapText="1"/>
    </xf>
    <xf numFmtId="0" fontId="150" fillId="31" borderId="2" xfId="26" applyFont="1" applyAlignment="1">
      <alignment horizontal="center" vertical="center" wrapText="1"/>
    </xf>
    <xf numFmtId="0" fontId="150" fillId="31" borderId="17" xfId="26" applyFont="1" applyBorder="1" applyAlignment="1">
      <alignment horizontal="center" vertical="center" wrapText="1"/>
    </xf>
    <xf numFmtId="0" fontId="150" fillId="31" borderId="42" xfId="26" applyFont="1" applyBorder="1" applyAlignment="1">
      <alignment horizontal="center" vertical="center" wrapText="1"/>
    </xf>
    <xf numFmtId="0" fontId="150" fillId="31" borderId="44" xfId="26" applyFont="1" applyBorder="1" applyAlignment="1">
      <alignment horizontal="center" vertical="center" wrapText="1"/>
    </xf>
    <xf numFmtId="0" fontId="150" fillId="31" borderId="20" xfId="26" applyFont="1" applyBorder="1" applyAlignment="1">
      <alignment horizontal="center" vertical="center" wrapText="1"/>
    </xf>
    <xf numFmtId="0" fontId="151" fillId="31" borderId="33" xfId="26" applyFont="1" applyBorder="1" applyAlignment="1">
      <alignment horizontal="center" vertical="center" wrapText="1"/>
    </xf>
    <xf numFmtId="0" fontId="148" fillId="31" borderId="33" xfId="26" applyFont="1" applyBorder="1" applyAlignment="1">
      <alignment horizontal="center" vertical="center" wrapText="1"/>
    </xf>
    <xf numFmtId="0" fontId="149" fillId="50" borderId="42" xfId="26" applyFont="1" applyFill="1" applyBorder="1" applyAlignment="1">
      <alignment horizontal="center" vertical="center"/>
    </xf>
    <xf numFmtId="0" fontId="149" fillId="50" borderId="44" xfId="26" applyFont="1" applyFill="1" applyBorder="1" applyAlignment="1">
      <alignment horizontal="center" vertical="center"/>
    </xf>
    <xf numFmtId="0" fontId="149" fillId="50" borderId="20" xfId="26" applyFont="1" applyFill="1" applyBorder="1" applyAlignment="1">
      <alignment horizontal="center" vertical="center"/>
    </xf>
    <xf numFmtId="0" fontId="144" fillId="31" borderId="2" xfId="26" applyFont="1" applyAlignment="1">
      <alignment horizontal="center" wrapText="1"/>
    </xf>
    <xf numFmtId="0" fontId="147" fillId="49" borderId="2" xfId="26" applyFont="1" applyFill="1" applyAlignment="1">
      <alignment horizontal="center"/>
    </xf>
    <xf numFmtId="0" fontId="149" fillId="50" borderId="30" xfId="26" applyFont="1" applyFill="1" applyBorder="1" applyAlignment="1">
      <alignment horizontal="center" vertical="center"/>
    </xf>
    <xf numFmtId="49" fontId="148" fillId="50" borderId="11" xfId="26" applyNumberFormat="1" applyFont="1" applyFill="1" applyBorder="1" applyAlignment="1">
      <alignment horizontal="center" vertical="center"/>
    </xf>
    <xf numFmtId="49" fontId="148" fillId="50" borderId="12" xfId="26" applyNumberFormat="1" applyFont="1" applyFill="1" applyBorder="1" applyAlignment="1">
      <alignment horizontal="center" vertical="center"/>
    </xf>
    <xf numFmtId="49" fontId="148" fillId="50" borderId="15" xfId="26" applyNumberFormat="1" applyFont="1" applyFill="1" applyBorder="1" applyAlignment="1">
      <alignment horizontal="center" vertical="center"/>
    </xf>
    <xf numFmtId="0" fontId="148" fillId="50" borderId="11" xfId="26" applyFont="1" applyFill="1" applyBorder="1" applyAlignment="1">
      <alignment horizontal="center" vertical="center" wrapText="1"/>
    </xf>
    <xf numFmtId="0" fontId="148" fillId="50" borderId="12" xfId="26" applyFont="1" applyFill="1" applyBorder="1" applyAlignment="1">
      <alignment horizontal="center" vertical="center" wrapText="1"/>
    </xf>
    <xf numFmtId="0" fontId="148" fillId="50" borderId="15" xfId="26" applyFont="1" applyFill="1" applyBorder="1" applyAlignment="1">
      <alignment horizontal="center" vertical="center" wrapText="1"/>
    </xf>
    <xf numFmtId="0" fontId="148" fillId="31" borderId="49" xfId="26" applyFont="1" applyBorder="1" applyAlignment="1">
      <alignment horizontal="center" vertical="center" wrapText="1"/>
    </xf>
    <xf numFmtId="0" fontId="148" fillId="31" borderId="50" xfId="26" applyFont="1" applyBorder="1" applyAlignment="1">
      <alignment horizontal="center" vertical="center" wrapText="1"/>
    </xf>
    <xf numFmtId="0" fontId="148" fillId="31" borderId="51" xfId="26" applyFont="1" applyBorder="1" applyAlignment="1">
      <alignment horizontal="center" vertical="center" wrapText="1"/>
    </xf>
    <xf numFmtId="0" fontId="145" fillId="31" borderId="2" xfId="26" applyFont="1" applyAlignment="1">
      <alignment horizontal="center" vertical="center"/>
    </xf>
    <xf numFmtId="0" fontId="145" fillId="31" borderId="2" xfId="26" applyFont="1" applyAlignment="1">
      <alignment horizontal="center"/>
    </xf>
    <xf numFmtId="0" fontId="148" fillId="50" borderId="41" xfId="26" applyFont="1" applyFill="1" applyBorder="1" applyAlignment="1">
      <alignment horizontal="center" vertical="center" wrapText="1"/>
    </xf>
    <xf numFmtId="0" fontId="148" fillId="50" borderId="22" xfId="26" applyFont="1" applyFill="1" applyBorder="1" applyAlignment="1">
      <alignment horizontal="center" vertical="center" wrapText="1"/>
    </xf>
    <xf numFmtId="0" fontId="144" fillId="51" borderId="11" xfId="26" applyFont="1" applyFill="1" applyBorder="1" applyAlignment="1">
      <alignment horizontal="center" vertical="center" wrapText="1"/>
    </xf>
    <xf numFmtId="0" fontId="144" fillId="51" borderId="12" xfId="26" applyFont="1" applyFill="1" applyBorder="1" applyAlignment="1">
      <alignment horizontal="center" vertical="center" wrapText="1"/>
    </xf>
    <xf numFmtId="0" fontId="144" fillId="51" borderId="15" xfId="26" applyFont="1" applyFill="1" applyBorder="1" applyAlignment="1">
      <alignment horizontal="center" vertical="center" wrapText="1"/>
    </xf>
    <xf numFmtId="0" fontId="152" fillId="50" borderId="91" xfId="26" applyFont="1" applyFill="1" applyBorder="1" applyAlignment="1">
      <alignment horizontal="center" vertical="center" wrapText="1"/>
    </xf>
    <xf numFmtId="0" fontId="152" fillId="50" borderId="2" xfId="26" applyFont="1" applyFill="1" applyAlignment="1">
      <alignment horizontal="center" vertical="center" wrapText="1"/>
    </xf>
    <xf numFmtId="0" fontId="154" fillId="31" borderId="11" xfId="26" applyFont="1" applyBorder="1" applyAlignment="1">
      <alignment horizontal="center" vertical="center" wrapText="1"/>
    </xf>
    <xf numFmtId="0" fontId="154" fillId="31" borderId="12" xfId="26" applyFont="1" applyBorder="1" applyAlignment="1">
      <alignment horizontal="center" vertical="center" wrapText="1"/>
    </xf>
    <xf numFmtId="0" fontId="154" fillId="31" borderId="15" xfId="26" applyFont="1" applyBorder="1" applyAlignment="1">
      <alignment horizontal="center" vertical="center" wrapText="1"/>
    </xf>
    <xf numFmtId="0" fontId="148" fillId="31" borderId="11" xfId="26" applyFont="1" applyBorder="1" applyAlignment="1">
      <alignment horizontal="center" vertical="center"/>
    </xf>
    <xf numFmtId="0" fontId="148" fillId="31" borderId="12" xfId="26" applyFont="1" applyBorder="1" applyAlignment="1">
      <alignment horizontal="center" vertical="center"/>
    </xf>
    <xf numFmtId="0" fontId="148" fillId="31" borderId="15" xfId="26" applyFont="1" applyBorder="1" applyAlignment="1">
      <alignment horizontal="center" vertical="center"/>
    </xf>
    <xf numFmtId="0" fontId="144" fillId="49" borderId="11" xfId="26" applyFont="1" applyFill="1" applyBorder="1" applyAlignment="1">
      <alignment horizontal="center" vertical="center"/>
    </xf>
    <xf numFmtId="0" fontId="144" fillId="49" borderId="12" xfId="26" applyFont="1" applyFill="1" applyBorder="1" applyAlignment="1">
      <alignment horizontal="center" vertical="center"/>
    </xf>
    <xf numFmtId="0" fontId="144" fillId="49" borderId="15" xfId="26" applyFont="1" applyFill="1" applyBorder="1" applyAlignment="1">
      <alignment horizontal="center" vertical="center"/>
    </xf>
    <xf numFmtId="0" fontId="151" fillId="31" borderId="11" xfId="26" applyFont="1" applyBorder="1" applyAlignment="1">
      <alignment horizontal="center" vertical="center" wrapText="1"/>
    </xf>
    <xf numFmtId="0" fontId="151" fillId="31" borderId="12" xfId="26" applyFont="1" applyBorder="1" applyAlignment="1">
      <alignment horizontal="center" vertical="center" wrapText="1"/>
    </xf>
    <xf numFmtId="0" fontId="151" fillId="31" borderId="15" xfId="26" applyFont="1" applyBorder="1" applyAlignment="1">
      <alignment horizontal="center" vertical="center" wrapText="1"/>
    </xf>
    <xf numFmtId="0" fontId="144" fillId="55" borderId="11" xfId="26" applyFont="1" applyFill="1" applyBorder="1" applyAlignment="1">
      <alignment horizontal="center" vertical="center"/>
    </xf>
    <xf numFmtId="0" fontId="144" fillId="55" borderId="50" xfId="26" applyFont="1" applyFill="1" applyBorder="1" applyAlignment="1">
      <alignment horizontal="center" vertical="center"/>
    </xf>
    <xf numFmtId="0" fontId="144" fillId="55" borderId="51" xfId="26" applyFont="1" applyFill="1" applyBorder="1" applyAlignment="1">
      <alignment horizontal="center" vertical="center"/>
    </xf>
    <xf numFmtId="9" fontId="144" fillId="31" borderId="33" xfId="26" applyNumberFormat="1" applyFont="1" applyBorder="1" applyAlignment="1">
      <alignment horizontal="center" vertical="center" wrapText="1"/>
    </xf>
    <xf numFmtId="0" fontId="154" fillId="50" borderId="11" xfId="26" applyFont="1" applyFill="1" applyBorder="1" applyAlignment="1">
      <alignment horizontal="center" vertical="center" wrapText="1"/>
    </xf>
    <xf numFmtId="0" fontId="154" fillId="50" borderId="12" xfId="26" applyFont="1" applyFill="1" applyBorder="1" applyAlignment="1">
      <alignment horizontal="center" vertical="center" wrapText="1"/>
    </xf>
    <xf numFmtId="0" fontId="154" fillId="50" borderId="15" xfId="26" applyFont="1" applyFill="1" applyBorder="1" applyAlignment="1">
      <alignment horizontal="center" vertical="center" wrapText="1"/>
    </xf>
    <xf numFmtId="0" fontId="148" fillId="50" borderId="11" xfId="26" applyFont="1" applyFill="1" applyBorder="1" applyAlignment="1">
      <alignment horizontal="center" vertical="center"/>
    </xf>
    <xf numFmtId="0" fontId="148" fillId="50" borderId="12" xfId="26" applyFont="1" applyFill="1" applyBorder="1" applyAlignment="1">
      <alignment horizontal="center" vertical="center"/>
    </xf>
    <xf numFmtId="0" fontId="148" fillId="50" borderId="15" xfId="26" applyFont="1" applyFill="1" applyBorder="1" applyAlignment="1">
      <alignment horizontal="center" vertical="center"/>
    </xf>
    <xf numFmtId="0" fontId="148" fillId="51" borderId="11" xfId="26" applyFont="1" applyFill="1" applyBorder="1" applyAlignment="1">
      <alignment horizontal="center" vertical="center" wrapText="1"/>
    </xf>
    <xf numFmtId="0" fontId="148" fillId="51" borderId="12" xfId="26" applyFont="1" applyFill="1" applyBorder="1" applyAlignment="1">
      <alignment horizontal="center" vertical="center" wrapText="1"/>
    </xf>
    <xf numFmtId="0" fontId="148" fillId="51" borderId="15" xfId="26" applyFont="1" applyFill="1" applyBorder="1" applyAlignment="1">
      <alignment horizontal="center" vertical="center" wrapText="1"/>
    </xf>
    <xf numFmtId="0" fontId="151" fillId="51" borderId="11" xfId="26" applyFont="1" applyFill="1" applyBorder="1" applyAlignment="1">
      <alignment horizontal="center" vertical="center" wrapText="1"/>
    </xf>
    <xf numFmtId="0" fontId="151" fillId="51" borderId="12" xfId="26" applyFont="1" applyFill="1" applyBorder="1" applyAlignment="1">
      <alignment horizontal="center" vertical="center" wrapText="1"/>
    </xf>
    <xf numFmtId="0" fontId="148" fillId="31" borderId="42" xfId="26" applyFont="1" applyBorder="1" applyAlignment="1">
      <alignment horizontal="center" vertical="center" wrapText="1"/>
    </xf>
    <xf numFmtId="0" fontId="148" fillId="31" borderId="44" xfId="26" applyFont="1" applyBorder="1" applyAlignment="1">
      <alignment horizontal="center" vertical="center" wrapText="1"/>
    </xf>
    <xf numFmtId="0" fontId="148" fillId="31" borderId="20" xfId="26" applyFont="1" applyBorder="1" applyAlignment="1">
      <alignment horizontal="center" vertical="center" wrapText="1"/>
    </xf>
    <xf numFmtId="9" fontId="151" fillId="51" borderId="33" xfId="26" applyNumberFormat="1" applyFont="1" applyFill="1" applyBorder="1" applyAlignment="1">
      <alignment horizontal="center" vertical="center" wrapText="1"/>
    </xf>
    <xf numFmtId="0" fontId="154" fillId="31" borderId="42" xfId="26" applyFont="1" applyBorder="1" applyAlignment="1">
      <alignment horizontal="center" vertical="center" wrapText="1"/>
    </xf>
    <xf numFmtId="0" fontId="154" fillId="31" borderId="44" xfId="26" applyFont="1" applyBorder="1" applyAlignment="1">
      <alignment horizontal="center" vertical="center" wrapText="1"/>
    </xf>
    <xf numFmtId="0" fontId="154" fillId="31" borderId="92" xfId="26" applyFont="1" applyBorder="1" applyAlignment="1">
      <alignment horizontal="center" vertical="center" wrapText="1"/>
    </xf>
    <xf numFmtId="0" fontId="151" fillId="51" borderId="93" xfId="26" applyFont="1" applyFill="1" applyBorder="1" applyAlignment="1">
      <alignment horizontal="center" vertical="center" wrapText="1"/>
    </xf>
    <xf numFmtId="0" fontId="151" fillId="51" borderId="94" xfId="26" applyFont="1" applyFill="1" applyBorder="1" applyAlignment="1">
      <alignment horizontal="center" vertical="center" wrapText="1"/>
    </xf>
    <xf numFmtId="0" fontId="151" fillId="51" borderId="95" xfId="26" applyFont="1" applyFill="1" applyBorder="1" applyAlignment="1">
      <alignment horizontal="center" vertical="center" wrapText="1"/>
    </xf>
    <xf numFmtId="0" fontId="154" fillId="31" borderId="96" xfId="26" applyFont="1" applyBorder="1" applyAlignment="1">
      <alignment horizontal="center" wrapText="1"/>
    </xf>
    <xf numFmtId="0" fontId="154" fillId="31" borderId="97" xfId="26" applyFont="1" applyBorder="1" applyAlignment="1">
      <alignment horizontal="center" wrapText="1"/>
    </xf>
    <xf numFmtId="0" fontId="154" fillId="31" borderId="78" xfId="26" applyFont="1" applyBorder="1" applyAlignment="1">
      <alignment horizontal="center" wrapText="1"/>
    </xf>
    <xf numFmtId="0" fontId="151" fillId="51" borderId="33" xfId="26" applyFont="1" applyFill="1" applyBorder="1" applyAlignment="1">
      <alignment horizontal="center" vertical="center" wrapText="1"/>
    </xf>
    <xf numFmtId="0" fontId="148" fillId="31" borderId="15" xfId="26" applyFont="1" applyBorder="1" applyAlignment="1">
      <alignment horizontal="center" vertical="center" wrapText="1"/>
    </xf>
    <xf numFmtId="0" fontId="152" fillId="51" borderId="11" xfId="26" applyFont="1" applyFill="1" applyBorder="1" applyAlignment="1">
      <alignment horizontal="center" vertical="center" wrapText="1"/>
    </xf>
    <xf numFmtId="0" fontId="152" fillId="51" borderId="12" xfId="26" applyFont="1" applyFill="1" applyBorder="1" applyAlignment="1">
      <alignment horizontal="center" vertical="center" wrapText="1"/>
    </xf>
    <xf numFmtId="0" fontId="146" fillId="50" borderId="11" xfId="26" applyFont="1" applyFill="1" applyBorder="1" applyAlignment="1">
      <alignment horizontal="center" vertical="center" wrapText="1"/>
    </xf>
    <xf numFmtId="0" fontId="146" fillId="50" borderId="12" xfId="26" applyFont="1" applyFill="1" applyBorder="1" applyAlignment="1">
      <alignment horizontal="center" vertical="center" wrapText="1"/>
    </xf>
    <xf numFmtId="0" fontId="146" fillId="50" borderId="20" xfId="26" applyFont="1" applyFill="1" applyBorder="1" applyAlignment="1">
      <alignment horizontal="center" vertical="center" wrapText="1"/>
    </xf>
    <xf numFmtId="0" fontId="146" fillId="31" borderId="11" xfId="26" applyFont="1" applyBorder="1" applyAlignment="1">
      <alignment horizontal="center" vertical="center"/>
    </xf>
    <xf numFmtId="0" fontId="146" fillId="31" borderId="12" xfId="26" applyFont="1" applyBorder="1" applyAlignment="1">
      <alignment horizontal="center" vertical="center"/>
    </xf>
    <xf numFmtId="0" fontId="146" fillId="31" borderId="15" xfId="26" applyFont="1" applyBorder="1" applyAlignment="1">
      <alignment horizontal="center" vertical="center"/>
    </xf>
    <xf numFmtId="0" fontId="146" fillId="50" borderId="41" xfId="26" applyFont="1" applyFill="1" applyBorder="1" applyAlignment="1">
      <alignment horizontal="center" vertical="center" wrapText="1"/>
    </xf>
    <xf numFmtId="0" fontId="146" fillId="50" borderId="22" xfId="26" applyFont="1" applyFill="1" applyBorder="1" applyAlignment="1">
      <alignment horizontal="center" vertical="center" wrapText="1"/>
    </xf>
    <xf numFmtId="0" fontId="145" fillId="51" borderId="11" xfId="26" applyFont="1" applyFill="1" applyBorder="1" applyAlignment="1">
      <alignment horizontal="center" vertical="center" wrapText="1"/>
    </xf>
    <xf numFmtId="0" fontId="145" fillId="51" borderId="12" xfId="26" applyFont="1" applyFill="1" applyBorder="1" applyAlignment="1">
      <alignment horizontal="center" vertical="center" wrapText="1"/>
    </xf>
    <xf numFmtId="0" fontId="145" fillId="51" borderId="15" xfId="26" applyFont="1" applyFill="1" applyBorder="1" applyAlignment="1">
      <alignment horizontal="center" vertical="center" wrapText="1"/>
    </xf>
    <xf numFmtId="0" fontId="145" fillId="49" borderId="33" xfId="26" applyFont="1" applyFill="1" applyBorder="1" applyAlignment="1">
      <alignment horizontal="center" vertical="center" wrapText="1"/>
    </xf>
    <xf numFmtId="0" fontId="146" fillId="50" borderId="44" xfId="26" applyFont="1" applyFill="1" applyBorder="1" applyAlignment="1">
      <alignment horizontal="center" vertical="center" wrapText="1"/>
    </xf>
    <xf numFmtId="0" fontId="145" fillId="31" borderId="99" xfId="26" applyFont="1" applyBorder="1" applyAlignment="1">
      <alignment horizontal="center" vertical="center" wrapText="1"/>
    </xf>
    <xf numFmtId="0" fontId="145" fillId="31" borderId="94" xfId="26" applyFont="1" applyBorder="1" applyAlignment="1">
      <alignment horizontal="center" vertical="center" wrapText="1"/>
    </xf>
    <xf numFmtId="0" fontId="145" fillId="31" borderId="95" xfId="26" applyFont="1" applyBorder="1" applyAlignment="1">
      <alignment horizontal="center" vertical="center" wrapText="1"/>
    </xf>
    <xf numFmtId="0" fontId="146" fillId="31" borderId="36" xfId="26" applyFont="1" applyBorder="1" applyAlignment="1">
      <alignment horizontal="center" vertical="center" wrapText="1"/>
    </xf>
    <xf numFmtId="0" fontId="146" fillId="31" borderId="63" xfId="26" applyFont="1" applyBorder="1" applyAlignment="1">
      <alignment horizontal="center" vertical="center" wrapText="1"/>
    </xf>
    <xf numFmtId="0" fontId="146" fillId="31" borderId="60" xfId="26" applyFont="1" applyBorder="1" applyAlignment="1">
      <alignment horizontal="center" vertical="center" wrapText="1"/>
    </xf>
    <xf numFmtId="0" fontId="146" fillId="31" borderId="96" xfId="26" applyFont="1" applyBorder="1" applyAlignment="1">
      <alignment horizontal="center" vertical="center"/>
    </xf>
    <xf numFmtId="0" fontId="146" fillId="31" borderId="97" xfId="26" applyFont="1" applyBorder="1" applyAlignment="1">
      <alignment horizontal="center" vertical="center"/>
    </xf>
    <xf numFmtId="0" fontId="146" fillId="31" borderId="78" xfId="26" applyFont="1" applyBorder="1" applyAlignment="1">
      <alignment horizontal="center" vertical="center"/>
    </xf>
    <xf numFmtId="0" fontId="145" fillId="31" borderId="11" xfId="26" applyFont="1" applyBorder="1" applyAlignment="1">
      <alignment horizontal="center" vertical="center"/>
    </xf>
    <xf numFmtId="0" fontId="145" fillId="31" borderId="12" xfId="26" applyFont="1" applyBorder="1" applyAlignment="1">
      <alignment horizontal="center" vertical="center"/>
    </xf>
    <xf numFmtId="0" fontId="145" fillId="31" borderId="98" xfId="26" applyFont="1" applyBorder="1" applyAlignment="1">
      <alignment horizontal="center" vertical="center"/>
    </xf>
    <xf numFmtId="0" fontId="146" fillId="50" borderId="42" xfId="26" applyFont="1" applyFill="1" applyBorder="1" applyAlignment="1">
      <alignment horizontal="center" vertical="center" wrapText="1"/>
    </xf>
    <xf numFmtId="0" fontId="152" fillId="50" borderId="11" xfId="26" applyFont="1" applyFill="1" applyBorder="1" applyAlignment="1">
      <alignment horizontal="center" vertical="center" wrapText="1"/>
    </xf>
    <xf numFmtId="0" fontId="152" fillId="50" borderId="12" xfId="26" applyFont="1" applyFill="1" applyBorder="1" applyAlignment="1">
      <alignment horizontal="center" vertical="center" wrapText="1"/>
    </xf>
    <xf numFmtId="0" fontId="145" fillId="31" borderId="49" xfId="26" applyFont="1" applyBorder="1" applyAlignment="1">
      <alignment horizontal="center" vertical="center" wrapText="1"/>
    </xf>
    <xf numFmtId="0" fontId="145" fillId="31" borderId="50" xfId="26" applyFont="1" applyBorder="1" applyAlignment="1">
      <alignment horizontal="center" vertical="center" wrapText="1"/>
    </xf>
    <xf numFmtId="0" fontId="145" fillId="31" borderId="100" xfId="26" applyFont="1" applyBorder="1" applyAlignment="1">
      <alignment horizontal="center" vertical="center" wrapText="1"/>
    </xf>
    <xf numFmtId="0" fontId="146" fillId="31" borderId="33" xfId="26" applyFont="1" applyBorder="1" applyAlignment="1">
      <alignment horizontal="center" vertical="center" wrapText="1"/>
    </xf>
    <xf numFmtId="0" fontId="146" fillId="31" borderId="42" xfId="26" applyFont="1" applyBorder="1" applyAlignment="1">
      <alignment horizontal="center" vertical="center"/>
    </xf>
    <xf numFmtId="0" fontId="146" fillId="31" borderId="44" xfId="26" applyFont="1" applyBorder="1" applyAlignment="1">
      <alignment horizontal="center" vertical="center"/>
    </xf>
    <xf numFmtId="0" fontId="146" fillId="31" borderId="20" xfId="26" applyFont="1" applyBorder="1" applyAlignment="1">
      <alignment horizontal="center" vertical="center"/>
    </xf>
    <xf numFmtId="0" fontId="66" fillId="31" borderId="2" xfId="31" applyFont="1"/>
    <xf numFmtId="0" fontId="12" fillId="31" borderId="2" xfId="31"/>
    <xf numFmtId="0" fontId="68" fillId="31" borderId="2" xfId="31" applyFont="1" applyAlignment="1">
      <alignment horizontal="center"/>
    </xf>
    <xf numFmtId="0" fontId="68" fillId="31" borderId="2" xfId="31" applyFont="1" applyAlignment="1">
      <alignment horizontal="center"/>
    </xf>
    <xf numFmtId="0" fontId="69" fillId="31" borderId="2" xfId="31" applyFont="1"/>
    <xf numFmtId="0" fontId="70" fillId="49" borderId="2" xfId="31" applyFont="1" applyFill="1" applyAlignment="1">
      <alignment horizontal="center"/>
    </xf>
    <xf numFmtId="0" fontId="68" fillId="50" borderId="30" xfId="31" applyFont="1" applyFill="1" applyBorder="1" applyAlignment="1">
      <alignment horizontal="left" vertical="center" wrapText="1"/>
    </xf>
    <xf numFmtId="0" fontId="69" fillId="50" borderId="30" xfId="31" applyFont="1" applyFill="1" applyBorder="1" applyAlignment="1">
      <alignment horizontal="center" vertical="center"/>
    </xf>
    <xf numFmtId="49" fontId="69" fillId="50" borderId="11" xfId="31" applyNumberFormat="1" applyFont="1" applyFill="1" applyBorder="1" applyAlignment="1">
      <alignment horizontal="center" vertical="center"/>
    </xf>
    <xf numFmtId="49" fontId="69" fillId="50" borderId="12" xfId="31" applyNumberFormat="1" applyFont="1" applyFill="1" applyBorder="1" applyAlignment="1">
      <alignment horizontal="center" vertical="center"/>
    </xf>
    <xf numFmtId="49" fontId="69" fillId="50" borderId="15" xfId="31" applyNumberFormat="1" applyFont="1" applyFill="1" applyBorder="1" applyAlignment="1">
      <alignment horizontal="center" vertical="center"/>
    </xf>
    <xf numFmtId="0" fontId="69" fillId="50" borderId="11" xfId="31" applyFont="1" applyFill="1" applyBorder="1" applyAlignment="1">
      <alignment horizontal="center" vertical="center" wrapText="1"/>
    </xf>
    <xf numFmtId="0" fontId="69" fillId="50" borderId="12" xfId="31" applyFont="1" applyFill="1" applyBorder="1" applyAlignment="1">
      <alignment horizontal="center" vertical="center" wrapText="1"/>
    </xf>
    <xf numFmtId="0" fontId="69" fillId="50" borderId="15" xfId="31" applyFont="1" applyFill="1" applyBorder="1" applyAlignment="1">
      <alignment horizontal="center" vertical="center" wrapText="1"/>
    </xf>
    <xf numFmtId="0" fontId="68" fillId="31" borderId="11" xfId="31" applyFont="1" applyBorder="1" applyAlignment="1">
      <alignment horizontal="center"/>
    </xf>
    <xf numFmtId="0" fontId="68" fillId="31" borderId="12" xfId="31" applyFont="1" applyBorder="1" applyAlignment="1">
      <alignment horizontal="center"/>
    </xf>
    <xf numFmtId="0" fontId="68" fillId="31" borderId="15" xfId="31" applyFont="1" applyBorder="1" applyAlignment="1">
      <alignment horizontal="center"/>
    </xf>
    <xf numFmtId="0" fontId="69" fillId="31" borderId="49" xfId="31" applyFont="1" applyBorder="1" applyAlignment="1">
      <alignment horizontal="left" vertical="center" wrapText="1"/>
    </xf>
    <xf numFmtId="0" fontId="69" fillId="31" borderId="50" xfId="31" applyFont="1" applyBorder="1" applyAlignment="1">
      <alignment horizontal="left" vertical="center" wrapText="1"/>
    </xf>
    <xf numFmtId="0" fontId="69" fillId="31" borderId="51" xfId="31" applyFont="1" applyBorder="1" applyAlignment="1">
      <alignment horizontal="left" vertical="center" wrapText="1"/>
    </xf>
    <xf numFmtId="0" fontId="69" fillId="31" borderId="48" xfId="31" applyFont="1" applyBorder="1" applyAlignment="1">
      <alignment horizontal="left" vertical="center" wrapText="1"/>
    </xf>
    <xf numFmtId="0" fontId="69" fillId="31" borderId="2" xfId="31" applyFont="1" applyAlignment="1">
      <alignment horizontal="left" vertical="center" wrapText="1"/>
    </xf>
    <xf numFmtId="0" fontId="69" fillId="31" borderId="17" xfId="31" applyFont="1" applyBorder="1" applyAlignment="1">
      <alignment horizontal="left" vertical="center" wrapText="1"/>
    </xf>
    <xf numFmtId="0" fontId="69" fillId="31" borderId="42" xfId="31" applyFont="1" applyBorder="1" applyAlignment="1">
      <alignment horizontal="left" vertical="center" wrapText="1"/>
    </xf>
    <xf numFmtId="0" fontId="69" fillId="31" borderId="44" xfId="31" applyFont="1" applyBorder="1" applyAlignment="1">
      <alignment horizontal="left" vertical="center" wrapText="1"/>
    </xf>
    <xf numFmtId="0" fontId="69" fillId="31" borderId="20" xfId="31" applyFont="1" applyBorder="1" applyAlignment="1">
      <alignment horizontal="left" vertical="center" wrapText="1"/>
    </xf>
    <xf numFmtId="0" fontId="68" fillId="51" borderId="30" xfId="31" applyFont="1" applyFill="1" applyBorder="1" applyAlignment="1">
      <alignment vertical="center" wrapText="1"/>
    </xf>
    <xf numFmtId="0" fontId="69" fillId="51" borderId="11" xfId="31" applyFont="1" applyFill="1" applyBorder="1" applyAlignment="1">
      <alignment horizontal="left" vertical="center" wrapText="1"/>
    </xf>
    <xf numFmtId="0" fontId="69" fillId="51" borderId="12" xfId="31" applyFont="1" applyFill="1" applyBorder="1" applyAlignment="1">
      <alignment horizontal="left" vertical="center"/>
    </xf>
    <xf numFmtId="0" fontId="69" fillId="51" borderId="15" xfId="31" applyFont="1" applyFill="1" applyBorder="1" applyAlignment="1">
      <alignment horizontal="left" vertical="center"/>
    </xf>
    <xf numFmtId="0" fontId="69" fillId="50" borderId="41" xfId="31" applyFont="1" applyFill="1" applyBorder="1" applyAlignment="1">
      <alignment horizontal="center" vertical="center" wrapText="1"/>
    </xf>
    <xf numFmtId="0" fontId="69" fillId="50" borderId="17" xfId="31" applyFont="1" applyFill="1" applyBorder="1" applyAlignment="1">
      <alignment horizontal="center" vertical="center" wrapText="1"/>
    </xf>
    <xf numFmtId="0" fontId="69" fillId="50" borderId="22" xfId="31" applyFont="1" applyFill="1" applyBorder="1" applyAlignment="1">
      <alignment horizontal="center" vertical="center" wrapText="1"/>
    </xf>
    <xf numFmtId="0" fontId="69" fillId="50" borderId="20" xfId="31" applyFont="1" applyFill="1" applyBorder="1" applyAlignment="1">
      <alignment horizontal="center" vertical="center" wrapText="1"/>
    </xf>
    <xf numFmtId="0" fontId="69" fillId="50" borderId="22" xfId="31" applyFont="1" applyFill="1" applyBorder="1" applyAlignment="1">
      <alignment horizontal="left" vertical="top" wrapText="1"/>
    </xf>
    <xf numFmtId="9" fontId="69" fillId="54" borderId="20" xfId="31" applyNumberFormat="1" applyFont="1" applyFill="1" applyBorder="1" applyAlignment="1">
      <alignment horizontal="center" vertical="center"/>
    </xf>
    <xf numFmtId="0" fontId="68" fillId="51" borderId="22" xfId="31" applyFont="1" applyFill="1" applyBorder="1" applyAlignment="1">
      <alignment vertical="center" wrapText="1"/>
    </xf>
    <xf numFmtId="0" fontId="69" fillId="51" borderId="12" xfId="31" applyFont="1" applyFill="1" applyBorder="1" applyAlignment="1">
      <alignment horizontal="left" vertical="center" wrapText="1"/>
    </xf>
    <xf numFmtId="0" fontId="69" fillId="51" borderId="15" xfId="31" applyFont="1" applyFill="1" applyBorder="1" applyAlignment="1">
      <alignment horizontal="left" vertical="center" wrapText="1"/>
    </xf>
    <xf numFmtId="4" fontId="69" fillId="31" borderId="2" xfId="31" applyNumberFormat="1" applyFont="1"/>
    <xf numFmtId="0" fontId="69" fillId="54" borderId="22" xfId="31" applyFont="1" applyFill="1" applyBorder="1" applyAlignment="1">
      <alignment vertical="center" wrapText="1"/>
    </xf>
    <xf numFmtId="3" fontId="69" fillId="54" borderId="20" xfId="2" applyNumberFormat="1" applyFont="1" applyFill="1" applyBorder="1" applyAlignment="1">
      <alignment horizontal="center" vertical="center"/>
    </xf>
    <xf numFmtId="0" fontId="70" fillId="31" borderId="2" xfId="31" applyFont="1"/>
    <xf numFmtId="0" fontId="69" fillId="54" borderId="22" xfId="31" applyFont="1" applyFill="1" applyBorder="1" applyAlignment="1">
      <alignment horizontal="left" vertical="center" wrapText="1"/>
    </xf>
    <xf numFmtId="0" fontId="69" fillId="54" borderId="22" xfId="31" applyFont="1" applyFill="1" applyBorder="1" applyAlignment="1">
      <alignment horizontal="left" vertical="top" wrapText="1"/>
    </xf>
    <xf numFmtId="0" fontId="68" fillId="51" borderId="11" xfId="31" applyFont="1" applyFill="1" applyBorder="1" applyAlignment="1">
      <alignment horizontal="center" vertical="center"/>
    </xf>
    <xf numFmtId="0" fontId="68" fillId="51" borderId="12" xfId="31" applyFont="1" applyFill="1" applyBorder="1" applyAlignment="1">
      <alignment horizontal="center" vertical="center"/>
    </xf>
    <xf numFmtId="0" fontId="68" fillId="51" borderId="15" xfId="31" applyFont="1" applyFill="1" applyBorder="1" applyAlignment="1">
      <alignment horizontal="center" vertical="center"/>
    </xf>
    <xf numFmtId="0" fontId="70" fillId="51" borderId="22" xfId="31" applyFont="1" applyFill="1" applyBorder="1" applyAlignment="1">
      <alignment horizontal="left" vertical="center" wrapText="1"/>
    </xf>
    <xf numFmtId="0" fontId="69" fillId="31" borderId="11" xfId="31" applyFont="1" applyBorder="1" applyAlignment="1">
      <alignment horizontal="center" vertical="center" wrapText="1"/>
    </xf>
    <xf numFmtId="0" fontId="69" fillId="31" borderId="12" xfId="31" applyFont="1" applyBorder="1" applyAlignment="1">
      <alignment horizontal="center" vertical="center"/>
    </xf>
    <xf numFmtId="0" fontId="69" fillId="31" borderId="15" xfId="31" applyFont="1" applyBorder="1" applyAlignment="1">
      <alignment horizontal="center" vertical="center"/>
    </xf>
    <xf numFmtId="0" fontId="69" fillId="50" borderId="22" xfId="31" applyFont="1" applyFill="1" applyBorder="1" applyAlignment="1">
      <alignment horizontal="left" vertical="center" wrapText="1"/>
    </xf>
    <xf numFmtId="0" fontId="97" fillId="50" borderId="11" xfId="31" applyFont="1" applyFill="1" applyBorder="1" applyAlignment="1">
      <alignment horizontal="left" vertical="center" wrapText="1"/>
    </xf>
    <xf numFmtId="0" fontId="97" fillId="50" borderId="12" xfId="31" applyFont="1" applyFill="1" applyBorder="1" applyAlignment="1">
      <alignment horizontal="left" vertical="center" wrapText="1"/>
    </xf>
    <xf numFmtId="0" fontId="97" fillId="50" borderId="15" xfId="31" applyFont="1" applyFill="1" applyBorder="1" applyAlignment="1">
      <alignment horizontal="left" vertical="center" wrapText="1"/>
    </xf>
    <xf numFmtId="0" fontId="69" fillId="50" borderId="11" xfId="31" applyFont="1" applyFill="1" applyBorder="1" applyAlignment="1">
      <alignment horizontal="center" vertical="center"/>
    </xf>
    <xf numFmtId="0" fontId="69" fillId="50" borderId="12" xfId="31" applyFont="1" applyFill="1" applyBorder="1" applyAlignment="1">
      <alignment horizontal="center" vertical="center"/>
    </xf>
    <xf numFmtId="0" fontId="69" fillId="50" borderId="15" xfId="31" applyFont="1" applyFill="1" applyBorder="1" applyAlignment="1">
      <alignment horizontal="center" vertical="center"/>
    </xf>
    <xf numFmtId="0" fontId="68" fillId="50" borderId="17" xfId="31" applyFont="1" applyFill="1" applyBorder="1" applyAlignment="1">
      <alignment horizontal="center" vertical="center" wrapText="1"/>
    </xf>
    <xf numFmtId="0" fontId="68" fillId="50" borderId="20" xfId="31" applyFont="1" applyFill="1" applyBorder="1" applyAlignment="1">
      <alignment horizontal="center" vertical="center" wrapText="1"/>
    </xf>
    <xf numFmtId="3" fontId="69" fillId="50" borderId="22" xfId="31" applyNumberFormat="1" applyFont="1" applyFill="1" applyBorder="1" applyAlignment="1">
      <alignment horizontal="center" vertical="center" wrapText="1"/>
    </xf>
    <xf numFmtId="0" fontId="69" fillId="50" borderId="22" xfId="31" applyFont="1" applyFill="1" applyBorder="1" applyAlignment="1">
      <alignment horizontal="center" vertical="center" wrapText="1"/>
    </xf>
    <xf numFmtId="165" fontId="69" fillId="50" borderId="20" xfId="31" applyNumberFormat="1" applyFont="1" applyFill="1" applyBorder="1" applyAlignment="1">
      <alignment horizontal="center" vertical="center"/>
    </xf>
    <xf numFmtId="3" fontId="69" fillId="31" borderId="2" xfId="31" applyNumberFormat="1" applyFont="1"/>
    <xf numFmtId="0" fontId="68" fillId="51" borderId="11" xfId="31" applyFont="1" applyFill="1" applyBorder="1" applyAlignment="1">
      <alignment horizontal="center" vertical="center" wrapText="1"/>
    </xf>
    <xf numFmtId="0" fontId="68" fillId="51" borderId="12" xfId="31" applyFont="1" applyFill="1" applyBorder="1" applyAlignment="1">
      <alignment horizontal="center" vertical="center" wrapText="1"/>
    </xf>
    <xf numFmtId="0" fontId="68" fillId="51" borderId="15" xfId="31" applyFont="1" applyFill="1" applyBorder="1" applyAlignment="1">
      <alignment horizontal="center" vertical="center" wrapText="1"/>
    </xf>
    <xf numFmtId="0" fontId="69" fillId="31" borderId="22" xfId="31" applyFont="1" applyBorder="1" applyAlignment="1">
      <alignment horizontal="left" vertical="center" wrapText="1" indent="1"/>
    </xf>
    <xf numFmtId="3" fontId="69" fillId="31" borderId="20" xfId="31" applyNumberFormat="1" applyFont="1" applyBorder="1" applyAlignment="1">
      <alignment horizontal="center" vertical="center"/>
    </xf>
    <xf numFmtId="0" fontId="71" fillId="31" borderId="22" xfId="31" applyFont="1" applyBorder="1" applyAlignment="1">
      <alignment horizontal="left" vertical="center" wrapText="1" indent="1"/>
    </xf>
    <xf numFmtId="3" fontId="71" fillId="31" borderId="20" xfId="31" applyNumberFormat="1" applyFont="1" applyBorder="1" applyAlignment="1">
      <alignment horizontal="center" vertical="center"/>
    </xf>
    <xf numFmtId="165" fontId="71" fillId="31" borderId="20" xfId="31" applyNumberFormat="1" applyFont="1" applyBorder="1" applyAlignment="1">
      <alignment horizontal="center" vertical="center"/>
    </xf>
    <xf numFmtId="0" fontId="69" fillId="31" borderId="2" xfId="31" applyFont="1" applyAlignment="1">
      <alignment wrapText="1"/>
    </xf>
    <xf numFmtId="165" fontId="69" fillId="31" borderId="20" xfId="2" applyNumberFormat="1" applyFont="1" applyBorder="1" applyAlignment="1">
      <alignment horizontal="center" vertical="center"/>
    </xf>
    <xf numFmtId="9" fontId="69" fillId="31" borderId="20" xfId="2" applyFont="1" applyBorder="1" applyAlignment="1">
      <alignment horizontal="center" vertical="center"/>
    </xf>
    <xf numFmtId="0" fontId="72" fillId="31" borderId="43" xfId="31" applyFont="1" applyBorder="1" applyAlignment="1">
      <alignment horizontal="left" vertical="center" wrapText="1" indent="1"/>
    </xf>
    <xf numFmtId="0" fontId="70" fillId="49" borderId="22" xfId="31" applyFont="1" applyFill="1" applyBorder="1" applyAlignment="1">
      <alignment vertical="center" wrapText="1"/>
    </xf>
    <xf numFmtId="3" fontId="68" fillId="49" borderId="20" xfId="31" applyNumberFormat="1" applyFont="1" applyFill="1" applyBorder="1" applyAlignment="1">
      <alignment horizontal="center" vertical="center"/>
    </xf>
    <xf numFmtId="0" fontId="69" fillId="51" borderId="22" xfId="31" applyFont="1" applyFill="1" applyBorder="1" applyAlignment="1">
      <alignment vertical="center" wrapText="1"/>
    </xf>
    <xf numFmtId="0" fontId="69" fillId="51" borderId="11" xfId="31" applyFont="1" applyFill="1" applyBorder="1" applyAlignment="1">
      <alignment horizontal="center" vertical="center"/>
    </xf>
    <xf numFmtId="0" fontId="69" fillId="51" borderId="12" xfId="31" applyFont="1" applyFill="1" applyBorder="1" applyAlignment="1">
      <alignment horizontal="center" vertical="center"/>
    </xf>
    <xf numFmtId="0" fontId="69" fillId="51" borderId="15" xfId="31" applyFont="1" applyFill="1" applyBorder="1" applyAlignment="1">
      <alignment horizontal="center" vertical="center"/>
    </xf>
    <xf numFmtId="0" fontId="70" fillId="31" borderId="43" xfId="31" applyFont="1" applyBorder="1" applyAlignment="1">
      <alignment horizontal="left" vertical="center" wrapText="1" indent="1"/>
    </xf>
    <xf numFmtId="3" fontId="69" fillId="31" borderId="22" xfId="31" applyNumberFormat="1" applyFont="1" applyBorder="1" applyAlignment="1">
      <alignment horizontal="center" vertical="center" wrapText="1"/>
    </xf>
    <xf numFmtId="9" fontId="69" fillId="51" borderId="11" xfId="31" applyNumberFormat="1" applyFont="1" applyFill="1" applyBorder="1" applyAlignment="1">
      <alignment horizontal="center" vertical="center"/>
    </xf>
    <xf numFmtId="9" fontId="69" fillId="51" borderId="12" xfId="31" applyNumberFormat="1" applyFont="1" applyFill="1" applyBorder="1" applyAlignment="1">
      <alignment horizontal="center" vertical="center"/>
    </xf>
    <xf numFmtId="9" fontId="69" fillId="51" borderId="15" xfId="31" applyNumberFormat="1" applyFont="1" applyFill="1" applyBorder="1" applyAlignment="1">
      <alignment horizontal="center" vertical="center"/>
    </xf>
    <xf numFmtId="0" fontId="70" fillId="51" borderId="30" xfId="31" applyFont="1" applyFill="1" applyBorder="1" applyAlignment="1">
      <alignment horizontal="center" vertical="center" wrapText="1"/>
    </xf>
    <xf numFmtId="0" fontId="70" fillId="51" borderId="22" xfId="31" applyFont="1" applyFill="1" applyBorder="1" applyAlignment="1">
      <alignment horizontal="left" vertical="center"/>
    </xf>
    <xf numFmtId="9" fontId="69" fillId="51" borderId="44" xfId="31" applyNumberFormat="1" applyFont="1" applyFill="1" applyBorder="1" applyAlignment="1">
      <alignment horizontal="center" vertical="center"/>
    </xf>
    <xf numFmtId="9" fontId="69" fillId="51" borderId="11" xfId="31" applyNumberFormat="1" applyFont="1" applyFill="1" applyBorder="1" applyAlignment="1">
      <alignment horizontal="center" vertical="center" wrapText="1"/>
    </xf>
    <xf numFmtId="9" fontId="69" fillId="51" borderId="12" xfId="31" applyNumberFormat="1" applyFont="1" applyFill="1" applyBorder="1" applyAlignment="1">
      <alignment horizontal="center" vertical="center" wrapText="1"/>
    </xf>
    <xf numFmtId="9" fontId="69" fillId="51" borderId="15" xfId="31" applyNumberFormat="1" applyFont="1" applyFill="1" applyBorder="1" applyAlignment="1">
      <alignment horizontal="center" vertical="center" wrapText="1"/>
    </xf>
    <xf numFmtId="0" fontId="69" fillId="31" borderId="22" xfId="31" applyFont="1" applyBorder="1" applyAlignment="1">
      <alignment horizontal="center" vertical="center" wrapText="1"/>
    </xf>
    <xf numFmtId="0" fontId="70" fillId="51" borderId="30" xfId="31" applyFont="1" applyFill="1" applyBorder="1" applyAlignment="1">
      <alignment horizontal="left" vertical="center" wrapText="1"/>
    </xf>
    <xf numFmtId="0" fontId="69" fillId="51" borderId="11" xfId="31" applyFont="1" applyFill="1" applyBorder="1" applyAlignment="1">
      <alignment vertical="center"/>
    </xf>
    <xf numFmtId="0" fontId="70" fillId="51" borderId="30" xfId="31" applyFont="1" applyFill="1" applyBorder="1" applyAlignment="1">
      <alignment vertical="center" wrapText="1"/>
    </xf>
    <xf numFmtId="0" fontId="69" fillId="51" borderId="12" xfId="31" applyFont="1" applyFill="1" applyBorder="1" applyAlignment="1">
      <alignment vertical="center"/>
    </xf>
    <xf numFmtId="0" fontId="69" fillId="51" borderId="15" xfId="31" applyFont="1" applyFill="1" applyBorder="1" applyAlignment="1">
      <alignment vertical="center"/>
    </xf>
    <xf numFmtId="0" fontId="69" fillId="51" borderId="22" xfId="31" applyFont="1" applyFill="1" applyBorder="1" applyAlignment="1">
      <alignment horizontal="left" vertical="center" wrapText="1"/>
    </xf>
    <xf numFmtId="9" fontId="68" fillId="51" borderId="11" xfId="31" applyNumberFormat="1" applyFont="1" applyFill="1" applyBorder="1" applyAlignment="1">
      <alignment horizontal="center" vertical="center"/>
    </xf>
    <xf numFmtId="9" fontId="68" fillId="51" borderId="12" xfId="31" applyNumberFormat="1" applyFont="1" applyFill="1" applyBorder="1" applyAlignment="1">
      <alignment horizontal="center" vertical="center"/>
    </xf>
    <xf numFmtId="9" fontId="68" fillId="51" borderId="15" xfId="31" applyNumberFormat="1" applyFont="1" applyFill="1" applyBorder="1" applyAlignment="1">
      <alignment horizontal="center" vertical="center"/>
    </xf>
    <xf numFmtId="0" fontId="69" fillId="51" borderId="30" xfId="31" applyFont="1" applyFill="1" applyBorder="1" applyAlignment="1">
      <alignment vertical="center"/>
    </xf>
    <xf numFmtId="0" fontId="69" fillId="50" borderId="41" xfId="31" applyFont="1" applyFill="1" applyBorder="1" applyAlignment="1">
      <alignment vertical="center" wrapText="1"/>
    </xf>
    <xf numFmtId="0" fontId="69" fillId="50" borderId="49" xfId="31" applyFont="1" applyFill="1" applyBorder="1" applyAlignment="1">
      <alignment horizontal="center" vertical="center"/>
    </xf>
    <xf numFmtId="0" fontId="69" fillId="50" borderId="50" xfId="31" applyFont="1" applyFill="1" applyBorder="1" applyAlignment="1">
      <alignment horizontal="center" vertical="center"/>
    </xf>
    <xf numFmtId="0" fontId="69" fillId="50" borderId="51" xfId="31" applyFont="1" applyFill="1" applyBorder="1" applyAlignment="1">
      <alignment horizontal="center" vertical="center"/>
    </xf>
    <xf numFmtId="0" fontId="69" fillId="50" borderId="43" xfId="31" applyFont="1" applyFill="1" applyBorder="1" applyAlignment="1">
      <alignment vertical="center" wrapText="1"/>
    </xf>
    <xf numFmtId="0" fontId="69" fillId="50" borderId="48" xfId="31" applyFont="1" applyFill="1" applyBorder="1" applyAlignment="1">
      <alignment horizontal="center" vertical="center"/>
    </xf>
    <xf numFmtId="0" fontId="69" fillId="50" borderId="2" xfId="31" applyFont="1" applyFill="1" applyAlignment="1">
      <alignment horizontal="center" vertical="center"/>
    </xf>
    <xf numFmtId="0" fontId="69" fillId="50" borderId="17" xfId="31" applyFont="1" applyFill="1" applyBorder="1" applyAlignment="1">
      <alignment horizontal="center" vertical="center"/>
    </xf>
    <xf numFmtId="0" fontId="69" fillId="50" borderId="22" xfId="31" applyFont="1" applyFill="1" applyBorder="1" applyAlignment="1">
      <alignment vertical="center" wrapText="1"/>
    </xf>
    <xf numFmtId="0" fontId="69" fillId="50" borderId="42" xfId="31" applyFont="1" applyFill="1" applyBorder="1" applyAlignment="1">
      <alignment horizontal="center" vertical="center"/>
    </xf>
    <xf numFmtId="0" fontId="69" fillId="50" borderId="44" xfId="31" applyFont="1" applyFill="1" applyBorder="1" applyAlignment="1">
      <alignment horizontal="center" vertical="center"/>
    </xf>
    <xf numFmtId="0" fontId="69" fillId="50" borderId="20" xfId="31" applyFont="1" applyFill="1" applyBorder="1" applyAlignment="1">
      <alignment horizontal="center" vertical="center"/>
    </xf>
    <xf numFmtId="9" fontId="69" fillId="51" borderId="50" xfId="31" applyNumberFormat="1" applyFont="1" applyFill="1" applyBorder="1" applyAlignment="1">
      <alignment horizontal="center" vertical="center"/>
    </xf>
    <xf numFmtId="0" fontId="70" fillId="51" borderId="111" xfId="31" applyFont="1" applyFill="1" applyBorder="1" applyAlignment="1">
      <alignment vertical="center" wrapText="1"/>
    </xf>
    <xf numFmtId="0" fontId="69" fillId="50" borderId="44" xfId="31" applyFont="1" applyFill="1" applyBorder="1" applyAlignment="1">
      <alignment horizontal="center" vertical="center" wrapText="1"/>
    </xf>
    <xf numFmtId="0" fontId="70" fillId="52" borderId="22" xfId="31" applyFont="1" applyFill="1" applyBorder="1" applyAlignment="1">
      <alignment vertical="center" wrapText="1"/>
    </xf>
    <xf numFmtId="3" fontId="68" fillId="52" borderId="20" xfId="31" applyNumberFormat="1" applyFont="1" applyFill="1" applyBorder="1" applyAlignment="1">
      <alignment horizontal="center" vertical="center"/>
    </xf>
    <xf numFmtId="3" fontId="68" fillId="51" borderId="20" xfId="31" applyNumberFormat="1" applyFont="1" applyFill="1" applyBorder="1" applyAlignment="1">
      <alignment horizontal="center" vertical="center"/>
    </xf>
    <xf numFmtId="3" fontId="68" fillId="31" borderId="20" xfId="31" applyNumberFormat="1" applyFont="1" applyBorder="1" applyAlignment="1">
      <alignment horizontal="center" vertical="center"/>
    </xf>
    <xf numFmtId="0" fontId="68" fillId="31" borderId="2" xfId="31" applyFont="1" applyAlignment="1">
      <alignment horizontal="left" vertical="center" wrapText="1" indent="1"/>
    </xf>
    <xf numFmtId="3" fontId="69" fillId="31" borderId="2" xfId="31" applyNumberFormat="1" applyFont="1" applyAlignment="1">
      <alignment horizontal="center" vertical="center"/>
    </xf>
  </cellXfs>
  <cellStyles count="32">
    <cellStyle name="Bad 2" xfId="13" xr:uid="{0254C5FE-F336-435A-92BA-98F4488543FF}"/>
    <cellStyle name="Comma 2" xfId="3" xr:uid="{DEB4BDE9-D4E4-40D2-8EDB-A0B5B7D59364}"/>
    <cellStyle name="Comma 3" xfId="6" xr:uid="{1C2B44A0-B636-4605-A465-3ABA1F98B34E}"/>
    <cellStyle name="Normal" xfId="0" builtinId="0"/>
    <cellStyle name="Normal 10" xfId="14" xr:uid="{48C33B27-19AE-46E4-93F0-E503E5CC0AA0}"/>
    <cellStyle name="Normal 11" xfId="15" xr:uid="{693EF582-CDDC-4A98-B371-16DAAD6EEDF0}"/>
    <cellStyle name="Normal 12" xfId="16" xr:uid="{DF8E8F29-9EF8-4BED-BA6C-3A58C0994579}"/>
    <cellStyle name="Normal 13" xfId="17" xr:uid="{FB5928AB-E90C-4786-A77D-A363DEA62E20}"/>
    <cellStyle name="Normal 14" xfId="19" xr:uid="{51051C54-5CE9-4A74-B80C-5B5529AB2D23}"/>
    <cellStyle name="Normal 15" xfId="20" xr:uid="{117E6F0D-CA08-4132-9316-8D1E300CF4C0}"/>
    <cellStyle name="Normal 16" xfId="21" xr:uid="{528591CC-5745-403F-A171-59CCB5C892BD}"/>
    <cellStyle name="Normal 17" xfId="22" xr:uid="{418B0E4B-1FF0-465D-84C3-7F0CD4B611C3}"/>
    <cellStyle name="Normal 18" xfId="23" xr:uid="{6EF21A43-370C-4C02-A176-B3312306794C}"/>
    <cellStyle name="Normal 19" xfId="24" xr:uid="{A86B9E5C-F63B-4D99-9C7E-670E5C5B912E}"/>
    <cellStyle name="Normal 2" xfId="1" xr:uid="{DBCA2880-D314-425E-9EF3-B40AF70F03CD}"/>
    <cellStyle name="Normal 2 2" xfId="9" xr:uid="{58547640-3874-48FD-B786-E7B456EC7C24}"/>
    <cellStyle name="Normal 20" xfId="25" xr:uid="{4F926148-0BFC-4172-A7AB-2F60F0A9A966}"/>
    <cellStyle name="Normal 21" xfId="26" xr:uid="{FC85B513-3CC1-49DF-88BE-F0660DB63535}"/>
    <cellStyle name="Normal 22" xfId="27" xr:uid="{5151055C-3E55-44F2-8802-D6A7F8A97602}"/>
    <cellStyle name="Normal 23" xfId="28" xr:uid="{E08DAD10-23CA-4595-8DBD-EE829B3FF17F}"/>
    <cellStyle name="Normal 24" xfId="29" xr:uid="{7A7D4D28-119F-4EBE-82F9-DCEAB4A8F5C7}"/>
    <cellStyle name="Normal 25" xfId="30" xr:uid="{A8A314D5-ECBC-4987-803C-EF6E4D4F3F45}"/>
    <cellStyle name="Normal 26" xfId="31" xr:uid="{2101242C-AC8B-41AA-AA3F-7FBDDE7AD9E3}"/>
    <cellStyle name="Normal 3" xfId="4" xr:uid="{8DD61F0B-0D7D-4897-85C8-CBD103E664DA}"/>
    <cellStyle name="Normal 4" xfId="5" xr:uid="{BFB42950-7E69-433C-9DB4-F793590D9AB8}"/>
    <cellStyle name="Normal 5" xfId="7" xr:uid="{A782460E-8C1C-4799-A792-77782464BC9F}"/>
    <cellStyle name="Normal 6" xfId="8" xr:uid="{30406A55-140A-4401-8355-F4DE8343495A}"/>
    <cellStyle name="Normal 7" xfId="10" xr:uid="{5BCBB7D0-0F6D-4EA4-B0A1-06B4840D3205}"/>
    <cellStyle name="Normal 8" xfId="11" xr:uid="{FD183C08-5734-4B7E-8A03-F157FEA3E808}"/>
    <cellStyle name="Normal 9" xfId="12" xr:uid="{F96BFD6D-29F5-4DAD-9884-0D4C00CE5FFF}"/>
    <cellStyle name="Normal_Formati_permbledhese_Investimet 2007" xfId="18" xr:uid="{972C06F0-EA55-4C3A-8FE9-6CAFDAD70EE5}"/>
    <cellStyle name="Percent 2" xfId="2" xr:uid="{B5CB5C19-DB20-414A-A8A6-E3C18DB4774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33</xdr:row>
      <xdr:rowOff>0</xdr:rowOff>
    </xdr:from>
    <xdr:to>
      <xdr:col>7</xdr:col>
      <xdr:colOff>304800</xdr:colOff>
      <xdr:row>34</xdr:row>
      <xdr:rowOff>114300</xdr:rowOff>
    </xdr:to>
    <xdr:sp macro="" textlink="">
      <xdr:nvSpPr>
        <xdr:cNvPr id="2" name="AutoShape 4" descr="https://owa.e-albania.al/owa/service.svc/s/GetFileAttachment?id=AAMkAGRiNjg1N2RkLTY3ZmYtNGE2MS1iMTYyLTdjZjU1Zjc4MWY2MwBGAAAAAADKtIfaa98QRa9dDoBLIZ7xBwDRdYk1wa4tSYVVuFYtOLTiAAAAq75xAAAYt%2F9b8ck1QLJEFzZk4jLxAASCVkNyAAABEgAQADAFduq7mlBLi%2FKzb0%2FbD3w%3D&amp;X-OWA-CANARY=yeI4PPnzQUacrObr2N_ZtkO-CtphkNgIBFY-XpZFaWR3bLDKy6QgfxlYbGnwzF0PARSD1GFKRxA.">
          <a:extLst>
            <a:ext uri="{FF2B5EF4-FFF2-40B4-BE49-F238E27FC236}">
              <a16:creationId xmlns:a16="http://schemas.microsoft.com/office/drawing/2014/main" id="{38668CA9-2F7F-414D-93E6-6B5C22B61404}"/>
            </a:ext>
          </a:extLst>
        </xdr:cNvPr>
        <xdr:cNvSpPr>
          <a:spLocks noChangeAspect="1" noChangeArrowheads="1"/>
        </xdr:cNvSpPr>
      </xdr:nvSpPr>
      <xdr:spPr bwMode="auto">
        <a:xfrm>
          <a:off x="8610600" y="110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2.bin"/><Relationship Id="rId4" Type="http://schemas.openxmlformats.org/officeDocument/2006/relationships/comments" Target="../comments2.xm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98209-FA0E-4985-9D73-EED233A405C7}">
  <sheetPr>
    <outlinePr summaryBelow="0"/>
  </sheetPr>
  <dimension ref="A1:K353"/>
  <sheetViews>
    <sheetView view="pageBreakPreview" topLeftCell="B309" zoomScale="73" zoomScaleNormal="100" zoomScaleSheetLayoutView="73" workbookViewId="0">
      <selection activeCell="P344" sqref="P344"/>
    </sheetView>
  </sheetViews>
  <sheetFormatPr defaultRowHeight="15" x14ac:dyDescent="0.25"/>
  <cols>
    <col min="1" max="1" width="13.28515625" style="1451" hidden="1" customWidth="1"/>
    <col min="2" max="2" width="9.7109375" style="1451" customWidth="1"/>
    <col min="3" max="3" width="28.28515625" style="1451" customWidth="1"/>
    <col min="4" max="6" width="15.85546875" style="1451" customWidth="1"/>
    <col min="7" max="7" width="16.140625" style="1451" customWidth="1"/>
    <col min="8" max="8" width="6.7109375" style="1451" customWidth="1"/>
    <col min="9" max="9" width="18.28515625" style="1451" customWidth="1"/>
    <col min="10" max="10" width="10.7109375" style="1451" customWidth="1"/>
    <col min="11" max="11" width="17.42578125" style="1451" customWidth="1"/>
    <col min="12" max="16384" width="9.140625" style="1451"/>
  </cols>
  <sheetData>
    <row r="1" spans="1:11" ht="20.100000000000001" customHeight="1" x14ac:dyDescent="0.25">
      <c r="A1" s="1450"/>
      <c r="B1" s="1450"/>
      <c r="C1" s="1549" t="s">
        <v>0</v>
      </c>
      <c r="D1" s="1550"/>
      <c r="E1" s="1550"/>
      <c r="F1" s="1550"/>
      <c r="G1" s="1550"/>
      <c r="H1" s="1450"/>
      <c r="I1" s="1450"/>
      <c r="J1" s="1450"/>
      <c r="K1" s="1450"/>
    </row>
    <row r="2" spans="1:11" ht="24.95" customHeight="1" x14ac:dyDescent="0.25">
      <c r="A2" s="1450"/>
      <c r="B2" s="1450"/>
      <c r="C2" s="1551" t="s">
        <v>1</v>
      </c>
      <c r="D2" s="1552"/>
      <c r="E2" s="1552"/>
      <c r="F2" s="1552"/>
      <c r="G2" s="1552"/>
      <c r="H2" s="1450"/>
      <c r="I2" s="1450"/>
      <c r="J2" s="1450"/>
      <c r="K2" s="1450"/>
    </row>
    <row r="3" spans="1:11" ht="14.1" customHeight="1" x14ac:dyDescent="0.25">
      <c r="A3" s="1450"/>
      <c r="B3" s="1450"/>
      <c r="C3" s="1452" t="s">
        <v>2</v>
      </c>
      <c r="D3" s="1547" t="s">
        <v>2215</v>
      </c>
      <c r="E3" s="1548"/>
      <c r="F3" s="1548"/>
      <c r="G3" s="1548"/>
      <c r="H3" s="1450"/>
      <c r="I3" s="1450"/>
      <c r="J3" s="1450"/>
      <c r="K3" s="1450"/>
    </row>
    <row r="4" spans="1:11" ht="14.1" customHeight="1" x14ac:dyDescent="0.25">
      <c r="A4" s="1450"/>
      <c r="B4" s="1450"/>
      <c r="C4" s="1452" t="s">
        <v>4</v>
      </c>
      <c r="D4" s="1547" t="s">
        <v>2216</v>
      </c>
      <c r="E4" s="1548"/>
      <c r="F4" s="1548"/>
      <c r="G4" s="1548"/>
      <c r="H4" s="1450"/>
      <c r="I4" s="1450"/>
      <c r="J4" s="1450"/>
      <c r="K4" s="1450"/>
    </row>
    <row r="5" spans="1:11" ht="14.1" customHeight="1" x14ac:dyDescent="0.25">
      <c r="A5" s="1450"/>
      <c r="B5" s="1450"/>
      <c r="C5" s="1452" t="s">
        <v>6</v>
      </c>
      <c r="D5" s="1547" t="s">
        <v>2217</v>
      </c>
      <c r="E5" s="1548"/>
      <c r="F5" s="1548"/>
      <c r="G5" s="1548"/>
      <c r="H5" s="1450"/>
      <c r="I5" s="1450"/>
      <c r="J5" s="1450"/>
      <c r="K5" s="1450"/>
    </row>
    <row r="6" spans="1:11" ht="14.1" customHeight="1" x14ac:dyDescent="0.25">
      <c r="A6" s="1450"/>
      <c r="B6" s="1450"/>
      <c r="C6" s="1452" t="s">
        <v>8</v>
      </c>
      <c r="D6" s="1547" t="s">
        <v>2183</v>
      </c>
      <c r="E6" s="1548"/>
      <c r="F6" s="1548"/>
      <c r="G6" s="1548"/>
      <c r="H6" s="1450"/>
      <c r="I6" s="1450"/>
      <c r="J6" s="1450"/>
      <c r="K6" s="1450"/>
    </row>
    <row r="7" spans="1:11" ht="14.1" customHeight="1" x14ac:dyDescent="0.25">
      <c r="A7" s="1450"/>
      <c r="B7" s="1450"/>
      <c r="C7" s="1452" t="s">
        <v>10</v>
      </c>
      <c r="D7" s="1555" t="s">
        <v>11</v>
      </c>
      <c r="E7" s="1556"/>
      <c r="F7" s="1556"/>
      <c r="G7" s="1556"/>
      <c r="H7" s="1450"/>
      <c r="I7" s="1450"/>
      <c r="J7" s="1450"/>
      <c r="K7" s="1450"/>
    </row>
    <row r="8" spans="1:11" ht="14.1" customHeight="1" x14ac:dyDescent="0.25">
      <c r="A8" s="1450"/>
      <c r="B8" s="1450"/>
      <c r="C8" s="1557" t="s">
        <v>12</v>
      </c>
      <c r="D8" s="1558"/>
      <c r="E8" s="1558"/>
      <c r="F8" s="1558"/>
      <c r="G8" s="1558"/>
      <c r="H8" s="1450"/>
      <c r="I8" s="1450"/>
      <c r="J8" s="1450"/>
      <c r="K8" s="1450"/>
    </row>
    <row r="9" spans="1:11" ht="41.1" customHeight="1" x14ac:dyDescent="0.25">
      <c r="A9" s="1450"/>
      <c r="B9" s="1450"/>
      <c r="C9" s="1559" t="s">
        <v>2218</v>
      </c>
      <c r="D9" s="1560"/>
      <c r="E9" s="1560"/>
      <c r="F9" s="1560"/>
      <c r="G9" s="1560"/>
      <c r="H9" s="1450"/>
      <c r="I9" s="1450"/>
      <c r="J9" s="1450"/>
      <c r="K9" s="1450"/>
    </row>
    <row r="10" spans="1:11" ht="36.950000000000003" customHeight="1" x14ac:dyDescent="0.25">
      <c r="A10" s="1450"/>
      <c r="B10" s="1450"/>
      <c r="C10" s="1453" t="s">
        <v>14</v>
      </c>
      <c r="D10" s="1561" t="s">
        <v>2219</v>
      </c>
      <c r="E10" s="1562"/>
      <c r="F10" s="1562"/>
      <c r="G10" s="1562"/>
      <c r="H10" s="1450"/>
      <c r="I10" s="1450"/>
      <c r="J10" s="1450"/>
      <c r="K10" s="1450"/>
    </row>
    <row r="11" spans="1:11" ht="27.95" customHeight="1" x14ac:dyDescent="0.25">
      <c r="A11" s="1450"/>
      <c r="B11" s="1450"/>
      <c r="C11" s="1454" t="s">
        <v>16</v>
      </c>
      <c r="D11" s="1455">
        <v>2023</v>
      </c>
      <c r="E11" s="1455">
        <v>2024</v>
      </c>
      <c r="F11" s="1455">
        <v>2025</v>
      </c>
      <c r="G11" s="1455">
        <v>2026</v>
      </c>
      <c r="H11" s="1450"/>
      <c r="I11" s="1450"/>
      <c r="J11" s="1450"/>
      <c r="K11" s="1450"/>
    </row>
    <row r="12" spans="1:11" ht="14.1" customHeight="1" x14ac:dyDescent="0.25">
      <c r="A12" s="1450"/>
      <c r="B12" s="1450"/>
      <c r="C12" s="1456"/>
      <c r="D12" s="1457" t="s">
        <v>17</v>
      </c>
      <c r="E12" s="1457" t="s">
        <v>18</v>
      </c>
      <c r="F12" s="1457" t="s">
        <v>18</v>
      </c>
      <c r="G12" s="1457" t="s">
        <v>18</v>
      </c>
      <c r="H12" s="1450"/>
      <c r="I12" s="1450"/>
      <c r="J12" s="1450"/>
      <c r="K12" s="1450"/>
    </row>
    <row r="13" spans="1:11" ht="20.100000000000001" customHeight="1" x14ac:dyDescent="0.25">
      <c r="A13" s="1450"/>
      <c r="B13" s="1450"/>
      <c r="C13" s="1454" t="s">
        <v>2220</v>
      </c>
      <c r="D13" s="1458" t="s">
        <v>1040</v>
      </c>
      <c r="E13" s="1458" t="s">
        <v>2221</v>
      </c>
      <c r="F13" s="1458" t="s">
        <v>2221</v>
      </c>
      <c r="G13" s="1458" t="s">
        <v>2221</v>
      </c>
      <c r="H13" s="1450"/>
      <c r="I13" s="1450"/>
      <c r="J13" s="1450"/>
      <c r="K13" s="1450"/>
    </row>
    <row r="14" spans="1:11" ht="51.95" customHeight="1" x14ac:dyDescent="0.25">
      <c r="A14" s="1450"/>
      <c r="B14" s="1450"/>
      <c r="C14" s="1453" t="s">
        <v>24</v>
      </c>
      <c r="D14" s="1561" t="s">
        <v>2222</v>
      </c>
      <c r="E14" s="1562"/>
      <c r="F14" s="1562"/>
      <c r="G14" s="1562"/>
      <c r="H14" s="1450"/>
      <c r="I14" s="1450"/>
      <c r="J14" s="1450"/>
      <c r="K14" s="1450"/>
    </row>
    <row r="15" spans="1:11" ht="27.95" customHeight="1" x14ac:dyDescent="0.25">
      <c r="A15" s="1450"/>
      <c r="B15" s="1450"/>
      <c r="C15" s="1454" t="s">
        <v>26</v>
      </c>
      <c r="D15" s="1455">
        <v>2023</v>
      </c>
      <c r="E15" s="1455">
        <v>2024</v>
      </c>
      <c r="F15" s="1455">
        <v>2025</v>
      </c>
      <c r="G15" s="1455">
        <v>2026</v>
      </c>
      <c r="H15" s="1450"/>
      <c r="I15" s="1450"/>
      <c r="J15" s="1450"/>
      <c r="K15" s="1450"/>
    </row>
    <row r="16" spans="1:11" ht="14.1" customHeight="1" x14ac:dyDescent="0.25">
      <c r="A16" s="1450"/>
      <c r="B16" s="1450"/>
      <c r="C16" s="1456"/>
      <c r="D16" s="1457" t="s">
        <v>17</v>
      </c>
      <c r="E16" s="1457" t="s">
        <v>18</v>
      </c>
      <c r="F16" s="1457" t="s">
        <v>18</v>
      </c>
      <c r="G16" s="1457" t="s">
        <v>18</v>
      </c>
      <c r="H16" s="1450"/>
      <c r="I16" s="1450"/>
      <c r="J16" s="1450"/>
      <c r="K16" s="1450"/>
    </row>
    <row r="17" spans="1:11" ht="20.100000000000001" customHeight="1" x14ac:dyDescent="0.25">
      <c r="A17" s="1450"/>
      <c r="B17" s="1450"/>
      <c r="C17" s="1454" t="s">
        <v>2223</v>
      </c>
      <c r="D17" s="1458" t="s">
        <v>272</v>
      </c>
      <c r="E17" s="1458" t="s">
        <v>272</v>
      </c>
      <c r="F17" s="1458" t="s">
        <v>272</v>
      </c>
      <c r="G17" s="1458" t="s">
        <v>272</v>
      </c>
      <c r="H17" s="1450"/>
      <c r="I17" s="1450"/>
      <c r="J17" s="1450"/>
      <c r="K17" s="1450"/>
    </row>
    <row r="18" spans="1:11" ht="20.100000000000001" customHeight="1" x14ac:dyDescent="0.25">
      <c r="A18" s="1450"/>
      <c r="B18" s="1450"/>
      <c r="C18" s="1454" t="s">
        <v>2224</v>
      </c>
      <c r="D18" s="1458" t="s">
        <v>1040</v>
      </c>
      <c r="E18" s="1458" t="s">
        <v>2225</v>
      </c>
      <c r="F18" s="1458" t="s">
        <v>2225</v>
      </c>
      <c r="G18" s="1458" t="s">
        <v>2225</v>
      </c>
      <c r="H18" s="1450"/>
      <c r="I18" s="1450"/>
      <c r="J18" s="1450"/>
      <c r="K18" s="1450"/>
    </row>
    <row r="19" spans="1:11" ht="14.1" customHeight="1" x14ac:dyDescent="0.25">
      <c r="A19" s="1450"/>
      <c r="B19" s="1450"/>
      <c r="C19" s="1553" t="s">
        <v>47</v>
      </c>
      <c r="D19" s="1554"/>
      <c r="E19" s="1554"/>
      <c r="F19" s="1554"/>
      <c r="G19" s="1554"/>
      <c r="H19" s="1450"/>
      <c r="I19" s="1450"/>
      <c r="J19" s="1450"/>
      <c r="K19" s="1450"/>
    </row>
    <row r="20" spans="1:11" ht="14.1" customHeight="1" x14ac:dyDescent="0.25">
      <c r="A20" s="1450"/>
      <c r="B20" s="1450"/>
      <c r="C20" s="1459" t="s">
        <v>2226</v>
      </c>
      <c r="D20" s="1553" t="s">
        <v>2227</v>
      </c>
      <c r="E20" s="1554"/>
      <c r="F20" s="1554"/>
      <c r="G20" s="1554"/>
      <c r="H20" s="1450"/>
      <c r="I20" s="1450"/>
      <c r="J20" s="1450"/>
      <c r="K20" s="1450"/>
    </row>
    <row r="21" spans="1:11" ht="18" customHeight="1" x14ac:dyDescent="0.25">
      <c r="A21" s="1450"/>
      <c r="B21" s="1450"/>
      <c r="C21" s="1460" t="s">
        <v>50</v>
      </c>
      <c r="D21" s="1563" t="s">
        <v>2228</v>
      </c>
      <c r="E21" s="1564"/>
      <c r="F21" s="1564"/>
      <c r="G21" s="1564"/>
      <c r="H21" s="1450"/>
      <c r="I21" s="1450"/>
      <c r="J21" s="1450"/>
      <c r="K21" s="1450"/>
    </row>
    <row r="22" spans="1:11" ht="18" customHeight="1" x14ac:dyDescent="0.25">
      <c r="A22" s="1450"/>
      <c r="B22" s="1450"/>
      <c r="C22" s="1461" t="s">
        <v>52</v>
      </c>
      <c r="D22" s="1565" t="s">
        <v>2229</v>
      </c>
      <c r="E22" s="1566"/>
      <c r="F22" s="1566"/>
      <c r="G22" s="1566"/>
      <c r="H22" s="1450"/>
      <c r="I22" s="1450"/>
      <c r="J22" s="1450"/>
      <c r="K22" s="1450"/>
    </row>
    <row r="23" spans="1:11" ht="18" customHeight="1" x14ac:dyDescent="0.25">
      <c r="A23" s="1450"/>
      <c r="B23" s="1450"/>
      <c r="C23" s="1461" t="s">
        <v>54</v>
      </c>
      <c r="D23" s="1565" t="s">
        <v>2230</v>
      </c>
      <c r="E23" s="1566"/>
      <c r="F23" s="1566"/>
      <c r="G23" s="1566"/>
      <c r="H23" s="1450"/>
      <c r="I23" s="1450"/>
      <c r="J23" s="1450"/>
      <c r="K23" s="1450"/>
    </row>
    <row r="24" spans="1:11" ht="15" customHeight="1" x14ac:dyDescent="0.25">
      <c r="A24" s="1450"/>
      <c r="B24" s="1450"/>
      <c r="C24" s="1462"/>
      <c r="D24" s="1463">
        <v>2023</v>
      </c>
      <c r="E24" s="1463">
        <v>2024</v>
      </c>
      <c r="F24" s="1463">
        <v>2025</v>
      </c>
      <c r="G24" s="1463">
        <v>2026</v>
      </c>
      <c r="H24" s="1450"/>
      <c r="I24" s="1450"/>
      <c r="J24" s="1450"/>
      <c r="K24" s="1450"/>
    </row>
    <row r="25" spans="1:11" ht="15" customHeight="1" x14ac:dyDescent="0.25">
      <c r="A25" s="1450"/>
      <c r="B25" s="1450"/>
      <c r="C25" s="1464"/>
      <c r="D25" s="1465" t="s">
        <v>17</v>
      </c>
      <c r="E25" s="1465" t="s">
        <v>18</v>
      </c>
      <c r="F25" s="1465" t="s">
        <v>18</v>
      </c>
      <c r="G25" s="1465" t="s">
        <v>18</v>
      </c>
      <c r="H25" s="1450"/>
      <c r="I25" s="1450"/>
      <c r="J25" s="1450"/>
      <c r="K25" s="1450"/>
    </row>
    <row r="26" spans="1:11" ht="14.1" customHeight="1" x14ac:dyDescent="0.25">
      <c r="A26" s="1450"/>
      <c r="B26" s="1450"/>
      <c r="C26" s="1454" t="s">
        <v>56</v>
      </c>
      <c r="D26" s="1458" t="s">
        <v>1040</v>
      </c>
      <c r="E26" s="1458" t="s">
        <v>2221</v>
      </c>
      <c r="F26" s="1458" t="s">
        <v>2221</v>
      </c>
      <c r="G26" s="1458" t="s">
        <v>2221</v>
      </c>
      <c r="H26" s="1450"/>
      <c r="I26" s="1450"/>
      <c r="J26" s="1450"/>
      <c r="K26" s="1450"/>
    </row>
    <row r="27" spans="1:11" ht="14.1" customHeight="1" x14ac:dyDescent="0.25">
      <c r="A27" s="1450"/>
      <c r="B27" s="1450"/>
      <c r="C27" s="1454" t="s">
        <v>59</v>
      </c>
      <c r="D27" s="1458" t="s">
        <v>2231</v>
      </c>
      <c r="E27" s="1458" t="s">
        <v>2232</v>
      </c>
      <c r="F27" s="1458" t="s">
        <v>2232</v>
      </c>
      <c r="G27" s="1458" t="s">
        <v>2232</v>
      </c>
      <c r="H27" s="1450"/>
      <c r="I27" s="1450"/>
      <c r="J27" s="1450"/>
      <c r="K27" s="1450"/>
    </row>
    <row r="28" spans="1:11" ht="14.1" customHeight="1" x14ac:dyDescent="0.25">
      <c r="A28" s="1450"/>
      <c r="B28" s="1450"/>
      <c r="C28" s="1454" t="s">
        <v>63</v>
      </c>
      <c r="D28" s="1458" t="s">
        <v>2233</v>
      </c>
      <c r="E28" s="1458" t="s">
        <v>2234</v>
      </c>
      <c r="F28" s="1458" t="s">
        <v>2234</v>
      </c>
      <c r="G28" s="1458" t="s">
        <v>2234</v>
      </c>
      <c r="H28" s="1450"/>
      <c r="I28" s="1450"/>
      <c r="J28" s="1450"/>
      <c r="K28" s="1450"/>
    </row>
    <row r="29" spans="1:11" ht="14.1" customHeight="1" x14ac:dyDescent="0.25">
      <c r="A29" s="1450"/>
      <c r="B29" s="1450"/>
      <c r="C29" s="1454" t="s">
        <v>68</v>
      </c>
      <c r="D29" s="1458" t="s">
        <v>69</v>
      </c>
      <c r="E29" s="1458" t="s">
        <v>511</v>
      </c>
      <c r="F29" s="1458" t="s">
        <v>75</v>
      </c>
      <c r="G29" s="1458" t="s">
        <v>75</v>
      </c>
      <c r="H29" s="1450"/>
      <c r="I29" s="1450"/>
      <c r="J29" s="1450"/>
      <c r="K29" s="1450"/>
    </row>
    <row r="30" spans="1:11" ht="14.1" customHeight="1" x14ac:dyDescent="0.25">
      <c r="A30" s="1450"/>
      <c r="B30" s="1450"/>
      <c r="C30" s="1454" t="s">
        <v>73</v>
      </c>
      <c r="D30" s="1458" t="s">
        <v>69</v>
      </c>
      <c r="E30" s="1458" t="s">
        <v>2235</v>
      </c>
      <c r="F30" s="1458" t="s">
        <v>75</v>
      </c>
      <c r="G30" s="1458" t="s">
        <v>75</v>
      </c>
      <c r="H30" s="1450"/>
      <c r="I30" s="1450"/>
      <c r="J30" s="1450"/>
      <c r="K30" s="1450"/>
    </row>
    <row r="31" spans="1:11" ht="14.1" customHeight="1" x14ac:dyDescent="0.25">
      <c r="A31" s="1450"/>
      <c r="B31" s="1450"/>
      <c r="C31" s="1454" t="s">
        <v>77</v>
      </c>
      <c r="D31" s="1458" t="s">
        <v>69</v>
      </c>
      <c r="E31" s="1458" t="s">
        <v>2236</v>
      </c>
      <c r="F31" s="1458" t="s">
        <v>75</v>
      </c>
      <c r="G31" s="1458" t="s">
        <v>75</v>
      </c>
      <c r="H31" s="1450"/>
      <c r="I31" s="1450"/>
      <c r="J31" s="1450"/>
      <c r="K31" s="1450"/>
    </row>
    <row r="32" spans="1:11" ht="14.1" customHeight="1" x14ac:dyDescent="0.25">
      <c r="A32" s="1450"/>
      <c r="B32" s="1450"/>
      <c r="C32" s="1567" t="s">
        <v>81</v>
      </c>
      <c r="D32" s="1568"/>
      <c r="E32" s="1568"/>
      <c r="F32" s="1568"/>
      <c r="G32" s="1568"/>
      <c r="H32" s="1450"/>
      <c r="I32" s="1450"/>
      <c r="J32" s="1450"/>
      <c r="K32" s="1450"/>
    </row>
    <row r="33" spans="1:11" ht="14.1" customHeight="1" x14ac:dyDescent="0.25">
      <c r="A33" s="1450"/>
      <c r="B33" s="1450"/>
      <c r="C33" s="1462"/>
      <c r="D33" s="1463">
        <v>2023</v>
      </c>
      <c r="E33" s="1463">
        <v>2024</v>
      </c>
      <c r="F33" s="1463">
        <v>2025</v>
      </c>
      <c r="G33" s="1463">
        <v>2026</v>
      </c>
      <c r="H33" s="1450"/>
      <c r="I33" s="1450"/>
      <c r="J33" s="1450"/>
      <c r="K33" s="1450"/>
    </row>
    <row r="34" spans="1:11" ht="14.1" customHeight="1" x14ac:dyDescent="0.25">
      <c r="A34" s="1450"/>
      <c r="B34" s="1450"/>
      <c r="C34" s="1464"/>
      <c r="D34" s="1465" t="s">
        <v>17</v>
      </c>
      <c r="E34" s="1465" t="s">
        <v>18</v>
      </c>
      <c r="F34" s="1465" t="s">
        <v>18</v>
      </c>
      <c r="G34" s="1465" t="s">
        <v>18</v>
      </c>
      <c r="H34" s="1450"/>
      <c r="I34" s="1450"/>
      <c r="J34" s="1450"/>
      <c r="K34" s="1450"/>
    </row>
    <row r="35" spans="1:11" ht="14.1" customHeight="1" x14ac:dyDescent="0.25">
      <c r="A35" s="1450"/>
      <c r="B35" s="1450"/>
      <c r="C35" s="1466" t="s">
        <v>82</v>
      </c>
      <c r="D35" s="1467">
        <v>0</v>
      </c>
      <c r="E35" s="1467">
        <v>114500000</v>
      </c>
      <c r="F35" s="1467">
        <v>114500000</v>
      </c>
      <c r="G35" s="1467">
        <v>114500000</v>
      </c>
      <c r="H35" s="1450"/>
      <c r="I35" s="1450"/>
      <c r="J35" s="1450"/>
      <c r="K35" s="1450"/>
    </row>
    <row r="36" spans="1:11" ht="14.1" customHeight="1" x14ac:dyDescent="0.25">
      <c r="A36" s="1450"/>
      <c r="B36" s="1450"/>
      <c r="C36" s="1466" t="s">
        <v>83</v>
      </c>
      <c r="D36" s="1467">
        <v>0</v>
      </c>
      <c r="E36" s="1467">
        <v>114500000</v>
      </c>
      <c r="F36" s="1467">
        <v>114500000</v>
      </c>
      <c r="G36" s="1467">
        <v>114500000</v>
      </c>
      <c r="H36" s="1450"/>
      <c r="I36" s="1450"/>
      <c r="J36" s="1450"/>
      <c r="K36" s="1450"/>
    </row>
    <row r="37" spans="1:11" ht="14.1" customHeight="1" x14ac:dyDescent="0.25">
      <c r="A37" s="1450"/>
      <c r="B37" s="1450"/>
      <c r="C37" s="1466" t="s">
        <v>84</v>
      </c>
      <c r="D37" s="1467">
        <v>0</v>
      </c>
      <c r="E37" s="1467">
        <v>0</v>
      </c>
      <c r="F37" s="1467">
        <v>0</v>
      </c>
      <c r="G37" s="1467">
        <v>0</v>
      </c>
      <c r="H37" s="1450"/>
      <c r="I37" s="1450"/>
      <c r="J37" s="1450"/>
      <c r="K37" s="1450"/>
    </row>
    <row r="38" spans="1:11" ht="14.1" customHeight="1" x14ac:dyDescent="0.25">
      <c r="A38" s="1450"/>
      <c r="B38" s="1450"/>
      <c r="C38" s="1466" t="s">
        <v>85</v>
      </c>
      <c r="D38" s="1467">
        <v>0</v>
      </c>
      <c r="E38" s="1467">
        <v>17900000</v>
      </c>
      <c r="F38" s="1467">
        <v>17900000</v>
      </c>
      <c r="G38" s="1467">
        <v>17900000</v>
      </c>
      <c r="H38" s="1450"/>
      <c r="I38" s="1450"/>
      <c r="J38" s="1450"/>
      <c r="K38" s="1450"/>
    </row>
    <row r="39" spans="1:11" ht="14.1" customHeight="1" x14ac:dyDescent="0.25">
      <c r="A39" s="1450"/>
      <c r="B39" s="1450"/>
      <c r="C39" s="1466" t="s">
        <v>83</v>
      </c>
      <c r="D39" s="1467">
        <v>0</v>
      </c>
      <c r="E39" s="1467">
        <v>17900000</v>
      </c>
      <c r="F39" s="1467">
        <v>17900000</v>
      </c>
      <c r="G39" s="1467">
        <v>17900000</v>
      </c>
      <c r="H39" s="1450"/>
      <c r="I39" s="1450"/>
      <c r="J39" s="1450"/>
      <c r="K39" s="1450"/>
    </row>
    <row r="40" spans="1:11" ht="14.1" customHeight="1" x14ac:dyDescent="0.25">
      <c r="A40" s="1450"/>
      <c r="B40" s="1450"/>
      <c r="C40" s="1466" t="s">
        <v>84</v>
      </c>
      <c r="D40" s="1467">
        <v>0</v>
      </c>
      <c r="E40" s="1467">
        <v>0</v>
      </c>
      <c r="F40" s="1467">
        <v>0</v>
      </c>
      <c r="G40" s="1467">
        <v>0</v>
      </c>
      <c r="H40" s="1450"/>
      <c r="I40" s="1450"/>
      <c r="J40" s="1450"/>
      <c r="K40" s="1450"/>
    </row>
    <row r="41" spans="1:11" ht="14.1" customHeight="1" x14ac:dyDescent="0.25">
      <c r="A41" s="1450"/>
      <c r="B41" s="1450"/>
      <c r="C41" s="1466" t="s">
        <v>86</v>
      </c>
      <c r="D41" s="1467">
        <v>0</v>
      </c>
      <c r="E41" s="1467">
        <v>45900000</v>
      </c>
      <c r="F41" s="1467">
        <v>45900000</v>
      </c>
      <c r="G41" s="1467">
        <v>45900000</v>
      </c>
      <c r="H41" s="1450"/>
      <c r="I41" s="1450"/>
      <c r="J41" s="1450"/>
      <c r="K41" s="1450"/>
    </row>
    <row r="42" spans="1:11" ht="14.1" customHeight="1" x14ac:dyDescent="0.25">
      <c r="A42" s="1450"/>
      <c r="B42" s="1450"/>
      <c r="C42" s="1466" t="s">
        <v>83</v>
      </c>
      <c r="D42" s="1467">
        <v>0</v>
      </c>
      <c r="E42" s="1467">
        <v>45900000</v>
      </c>
      <c r="F42" s="1467">
        <v>45900000</v>
      </c>
      <c r="G42" s="1467">
        <v>45900000</v>
      </c>
      <c r="H42" s="1450"/>
      <c r="I42" s="1450"/>
      <c r="J42" s="1450"/>
      <c r="K42" s="1450"/>
    </row>
    <row r="43" spans="1:11" ht="14.1" customHeight="1" x14ac:dyDescent="0.25">
      <c r="A43" s="1450"/>
      <c r="B43" s="1450"/>
      <c r="C43" s="1466" t="s">
        <v>84</v>
      </c>
      <c r="D43" s="1467">
        <v>0</v>
      </c>
      <c r="E43" s="1467">
        <v>0</v>
      </c>
      <c r="F43" s="1467">
        <v>0</v>
      </c>
      <c r="G43" s="1467">
        <v>0</v>
      </c>
      <c r="H43" s="1450"/>
      <c r="I43" s="1450"/>
      <c r="J43" s="1450"/>
      <c r="K43" s="1450"/>
    </row>
    <row r="44" spans="1:11" ht="14.1" customHeight="1" x14ac:dyDescent="0.25">
      <c r="A44" s="1450"/>
      <c r="B44" s="1450"/>
      <c r="C44" s="1466" t="s">
        <v>87</v>
      </c>
      <c r="D44" s="1467">
        <v>0</v>
      </c>
      <c r="E44" s="1467">
        <v>0</v>
      </c>
      <c r="F44" s="1467">
        <v>0</v>
      </c>
      <c r="G44" s="1467">
        <v>0</v>
      </c>
      <c r="H44" s="1450"/>
      <c r="I44" s="1450"/>
      <c r="J44" s="1450"/>
      <c r="K44" s="1450"/>
    </row>
    <row r="45" spans="1:11" ht="14.1" customHeight="1" x14ac:dyDescent="0.25">
      <c r="A45" s="1450"/>
      <c r="B45" s="1450"/>
      <c r="C45" s="1466" t="s">
        <v>83</v>
      </c>
      <c r="D45" s="1467">
        <v>0</v>
      </c>
      <c r="E45" s="1467">
        <v>0</v>
      </c>
      <c r="F45" s="1467">
        <v>0</v>
      </c>
      <c r="G45" s="1467">
        <v>0</v>
      </c>
      <c r="H45" s="1450"/>
      <c r="I45" s="1450"/>
      <c r="J45" s="1450"/>
      <c r="K45" s="1450"/>
    </row>
    <row r="46" spans="1:11" ht="14.1" customHeight="1" x14ac:dyDescent="0.25">
      <c r="A46" s="1450"/>
      <c r="B46" s="1450"/>
      <c r="C46" s="1466" t="s">
        <v>84</v>
      </c>
      <c r="D46" s="1467">
        <v>0</v>
      </c>
      <c r="E46" s="1467">
        <v>0</v>
      </c>
      <c r="F46" s="1467">
        <v>0</v>
      </c>
      <c r="G46" s="1467">
        <v>0</v>
      </c>
      <c r="H46" s="1450"/>
      <c r="I46" s="1450"/>
      <c r="J46" s="1450"/>
      <c r="K46" s="1450"/>
    </row>
    <row r="47" spans="1:11" ht="14.1" customHeight="1" x14ac:dyDescent="0.25">
      <c r="A47" s="1450"/>
      <c r="B47" s="1450"/>
      <c r="C47" s="1466" t="s">
        <v>88</v>
      </c>
      <c r="D47" s="1467">
        <v>0</v>
      </c>
      <c r="E47" s="1467">
        <v>0</v>
      </c>
      <c r="F47" s="1467">
        <v>0</v>
      </c>
      <c r="G47" s="1467">
        <v>0</v>
      </c>
      <c r="H47" s="1450"/>
      <c r="I47" s="1450"/>
      <c r="J47" s="1450"/>
      <c r="K47" s="1450"/>
    </row>
    <row r="48" spans="1:11" ht="14.1" customHeight="1" x14ac:dyDescent="0.25">
      <c r="A48" s="1450"/>
      <c r="B48" s="1450"/>
      <c r="C48" s="1466" t="s">
        <v>83</v>
      </c>
      <c r="D48" s="1467">
        <v>0</v>
      </c>
      <c r="E48" s="1467">
        <v>0</v>
      </c>
      <c r="F48" s="1467">
        <v>0</v>
      </c>
      <c r="G48" s="1467">
        <v>0</v>
      </c>
      <c r="H48" s="1450"/>
      <c r="I48" s="1450"/>
      <c r="J48" s="1450"/>
      <c r="K48" s="1450"/>
    </row>
    <row r="49" spans="1:11" ht="14.1" customHeight="1" x14ac:dyDescent="0.25">
      <c r="A49" s="1450"/>
      <c r="B49" s="1450"/>
      <c r="C49" s="1466" t="s">
        <v>84</v>
      </c>
      <c r="D49" s="1467">
        <v>0</v>
      </c>
      <c r="E49" s="1467">
        <v>0</v>
      </c>
      <c r="F49" s="1467">
        <v>0</v>
      </c>
      <c r="G49" s="1467">
        <v>0</v>
      </c>
      <c r="H49" s="1450"/>
      <c r="I49" s="1450"/>
      <c r="J49" s="1450"/>
      <c r="K49" s="1450"/>
    </row>
    <row r="50" spans="1:11" ht="14.1" customHeight="1" x14ac:dyDescent="0.25">
      <c r="A50" s="1450"/>
      <c r="B50" s="1450"/>
      <c r="C50" s="1466" t="s">
        <v>89</v>
      </c>
      <c r="D50" s="1467">
        <v>0</v>
      </c>
      <c r="E50" s="1467">
        <v>0</v>
      </c>
      <c r="F50" s="1467">
        <v>0</v>
      </c>
      <c r="G50" s="1467">
        <v>0</v>
      </c>
      <c r="H50" s="1450"/>
      <c r="I50" s="1450"/>
      <c r="J50" s="1450"/>
      <c r="K50" s="1450"/>
    </row>
    <row r="51" spans="1:11" ht="14.1" customHeight="1" x14ac:dyDescent="0.25">
      <c r="A51" s="1450"/>
      <c r="B51" s="1450"/>
      <c r="C51" s="1466" t="s">
        <v>83</v>
      </c>
      <c r="D51" s="1467">
        <v>0</v>
      </c>
      <c r="E51" s="1467">
        <v>0</v>
      </c>
      <c r="F51" s="1467">
        <v>0</v>
      </c>
      <c r="G51" s="1467">
        <v>0</v>
      </c>
      <c r="H51" s="1450"/>
      <c r="I51" s="1450"/>
      <c r="J51" s="1450"/>
      <c r="K51" s="1450"/>
    </row>
    <row r="52" spans="1:11" ht="14.1" customHeight="1" x14ac:dyDescent="0.25">
      <c r="A52" s="1450"/>
      <c r="B52" s="1450"/>
      <c r="C52" s="1466" t="s">
        <v>84</v>
      </c>
      <c r="D52" s="1467">
        <v>0</v>
      </c>
      <c r="E52" s="1467">
        <v>0</v>
      </c>
      <c r="F52" s="1467">
        <v>0</v>
      </c>
      <c r="G52" s="1467">
        <v>0</v>
      </c>
      <c r="H52" s="1450"/>
      <c r="I52" s="1450"/>
      <c r="J52" s="1450"/>
      <c r="K52" s="1450"/>
    </row>
    <row r="53" spans="1:11" ht="14.1" customHeight="1" x14ac:dyDescent="0.25">
      <c r="A53" s="1450"/>
      <c r="B53" s="1450"/>
      <c r="C53" s="1466" t="s">
        <v>90</v>
      </c>
      <c r="D53" s="1467">
        <v>0</v>
      </c>
      <c r="E53" s="1467">
        <v>0</v>
      </c>
      <c r="F53" s="1467">
        <v>0</v>
      </c>
      <c r="G53" s="1467">
        <v>0</v>
      </c>
      <c r="H53" s="1450"/>
      <c r="I53" s="1450"/>
      <c r="J53" s="1450"/>
      <c r="K53" s="1450"/>
    </row>
    <row r="54" spans="1:11" ht="14.1" customHeight="1" x14ac:dyDescent="0.25">
      <c r="A54" s="1450"/>
      <c r="B54" s="1450"/>
      <c r="C54" s="1466" t="s">
        <v>83</v>
      </c>
      <c r="D54" s="1467">
        <v>0</v>
      </c>
      <c r="E54" s="1467">
        <v>0</v>
      </c>
      <c r="F54" s="1467">
        <v>0</v>
      </c>
      <c r="G54" s="1467">
        <v>0</v>
      </c>
      <c r="H54" s="1450"/>
      <c r="I54" s="1450"/>
      <c r="J54" s="1450"/>
      <c r="K54" s="1450"/>
    </row>
    <row r="55" spans="1:11" ht="14.1" customHeight="1" x14ac:dyDescent="0.25">
      <c r="A55" s="1450"/>
      <c r="B55" s="1450"/>
      <c r="C55" s="1466" t="s">
        <v>84</v>
      </c>
      <c r="D55" s="1467">
        <v>0</v>
      </c>
      <c r="E55" s="1467">
        <v>0</v>
      </c>
      <c r="F55" s="1467">
        <v>0</v>
      </c>
      <c r="G55" s="1467">
        <v>0</v>
      </c>
      <c r="H55" s="1450"/>
      <c r="I55" s="1450"/>
      <c r="J55" s="1450"/>
      <c r="K55" s="1450"/>
    </row>
    <row r="56" spans="1:11" ht="14.1" customHeight="1" x14ac:dyDescent="0.25">
      <c r="A56" s="1450"/>
      <c r="B56" s="1450"/>
      <c r="C56" s="1466" t="s">
        <v>91</v>
      </c>
      <c r="D56" s="1467">
        <v>0</v>
      </c>
      <c r="E56" s="1467">
        <v>0</v>
      </c>
      <c r="F56" s="1467">
        <v>0</v>
      </c>
      <c r="G56" s="1467">
        <v>0</v>
      </c>
      <c r="H56" s="1450"/>
      <c r="I56" s="1450"/>
      <c r="J56" s="1450"/>
      <c r="K56" s="1450"/>
    </row>
    <row r="57" spans="1:11" ht="14.1" customHeight="1" x14ac:dyDescent="0.25">
      <c r="A57" s="1450"/>
      <c r="B57" s="1450"/>
      <c r="C57" s="1466" t="s">
        <v>83</v>
      </c>
      <c r="D57" s="1467">
        <v>0</v>
      </c>
      <c r="E57" s="1467">
        <v>0</v>
      </c>
      <c r="F57" s="1467">
        <v>0</v>
      </c>
      <c r="G57" s="1467">
        <v>0</v>
      </c>
      <c r="H57" s="1450"/>
      <c r="I57" s="1450"/>
      <c r="J57" s="1450"/>
      <c r="K57" s="1450"/>
    </row>
    <row r="58" spans="1:11" ht="14.1" customHeight="1" x14ac:dyDescent="0.25">
      <c r="A58" s="1450"/>
      <c r="B58" s="1450"/>
      <c r="C58" s="1466" t="s">
        <v>92</v>
      </c>
      <c r="D58" s="1467">
        <v>0</v>
      </c>
      <c r="E58" s="1467">
        <v>0</v>
      </c>
      <c r="F58" s="1467">
        <v>0</v>
      </c>
      <c r="G58" s="1467">
        <v>0</v>
      </c>
      <c r="H58" s="1450"/>
      <c r="I58" s="1450"/>
      <c r="J58" s="1450"/>
      <c r="K58" s="1450"/>
    </row>
    <row r="59" spans="1:11" ht="14.1" customHeight="1" x14ac:dyDescent="0.25">
      <c r="A59" s="1450"/>
      <c r="B59" s="1450"/>
      <c r="C59" s="1466" t="s">
        <v>93</v>
      </c>
      <c r="D59" s="1467">
        <v>0</v>
      </c>
      <c r="E59" s="1467">
        <v>0</v>
      </c>
      <c r="F59" s="1467">
        <v>0</v>
      </c>
      <c r="G59" s="1467">
        <v>0</v>
      </c>
      <c r="H59" s="1450"/>
      <c r="I59" s="1450"/>
      <c r="J59" s="1450"/>
      <c r="K59" s="1450"/>
    </row>
    <row r="60" spans="1:11" ht="14.1" customHeight="1" x14ac:dyDescent="0.25">
      <c r="A60" s="1450"/>
      <c r="B60" s="1450"/>
      <c r="C60" s="1466" t="s">
        <v>94</v>
      </c>
      <c r="D60" s="1467">
        <v>0</v>
      </c>
      <c r="E60" s="1467">
        <v>0</v>
      </c>
      <c r="F60" s="1467">
        <v>0</v>
      </c>
      <c r="G60" s="1467">
        <v>0</v>
      </c>
      <c r="H60" s="1450"/>
      <c r="I60" s="1450"/>
      <c r="J60" s="1450"/>
      <c r="K60" s="1450"/>
    </row>
    <row r="61" spans="1:11" ht="14.1" customHeight="1" x14ac:dyDescent="0.25">
      <c r="A61" s="1450"/>
      <c r="B61" s="1450"/>
      <c r="C61" s="1466" t="s">
        <v>95</v>
      </c>
      <c r="D61" s="1467">
        <v>0</v>
      </c>
      <c r="E61" s="1467">
        <v>0</v>
      </c>
      <c r="F61" s="1467">
        <v>0</v>
      </c>
      <c r="G61" s="1467">
        <v>0</v>
      </c>
      <c r="H61" s="1450"/>
      <c r="I61" s="1450"/>
      <c r="J61" s="1450"/>
      <c r="K61" s="1450"/>
    </row>
    <row r="62" spans="1:11" ht="14.1" customHeight="1" x14ac:dyDescent="0.25">
      <c r="A62" s="1450"/>
      <c r="B62" s="1450"/>
      <c r="C62" s="1466" t="s">
        <v>96</v>
      </c>
      <c r="D62" s="1467">
        <v>0</v>
      </c>
      <c r="E62" s="1467">
        <v>0</v>
      </c>
      <c r="F62" s="1467">
        <v>0</v>
      </c>
      <c r="G62" s="1467">
        <v>0</v>
      </c>
      <c r="H62" s="1450"/>
      <c r="I62" s="1450"/>
      <c r="J62" s="1450"/>
      <c r="K62" s="1450"/>
    </row>
    <row r="63" spans="1:11" ht="14.1" customHeight="1" x14ac:dyDescent="0.25">
      <c r="A63" s="1450"/>
      <c r="B63" s="1450"/>
      <c r="C63" s="1466" t="s">
        <v>83</v>
      </c>
      <c r="D63" s="1467">
        <v>0</v>
      </c>
      <c r="E63" s="1467">
        <v>0</v>
      </c>
      <c r="F63" s="1467">
        <v>0</v>
      </c>
      <c r="G63" s="1467">
        <v>0</v>
      </c>
      <c r="H63" s="1450"/>
      <c r="I63" s="1450"/>
      <c r="J63" s="1450"/>
      <c r="K63" s="1450"/>
    </row>
    <row r="64" spans="1:11" ht="14.1" customHeight="1" x14ac:dyDescent="0.25">
      <c r="A64" s="1450"/>
      <c r="B64" s="1450"/>
      <c r="C64" s="1466" t="s">
        <v>92</v>
      </c>
      <c r="D64" s="1467">
        <v>0</v>
      </c>
      <c r="E64" s="1467">
        <v>0</v>
      </c>
      <c r="F64" s="1467">
        <v>0</v>
      </c>
      <c r="G64" s="1467">
        <v>0</v>
      </c>
      <c r="H64" s="1450"/>
      <c r="I64" s="1450"/>
      <c r="J64" s="1450"/>
      <c r="K64" s="1450"/>
    </row>
    <row r="65" spans="1:11" ht="14.1" customHeight="1" x14ac:dyDescent="0.25">
      <c r="A65" s="1450"/>
      <c r="B65" s="1450"/>
      <c r="C65" s="1466" t="s">
        <v>93</v>
      </c>
      <c r="D65" s="1467">
        <v>0</v>
      </c>
      <c r="E65" s="1467">
        <v>0</v>
      </c>
      <c r="F65" s="1467">
        <v>0</v>
      </c>
      <c r="G65" s="1467">
        <v>0</v>
      </c>
      <c r="H65" s="1450"/>
      <c r="I65" s="1450"/>
      <c r="J65" s="1450"/>
      <c r="K65" s="1450"/>
    </row>
    <row r="66" spans="1:11" ht="14.1" customHeight="1" x14ac:dyDescent="0.25">
      <c r="A66" s="1450"/>
      <c r="B66" s="1450"/>
      <c r="C66" s="1466" t="s">
        <v>94</v>
      </c>
      <c r="D66" s="1467">
        <v>0</v>
      </c>
      <c r="E66" s="1467">
        <v>0</v>
      </c>
      <c r="F66" s="1467">
        <v>0</v>
      </c>
      <c r="G66" s="1467">
        <v>0</v>
      </c>
      <c r="H66" s="1450"/>
      <c r="I66" s="1450"/>
      <c r="J66" s="1450"/>
      <c r="K66" s="1450"/>
    </row>
    <row r="67" spans="1:11" ht="14.1" customHeight="1" x14ac:dyDescent="0.25">
      <c r="A67" s="1450"/>
      <c r="B67" s="1450"/>
      <c r="C67" s="1466" t="s">
        <v>95</v>
      </c>
      <c r="D67" s="1467">
        <v>0</v>
      </c>
      <c r="E67" s="1467">
        <v>0</v>
      </c>
      <c r="F67" s="1467">
        <v>0</v>
      </c>
      <c r="G67" s="1467">
        <v>0</v>
      </c>
      <c r="H67" s="1450"/>
      <c r="I67" s="1450"/>
      <c r="J67" s="1450"/>
      <c r="K67" s="1450"/>
    </row>
    <row r="68" spans="1:11" ht="14.1" customHeight="1" x14ac:dyDescent="0.25">
      <c r="A68" s="1450"/>
      <c r="B68" s="1450"/>
      <c r="C68" s="1466" t="s">
        <v>97</v>
      </c>
      <c r="D68" s="1467">
        <v>0</v>
      </c>
      <c r="E68" s="1467">
        <v>0</v>
      </c>
      <c r="F68" s="1467">
        <v>0</v>
      </c>
      <c r="G68" s="1467">
        <v>0</v>
      </c>
      <c r="H68" s="1450"/>
      <c r="I68" s="1450"/>
      <c r="J68" s="1450"/>
      <c r="K68" s="1450"/>
    </row>
    <row r="69" spans="1:11" ht="14.1" customHeight="1" x14ac:dyDescent="0.25">
      <c r="A69" s="1450"/>
      <c r="B69" s="1450"/>
      <c r="C69" s="1466" t="s">
        <v>83</v>
      </c>
      <c r="D69" s="1467">
        <v>0</v>
      </c>
      <c r="E69" s="1467">
        <v>0</v>
      </c>
      <c r="F69" s="1467">
        <v>0</v>
      </c>
      <c r="G69" s="1467">
        <v>0</v>
      </c>
      <c r="H69" s="1450"/>
      <c r="I69" s="1450"/>
      <c r="J69" s="1450"/>
      <c r="K69" s="1450"/>
    </row>
    <row r="70" spans="1:11" ht="14.1" customHeight="1" x14ac:dyDescent="0.25">
      <c r="A70" s="1450"/>
      <c r="B70" s="1450"/>
      <c r="C70" s="1466" t="s">
        <v>92</v>
      </c>
      <c r="D70" s="1467">
        <v>0</v>
      </c>
      <c r="E70" s="1467">
        <v>0</v>
      </c>
      <c r="F70" s="1467">
        <v>0</v>
      </c>
      <c r="G70" s="1467">
        <v>0</v>
      </c>
      <c r="H70" s="1450"/>
      <c r="I70" s="1450"/>
      <c r="J70" s="1450"/>
      <c r="K70" s="1450"/>
    </row>
    <row r="71" spans="1:11" ht="14.1" customHeight="1" x14ac:dyDescent="0.25">
      <c r="A71" s="1450"/>
      <c r="B71" s="1450"/>
      <c r="C71" s="1466" t="s">
        <v>93</v>
      </c>
      <c r="D71" s="1467">
        <v>0</v>
      </c>
      <c r="E71" s="1467">
        <v>0</v>
      </c>
      <c r="F71" s="1467">
        <v>0</v>
      </c>
      <c r="G71" s="1467">
        <v>0</v>
      </c>
      <c r="H71" s="1450"/>
      <c r="I71" s="1450"/>
      <c r="J71" s="1450"/>
      <c r="K71" s="1450"/>
    </row>
    <row r="72" spans="1:11" ht="14.1" customHeight="1" x14ac:dyDescent="0.25">
      <c r="A72" s="1450"/>
      <c r="B72" s="1450"/>
      <c r="C72" s="1466" t="s">
        <v>94</v>
      </c>
      <c r="D72" s="1467">
        <v>0</v>
      </c>
      <c r="E72" s="1467">
        <v>0</v>
      </c>
      <c r="F72" s="1467">
        <v>0</v>
      </c>
      <c r="G72" s="1467">
        <v>0</v>
      </c>
      <c r="H72" s="1450"/>
      <c r="I72" s="1450"/>
      <c r="J72" s="1450"/>
      <c r="K72" s="1450"/>
    </row>
    <row r="73" spans="1:11" ht="14.1" customHeight="1" x14ac:dyDescent="0.25">
      <c r="A73" s="1450"/>
      <c r="B73" s="1450"/>
      <c r="C73" s="1466" t="s">
        <v>95</v>
      </c>
      <c r="D73" s="1467">
        <v>0</v>
      </c>
      <c r="E73" s="1467">
        <v>0</v>
      </c>
      <c r="F73" s="1467">
        <v>0</v>
      </c>
      <c r="G73" s="1467">
        <v>0</v>
      </c>
      <c r="H73" s="1450"/>
      <c r="I73" s="1450"/>
      <c r="J73" s="1450"/>
      <c r="K73" s="1450"/>
    </row>
    <row r="74" spans="1:11" ht="14.1" customHeight="1" x14ac:dyDescent="0.25">
      <c r="A74" s="1450"/>
      <c r="B74" s="1450"/>
      <c r="C74" s="1466" t="s">
        <v>98</v>
      </c>
      <c r="D74" s="1467">
        <v>0</v>
      </c>
      <c r="E74" s="1467">
        <v>0</v>
      </c>
      <c r="F74" s="1467">
        <v>0</v>
      </c>
      <c r="G74" s="1467">
        <v>0</v>
      </c>
      <c r="H74" s="1450"/>
      <c r="I74" s="1450"/>
      <c r="J74" s="1450"/>
      <c r="K74" s="1450"/>
    </row>
    <row r="75" spans="1:11" ht="14.1" customHeight="1" x14ac:dyDescent="0.25">
      <c r="A75" s="1450"/>
      <c r="B75" s="1450"/>
      <c r="C75" s="1466" t="s">
        <v>99</v>
      </c>
      <c r="D75" s="1467">
        <v>0</v>
      </c>
      <c r="E75" s="1467">
        <v>0</v>
      </c>
      <c r="F75" s="1467">
        <v>0</v>
      </c>
      <c r="G75" s="1467">
        <v>0</v>
      </c>
      <c r="H75" s="1450"/>
      <c r="I75" s="1450"/>
      <c r="J75" s="1450"/>
      <c r="K75" s="1450"/>
    </row>
    <row r="76" spans="1:11" ht="14.1" customHeight="1" x14ac:dyDescent="0.25">
      <c r="A76" s="1450"/>
      <c r="B76" s="1450"/>
      <c r="C76" s="1468" t="s">
        <v>100</v>
      </c>
      <c r="D76" s="1467">
        <v>0</v>
      </c>
      <c r="E76" s="1467">
        <v>178300000</v>
      </c>
      <c r="F76" s="1467">
        <v>178300000</v>
      </c>
      <c r="G76" s="1467">
        <v>178300000</v>
      </c>
      <c r="H76" s="1450"/>
      <c r="I76" s="1450"/>
      <c r="J76" s="1450"/>
      <c r="K76" s="1450"/>
    </row>
    <row r="77" spans="1:11" ht="14.1" customHeight="1" x14ac:dyDescent="0.25">
      <c r="A77" s="1450"/>
      <c r="B77" s="1450"/>
      <c r="C77" s="1553" t="s">
        <v>101</v>
      </c>
      <c r="D77" s="1554"/>
      <c r="E77" s="1554"/>
      <c r="F77" s="1554"/>
      <c r="G77" s="1554"/>
      <c r="H77" s="1450"/>
      <c r="I77" s="1450"/>
      <c r="J77" s="1450"/>
      <c r="K77" s="1450"/>
    </row>
    <row r="78" spans="1:11" ht="14.1" customHeight="1" x14ac:dyDescent="0.25">
      <c r="A78" s="1450"/>
      <c r="B78" s="1450"/>
      <c r="C78" s="1459" t="s">
        <v>2237</v>
      </c>
      <c r="D78" s="1553" t="s">
        <v>2238</v>
      </c>
      <c r="E78" s="1554"/>
      <c r="F78" s="1554"/>
      <c r="G78" s="1554"/>
      <c r="H78" s="1450"/>
      <c r="I78" s="1450"/>
      <c r="J78" s="1450"/>
      <c r="K78" s="1450"/>
    </row>
    <row r="79" spans="1:11" ht="14.1" customHeight="1" x14ac:dyDescent="0.25">
      <c r="A79" s="1450"/>
      <c r="B79" s="1450"/>
      <c r="C79" s="1460" t="s">
        <v>50</v>
      </c>
      <c r="D79" s="1563" t="s">
        <v>2239</v>
      </c>
      <c r="E79" s="1564"/>
      <c r="F79" s="1564"/>
      <c r="G79" s="1564"/>
      <c r="H79" s="1450"/>
      <c r="I79" s="1450"/>
      <c r="J79" s="1450"/>
      <c r="K79" s="1450"/>
    </row>
    <row r="80" spans="1:11" ht="14.1" customHeight="1" x14ac:dyDescent="0.25">
      <c r="A80" s="1450"/>
      <c r="B80" s="1450"/>
      <c r="C80" s="1461" t="s">
        <v>52</v>
      </c>
      <c r="D80" s="1565" t="s">
        <v>2240</v>
      </c>
      <c r="E80" s="1566"/>
      <c r="F80" s="1566"/>
      <c r="G80" s="1566"/>
      <c r="H80" s="1450"/>
      <c r="I80" s="1450"/>
      <c r="J80" s="1450"/>
      <c r="K80" s="1450"/>
    </row>
    <row r="81" spans="1:11" ht="14.1" customHeight="1" x14ac:dyDescent="0.25">
      <c r="A81" s="1450"/>
      <c r="B81" s="1450"/>
      <c r="C81" s="1461" t="s">
        <v>54</v>
      </c>
      <c r="D81" s="1565" t="s">
        <v>1469</v>
      </c>
      <c r="E81" s="1566"/>
      <c r="F81" s="1566"/>
      <c r="G81" s="1566"/>
      <c r="H81" s="1450"/>
      <c r="I81" s="1450"/>
      <c r="J81" s="1450"/>
      <c r="K81" s="1450"/>
    </row>
    <row r="82" spans="1:11" ht="15" customHeight="1" x14ac:dyDescent="0.25">
      <c r="A82" s="1450"/>
      <c r="B82" s="1450"/>
      <c r="C82" s="1462"/>
      <c r="D82" s="1463">
        <v>2023</v>
      </c>
      <c r="E82" s="1463">
        <v>2024</v>
      </c>
      <c r="F82" s="1463">
        <v>2025</v>
      </c>
      <c r="G82" s="1463">
        <v>2026</v>
      </c>
      <c r="H82" s="1450"/>
      <c r="I82" s="1450"/>
      <c r="J82" s="1450"/>
      <c r="K82" s="1450"/>
    </row>
    <row r="83" spans="1:11" ht="15" customHeight="1" x14ac:dyDescent="0.25">
      <c r="A83" s="1450"/>
      <c r="B83" s="1450"/>
      <c r="C83" s="1464"/>
      <c r="D83" s="1465" t="s">
        <v>17</v>
      </c>
      <c r="E83" s="1465" t="s">
        <v>18</v>
      </c>
      <c r="F83" s="1465" t="s">
        <v>18</v>
      </c>
      <c r="G83" s="1465" t="s">
        <v>18</v>
      </c>
      <c r="H83" s="1450"/>
      <c r="I83" s="1450"/>
      <c r="J83" s="1450"/>
      <c r="K83" s="1450"/>
    </row>
    <row r="84" spans="1:11" ht="14.1" customHeight="1" x14ac:dyDescent="0.25">
      <c r="A84" s="1450"/>
      <c r="B84" s="1450"/>
      <c r="C84" s="1454" t="s">
        <v>56</v>
      </c>
      <c r="D84" s="1458" t="s">
        <v>479</v>
      </c>
      <c r="E84" s="1458" t="s">
        <v>479</v>
      </c>
      <c r="F84" s="1458" t="s">
        <v>479</v>
      </c>
      <c r="G84" s="1458" t="s">
        <v>479</v>
      </c>
      <c r="H84" s="1450"/>
      <c r="I84" s="1450"/>
      <c r="J84" s="1450"/>
      <c r="K84" s="1450"/>
    </row>
    <row r="85" spans="1:11" ht="14.1" customHeight="1" x14ac:dyDescent="0.25">
      <c r="A85" s="1450"/>
      <c r="B85" s="1450"/>
      <c r="C85" s="1454" t="s">
        <v>59</v>
      </c>
      <c r="D85" s="1458" t="s">
        <v>907</v>
      </c>
      <c r="E85" s="1458" t="s">
        <v>286</v>
      </c>
      <c r="F85" s="1458" t="s">
        <v>286</v>
      </c>
      <c r="G85" s="1458" t="s">
        <v>286</v>
      </c>
      <c r="H85" s="1450"/>
      <c r="I85" s="1450"/>
      <c r="J85" s="1450"/>
      <c r="K85" s="1450"/>
    </row>
    <row r="86" spans="1:11" ht="14.1" customHeight="1" x14ac:dyDescent="0.25">
      <c r="A86" s="1450"/>
      <c r="B86" s="1450"/>
      <c r="C86" s="1454" t="s">
        <v>63</v>
      </c>
      <c r="D86" s="1458" t="s">
        <v>2241</v>
      </c>
      <c r="E86" s="1458" t="s">
        <v>111</v>
      </c>
      <c r="F86" s="1458" t="s">
        <v>111</v>
      </c>
      <c r="G86" s="1458" t="s">
        <v>111</v>
      </c>
      <c r="H86" s="1450"/>
      <c r="I86" s="1450"/>
      <c r="J86" s="1450"/>
      <c r="K86" s="1450"/>
    </row>
    <row r="87" spans="1:11" ht="14.1" customHeight="1" x14ac:dyDescent="0.25">
      <c r="A87" s="1450"/>
      <c r="B87" s="1450"/>
      <c r="C87" s="1454" t="s">
        <v>68</v>
      </c>
      <c r="D87" s="1458" t="s">
        <v>69</v>
      </c>
      <c r="E87" s="1458" t="s">
        <v>75</v>
      </c>
      <c r="F87" s="1458" t="s">
        <v>75</v>
      </c>
      <c r="G87" s="1458" t="s">
        <v>75</v>
      </c>
      <c r="H87" s="1450"/>
      <c r="I87" s="1450"/>
      <c r="J87" s="1450"/>
      <c r="K87" s="1450"/>
    </row>
    <row r="88" spans="1:11" ht="14.1" customHeight="1" x14ac:dyDescent="0.25">
      <c r="A88" s="1450"/>
      <c r="B88" s="1450"/>
      <c r="C88" s="1454" t="s">
        <v>73</v>
      </c>
      <c r="D88" s="1458" t="s">
        <v>69</v>
      </c>
      <c r="E88" s="1458" t="s">
        <v>2242</v>
      </c>
      <c r="F88" s="1458" t="s">
        <v>75</v>
      </c>
      <c r="G88" s="1458" t="s">
        <v>75</v>
      </c>
      <c r="H88" s="1450"/>
      <c r="I88" s="1450"/>
      <c r="J88" s="1450"/>
      <c r="K88" s="1450"/>
    </row>
    <row r="89" spans="1:11" ht="14.1" customHeight="1" x14ac:dyDescent="0.25">
      <c r="A89" s="1450"/>
      <c r="B89" s="1450"/>
      <c r="C89" s="1454" t="s">
        <v>77</v>
      </c>
      <c r="D89" s="1458" t="s">
        <v>69</v>
      </c>
      <c r="E89" s="1458" t="s">
        <v>2242</v>
      </c>
      <c r="F89" s="1458" t="s">
        <v>75</v>
      </c>
      <c r="G89" s="1458" t="s">
        <v>75</v>
      </c>
      <c r="H89" s="1450"/>
      <c r="I89" s="1450"/>
      <c r="J89" s="1450"/>
      <c r="K89" s="1450"/>
    </row>
    <row r="90" spans="1:11" ht="14.1" customHeight="1" x14ac:dyDescent="0.25">
      <c r="A90" s="1450"/>
      <c r="B90" s="1450"/>
      <c r="C90" s="1567" t="s">
        <v>81</v>
      </c>
      <c r="D90" s="1568"/>
      <c r="E90" s="1568"/>
      <c r="F90" s="1568"/>
      <c r="G90" s="1568"/>
      <c r="H90" s="1450"/>
      <c r="I90" s="1450"/>
      <c r="J90" s="1450"/>
      <c r="K90" s="1450"/>
    </row>
    <row r="91" spans="1:11" ht="14.1" customHeight="1" x14ac:dyDescent="0.25">
      <c r="A91" s="1450"/>
      <c r="B91" s="1450"/>
      <c r="C91" s="1462"/>
      <c r="D91" s="1463">
        <v>2023</v>
      </c>
      <c r="E91" s="1463">
        <v>2024</v>
      </c>
      <c r="F91" s="1463">
        <v>2025</v>
      </c>
      <c r="G91" s="1463">
        <v>2026</v>
      </c>
      <c r="H91" s="1450"/>
      <c r="I91" s="1450"/>
      <c r="J91" s="1450"/>
      <c r="K91" s="1450"/>
    </row>
    <row r="92" spans="1:11" ht="14.1" customHeight="1" x14ac:dyDescent="0.25">
      <c r="A92" s="1450"/>
      <c r="B92" s="1450"/>
      <c r="C92" s="1464"/>
      <c r="D92" s="1465" t="s">
        <v>17</v>
      </c>
      <c r="E92" s="1465" t="s">
        <v>18</v>
      </c>
      <c r="F92" s="1465" t="s">
        <v>18</v>
      </c>
      <c r="G92" s="1465" t="s">
        <v>18</v>
      </c>
      <c r="H92" s="1450"/>
      <c r="I92" s="1450"/>
      <c r="J92" s="1450"/>
      <c r="K92" s="1450"/>
    </row>
    <row r="93" spans="1:11" ht="14.1" customHeight="1" x14ac:dyDescent="0.25">
      <c r="A93" s="1450"/>
      <c r="B93" s="1450"/>
      <c r="C93" s="1466" t="s">
        <v>82</v>
      </c>
      <c r="D93" s="1467">
        <v>0</v>
      </c>
      <c r="E93" s="1467">
        <v>0</v>
      </c>
      <c r="F93" s="1467">
        <v>0</v>
      </c>
      <c r="G93" s="1467">
        <v>0</v>
      </c>
      <c r="H93" s="1450"/>
      <c r="I93" s="1450"/>
      <c r="J93" s="1450"/>
      <c r="K93" s="1450"/>
    </row>
    <row r="94" spans="1:11" ht="14.1" customHeight="1" x14ac:dyDescent="0.25">
      <c r="A94" s="1450"/>
      <c r="B94" s="1450"/>
      <c r="C94" s="1466" t="s">
        <v>83</v>
      </c>
      <c r="D94" s="1467">
        <v>0</v>
      </c>
      <c r="E94" s="1467">
        <v>0</v>
      </c>
      <c r="F94" s="1467">
        <v>0</v>
      </c>
      <c r="G94" s="1467">
        <v>0</v>
      </c>
      <c r="H94" s="1450"/>
      <c r="I94" s="1450"/>
      <c r="J94" s="1450"/>
      <c r="K94" s="1450"/>
    </row>
    <row r="95" spans="1:11" ht="14.1" customHeight="1" x14ac:dyDescent="0.25">
      <c r="A95" s="1450"/>
      <c r="B95" s="1450"/>
      <c r="C95" s="1466" t="s">
        <v>84</v>
      </c>
      <c r="D95" s="1467">
        <v>0</v>
      </c>
      <c r="E95" s="1467">
        <v>0</v>
      </c>
      <c r="F95" s="1467">
        <v>0</v>
      </c>
      <c r="G95" s="1467">
        <v>0</v>
      </c>
      <c r="H95" s="1450"/>
      <c r="I95" s="1450"/>
      <c r="J95" s="1450"/>
      <c r="K95" s="1450"/>
    </row>
    <row r="96" spans="1:11" ht="14.1" customHeight="1" x14ac:dyDescent="0.25">
      <c r="A96" s="1450"/>
      <c r="B96" s="1450"/>
      <c r="C96" s="1466" t="s">
        <v>85</v>
      </c>
      <c r="D96" s="1467">
        <v>0</v>
      </c>
      <c r="E96" s="1467">
        <v>0</v>
      </c>
      <c r="F96" s="1467">
        <v>0</v>
      </c>
      <c r="G96" s="1467">
        <v>0</v>
      </c>
      <c r="H96" s="1450"/>
      <c r="I96" s="1450"/>
      <c r="J96" s="1450"/>
      <c r="K96" s="1450"/>
    </row>
    <row r="97" spans="1:11" ht="14.1" customHeight="1" x14ac:dyDescent="0.25">
      <c r="A97" s="1450"/>
      <c r="B97" s="1450"/>
      <c r="C97" s="1466" t="s">
        <v>83</v>
      </c>
      <c r="D97" s="1467">
        <v>0</v>
      </c>
      <c r="E97" s="1467">
        <v>0</v>
      </c>
      <c r="F97" s="1467">
        <v>0</v>
      </c>
      <c r="G97" s="1467">
        <v>0</v>
      </c>
      <c r="H97" s="1450"/>
      <c r="I97" s="1450"/>
      <c r="J97" s="1450"/>
      <c r="K97" s="1450"/>
    </row>
    <row r="98" spans="1:11" ht="14.1" customHeight="1" x14ac:dyDescent="0.25">
      <c r="A98" s="1450"/>
      <c r="B98" s="1450"/>
      <c r="C98" s="1466" t="s">
        <v>84</v>
      </c>
      <c r="D98" s="1467">
        <v>0</v>
      </c>
      <c r="E98" s="1467">
        <v>0</v>
      </c>
      <c r="F98" s="1467">
        <v>0</v>
      </c>
      <c r="G98" s="1467">
        <v>0</v>
      </c>
      <c r="H98" s="1450"/>
      <c r="I98" s="1450"/>
      <c r="J98" s="1450"/>
      <c r="K98" s="1450"/>
    </row>
    <row r="99" spans="1:11" ht="14.1" customHeight="1" x14ac:dyDescent="0.25">
      <c r="A99" s="1450"/>
      <c r="B99" s="1450"/>
      <c r="C99" s="1466" t="s">
        <v>86</v>
      </c>
      <c r="D99" s="1467">
        <v>0</v>
      </c>
      <c r="E99" s="1467">
        <v>0</v>
      </c>
      <c r="F99" s="1467">
        <v>0</v>
      </c>
      <c r="G99" s="1467">
        <v>0</v>
      </c>
      <c r="H99" s="1450"/>
      <c r="I99" s="1450"/>
      <c r="J99" s="1450"/>
      <c r="K99" s="1450"/>
    </row>
    <row r="100" spans="1:11" ht="14.1" customHeight="1" x14ac:dyDescent="0.25">
      <c r="A100" s="1450"/>
      <c r="B100" s="1450"/>
      <c r="C100" s="1466" t="s">
        <v>83</v>
      </c>
      <c r="D100" s="1467">
        <v>0</v>
      </c>
      <c r="E100" s="1467">
        <v>0</v>
      </c>
      <c r="F100" s="1467">
        <v>0</v>
      </c>
      <c r="G100" s="1467">
        <v>0</v>
      </c>
      <c r="H100" s="1450"/>
      <c r="I100" s="1450"/>
      <c r="J100" s="1450"/>
      <c r="K100" s="1450"/>
    </row>
    <row r="101" spans="1:11" ht="14.1" customHeight="1" x14ac:dyDescent="0.25">
      <c r="A101" s="1450"/>
      <c r="B101" s="1450"/>
      <c r="C101" s="1466" t="s">
        <v>84</v>
      </c>
      <c r="D101" s="1467">
        <v>0</v>
      </c>
      <c r="E101" s="1467">
        <v>0</v>
      </c>
      <c r="F101" s="1467">
        <v>0</v>
      </c>
      <c r="G101" s="1467">
        <v>0</v>
      </c>
      <c r="H101" s="1450"/>
      <c r="I101" s="1450"/>
      <c r="J101" s="1450"/>
      <c r="K101" s="1450"/>
    </row>
    <row r="102" spans="1:11" ht="14.1" customHeight="1" x14ac:dyDescent="0.25">
      <c r="A102" s="1450"/>
      <c r="B102" s="1450"/>
      <c r="C102" s="1466" t="s">
        <v>87</v>
      </c>
      <c r="D102" s="1467">
        <v>0</v>
      </c>
      <c r="E102" s="1467">
        <v>0</v>
      </c>
      <c r="F102" s="1467">
        <v>0</v>
      </c>
      <c r="G102" s="1467">
        <v>0</v>
      </c>
      <c r="H102" s="1450"/>
      <c r="I102" s="1450"/>
      <c r="J102" s="1450"/>
      <c r="K102" s="1450"/>
    </row>
    <row r="103" spans="1:11" ht="14.1" customHeight="1" x14ac:dyDescent="0.25">
      <c r="A103" s="1450"/>
      <c r="B103" s="1450"/>
      <c r="C103" s="1466" t="s">
        <v>83</v>
      </c>
      <c r="D103" s="1467">
        <v>0</v>
      </c>
      <c r="E103" s="1467">
        <v>0</v>
      </c>
      <c r="F103" s="1467">
        <v>0</v>
      </c>
      <c r="G103" s="1467">
        <v>0</v>
      </c>
      <c r="H103" s="1450"/>
      <c r="I103" s="1450"/>
      <c r="J103" s="1450"/>
      <c r="K103" s="1450"/>
    </row>
    <row r="104" spans="1:11" ht="14.1" customHeight="1" x14ac:dyDescent="0.25">
      <c r="A104" s="1450"/>
      <c r="B104" s="1450"/>
      <c r="C104" s="1466" t="s">
        <v>84</v>
      </c>
      <c r="D104" s="1467">
        <v>0</v>
      </c>
      <c r="E104" s="1467">
        <v>0</v>
      </c>
      <c r="F104" s="1467">
        <v>0</v>
      </c>
      <c r="G104" s="1467">
        <v>0</v>
      </c>
      <c r="H104" s="1450"/>
      <c r="I104" s="1450"/>
      <c r="J104" s="1450"/>
      <c r="K104" s="1450"/>
    </row>
    <row r="105" spans="1:11" ht="14.1" customHeight="1" x14ac:dyDescent="0.25">
      <c r="A105" s="1450"/>
      <c r="B105" s="1450"/>
      <c r="C105" s="1466" t="s">
        <v>88</v>
      </c>
      <c r="D105" s="1467">
        <v>0</v>
      </c>
      <c r="E105" s="1467">
        <v>0</v>
      </c>
      <c r="F105" s="1467">
        <v>0</v>
      </c>
      <c r="G105" s="1467">
        <v>0</v>
      </c>
      <c r="H105" s="1450"/>
      <c r="I105" s="1450"/>
      <c r="J105" s="1450"/>
      <c r="K105" s="1450"/>
    </row>
    <row r="106" spans="1:11" ht="14.1" customHeight="1" x14ac:dyDescent="0.25">
      <c r="A106" s="1450"/>
      <c r="B106" s="1450"/>
      <c r="C106" s="1466" t="s">
        <v>83</v>
      </c>
      <c r="D106" s="1467">
        <v>0</v>
      </c>
      <c r="E106" s="1467">
        <v>0</v>
      </c>
      <c r="F106" s="1467">
        <v>0</v>
      </c>
      <c r="G106" s="1467">
        <v>0</v>
      </c>
      <c r="H106" s="1450"/>
      <c r="I106" s="1450"/>
      <c r="J106" s="1450"/>
      <c r="K106" s="1450"/>
    </row>
    <row r="107" spans="1:11" ht="14.1" customHeight="1" x14ac:dyDescent="0.25">
      <c r="A107" s="1450"/>
      <c r="B107" s="1450"/>
      <c r="C107" s="1466" t="s">
        <v>84</v>
      </c>
      <c r="D107" s="1467">
        <v>0</v>
      </c>
      <c r="E107" s="1467">
        <v>0</v>
      </c>
      <c r="F107" s="1467">
        <v>0</v>
      </c>
      <c r="G107" s="1467">
        <v>0</v>
      </c>
      <c r="H107" s="1450"/>
      <c r="I107" s="1450"/>
      <c r="J107" s="1450"/>
      <c r="K107" s="1450"/>
    </row>
    <row r="108" spans="1:11" ht="14.1" customHeight="1" x14ac:dyDescent="0.25">
      <c r="A108" s="1450"/>
      <c r="B108" s="1450"/>
      <c r="C108" s="1466" t="s">
        <v>89</v>
      </c>
      <c r="D108" s="1467">
        <v>0</v>
      </c>
      <c r="E108" s="1467">
        <v>0</v>
      </c>
      <c r="F108" s="1467">
        <v>0</v>
      </c>
      <c r="G108" s="1467">
        <v>0</v>
      </c>
      <c r="H108" s="1450"/>
      <c r="I108" s="1450"/>
      <c r="J108" s="1450"/>
      <c r="K108" s="1450"/>
    </row>
    <row r="109" spans="1:11" ht="14.1" customHeight="1" x14ac:dyDescent="0.25">
      <c r="A109" s="1450"/>
      <c r="B109" s="1450"/>
      <c r="C109" s="1466" t="s">
        <v>83</v>
      </c>
      <c r="D109" s="1467">
        <v>0</v>
      </c>
      <c r="E109" s="1467">
        <v>0</v>
      </c>
      <c r="F109" s="1467">
        <v>0</v>
      </c>
      <c r="G109" s="1467">
        <v>0</v>
      </c>
      <c r="H109" s="1450"/>
      <c r="I109" s="1450"/>
      <c r="J109" s="1450"/>
      <c r="K109" s="1450"/>
    </row>
    <row r="110" spans="1:11" ht="14.1" customHeight="1" x14ac:dyDescent="0.25">
      <c r="A110" s="1450"/>
      <c r="B110" s="1450"/>
      <c r="C110" s="1466" t="s">
        <v>84</v>
      </c>
      <c r="D110" s="1467">
        <v>0</v>
      </c>
      <c r="E110" s="1467">
        <v>0</v>
      </c>
      <c r="F110" s="1467">
        <v>0</v>
      </c>
      <c r="G110" s="1467">
        <v>0</v>
      </c>
      <c r="H110" s="1450"/>
      <c r="I110" s="1450"/>
      <c r="J110" s="1450"/>
      <c r="K110" s="1450"/>
    </row>
    <row r="111" spans="1:11" ht="14.1" customHeight="1" x14ac:dyDescent="0.25">
      <c r="A111" s="1450"/>
      <c r="B111" s="1450"/>
      <c r="C111" s="1466" t="s">
        <v>90</v>
      </c>
      <c r="D111" s="1467">
        <v>0</v>
      </c>
      <c r="E111" s="1467">
        <v>0</v>
      </c>
      <c r="F111" s="1467">
        <v>0</v>
      </c>
      <c r="G111" s="1467">
        <v>0</v>
      </c>
      <c r="H111" s="1450"/>
      <c r="I111" s="1450"/>
      <c r="J111" s="1450"/>
      <c r="K111" s="1450"/>
    </row>
    <row r="112" spans="1:11" ht="14.1" customHeight="1" x14ac:dyDescent="0.25">
      <c r="A112" s="1450"/>
      <c r="B112" s="1450"/>
      <c r="C112" s="1466" t="s">
        <v>83</v>
      </c>
      <c r="D112" s="1467">
        <v>0</v>
      </c>
      <c r="E112" s="1467">
        <v>0</v>
      </c>
      <c r="F112" s="1467">
        <v>0</v>
      </c>
      <c r="G112" s="1467">
        <v>0</v>
      </c>
      <c r="H112" s="1450"/>
      <c r="I112" s="1450"/>
      <c r="J112" s="1450"/>
      <c r="K112" s="1450"/>
    </row>
    <row r="113" spans="1:11" ht="14.1" customHeight="1" x14ac:dyDescent="0.25">
      <c r="A113" s="1450"/>
      <c r="B113" s="1450"/>
      <c r="C113" s="1466" t="s">
        <v>84</v>
      </c>
      <c r="D113" s="1467">
        <v>0</v>
      </c>
      <c r="E113" s="1467">
        <v>0</v>
      </c>
      <c r="F113" s="1467">
        <v>0</v>
      </c>
      <c r="G113" s="1467">
        <v>0</v>
      </c>
      <c r="H113" s="1450"/>
      <c r="I113" s="1450"/>
      <c r="J113" s="1450"/>
      <c r="K113" s="1450"/>
    </row>
    <row r="114" spans="1:11" ht="14.1" customHeight="1" x14ac:dyDescent="0.25">
      <c r="A114" s="1450"/>
      <c r="B114" s="1450"/>
      <c r="C114" s="1466" t="s">
        <v>91</v>
      </c>
      <c r="D114" s="1467">
        <v>0</v>
      </c>
      <c r="E114" s="1467">
        <v>0</v>
      </c>
      <c r="F114" s="1467">
        <v>0</v>
      </c>
      <c r="G114" s="1467">
        <v>0</v>
      </c>
      <c r="H114" s="1450"/>
      <c r="I114" s="1450"/>
      <c r="J114" s="1450"/>
      <c r="K114" s="1450"/>
    </row>
    <row r="115" spans="1:11" ht="14.1" customHeight="1" x14ac:dyDescent="0.25">
      <c r="A115" s="1450"/>
      <c r="B115" s="1450"/>
      <c r="C115" s="1466" t="s">
        <v>83</v>
      </c>
      <c r="D115" s="1467">
        <v>0</v>
      </c>
      <c r="E115" s="1467">
        <v>0</v>
      </c>
      <c r="F115" s="1467">
        <v>0</v>
      </c>
      <c r="G115" s="1467">
        <v>0</v>
      </c>
      <c r="H115" s="1450"/>
      <c r="I115" s="1450"/>
      <c r="J115" s="1450"/>
      <c r="K115" s="1450"/>
    </row>
    <row r="116" spans="1:11" ht="14.1" customHeight="1" x14ac:dyDescent="0.25">
      <c r="A116" s="1450"/>
      <c r="B116" s="1450"/>
      <c r="C116" s="1466" t="s">
        <v>92</v>
      </c>
      <c r="D116" s="1467">
        <v>0</v>
      </c>
      <c r="E116" s="1467">
        <v>0</v>
      </c>
      <c r="F116" s="1467">
        <v>0</v>
      </c>
      <c r="G116" s="1467">
        <v>0</v>
      </c>
      <c r="H116" s="1450"/>
      <c r="I116" s="1450"/>
      <c r="J116" s="1450"/>
      <c r="K116" s="1450"/>
    </row>
    <row r="117" spans="1:11" ht="14.1" customHeight="1" x14ac:dyDescent="0.25">
      <c r="A117" s="1450"/>
      <c r="B117" s="1450"/>
      <c r="C117" s="1466" t="s">
        <v>93</v>
      </c>
      <c r="D117" s="1467">
        <v>0</v>
      </c>
      <c r="E117" s="1467">
        <v>0</v>
      </c>
      <c r="F117" s="1467">
        <v>0</v>
      </c>
      <c r="G117" s="1467">
        <v>0</v>
      </c>
      <c r="H117" s="1450"/>
      <c r="I117" s="1450"/>
      <c r="J117" s="1450"/>
      <c r="K117" s="1450"/>
    </row>
    <row r="118" spans="1:11" ht="14.1" customHeight="1" x14ac:dyDescent="0.25">
      <c r="A118" s="1450"/>
      <c r="B118" s="1450"/>
      <c r="C118" s="1466" t="s">
        <v>94</v>
      </c>
      <c r="D118" s="1467">
        <v>0</v>
      </c>
      <c r="E118" s="1467">
        <v>0</v>
      </c>
      <c r="F118" s="1467">
        <v>0</v>
      </c>
      <c r="G118" s="1467">
        <v>0</v>
      </c>
      <c r="H118" s="1450"/>
      <c r="I118" s="1450"/>
      <c r="J118" s="1450"/>
      <c r="K118" s="1450"/>
    </row>
    <row r="119" spans="1:11" ht="14.1" customHeight="1" x14ac:dyDescent="0.25">
      <c r="A119" s="1450"/>
      <c r="B119" s="1450"/>
      <c r="C119" s="1466" t="s">
        <v>95</v>
      </c>
      <c r="D119" s="1467">
        <v>0</v>
      </c>
      <c r="E119" s="1467">
        <v>0</v>
      </c>
      <c r="F119" s="1467">
        <v>0</v>
      </c>
      <c r="G119" s="1467">
        <v>0</v>
      </c>
      <c r="H119" s="1450"/>
      <c r="I119" s="1450"/>
      <c r="J119" s="1450"/>
      <c r="K119" s="1450"/>
    </row>
    <row r="120" spans="1:11" ht="14.1" customHeight="1" x14ac:dyDescent="0.25">
      <c r="A120" s="1450"/>
      <c r="B120" s="1450"/>
      <c r="C120" s="1466" t="s">
        <v>96</v>
      </c>
      <c r="D120" s="1467">
        <v>0</v>
      </c>
      <c r="E120" s="1467">
        <v>3000000</v>
      </c>
      <c r="F120" s="1467">
        <v>3000000</v>
      </c>
      <c r="G120" s="1467">
        <v>3000000</v>
      </c>
      <c r="H120" s="1450"/>
      <c r="I120" s="1450"/>
      <c r="J120" s="1450"/>
      <c r="K120" s="1450"/>
    </row>
    <row r="121" spans="1:11" ht="14.1" customHeight="1" x14ac:dyDescent="0.25">
      <c r="A121" s="1450"/>
      <c r="B121" s="1450"/>
      <c r="C121" s="1466" t="s">
        <v>83</v>
      </c>
      <c r="D121" s="1467">
        <v>0</v>
      </c>
      <c r="E121" s="1467">
        <v>3000000</v>
      </c>
      <c r="F121" s="1467">
        <v>3000000</v>
      </c>
      <c r="G121" s="1467">
        <v>3000000</v>
      </c>
      <c r="H121" s="1450"/>
      <c r="I121" s="1450"/>
      <c r="J121" s="1450"/>
      <c r="K121" s="1450"/>
    </row>
    <row r="122" spans="1:11" ht="14.1" customHeight="1" x14ac:dyDescent="0.25">
      <c r="A122" s="1450"/>
      <c r="B122" s="1450"/>
      <c r="C122" s="1466" t="s">
        <v>92</v>
      </c>
      <c r="D122" s="1467">
        <v>0</v>
      </c>
      <c r="E122" s="1467">
        <v>0</v>
      </c>
      <c r="F122" s="1467">
        <v>0</v>
      </c>
      <c r="G122" s="1467">
        <v>0</v>
      </c>
      <c r="H122" s="1450"/>
      <c r="I122" s="1450"/>
      <c r="J122" s="1450"/>
      <c r="K122" s="1450"/>
    </row>
    <row r="123" spans="1:11" ht="14.1" customHeight="1" x14ac:dyDescent="0.25">
      <c r="A123" s="1450"/>
      <c r="B123" s="1450"/>
      <c r="C123" s="1466" t="s">
        <v>93</v>
      </c>
      <c r="D123" s="1467">
        <v>0</v>
      </c>
      <c r="E123" s="1467">
        <v>0</v>
      </c>
      <c r="F123" s="1467">
        <v>0</v>
      </c>
      <c r="G123" s="1467">
        <v>0</v>
      </c>
      <c r="H123" s="1450"/>
      <c r="I123" s="1450"/>
      <c r="J123" s="1450"/>
      <c r="K123" s="1450"/>
    </row>
    <row r="124" spans="1:11" ht="14.1" customHeight="1" x14ac:dyDescent="0.25">
      <c r="A124" s="1450"/>
      <c r="B124" s="1450"/>
      <c r="C124" s="1466" t="s">
        <v>94</v>
      </c>
      <c r="D124" s="1467">
        <v>0</v>
      </c>
      <c r="E124" s="1467">
        <v>0</v>
      </c>
      <c r="F124" s="1467">
        <v>0</v>
      </c>
      <c r="G124" s="1467">
        <v>0</v>
      </c>
      <c r="H124" s="1450"/>
      <c r="I124" s="1450"/>
      <c r="J124" s="1450"/>
      <c r="K124" s="1450"/>
    </row>
    <row r="125" spans="1:11" ht="14.1" customHeight="1" x14ac:dyDescent="0.25">
      <c r="A125" s="1450"/>
      <c r="B125" s="1450"/>
      <c r="C125" s="1466" t="s">
        <v>95</v>
      </c>
      <c r="D125" s="1467">
        <v>0</v>
      </c>
      <c r="E125" s="1467">
        <v>0</v>
      </c>
      <c r="F125" s="1467">
        <v>0</v>
      </c>
      <c r="G125" s="1467">
        <v>0</v>
      </c>
      <c r="H125" s="1450"/>
      <c r="I125" s="1450"/>
      <c r="J125" s="1450"/>
      <c r="K125" s="1450"/>
    </row>
    <row r="126" spans="1:11" ht="14.1" customHeight="1" x14ac:dyDescent="0.25">
      <c r="A126" s="1450"/>
      <c r="B126" s="1450"/>
      <c r="C126" s="1466" t="s">
        <v>97</v>
      </c>
      <c r="D126" s="1467">
        <v>0</v>
      </c>
      <c r="E126" s="1467">
        <v>0</v>
      </c>
      <c r="F126" s="1467">
        <v>0</v>
      </c>
      <c r="G126" s="1467">
        <v>0</v>
      </c>
      <c r="H126" s="1450"/>
      <c r="I126" s="1450"/>
      <c r="J126" s="1450"/>
      <c r="K126" s="1450"/>
    </row>
    <row r="127" spans="1:11" ht="14.1" customHeight="1" x14ac:dyDescent="0.25">
      <c r="A127" s="1450"/>
      <c r="B127" s="1450"/>
      <c r="C127" s="1466" t="s">
        <v>83</v>
      </c>
      <c r="D127" s="1467">
        <v>0</v>
      </c>
      <c r="E127" s="1467">
        <v>0</v>
      </c>
      <c r="F127" s="1467">
        <v>0</v>
      </c>
      <c r="G127" s="1467">
        <v>0</v>
      </c>
      <c r="H127" s="1450"/>
      <c r="I127" s="1450"/>
      <c r="J127" s="1450"/>
      <c r="K127" s="1450"/>
    </row>
    <row r="128" spans="1:11" ht="14.1" customHeight="1" x14ac:dyDescent="0.25">
      <c r="A128" s="1450"/>
      <c r="B128" s="1450"/>
      <c r="C128" s="1466" t="s">
        <v>92</v>
      </c>
      <c r="D128" s="1467">
        <v>0</v>
      </c>
      <c r="E128" s="1467">
        <v>0</v>
      </c>
      <c r="F128" s="1467">
        <v>0</v>
      </c>
      <c r="G128" s="1467">
        <v>0</v>
      </c>
      <c r="H128" s="1450"/>
      <c r="I128" s="1450"/>
      <c r="J128" s="1450"/>
      <c r="K128" s="1450"/>
    </row>
    <row r="129" spans="1:11" ht="14.1" customHeight="1" x14ac:dyDescent="0.25">
      <c r="A129" s="1450"/>
      <c r="B129" s="1450"/>
      <c r="C129" s="1466" t="s">
        <v>93</v>
      </c>
      <c r="D129" s="1467">
        <v>0</v>
      </c>
      <c r="E129" s="1467">
        <v>0</v>
      </c>
      <c r="F129" s="1467">
        <v>0</v>
      </c>
      <c r="G129" s="1467">
        <v>0</v>
      </c>
      <c r="H129" s="1450"/>
      <c r="I129" s="1450"/>
      <c r="J129" s="1450"/>
      <c r="K129" s="1450"/>
    </row>
    <row r="130" spans="1:11" ht="14.1" customHeight="1" x14ac:dyDescent="0.25">
      <c r="A130" s="1450"/>
      <c r="B130" s="1450"/>
      <c r="C130" s="1466" t="s">
        <v>94</v>
      </c>
      <c r="D130" s="1467">
        <v>0</v>
      </c>
      <c r="E130" s="1467">
        <v>0</v>
      </c>
      <c r="F130" s="1467">
        <v>0</v>
      </c>
      <c r="G130" s="1467">
        <v>0</v>
      </c>
      <c r="H130" s="1450"/>
      <c r="I130" s="1450"/>
      <c r="J130" s="1450"/>
      <c r="K130" s="1450"/>
    </row>
    <row r="131" spans="1:11" ht="14.1" customHeight="1" x14ac:dyDescent="0.25">
      <c r="A131" s="1450"/>
      <c r="B131" s="1450"/>
      <c r="C131" s="1466" t="s">
        <v>95</v>
      </c>
      <c r="D131" s="1467">
        <v>0</v>
      </c>
      <c r="E131" s="1467">
        <v>0</v>
      </c>
      <c r="F131" s="1467">
        <v>0</v>
      </c>
      <c r="G131" s="1467">
        <v>0</v>
      </c>
      <c r="H131" s="1450"/>
      <c r="I131" s="1450"/>
      <c r="J131" s="1450"/>
      <c r="K131" s="1450"/>
    </row>
    <row r="132" spans="1:11" ht="14.1" customHeight="1" x14ac:dyDescent="0.25">
      <c r="A132" s="1450"/>
      <c r="B132" s="1450"/>
      <c r="C132" s="1466" t="s">
        <v>98</v>
      </c>
      <c r="D132" s="1467">
        <v>0</v>
      </c>
      <c r="E132" s="1467">
        <v>0</v>
      </c>
      <c r="F132" s="1467">
        <v>0</v>
      </c>
      <c r="G132" s="1467">
        <v>0</v>
      </c>
      <c r="H132" s="1450"/>
      <c r="I132" s="1450"/>
      <c r="J132" s="1450"/>
      <c r="K132" s="1450"/>
    </row>
    <row r="133" spans="1:11" ht="14.1" customHeight="1" x14ac:dyDescent="0.25">
      <c r="A133" s="1450"/>
      <c r="B133" s="1450"/>
      <c r="C133" s="1466" t="s">
        <v>99</v>
      </c>
      <c r="D133" s="1467">
        <v>0</v>
      </c>
      <c r="E133" s="1467">
        <v>0</v>
      </c>
      <c r="F133" s="1467">
        <v>0</v>
      </c>
      <c r="G133" s="1467">
        <v>0</v>
      </c>
      <c r="H133" s="1450"/>
      <c r="I133" s="1450"/>
      <c r="J133" s="1450"/>
      <c r="K133" s="1450"/>
    </row>
    <row r="134" spans="1:11" ht="14.1" customHeight="1" x14ac:dyDescent="0.25">
      <c r="A134" s="1450"/>
      <c r="B134" s="1450"/>
      <c r="C134" s="1468" t="s">
        <v>100</v>
      </c>
      <c r="D134" s="1467">
        <v>0</v>
      </c>
      <c r="E134" s="1467">
        <v>3000000</v>
      </c>
      <c r="F134" s="1467">
        <v>3000000</v>
      </c>
      <c r="G134" s="1467">
        <v>3000000</v>
      </c>
      <c r="H134" s="1450"/>
      <c r="I134" s="1450"/>
      <c r="J134" s="1450"/>
      <c r="K134" s="1450"/>
    </row>
    <row r="135" spans="1:11" ht="14.1" customHeight="1" x14ac:dyDescent="0.25">
      <c r="A135" s="1450"/>
      <c r="B135" s="1450"/>
      <c r="C135" s="1460" t="s">
        <v>50</v>
      </c>
      <c r="D135" s="1563" t="s">
        <v>2243</v>
      </c>
      <c r="E135" s="1564"/>
      <c r="F135" s="1564"/>
      <c r="G135" s="1564"/>
      <c r="H135" s="1450"/>
      <c r="I135" s="1450"/>
      <c r="J135" s="1450"/>
      <c r="K135" s="1450"/>
    </row>
    <row r="136" spans="1:11" ht="14.1" customHeight="1" x14ac:dyDescent="0.25">
      <c r="A136" s="1450"/>
      <c r="B136" s="1450"/>
      <c r="C136" s="1461" t="s">
        <v>52</v>
      </c>
      <c r="D136" s="1565" t="s">
        <v>2244</v>
      </c>
      <c r="E136" s="1566"/>
      <c r="F136" s="1566"/>
      <c r="G136" s="1566"/>
      <c r="H136" s="1450"/>
      <c r="I136" s="1450"/>
      <c r="J136" s="1450"/>
      <c r="K136" s="1450"/>
    </row>
    <row r="137" spans="1:11" ht="14.1" customHeight="1" x14ac:dyDescent="0.25">
      <c r="A137" s="1450"/>
      <c r="B137" s="1450"/>
      <c r="C137" s="1461" t="s">
        <v>54</v>
      </c>
      <c r="D137" s="1565" t="s">
        <v>1469</v>
      </c>
      <c r="E137" s="1566"/>
      <c r="F137" s="1566"/>
      <c r="G137" s="1566"/>
      <c r="H137" s="1450"/>
      <c r="I137" s="1450"/>
      <c r="J137" s="1450"/>
      <c r="K137" s="1450"/>
    </row>
    <row r="138" spans="1:11" ht="15" customHeight="1" x14ac:dyDescent="0.25">
      <c r="A138" s="1450"/>
      <c r="B138" s="1450"/>
      <c r="C138" s="1462"/>
      <c r="D138" s="1463">
        <v>2023</v>
      </c>
      <c r="E138" s="1463">
        <v>2024</v>
      </c>
      <c r="F138" s="1463">
        <v>2025</v>
      </c>
      <c r="G138" s="1463">
        <v>2026</v>
      </c>
      <c r="H138" s="1450"/>
      <c r="I138" s="1450"/>
      <c r="J138" s="1450"/>
      <c r="K138" s="1450"/>
    </row>
    <row r="139" spans="1:11" ht="15" customHeight="1" x14ac:dyDescent="0.25">
      <c r="A139" s="1450"/>
      <c r="B139" s="1450"/>
      <c r="C139" s="1464"/>
      <c r="D139" s="1465" t="s">
        <v>17</v>
      </c>
      <c r="E139" s="1465" t="s">
        <v>18</v>
      </c>
      <c r="F139" s="1465" t="s">
        <v>18</v>
      </c>
      <c r="G139" s="1465" t="s">
        <v>18</v>
      </c>
      <c r="H139" s="1450"/>
      <c r="I139" s="1450"/>
      <c r="J139" s="1450"/>
      <c r="K139" s="1450"/>
    </row>
    <row r="140" spans="1:11" ht="14.1" customHeight="1" x14ac:dyDescent="0.25">
      <c r="A140" s="1450"/>
      <c r="B140" s="1450"/>
      <c r="C140" s="1454" t="s">
        <v>56</v>
      </c>
      <c r="D140" s="1458" t="s">
        <v>327</v>
      </c>
      <c r="E140" s="1458" t="s">
        <v>327</v>
      </c>
      <c r="F140" s="1458" t="s">
        <v>327</v>
      </c>
      <c r="G140" s="1458" t="s">
        <v>327</v>
      </c>
      <c r="H140" s="1450"/>
      <c r="I140" s="1450"/>
      <c r="J140" s="1450"/>
      <c r="K140" s="1450"/>
    </row>
    <row r="141" spans="1:11" ht="14.1" customHeight="1" x14ac:dyDescent="0.25">
      <c r="A141" s="1450"/>
      <c r="B141" s="1450"/>
      <c r="C141" s="1454" t="s">
        <v>59</v>
      </c>
      <c r="D141" s="1458" t="s">
        <v>286</v>
      </c>
      <c r="E141" s="1458" t="s">
        <v>286</v>
      </c>
      <c r="F141" s="1458" t="s">
        <v>286</v>
      </c>
      <c r="G141" s="1458" t="s">
        <v>286</v>
      </c>
      <c r="H141" s="1450"/>
      <c r="I141" s="1450"/>
      <c r="J141" s="1450"/>
      <c r="K141" s="1450"/>
    </row>
    <row r="142" spans="1:11" ht="14.1" customHeight="1" x14ac:dyDescent="0.25">
      <c r="A142" s="1450"/>
      <c r="B142" s="1450"/>
      <c r="C142" s="1454" t="s">
        <v>63</v>
      </c>
      <c r="D142" s="1458" t="s">
        <v>319</v>
      </c>
      <c r="E142" s="1458" t="s">
        <v>319</v>
      </c>
      <c r="F142" s="1458" t="s">
        <v>319</v>
      </c>
      <c r="G142" s="1458" t="s">
        <v>319</v>
      </c>
      <c r="H142" s="1450"/>
      <c r="I142" s="1450"/>
      <c r="J142" s="1450"/>
      <c r="K142" s="1450"/>
    </row>
    <row r="143" spans="1:11" ht="14.1" customHeight="1" x14ac:dyDescent="0.25">
      <c r="A143" s="1450"/>
      <c r="B143" s="1450"/>
      <c r="C143" s="1454" t="s">
        <v>68</v>
      </c>
      <c r="D143" s="1458" t="s">
        <v>69</v>
      </c>
      <c r="E143" s="1458" t="s">
        <v>75</v>
      </c>
      <c r="F143" s="1458" t="s">
        <v>75</v>
      </c>
      <c r="G143" s="1458" t="s">
        <v>75</v>
      </c>
      <c r="H143" s="1450"/>
      <c r="I143" s="1450"/>
      <c r="J143" s="1450"/>
      <c r="K143" s="1450"/>
    </row>
    <row r="144" spans="1:11" ht="14.1" customHeight="1" x14ac:dyDescent="0.25">
      <c r="A144" s="1450"/>
      <c r="B144" s="1450"/>
      <c r="C144" s="1454" t="s">
        <v>73</v>
      </c>
      <c r="D144" s="1458" t="s">
        <v>69</v>
      </c>
      <c r="E144" s="1458" t="s">
        <v>75</v>
      </c>
      <c r="F144" s="1458" t="s">
        <v>75</v>
      </c>
      <c r="G144" s="1458" t="s">
        <v>75</v>
      </c>
      <c r="H144" s="1450"/>
      <c r="I144" s="1450"/>
      <c r="J144" s="1450"/>
      <c r="K144" s="1450"/>
    </row>
    <row r="145" spans="1:11" ht="14.1" customHeight="1" x14ac:dyDescent="0.25">
      <c r="A145" s="1450"/>
      <c r="B145" s="1450"/>
      <c r="C145" s="1454" t="s">
        <v>77</v>
      </c>
      <c r="D145" s="1458" t="s">
        <v>69</v>
      </c>
      <c r="E145" s="1458" t="s">
        <v>75</v>
      </c>
      <c r="F145" s="1458" t="s">
        <v>75</v>
      </c>
      <c r="G145" s="1458" t="s">
        <v>75</v>
      </c>
      <c r="H145" s="1450"/>
      <c r="I145" s="1450"/>
      <c r="J145" s="1450"/>
      <c r="K145" s="1450"/>
    </row>
    <row r="146" spans="1:11" ht="14.1" customHeight="1" x14ac:dyDescent="0.25">
      <c r="A146" s="1450"/>
      <c r="B146" s="1450"/>
      <c r="C146" s="1567" t="s">
        <v>81</v>
      </c>
      <c r="D146" s="1568"/>
      <c r="E146" s="1568"/>
      <c r="F146" s="1568"/>
      <c r="G146" s="1568"/>
      <c r="H146" s="1450"/>
      <c r="I146" s="1450"/>
      <c r="J146" s="1450"/>
      <c r="K146" s="1450"/>
    </row>
    <row r="147" spans="1:11" ht="14.1" customHeight="1" x14ac:dyDescent="0.25">
      <c r="A147" s="1450"/>
      <c r="B147" s="1450"/>
      <c r="C147" s="1462"/>
      <c r="D147" s="1463">
        <v>2023</v>
      </c>
      <c r="E147" s="1463">
        <v>2024</v>
      </c>
      <c r="F147" s="1463">
        <v>2025</v>
      </c>
      <c r="G147" s="1463">
        <v>2026</v>
      </c>
      <c r="H147" s="1450"/>
      <c r="I147" s="1450"/>
      <c r="J147" s="1450"/>
      <c r="K147" s="1450"/>
    </row>
    <row r="148" spans="1:11" ht="14.1" customHeight="1" x14ac:dyDescent="0.25">
      <c r="A148" s="1450"/>
      <c r="B148" s="1450"/>
      <c r="C148" s="1464"/>
      <c r="D148" s="1465" t="s">
        <v>17</v>
      </c>
      <c r="E148" s="1465" t="s">
        <v>18</v>
      </c>
      <c r="F148" s="1465" t="s">
        <v>18</v>
      </c>
      <c r="G148" s="1465" t="s">
        <v>18</v>
      </c>
      <c r="H148" s="1450"/>
      <c r="I148" s="1450"/>
      <c r="J148" s="1450"/>
      <c r="K148" s="1450"/>
    </row>
    <row r="149" spans="1:11" ht="14.1" customHeight="1" x14ac:dyDescent="0.25">
      <c r="A149" s="1450"/>
      <c r="B149" s="1450"/>
      <c r="C149" s="1466" t="s">
        <v>82</v>
      </c>
      <c r="D149" s="1467">
        <v>0</v>
      </c>
      <c r="E149" s="1467">
        <v>0</v>
      </c>
      <c r="F149" s="1467">
        <v>0</v>
      </c>
      <c r="G149" s="1467">
        <v>0</v>
      </c>
      <c r="H149" s="1450"/>
      <c r="I149" s="1450"/>
      <c r="J149" s="1450"/>
      <c r="K149" s="1450"/>
    </row>
    <row r="150" spans="1:11" ht="14.1" customHeight="1" x14ac:dyDescent="0.25">
      <c r="A150" s="1450"/>
      <c r="B150" s="1450"/>
      <c r="C150" s="1466" t="s">
        <v>83</v>
      </c>
      <c r="D150" s="1467">
        <v>0</v>
      </c>
      <c r="E150" s="1467">
        <v>0</v>
      </c>
      <c r="F150" s="1467">
        <v>0</v>
      </c>
      <c r="G150" s="1467">
        <v>0</v>
      </c>
      <c r="H150" s="1450"/>
      <c r="I150" s="1450"/>
      <c r="J150" s="1450"/>
      <c r="K150" s="1450"/>
    </row>
    <row r="151" spans="1:11" ht="14.1" customHeight="1" x14ac:dyDescent="0.25">
      <c r="A151" s="1450"/>
      <c r="B151" s="1450"/>
      <c r="C151" s="1466" t="s">
        <v>84</v>
      </c>
      <c r="D151" s="1467">
        <v>0</v>
      </c>
      <c r="E151" s="1467">
        <v>0</v>
      </c>
      <c r="F151" s="1467">
        <v>0</v>
      </c>
      <c r="G151" s="1467">
        <v>0</v>
      </c>
      <c r="H151" s="1450"/>
      <c r="I151" s="1450"/>
      <c r="J151" s="1450"/>
      <c r="K151" s="1450"/>
    </row>
    <row r="152" spans="1:11" ht="14.1" customHeight="1" x14ac:dyDescent="0.25">
      <c r="A152" s="1450"/>
      <c r="B152" s="1450"/>
      <c r="C152" s="1466" t="s">
        <v>85</v>
      </c>
      <c r="D152" s="1467">
        <v>0</v>
      </c>
      <c r="E152" s="1467">
        <v>0</v>
      </c>
      <c r="F152" s="1467">
        <v>0</v>
      </c>
      <c r="G152" s="1467">
        <v>0</v>
      </c>
      <c r="H152" s="1450"/>
      <c r="I152" s="1450"/>
      <c r="J152" s="1450"/>
      <c r="K152" s="1450"/>
    </row>
    <row r="153" spans="1:11" ht="14.1" customHeight="1" x14ac:dyDescent="0.25">
      <c r="A153" s="1450"/>
      <c r="B153" s="1450"/>
      <c r="C153" s="1466" t="s">
        <v>83</v>
      </c>
      <c r="D153" s="1467">
        <v>0</v>
      </c>
      <c r="E153" s="1467">
        <v>0</v>
      </c>
      <c r="F153" s="1467">
        <v>0</v>
      </c>
      <c r="G153" s="1467">
        <v>0</v>
      </c>
      <c r="H153" s="1450"/>
      <c r="I153" s="1450"/>
      <c r="J153" s="1450"/>
      <c r="K153" s="1450"/>
    </row>
    <row r="154" spans="1:11" ht="14.1" customHeight="1" x14ac:dyDescent="0.25">
      <c r="A154" s="1450"/>
      <c r="B154" s="1450"/>
      <c r="C154" s="1466" t="s">
        <v>84</v>
      </c>
      <c r="D154" s="1467">
        <v>0</v>
      </c>
      <c r="E154" s="1467">
        <v>0</v>
      </c>
      <c r="F154" s="1467">
        <v>0</v>
      </c>
      <c r="G154" s="1467">
        <v>0</v>
      </c>
      <c r="H154" s="1450"/>
      <c r="I154" s="1450"/>
      <c r="J154" s="1450"/>
      <c r="K154" s="1450"/>
    </row>
    <row r="155" spans="1:11" ht="14.1" customHeight="1" x14ac:dyDescent="0.25">
      <c r="A155" s="1450"/>
      <c r="B155" s="1450"/>
      <c r="C155" s="1466" t="s">
        <v>86</v>
      </c>
      <c r="D155" s="1467">
        <v>0</v>
      </c>
      <c r="E155" s="1467">
        <v>0</v>
      </c>
      <c r="F155" s="1467">
        <v>0</v>
      </c>
      <c r="G155" s="1467">
        <v>0</v>
      </c>
      <c r="H155" s="1450"/>
      <c r="I155" s="1450"/>
      <c r="J155" s="1450"/>
      <c r="K155" s="1450"/>
    </row>
    <row r="156" spans="1:11" ht="14.1" customHeight="1" x14ac:dyDescent="0.25">
      <c r="A156" s="1450"/>
      <c r="B156" s="1450"/>
      <c r="C156" s="1466" t="s">
        <v>83</v>
      </c>
      <c r="D156" s="1467">
        <v>0</v>
      </c>
      <c r="E156" s="1467">
        <v>0</v>
      </c>
      <c r="F156" s="1467">
        <v>0</v>
      </c>
      <c r="G156" s="1467">
        <v>0</v>
      </c>
      <c r="H156" s="1450"/>
      <c r="I156" s="1450"/>
      <c r="J156" s="1450"/>
      <c r="K156" s="1450"/>
    </row>
    <row r="157" spans="1:11" ht="14.1" customHeight="1" x14ac:dyDescent="0.25">
      <c r="A157" s="1450"/>
      <c r="B157" s="1450"/>
      <c r="C157" s="1466" t="s">
        <v>84</v>
      </c>
      <c r="D157" s="1467">
        <v>0</v>
      </c>
      <c r="E157" s="1467">
        <v>0</v>
      </c>
      <c r="F157" s="1467">
        <v>0</v>
      </c>
      <c r="G157" s="1467">
        <v>0</v>
      </c>
      <c r="H157" s="1450"/>
      <c r="I157" s="1450"/>
      <c r="J157" s="1450"/>
      <c r="K157" s="1450"/>
    </row>
    <row r="158" spans="1:11" ht="14.1" customHeight="1" x14ac:dyDescent="0.25">
      <c r="A158" s="1450"/>
      <c r="B158" s="1450"/>
      <c r="C158" s="1466" t="s">
        <v>87</v>
      </c>
      <c r="D158" s="1467">
        <v>0</v>
      </c>
      <c r="E158" s="1467">
        <v>0</v>
      </c>
      <c r="F158" s="1467">
        <v>0</v>
      </c>
      <c r="G158" s="1467">
        <v>0</v>
      </c>
      <c r="H158" s="1450"/>
      <c r="I158" s="1450"/>
      <c r="J158" s="1450"/>
      <c r="K158" s="1450"/>
    </row>
    <row r="159" spans="1:11" ht="14.1" customHeight="1" x14ac:dyDescent="0.25">
      <c r="A159" s="1450"/>
      <c r="B159" s="1450"/>
      <c r="C159" s="1466" t="s">
        <v>83</v>
      </c>
      <c r="D159" s="1467">
        <v>0</v>
      </c>
      <c r="E159" s="1467">
        <v>0</v>
      </c>
      <c r="F159" s="1467">
        <v>0</v>
      </c>
      <c r="G159" s="1467">
        <v>0</v>
      </c>
      <c r="H159" s="1450"/>
      <c r="I159" s="1450"/>
      <c r="J159" s="1450"/>
      <c r="K159" s="1450"/>
    </row>
    <row r="160" spans="1:11" ht="14.1" customHeight="1" x14ac:dyDescent="0.25">
      <c r="A160" s="1450"/>
      <c r="B160" s="1450"/>
      <c r="C160" s="1466" t="s">
        <v>84</v>
      </c>
      <c r="D160" s="1467">
        <v>0</v>
      </c>
      <c r="E160" s="1467">
        <v>0</v>
      </c>
      <c r="F160" s="1467">
        <v>0</v>
      </c>
      <c r="G160" s="1467">
        <v>0</v>
      </c>
      <c r="H160" s="1450"/>
      <c r="I160" s="1450"/>
      <c r="J160" s="1450"/>
      <c r="K160" s="1450"/>
    </row>
    <row r="161" spans="1:11" ht="14.1" customHeight="1" x14ac:dyDescent="0.25">
      <c r="A161" s="1450"/>
      <c r="B161" s="1450"/>
      <c r="C161" s="1466" t="s">
        <v>88</v>
      </c>
      <c r="D161" s="1467">
        <v>0</v>
      </c>
      <c r="E161" s="1467">
        <v>0</v>
      </c>
      <c r="F161" s="1467">
        <v>0</v>
      </c>
      <c r="G161" s="1467">
        <v>0</v>
      </c>
      <c r="H161" s="1450"/>
      <c r="I161" s="1450"/>
      <c r="J161" s="1450"/>
      <c r="K161" s="1450"/>
    </row>
    <row r="162" spans="1:11" ht="14.1" customHeight="1" x14ac:dyDescent="0.25">
      <c r="A162" s="1450"/>
      <c r="B162" s="1450"/>
      <c r="C162" s="1466" t="s">
        <v>83</v>
      </c>
      <c r="D162" s="1467">
        <v>0</v>
      </c>
      <c r="E162" s="1467">
        <v>0</v>
      </c>
      <c r="F162" s="1467">
        <v>0</v>
      </c>
      <c r="G162" s="1467">
        <v>0</v>
      </c>
      <c r="H162" s="1450"/>
      <c r="I162" s="1450"/>
      <c r="J162" s="1450"/>
      <c r="K162" s="1450"/>
    </row>
    <row r="163" spans="1:11" ht="14.1" customHeight="1" x14ac:dyDescent="0.25">
      <c r="A163" s="1450"/>
      <c r="B163" s="1450"/>
      <c r="C163" s="1466" t="s">
        <v>84</v>
      </c>
      <c r="D163" s="1467">
        <v>0</v>
      </c>
      <c r="E163" s="1467">
        <v>0</v>
      </c>
      <c r="F163" s="1467">
        <v>0</v>
      </c>
      <c r="G163" s="1467">
        <v>0</v>
      </c>
      <c r="H163" s="1450"/>
      <c r="I163" s="1450"/>
      <c r="J163" s="1450"/>
      <c r="K163" s="1450"/>
    </row>
    <row r="164" spans="1:11" ht="14.1" customHeight="1" x14ac:dyDescent="0.25">
      <c r="A164" s="1450"/>
      <c r="B164" s="1450"/>
      <c r="C164" s="1466" t="s">
        <v>89</v>
      </c>
      <c r="D164" s="1467">
        <v>0</v>
      </c>
      <c r="E164" s="1467">
        <v>0</v>
      </c>
      <c r="F164" s="1467">
        <v>0</v>
      </c>
      <c r="G164" s="1467">
        <v>0</v>
      </c>
      <c r="H164" s="1450"/>
      <c r="I164" s="1450"/>
      <c r="J164" s="1450"/>
      <c r="K164" s="1450"/>
    </row>
    <row r="165" spans="1:11" ht="14.1" customHeight="1" x14ac:dyDescent="0.25">
      <c r="A165" s="1450"/>
      <c r="B165" s="1450"/>
      <c r="C165" s="1466" t="s">
        <v>83</v>
      </c>
      <c r="D165" s="1467">
        <v>0</v>
      </c>
      <c r="E165" s="1467">
        <v>0</v>
      </c>
      <c r="F165" s="1467">
        <v>0</v>
      </c>
      <c r="G165" s="1467">
        <v>0</v>
      </c>
      <c r="H165" s="1450"/>
      <c r="I165" s="1450"/>
      <c r="J165" s="1450"/>
      <c r="K165" s="1450"/>
    </row>
    <row r="166" spans="1:11" ht="14.1" customHeight="1" x14ac:dyDescent="0.25">
      <c r="A166" s="1450"/>
      <c r="B166" s="1450"/>
      <c r="C166" s="1466" t="s">
        <v>84</v>
      </c>
      <c r="D166" s="1467">
        <v>0</v>
      </c>
      <c r="E166" s="1467">
        <v>0</v>
      </c>
      <c r="F166" s="1467">
        <v>0</v>
      </c>
      <c r="G166" s="1467">
        <v>0</v>
      </c>
      <c r="H166" s="1450"/>
      <c r="I166" s="1450"/>
      <c r="J166" s="1450"/>
      <c r="K166" s="1450"/>
    </row>
    <row r="167" spans="1:11" ht="14.1" customHeight="1" x14ac:dyDescent="0.25">
      <c r="A167" s="1450"/>
      <c r="B167" s="1450"/>
      <c r="C167" s="1466" t="s">
        <v>90</v>
      </c>
      <c r="D167" s="1467">
        <v>0</v>
      </c>
      <c r="E167" s="1467">
        <v>0</v>
      </c>
      <c r="F167" s="1467">
        <v>0</v>
      </c>
      <c r="G167" s="1467">
        <v>0</v>
      </c>
      <c r="H167" s="1450"/>
      <c r="I167" s="1450"/>
      <c r="J167" s="1450"/>
      <c r="K167" s="1450"/>
    </row>
    <row r="168" spans="1:11" ht="14.1" customHeight="1" x14ac:dyDescent="0.25">
      <c r="A168" s="1450"/>
      <c r="B168" s="1450"/>
      <c r="C168" s="1466" t="s">
        <v>83</v>
      </c>
      <c r="D168" s="1467">
        <v>0</v>
      </c>
      <c r="E168" s="1467">
        <v>0</v>
      </c>
      <c r="F168" s="1467">
        <v>0</v>
      </c>
      <c r="G168" s="1467">
        <v>0</v>
      </c>
      <c r="H168" s="1450"/>
      <c r="I168" s="1450"/>
      <c r="J168" s="1450"/>
      <c r="K168" s="1450"/>
    </row>
    <row r="169" spans="1:11" ht="14.1" customHeight="1" x14ac:dyDescent="0.25">
      <c r="A169" s="1450"/>
      <c r="B169" s="1450"/>
      <c r="C169" s="1466" t="s">
        <v>84</v>
      </c>
      <c r="D169" s="1467">
        <v>0</v>
      </c>
      <c r="E169" s="1467">
        <v>0</v>
      </c>
      <c r="F169" s="1467">
        <v>0</v>
      </c>
      <c r="G169" s="1467">
        <v>0</v>
      </c>
      <c r="H169" s="1450"/>
      <c r="I169" s="1450"/>
      <c r="J169" s="1450"/>
      <c r="K169" s="1450"/>
    </row>
    <row r="170" spans="1:11" ht="14.1" customHeight="1" x14ac:dyDescent="0.25">
      <c r="A170" s="1450"/>
      <c r="B170" s="1450"/>
      <c r="C170" s="1466" t="s">
        <v>91</v>
      </c>
      <c r="D170" s="1467">
        <v>0</v>
      </c>
      <c r="E170" s="1467">
        <v>0</v>
      </c>
      <c r="F170" s="1467">
        <v>0</v>
      </c>
      <c r="G170" s="1467">
        <v>0</v>
      </c>
      <c r="H170" s="1450"/>
      <c r="I170" s="1450"/>
      <c r="J170" s="1450"/>
      <c r="K170" s="1450"/>
    </row>
    <row r="171" spans="1:11" ht="14.1" customHeight="1" x14ac:dyDescent="0.25">
      <c r="A171" s="1450"/>
      <c r="B171" s="1450"/>
      <c r="C171" s="1466" t="s">
        <v>83</v>
      </c>
      <c r="D171" s="1467">
        <v>0</v>
      </c>
      <c r="E171" s="1467">
        <v>0</v>
      </c>
      <c r="F171" s="1467">
        <v>0</v>
      </c>
      <c r="G171" s="1467">
        <v>0</v>
      </c>
      <c r="H171" s="1450"/>
      <c r="I171" s="1450"/>
      <c r="J171" s="1450"/>
      <c r="K171" s="1450"/>
    </row>
    <row r="172" spans="1:11" ht="14.1" customHeight="1" x14ac:dyDescent="0.25">
      <c r="A172" s="1450"/>
      <c r="B172" s="1450"/>
      <c r="C172" s="1466" t="s">
        <v>92</v>
      </c>
      <c r="D172" s="1467">
        <v>0</v>
      </c>
      <c r="E172" s="1467">
        <v>0</v>
      </c>
      <c r="F172" s="1467">
        <v>0</v>
      </c>
      <c r="G172" s="1467">
        <v>0</v>
      </c>
      <c r="H172" s="1450"/>
      <c r="I172" s="1450"/>
      <c r="J172" s="1450"/>
      <c r="K172" s="1450"/>
    </row>
    <row r="173" spans="1:11" ht="14.1" customHeight="1" x14ac:dyDescent="0.25">
      <c r="A173" s="1450"/>
      <c r="B173" s="1450"/>
      <c r="C173" s="1466" t="s">
        <v>93</v>
      </c>
      <c r="D173" s="1467">
        <v>0</v>
      </c>
      <c r="E173" s="1467">
        <v>0</v>
      </c>
      <c r="F173" s="1467">
        <v>0</v>
      </c>
      <c r="G173" s="1467">
        <v>0</v>
      </c>
      <c r="H173" s="1450"/>
      <c r="I173" s="1450"/>
      <c r="J173" s="1450"/>
      <c r="K173" s="1450"/>
    </row>
    <row r="174" spans="1:11" ht="14.1" customHeight="1" x14ac:dyDescent="0.25">
      <c r="A174" s="1450"/>
      <c r="B174" s="1450"/>
      <c r="C174" s="1466" t="s">
        <v>94</v>
      </c>
      <c r="D174" s="1467">
        <v>0</v>
      </c>
      <c r="E174" s="1467">
        <v>0</v>
      </c>
      <c r="F174" s="1467">
        <v>0</v>
      </c>
      <c r="G174" s="1467">
        <v>0</v>
      </c>
      <c r="H174" s="1450"/>
      <c r="I174" s="1450"/>
      <c r="J174" s="1450"/>
      <c r="K174" s="1450"/>
    </row>
    <row r="175" spans="1:11" ht="14.1" customHeight="1" x14ac:dyDescent="0.25">
      <c r="A175" s="1450"/>
      <c r="B175" s="1450"/>
      <c r="C175" s="1466" t="s">
        <v>95</v>
      </c>
      <c r="D175" s="1467">
        <v>0</v>
      </c>
      <c r="E175" s="1467">
        <v>0</v>
      </c>
      <c r="F175" s="1467">
        <v>0</v>
      </c>
      <c r="G175" s="1467">
        <v>0</v>
      </c>
      <c r="H175" s="1450"/>
      <c r="I175" s="1450"/>
      <c r="J175" s="1450"/>
      <c r="K175" s="1450"/>
    </row>
    <row r="176" spans="1:11" ht="14.1" customHeight="1" x14ac:dyDescent="0.25">
      <c r="A176" s="1450"/>
      <c r="B176" s="1450"/>
      <c r="C176" s="1466" t="s">
        <v>96</v>
      </c>
      <c r="D176" s="1467">
        <v>0</v>
      </c>
      <c r="E176" s="1467">
        <v>3000000</v>
      </c>
      <c r="F176" s="1467">
        <v>3000000</v>
      </c>
      <c r="G176" s="1467">
        <v>3000000</v>
      </c>
      <c r="H176" s="1450"/>
      <c r="I176" s="1450"/>
      <c r="J176" s="1450"/>
      <c r="K176" s="1450"/>
    </row>
    <row r="177" spans="1:11" ht="14.1" customHeight="1" x14ac:dyDescent="0.25">
      <c r="A177" s="1450"/>
      <c r="B177" s="1450"/>
      <c r="C177" s="1466" t="s">
        <v>83</v>
      </c>
      <c r="D177" s="1467">
        <v>0</v>
      </c>
      <c r="E177" s="1467">
        <v>3000000</v>
      </c>
      <c r="F177" s="1467">
        <v>3000000</v>
      </c>
      <c r="G177" s="1467">
        <v>3000000</v>
      </c>
      <c r="H177" s="1450"/>
      <c r="I177" s="1450"/>
      <c r="J177" s="1450"/>
      <c r="K177" s="1450"/>
    </row>
    <row r="178" spans="1:11" ht="14.1" customHeight="1" x14ac:dyDescent="0.25">
      <c r="A178" s="1450"/>
      <c r="B178" s="1450"/>
      <c r="C178" s="1466" t="s">
        <v>92</v>
      </c>
      <c r="D178" s="1467">
        <v>0</v>
      </c>
      <c r="E178" s="1467">
        <v>0</v>
      </c>
      <c r="F178" s="1467">
        <v>0</v>
      </c>
      <c r="G178" s="1467">
        <v>0</v>
      </c>
      <c r="H178" s="1450"/>
      <c r="I178" s="1450"/>
      <c r="J178" s="1450"/>
      <c r="K178" s="1450"/>
    </row>
    <row r="179" spans="1:11" ht="14.1" customHeight="1" x14ac:dyDescent="0.25">
      <c r="A179" s="1450"/>
      <c r="B179" s="1450"/>
      <c r="C179" s="1466" t="s">
        <v>93</v>
      </c>
      <c r="D179" s="1467">
        <v>0</v>
      </c>
      <c r="E179" s="1467">
        <v>0</v>
      </c>
      <c r="F179" s="1467">
        <v>0</v>
      </c>
      <c r="G179" s="1467">
        <v>0</v>
      </c>
      <c r="H179" s="1450"/>
      <c r="I179" s="1450"/>
      <c r="J179" s="1450"/>
      <c r="K179" s="1450"/>
    </row>
    <row r="180" spans="1:11" ht="14.1" customHeight="1" x14ac:dyDescent="0.25">
      <c r="A180" s="1450"/>
      <c r="B180" s="1450"/>
      <c r="C180" s="1466" t="s">
        <v>94</v>
      </c>
      <c r="D180" s="1467">
        <v>0</v>
      </c>
      <c r="E180" s="1467">
        <v>0</v>
      </c>
      <c r="F180" s="1467">
        <v>0</v>
      </c>
      <c r="G180" s="1467">
        <v>0</v>
      </c>
      <c r="H180" s="1450"/>
      <c r="I180" s="1450"/>
      <c r="J180" s="1450"/>
      <c r="K180" s="1450"/>
    </row>
    <row r="181" spans="1:11" ht="14.1" customHeight="1" x14ac:dyDescent="0.25">
      <c r="A181" s="1450"/>
      <c r="B181" s="1450"/>
      <c r="C181" s="1466" t="s">
        <v>95</v>
      </c>
      <c r="D181" s="1467">
        <v>0</v>
      </c>
      <c r="E181" s="1467">
        <v>0</v>
      </c>
      <c r="F181" s="1467">
        <v>0</v>
      </c>
      <c r="G181" s="1467">
        <v>0</v>
      </c>
      <c r="H181" s="1450"/>
      <c r="I181" s="1450"/>
      <c r="J181" s="1450"/>
      <c r="K181" s="1450"/>
    </row>
    <row r="182" spans="1:11" ht="14.1" customHeight="1" x14ac:dyDescent="0.25">
      <c r="A182" s="1450"/>
      <c r="B182" s="1450"/>
      <c r="C182" s="1466" t="s">
        <v>97</v>
      </c>
      <c r="D182" s="1467">
        <v>0</v>
      </c>
      <c r="E182" s="1467">
        <v>0</v>
      </c>
      <c r="F182" s="1467">
        <v>0</v>
      </c>
      <c r="G182" s="1467">
        <v>0</v>
      </c>
      <c r="H182" s="1450"/>
      <c r="I182" s="1450"/>
      <c r="J182" s="1450"/>
      <c r="K182" s="1450"/>
    </row>
    <row r="183" spans="1:11" ht="14.1" customHeight="1" x14ac:dyDescent="0.25">
      <c r="A183" s="1450"/>
      <c r="B183" s="1450"/>
      <c r="C183" s="1466" t="s">
        <v>83</v>
      </c>
      <c r="D183" s="1467">
        <v>0</v>
      </c>
      <c r="E183" s="1467">
        <v>0</v>
      </c>
      <c r="F183" s="1467">
        <v>0</v>
      </c>
      <c r="G183" s="1467">
        <v>0</v>
      </c>
      <c r="H183" s="1450"/>
      <c r="I183" s="1450"/>
      <c r="J183" s="1450"/>
      <c r="K183" s="1450"/>
    </row>
    <row r="184" spans="1:11" ht="14.1" customHeight="1" x14ac:dyDescent="0.25">
      <c r="A184" s="1450"/>
      <c r="B184" s="1450"/>
      <c r="C184" s="1466" t="s">
        <v>92</v>
      </c>
      <c r="D184" s="1467">
        <v>0</v>
      </c>
      <c r="E184" s="1467">
        <v>0</v>
      </c>
      <c r="F184" s="1467">
        <v>0</v>
      </c>
      <c r="G184" s="1467">
        <v>0</v>
      </c>
      <c r="H184" s="1450"/>
      <c r="I184" s="1450"/>
      <c r="J184" s="1450"/>
      <c r="K184" s="1450"/>
    </row>
    <row r="185" spans="1:11" ht="14.1" customHeight="1" x14ac:dyDescent="0.25">
      <c r="A185" s="1450"/>
      <c r="B185" s="1450"/>
      <c r="C185" s="1466" t="s">
        <v>93</v>
      </c>
      <c r="D185" s="1467">
        <v>0</v>
      </c>
      <c r="E185" s="1467">
        <v>0</v>
      </c>
      <c r="F185" s="1467">
        <v>0</v>
      </c>
      <c r="G185" s="1467">
        <v>0</v>
      </c>
      <c r="H185" s="1450"/>
      <c r="I185" s="1450"/>
      <c r="J185" s="1450"/>
      <c r="K185" s="1450"/>
    </row>
    <row r="186" spans="1:11" ht="14.1" customHeight="1" x14ac:dyDescent="0.25">
      <c r="A186" s="1450"/>
      <c r="B186" s="1450"/>
      <c r="C186" s="1466" t="s">
        <v>94</v>
      </c>
      <c r="D186" s="1467">
        <v>0</v>
      </c>
      <c r="E186" s="1467">
        <v>0</v>
      </c>
      <c r="F186" s="1467">
        <v>0</v>
      </c>
      <c r="G186" s="1467">
        <v>0</v>
      </c>
      <c r="H186" s="1450"/>
      <c r="I186" s="1450"/>
      <c r="J186" s="1450"/>
      <c r="K186" s="1450"/>
    </row>
    <row r="187" spans="1:11" ht="14.1" customHeight="1" x14ac:dyDescent="0.25">
      <c r="A187" s="1450"/>
      <c r="B187" s="1450"/>
      <c r="C187" s="1466" t="s">
        <v>95</v>
      </c>
      <c r="D187" s="1467">
        <v>0</v>
      </c>
      <c r="E187" s="1467">
        <v>0</v>
      </c>
      <c r="F187" s="1467">
        <v>0</v>
      </c>
      <c r="G187" s="1467">
        <v>0</v>
      </c>
      <c r="H187" s="1450"/>
      <c r="I187" s="1450"/>
      <c r="J187" s="1450"/>
      <c r="K187" s="1450"/>
    </row>
    <row r="188" spans="1:11" ht="14.1" customHeight="1" x14ac:dyDescent="0.25">
      <c r="A188" s="1450"/>
      <c r="B188" s="1450"/>
      <c r="C188" s="1466" t="s">
        <v>98</v>
      </c>
      <c r="D188" s="1467">
        <v>0</v>
      </c>
      <c r="E188" s="1467">
        <v>0</v>
      </c>
      <c r="F188" s="1467">
        <v>0</v>
      </c>
      <c r="G188" s="1467">
        <v>0</v>
      </c>
      <c r="H188" s="1450"/>
      <c r="I188" s="1450"/>
      <c r="J188" s="1450"/>
      <c r="K188" s="1450"/>
    </row>
    <row r="189" spans="1:11" ht="14.1" customHeight="1" x14ac:dyDescent="0.25">
      <c r="A189" s="1450"/>
      <c r="B189" s="1450"/>
      <c r="C189" s="1466" t="s">
        <v>99</v>
      </c>
      <c r="D189" s="1467">
        <v>0</v>
      </c>
      <c r="E189" s="1467">
        <v>0</v>
      </c>
      <c r="F189" s="1467">
        <v>0</v>
      </c>
      <c r="G189" s="1467">
        <v>0</v>
      </c>
      <c r="H189" s="1450"/>
      <c r="I189" s="1450"/>
      <c r="J189" s="1450"/>
      <c r="K189" s="1450"/>
    </row>
    <row r="190" spans="1:11" ht="14.1" customHeight="1" x14ac:dyDescent="0.25">
      <c r="A190" s="1450"/>
      <c r="B190" s="1450"/>
      <c r="C190" s="1468" t="s">
        <v>100</v>
      </c>
      <c r="D190" s="1467">
        <v>0</v>
      </c>
      <c r="E190" s="1467">
        <v>3000000</v>
      </c>
      <c r="F190" s="1467">
        <v>3000000</v>
      </c>
      <c r="G190" s="1467">
        <v>3000000</v>
      </c>
      <c r="H190" s="1450"/>
      <c r="I190" s="1450"/>
      <c r="J190" s="1450"/>
      <c r="K190" s="1450"/>
    </row>
    <row r="191" spans="1:11" ht="51" customHeight="1" x14ac:dyDescent="0.25">
      <c r="A191" s="1450"/>
      <c r="B191" s="1450"/>
      <c r="C191" s="1453" t="s">
        <v>24</v>
      </c>
      <c r="D191" s="1561" t="s">
        <v>2245</v>
      </c>
      <c r="E191" s="1562"/>
      <c r="F191" s="1562"/>
      <c r="G191" s="1562"/>
      <c r="H191" s="1450"/>
      <c r="I191" s="1450"/>
      <c r="J191" s="1450"/>
      <c r="K191" s="1450"/>
    </row>
    <row r="192" spans="1:11" ht="27.95" customHeight="1" x14ac:dyDescent="0.25">
      <c r="A192" s="1450"/>
      <c r="B192" s="1450"/>
      <c r="C192" s="1454" t="s">
        <v>26</v>
      </c>
      <c r="D192" s="1455">
        <v>2023</v>
      </c>
      <c r="E192" s="1455">
        <v>2024</v>
      </c>
      <c r="F192" s="1455">
        <v>2025</v>
      </c>
      <c r="G192" s="1455">
        <v>2026</v>
      </c>
      <c r="H192" s="1450"/>
      <c r="I192" s="1450"/>
      <c r="J192" s="1450"/>
      <c r="K192" s="1450"/>
    </row>
    <row r="193" spans="1:11" ht="14.1" customHeight="1" x14ac:dyDescent="0.25">
      <c r="A193" s="1450"/>
      <c r="B193" s="1450"/>
      <c r="C193" s="1456"/>
      <c r="D193" s="1457" t="s">
        <v>17</v>
      </c>
      <c r="E193" s="1457" t="s">
        <v>18</v>
      </c>
      <c r="F193" s="1457" t="s">
        <v>18</v>
      </c>
      <c r="G193" s="1457" t="s">
        <v>18</v>
      </c>
      <c r="H193" s="1450"/>
      <c r="I193" s="1450"/>
      <c r="J193" s="1450"/>
      <c r="K193" s="1450"/>
    </row>
    <row r="194" spans="1:11" ht="14.1" customHeight="1" x14ac:dyDescent="0.25">
      <c r="A194" s="1450"/>
      <c r="B194" s="1450"/>
      <c r="C194" s="1454" t="s">
        <v>2246</v>
      </c>
      <c r="D194" s="1458" t="s">
        <v>144</v>
      </c>
      <c r="E194" s="1458" t="s">
        <v>282</v>
      </c>
      <c r="F194" s="1458" t="s">
        <v>262</v>
      </c>
      <c r="G194" s="1458" t="s">
        <v>487</v>
      </c>
      <c r="H194" s="1450"/>
      <c r="I194" s="1450"/>
      <c r="J194" s="1450"/>
      <c r="K194" s="1450"/>
    </row>
    <row r="195" spans="1:11" ht="20.100000000000001" customHeight="1" x14ac:dyDescent="0.25">
      <c r="A195" s="1450"/>
      <c r="B195" s="1450"/>
      <c r="C195" s="1454" t="s">
        <v>2247</v>
      </c>
      <c r="D195" s="1458" t="s">
        <v>1082</v>
      </c>
      <c r="E195" s="1458" t="s">
        <v>2248</v>
      </c>
      <c r="F195" s="1458" t="s">
        <v>2249</v>
      </c>
      <c r="G195" s="1458" t="s">
        <v>2250</v>
      </c>
      <c r="H195" s="1450"/>
      <c r="I195" s="1450"/>
      <c r="J195" s="1450"/>
      <c r="K195" s="1450"/>
    </row>
    <row r="196" spans="1:11" ht="14.1" customHeight="1" x14ac:dyDescent="0.25">
      <c r="A196" s="1450"/>
      <c r="B196" s="1450"/>
      <c r="C196" s="1553" t="s">
        <v>47</v>
      </c>
      <c r="D196" s="1554"/>
      <c r="E196" s="1554"/>
      <c r="F196" s="1554"/>
      <c r="G196" s="1554"/>
      <c r="H196" s="1450"/>
      <c r="I196" s="1450"/>
      <c r="J196" s="1450"/>
      <c r="K196" s="1450"/>
    </row>
    <row r="197" spans="1:11" ht="14.1" customHeight="1" x14ac:dyDescent="0.25">
      <c r="A197" s="1450"/>
      <c r="B197" s="1450"/>
      <c r="C197" s="1459" t="s">
        <v>2226</v>
      </c>
      <c r="D197" s="1553" t="s">
        <v>2227</v>
      </c>
      <c r="E197" s="1554"/>
      <c r="F197" s="1554"/>
      <c r="G197" s="1554"/>
      <c r="H197" s="1450"/>
      <c r="I197" s="1450"/>
      <c r="J197" s="1450"/>
      <c r="K197" s="1450"/>
    </row>
    <row r="198" spans="1:11" ht="18" customHeight="1" x14ac:dyDescent="0.25">
      <c r="A198" s="1450"/>
      <c r="B198" s="1450"/>
      <c r="C198" s="1460" t="s">
        <v>50</v>
      </c>
      <c r="D198" s="1563" t="s">
        <v>2251</v>
      </c>
      <c r="E198" s="1564"/>
      <c r="F198" s="1564"/>
      <c r="G198" s="1564"/>
      <c r="H198" s="1450"/>
      <c r="I198" s="1450"/>
      <c r="J198" s="1450"/>
      <c r="K198" s="1450"/>
    </row>
    <row r="199" spans="1:11" ht="18" customHeight="1" x14ac:dyDescent="0.25">
      <c r="A199" s="1450"/>
      <c r="B199" s="1450"/>
      <c r="C199" s="1461" t="s">
        <v>52</v>
      </c>
      <c r="D199" s="1565" t="s">
        <v>2252</v>
      </c>
      <c r="E199" s="1566"/>
      <c r="F199" s="1566"/>
      <c r="G199" s="1566"/>
      <c r="H199" s="1450"/>
      <c r="I199" s="1450"/>
      <c r="J199" s="1450"/>
      <c r="K199" s="1450"/>
    </row>
    <row r="200" spans="1:11" ht="18" customHeight="1" x14ac:dyDescent="0.25">
      <c r="A200" s="1450"/>
      <c r="B200" s="1450"/>
      <c r="C200" s="1461" t="s">
        <v>54</v>
      </c>
      <c r="D200" s="1565" t="s">
        <v>2253</v>
      </c>
      <c r="E200" s="1566"/>
      <c r="F200" s="1566"/>
      <c r="G200" s="1566"/>
      <c r="H200" s="1450"/>
      <c r="I200" s="1450"/>
      <c r="J200" s="1450"/>
      <c r="K200" s="1450"/>
    </row>
    <row r="201" spans="1:11" ht="15" customHeight="1" x14ac:dyDescent="0.25">
      <c r="A201" s="1450"/>
      <c r="B201" s="1450"/>
      <c r="C201" s="1462"/>
      <c r="D201" s="1463">
        <v>2023</v>
      </c>
      <c r="E201" s="1463">
        <v>2024</v>
      </c>
      <c r="F201" s="1463">
        <v>2025</v>
      </c>
      <c r="G201" s="1463">
        <v>2026</v>
      </c>
      <c r="H201" s="1450"/>
      <c r="I201" s="1450"/>
      <c r="J201" s="1450"/>
      <c r="K201" s="1450"/>
    </row>
    <row r="202" spans="1:11" ht="15" customHeight="1" x14ac:dyDescent="0.25">
      <c r="A202" s="1450"/>
      <c r="B202" s="1450"/>
      <c r="C202" s="1464"/>
      <c r="D202" s="1465" t="s">
        <v>17</v>
      </c>
      <c r="E202" s="1465" t="s">
        <v>18</v>
      </c>
      <c r="F202" s="1465" t="s">
        <v>18</v>
      </c>
      <c r="G202" s="1465" t="s">
        <v>18</v>
      </c>
      <c r="H202" s="1450"/>
      <c r="I202" s="1450"/>
      <c r="J202" s="1450"/>
      <c r="K202" s="1450"/>
    </row>
    <row r="203" spans="1:11" ht="14.1" customHeight="1" x14ac:dyDescent="0.25">
      <c r="A203" s="1450"/>
      <c r="B203" s="1450"/>
      <c r="C203" s="1454" t="s">
        <v>56</v>
      </c>
      <c r="D203" s="1458" t="s">
        <v>144</v>
      </c>
      <c r="E203" s="1458" t="s">
        <v>282</v>
      </c>
      <c r="F203" s="1458" t="s">
        <v>262</v>
      </c>
      <c r="G203" s="1458" t="s">
        <v>487</v>
      </c>
      <c r="H203" s="1450"/>
      <c r="I203" s="1450"/>
      <c r="J203" s="1450"/>
      <c r="K203" s="1450"/>
    </row>
    <row r="204" spans="1:11" ht="14.1" customHeight="1" x14ac:dyDescent="0.25">
      <c r="A204" s="1450"/>
      <c r="B204" s="1450"/>
      <c r="C204" s="1454" t="s">
        <v>59</v>
      </c>
      <c r="D204" s="1458" t="s">
        <v>1103</v>
      </c>
      <c r="E204" s="1458" t="s">
        <v>2254</v>
      </c>
      <c r="F204" s="1458" t="s">
        <v>2255</v>
      </c>
      <c r="G204" s="1458" t="s">
        <v>2256</v>
      </c>
      <c r="H204" s="1450"/>
      <c r="I204" s="1450"/>
      <c r="J204" s="1450"/>
      <c r="K204" s="1450"/>
    </row>
    <row r="205" spans="1:11" ht="14.1" customHeight="1" x14ac:dyDescent="0.25">
      <c r="A205" s="1450"/>
      <c r="B205" s="1450"/>
      <c r="C205" s="1454" t="s">
        <v>63</v>
      </c>
      <c r="D205" s="1458" t="s">
        <v>2257</v>
      </c>
      <c r="E205" s="1458" t="s">
        <v>2258</v>
      </c>
      <c r="F205" s="1458" t="s">
        <v>108</v>
      </c>
      <c r="G205" s="1458" t="s">
        <v>2259</v>
      </c>
      <c r="H205" s="1450"/>
      <c r="I205" s="1450"/>
      <c r="J205" s="1450"/>
      <c r="K205" s="1450"/>
    </row>
    <row r="206" spans="1:11" ht="14.1" customHeight="1" x14ac:dyDescent="0.25">
      <c r="A206" s="1450"/>
      <c r="B206" s="1450"/>
      <c r="C206" s="1454" t="s">
        <v>68</v>
      </c>
      <c r="D206" s="1458" t="s">
        <v>69</v>
      </c>
      <c r="E206" s="1458" t="s">
        <v>112</v>
      </c>
      <c r="F206" s="1458" t="s">
        <v>2260</v>
      </c>
      <c r="G206" s="1458" t="s">
        <v>2261</v>
      </c>
      <c r="H206" s="1450"/>
      <c r="I206" s="1450"/>
      <c r="J206" s="1450"/>
      <c r="K206" s="1450"/>
    </row>
    <row r="207" spans="1:11" ht="14.1" customHeight="1" x14ac:dyDescent="0.25">
      <c r="A207" s="1450"/>
      <c r="B207" s="1450"/>
      <c r="C207" s="1454" t="s">
        <v>73</v>
      </c>
      <c r="D207" s="1458" t="s">
        <v>69</v>
      </c>
      <c r="E207" s="1458" t="s">
        <v>2262</v>
      </c>
      <c r="F207" s="1458" t="s">
        <v>2263</v>
      </c>
      <c r="G207" s="1458" t="s">
        <v>451</v>
      </c>
      <c r="H207" s="1450"/>
      <c r="I207" s="1450"/>
      <c r="J207" s="1450"/>
      <c r="K207" s="1450"/>
    </row>
    <row r="208" spans="1:11" ht="14.1" customHeight="1" x14ac:dyDescent="0.25">
      <c r="A208" s="1450"/>
      <c r="B208" s="1450"/>
      <c r="C208" s="1454" t="s">
        <v>77</v>
      </c>
      <c r="D208" s="1458" t="s">
        <v>69</v>
      </c>
      <c r="E208" s="1458" t="s">
        <v>2264</v>
      </c>
      <c r="F208" s="1458" t="s">
        <v>2265</v>
      </c>
      <c r="G208" s="1458" t="s">
        <v>2266</v>
      </c>
      <c r="H208" s="1450"/>
      <c r="I208" s="1450"/>
      <c r="J208" s="1450"/>
      <c r="K208" s="1450"/>
    </row>
    <row r="209" spans="1:11" ht="14.1" customHeight="1" x14ac:dyDescent="0.25">
      <c r="A209" s="1450"/>
      <c r="B209" s="1450"/>
      <c r="C209" s="1567" t="s">
        <v>81</v>
      </c>
      <c r="D209" s="1568"/>
      <c r="E209" s="1568"/>
      <c r="F209" s="1568"/>
      <c r="G209" s="1568"/>
      <c r="H209" s="1450"/>
      <c r="I209" s="1450"/>
      <c r="J209" s="1450"/>
      <c r="K209" s="1450"/>
    </row>
    <row r="210" spans="1:11" ht="14.1" customHeight="1" x14ac:dyDescent="0.25">
      <c r="A210" s="1450"/>
      <c r="B210" s="1450"/>
      <c r="C210" s="1462"/>
      <c r="D210" s="1463">
        <v>2023</v>
      </c>
      <c r="E210" s="1463">
        <v>2024</v>
      </c>
      <c r="F210" s="1463">
        <v>2025</v>
      </c>
      <c r="G210" s="1463">
        <v>2026</v>
      </c>
      <c r="H210" s="1450"/>
      <c r="I210" s="1450"/>
      <c r="J210" s="1450"/>
      <c r="K210" s="1450"/>
    </row>
    <row r="211" spans="1:11" ht="14.1" customHeight="1" x14ac:dyDescent="0.25">
      <c r="A211" s="1450"/>
      <c r="B211" s="1450"/>
      <c r="C211" s="1464"/>
      <c r="D211" s="1465" t="s">
        <v>17</v>
      </c>
      <c r="E211" s="1465" t="s">
        <v>18</v>
      </c>
      <c r="F211" s="1465" t="s">
        <v>18</v>
      </c>
      <c r="G211" s="1465" t="s">
        <v>18</v>
      </c>
      <c r="H211" s="1450"/>
      <c r="I211" s="1450"/>
      <c r="J211" s="1450"/>
      <c r="K211" s="1450"/>
    </row>
    <row r="212" spans="1:11" ht="14.1" customHeight="1" x14ac:dyDescent="0.25">
      <c r="A212" s="1450"/>
      <c r="B212" s="1450"/>
      <c r="C212" s="1466" t="s">
        <v>82</v>
      </c>
      <c r="D212" s="1467">
        <v>0</v>
      </c>
      <c r="E212" s="1467">
        <v>0</v>
      </c>
      <c r="F212" s="1467">
        <v>0</v>
      </c>
      <c r="G212" s="1467">
        <v>0</v>
      </c>
      <c r="H212" s="1450"/>
      <c r="I212" s="1450"/>
      <c r="J212" s="1450"/>
      <c r="K212" s="1450"/>
    </row>
    <row r="213" spans="1:11" ht="14.1" customHeight="1" x14ac:dyDescent="0.25">
      <c r="A213" s="1450"/>
      <c r="B213" s="1450"/>
      <c r="C213" s="1466" t="s">
        <v>83</v>
      </c>
      <c r="D213" s="1467">
        <v>0</v>
      </c>
      <c r="E213" s="1467">
        <v>0</v>
      </c>
      <c r="F213" s="1467">
        <v>0</v>
      </c>
      <c r="G213" s="1467">
        <v>0</v>
      </c>
      <c r="H213" s="1450"/>
      <c r="I213" s="1450"/>
      <c r="J213" s="1450"/>
      <c r="K213" s="1450"/>
    </row>
    <row r="214" spans="1:11" ht="14.1" customHeight="1" x14ac:dyDescent="0.25">
      <c r="A214" s="1450"/>
      <c r="B214" s="1450"/>
      <c r="C214" s="1466" t="s">
        <v>84</v>
      </c>
      <c r="D214" s="1467">
        <v>0</v>
      </c>
      <c r="E214" s="1467">
        <v>0</v>
      </c>
      <c r="F214" s="1467">
        <v>0</v>
      </c>
      <c r="G214" s="1467">
        <v>0</v>
      </c>
      <c r="H214" s="1450"/>
      <c r="I214" s="1450"/>
      <c r="J214" s="1450"/>
      <c r="K214" s="1450"/>
    </row>
    <row r="215" spans="1:11" ht="14.1" customHeight="1" x14ac:dyDescent="0.25">
      <c r="A215" s="1450"/>
      <c r="B215" s="1450"/>
      <c r="C215" s="1466" t="s">
        <v>85</v>
      </c>
      <c r="D215" s="1467">
        <v>0</v>
      </c>
      <c r="E215" s="1467">
        <v>0</v>
      </c>
      <c r="F215" s="1467">
        <v>0</v>
      </c>
      <c r="G215" s="1467">
        <v>0</v>
      </c>
      <c r="H215" s="1450"/>
      <c r="I215" s="1450"/>
      <c r="J215" s="1450"/>
      <c r="K215" s="1450"/>
    </row>
    <row r="216" spans="1:11" ht="14.1" customHeight="1" x14ac:dyDescent="0.25">
      <c r="A216" s="1450"/>
      <c r="B216" s="1450"/>
      <c r="C216" s="1466" t="s">
        <v>83</v>
      </c>
      <c r="D216" s="1467">
        <v>0</v>
      </c>
      <c r="E216" s="1467">
        <v>0</v>
      </c>
      <c r="F216" s="1467">
        <v>0</v>
      </c>
      <c r="G216" s="1467">
        <v>0</v>
      </c>
      <c r="H216" s="1450"/>
      <c r="I216" s="1450"/>
      <c r="J216" s="1450"/>
      <c r="K216" s="1450"/>
    </row>
    <row r="217" spans="1:11" ht="14.1" customHeight="1" x14ac:dyDescent="0.25">
      <c r="A217" s="1450"/>
      <c r="B217" s="1450"/>
      <c r="C217" s="1466" t="s">
        <v>84</v>
      </c>
      <c r="D217" s="1467">
        <v>0</v>
      </c>
      <c r="E217" s="1467">
        <v>0</v>
      </c>
      <c r="F217" s="1467">
        <v>0</v>
      </c>
      <c r="G217" s="1467">
        <v>0</v>
      </c>
      <c r="H217" s="1450"/>
      <c r="I217" s="1450"/>
      <c r="J217" s="1450"/>
      <c r="K217" s="1450"/>
    </row>
    <row r="218" spans="1:11" ht="14.1" customHeight="1" x14ac:dyDescent="0.25">
      <c r="A218" s="1450"/>
      <c r="B218" s="1450"/>
      <c r="C218" s="1466" t="s">
        <v>86</v>
      </c>
      <c r="D218" s="1467">
        <v>0</v>
      </c>
      <c r="E218" s="1467">
        <v>37700000</v>
      </c>
      <c r="F218" s="1467">
        <v>35200000</v>
      </c>
      <c r="G218" s="1467">
        <v>35700000</v>
      </c>
      <c r="H218" s="1450"/>
      <c r="I218" s="1450"/>
      <c r="J218" s="1450"/>
      <c r="K218" s="1450"/>
    </row>
    <row r="219" spans="1:11" ht="14.1" customHeight="1" x14ac:dyDescent="0.25">
      <c r="A219" s="1450"/>
      <c r="B219" s="1450"/>
      <c r="C219" s="1466" t="s">
        <v>83</v>
      </c>
      <c r="D219" s="1467">
        <v>0</v>
      </c>
      <c r="E219" s="1467">
        <v>37700000</v>
      </c>
      <c r="F219" s="1467">
        <v>35200000</v>
      </c>
      <c r="G219" s="1467">
        <v>35700000</v>
      </c>
      <c r="H219" s="1450"/>
      <c r="I219" s="1450"/>
      <c r="J219" s="1450"/>
      <c r="K219" s="1450"/>
    </row>
    <row r="220" spans="1:11" ht="14.1" customHeight="1" x14ac:dyDescent="0.25">
      <c r="A220" s="1450"/>
      <c r="B220" s="1450"/>
      <c r="C220" s="1466" t="s">
        <v>84</v>
      </c>
      <c r="D220" s="1467">
        <v>0</v>
      </c>
      <c r="E220" s="1467">
        <v>0</v>
      </c>
      <c r="F220" s="1467">
        <v>0</v>
      </c>
      <c r="G220" s="1467">
        <v>0</v>
      </c>
      <c r="H220" s="1450"/>
      <c r="I220" s="1450"/>
      <c r="J220" s="1450"/>
      <c r="K220" s="1450"/>
    </row>
    <row r="221" spans="1:11" ht="14.1" customHeight="1" x14ac:dyDescent="0.25">
      <c r="A221" s="1450"/>
      <c r="B221" s="1450"/>
      <c r="C221" s="1466" t="s">
        <v>87</v>
      </c>
      <c r="D221" s="1467">
        <v>0</v>
      </c>
      <c r="E221" s="1467">
        <v>0</v>
      </c>
      <c r="F221" s="1467">
        <v>0</v>
      </c>
      <c r="G221" s="1467">
        <v>0</v>
      </c>
      <c r="H221" s="1450"/>
      <c r="I221" s="1450"/>
      <c r="J221" s="1450"/>
      <c r="K221" s="1450"/>
    </row>
    <row r="222" spans="1:11" ht="14.1" customHeight="1" x14ac:dyDescent="0.25">
      <c r="A222" s="1450"/>
      <c r="B222" s="1450"/>
      <c r="C222" s="1466" t="s">
        <v>83</v>
      </c>
      <c r="D222" s="1467">
        <v>0</v>
      </c>
      <c r="E222" s="1467">
        <v>0</v>
      </c>
      <c r="F222" s="1467">
        <v>0</v>
      </c>
      <c r="G222" s="1467">
        <v>0</v>
      </c>
      <c r="H222" s="1450"/>
      <c r="I222" s="1450"/>
      <c r="J222" s="1450"/>
      <c r="K222" s="1450"/>
    </row>
    <row r="223" spans="1:11" ht="14.1" customHeight="1" x14ac:dyDescent="0.25">
      <c r="A223" s="1450"/>
      <c r="B223" s="1450"/>
      <c r="C223" s="1466" t="s">
        <v>84</v>
      </c>
      <c r="D223" s="1467">
        <v>0</v>
      </c>
      <c r="E223" s="1467">
        <v>0</v>
      </c>
      <c r="F223" s="1467">
        <v>0</v>
      </c>
      <c r="G223" s="1467">
        <v>0</v>
      </c>
      <c r="H223" s="1450"/>
      <c r="I223" s="1450"/>
      <c r="J223" s="1450"/>
      <c r="K223" s="1450"/>
    </row>
    <row r="224" spans="1:11" ht="14.1" customHeight="1" x14ac:dyDescent="0.25">
      <c r="A224" s="1450"/>
      <c r="B224" s="1450"/>
      <c r="C224" s="1466" t="s">
        <v>88</v>
      </c>
      <c r="D224" s="1467">
        <v>0</v>
      </c>
      <c r="E224" s="1467">
        <v>0</v>
      </c>
      <c r="F224" s="1467">
        <v>0</v>
      </c>
      <c r="G224" s="1467">
        <v>0</v>
      </c>
      <c r="H224" s="1450"/>
      <c r="I224" s="1450"/>
      <c r="J224" s="1450"/>
      <c r="K224" s="1450"/>
    </row>
    <row r="225" spans="1:11" ht="14.1" customHeight="1" x14ac:dyDescent="0.25">
      <c r="A225" s="1450"/>
      <c r="B225" s="1450"/>
      <c r="C225" s="1466" t="s">
        <v>83</v>
      </c>
      <c r="D225" s="1467">
        <v>0</v>
      </c>
      <c r="E225" s="1467">
        <v>0</v>
      </c>
      <c r="F225" s="1467">
        <v>0</v>
      </c>
      <c r="G225" s="1467">
        <v>0</v>
      </c>
      <c r="H225" s="1450"/>
      <c r="I225" s="1450"/>
      <c r="J225" s="1450"/>
      <c r="K225" s="1450"/>
    </row>
    <row r="226" spans="1:11" ht="14.1" customHeight="1" x14ac:dyDescent="0.25">
      <c r="A226" s="1450"/>
      <c r="B226" s="1450"/>
      <c r="C226" s="1466" t="s">
        <v>84</v>
      </c>
      <c r="D226" s="1467">
        <v>0</v>
      </c>
      <c r="E226" s="1467">
        <v>0</v>
      </c>
      <c r="F226" s="1467">
        <v>0</v>
      </c>
      <c r="G226" s="1467">
        <v>0</v>
      </c>
      <c r="H226" s="1450"/>
      <c r="I226" s="1450"/>
      <c r="J226" s="1450"/>
      <c r="K226" s="1450"/>
    </row>
    <row r="227" spans="1:11" ht="14.1" customHeight="1" x14ac:dyDescent="0.25">
      <c r="A227" s="1450"/>
      <c r="B227" s="1450"/>
      <c r="C227" s="1466" t="s">
        <v>89</v>
      </c>
      <c r="D227" s="1467">
        <v>0</v>
      </c>
      <c r="E227" s="1467">
        <v>0</v>
      </c>
      <c r="F227" s="1467">
        <v>0</v>
      </c>
      <c r="G227" s="1467">
        <v>0</v>
      </c>
      <c r="H227" s="1450"/>
      <c r="I227" s="1450"/>
      <c r="J227" s="1450"/>
      <c r="K227" s="1450"/>
    </row>
    <row r="228" spans="1:11" ht="14.1" customHeight="1" x14ac:dyDescent="0.25">
      <c r="A228" s="1450"/>
      <c r="B228" s="1450"/>
      <c r="C228" s="1466" t="s">
        <v>83</v>
      </c>
      <c r="D228" s="1467">
        <v>0</v>
      </c>
      <c r="E228" s="1467">
        <v>0</v>
      </c>
      <c r="F228" s="1467">
        <v>0</v>
      </c>
      <c r="G228" s="1467">
        <v>0</v>
      </c>
      <c r="H228" s="1450"/>
      <c r="I228" s="1450"/>
      <c r="J228" s="1450"/>
      <c r="K228" s="1450"/>
    </row>
    <row r="229" spans="1:11" ht="14.1" customHeight="1" x14ac:dyDescent="0.25">
      <c r="A229" s="1450"/>
      <c r="B229" s="1450"/>
      <c r="C229" s="1466" t="s">
        <v>84</v>
      </c>
      <c r="D229" s="1467">
        <v>0</v>
      </c>
      <c r="E229" s="1467">
        <v>0</v>
      </c>
      <c r="F229" s="1467">
        <v>0</v>
      </c>
      <c r="G229" s="1467">
        <v>0</v>
      </c>
      <c r="H229" s="1450"/>
      <c r="I229" s="1450"/>
      <c r="J229" s="1450"/>
      <c r="K229" s="1450"/>
    </row>
    <row r="230" spans="1:11" ht="14.1" customHeight="1" x14ac:dyDescent="0.25">
      <c r="A230" s="1450"/>
      <c r="B230" s="1450"/>
      <c r="C230" s="1466" t="s">
        <v>90</v>
      </c>
      <c r="D230" s="1467">
        <v>0</v>
      </c>
      <c r="E230" s="1467">
        <v>0</v>
      </c>
      <c r="F230" s="1467">
        <v>0</v>
      </c>
      <c r="G230" s="1467">
        <v>0</v>
      </c>
      <c r="H230" s="1450"/>
      <c r="I230" s="1450"/>
      <c r="J230" s="1450"/>
      <c r="K230" s="1450"/>
    </row>
    <row r="231" spans="1:11" ht="14.1" customHeight="1" x14ac:dyDescent="0.25">
      <c r="A231" s="1450"/>
      <c r="B231" s="1450"/>
      <c r="C231" s="1466" t="s">
        <v>83</v>
      </c>
      <c r="D231" s="1467">
        <v>0</v>
      </c>
      <c r="E231" s="1467">
        <v>0</v>
      </c>
      <c r="F231" s="1467">
        <v>0</v>
      </c>
      <c r="G231" s="1467">
        <v>0</v>
      </c>
      <c r="H231" s="1450"/>
      <c r="I231" s="1450"/>
      <c r="J231" s="1450"/>
      <c r="K231" s="1450"/>
    </row>
    <row r="232" spans="1:11" ht="14.1" customHeight="1" x14ac:dyDescent="0.25">
      <c r="A232" s="1450"/>
      <c r="B232" s="1450"/>
      <c r="C232" s="1466" t="s">
        <v>84</v>
      </c>
      <c r="D232" s="1467">
        <v>0</v>
      </c>
      <c r="E232" s="1467">
        <v>0</v>
      </c>
      <c r="F232" s="1467">
        <v>0</v>
      </c>
      <c r="G232" s="1467">
        <v>0</v>
      </c>
      <c r="H232" s="1450"/>
      <c r="I232" s="1450"/>
      <c r="J232" s="1450"/>
      <c r="K232" s="1450"/>
    </row>
    <row r="233" spans="1:11" ht="14.1" customHeight="1" x14ac:dyDescent="0.25">
      <c r="A233" s="1450"/>
      <c r="B233" s="1450"/>
      <c r="C233" s="1466" t="s">
        <v>91</v>
      </c>
      <c r="D233" s="1467">
        <v>0</v>
      </c>
      <c r="E233" s="1467">
        <v>0</v>
      </c>
      <c r="F233" s="1467">
        <v>0</v>
      </c>
      <c r="G233" s="1467">
        <v>0</v>
      </c>
      <c r="H233" s="1450"/>
      <c r="I233" s="1450"/>
      <c r="J233" s="1450"/>
      <c r="K233" s="1450"/>
    </row>
    <row r="234" spans="1:11" ht="14.1" customHeight="1" x14ac:dyDescent="0.25">
      <c r="A234" s="1450"/>
      <c r="B234" s="1450"/>
      <c r="C234" s="1466" t="s">
        <v>83</v>
      </c>
      <c r="D234" s="1467">
        <v>0</v>
      </c>
      <c r="E234" s="1467">
        <v>0</v>
      </c>
      <c r="F234" s="1467">
        <v>0</v>
      </c>
      <c r="G234" s="1467">
        <v>0</v>
      </c>
      <c r="H234" s="1450"/>
      <c r="I234" s="1450"/>
      <c r="J234" s="1450"/>
      <c r="K234" s="1450"/>
    </row>
    <row r="235" spans="1:11" ht="14.1" customHeight="1" x14ac:dyDescent="0.25">
      <c r="A235" s="1450"/>
      <c r="B235" s="1450"/>
      <c r="C235" s="1466" t="s">
        <v>92</v>
      </c>
      <c r="D235" s="1467">
        <v>0</v>
      </c>
      <c r="E235" s="1467">
        <v>0</v>
      </c>
      <c r="F235" s="1467">
        <v>0</v>
      </c>
      <c r="G235" s="1467">
        <v>0</v>
      </c>
      <c r="H235" s="1450"/>
      <c r="I235" s="1450"/>
      <c r="J235" s="1450"/>
      <c r="K235" s="1450"/>
    </row>
    <row r="236" spans="1:11" ht="14.1" customHeight="1" x14ac:dyDescent="0.25">
      <c r="A236" s="1450"/>
      <c r="B236" s="1450"/>
      <c r="C236" s="1466" t="s">
        <v>93</v>
      </c>
      <c r="D236" s="1467">
        <v>0</v>
      </c>
      <c r="E236" s="1467">
        <v>0</v>
      </c>
      <c r="F236" s="1467">
        <v>0</v>
      </c>
      <c r="G236" s="1467">
        <v>0</v>
      </c>
      <c r="H236" s="1450"/>
      <c r="I236" s="1450"/>
      <c r="J236" s="1450"/>
      <c r="K236" s="1450"/>
    </row>
    <row r="237" spans="1:11" ht="14.1" customHeight="1" x14ac:dyDescent="0.25">
      <c r="A237" s="1450"/>
      <c r="B237" s="1450"/>
      <c r="C237" s="1466" t="s">
        <v>94</v>
      </c>
      <c r="D237" s="1467">
        <v>0</v>
      </c>
      <c r="E237" s="1467">
        <v>0</v>
      </c>
      <c r="F237" s="1467">
        <v>0</v>
      </c>
      <c r="G237" s="1467">
        <v>0</v>
      </c>
      <c r="H237" s="1450"/>
      <c r="I237" s="1450"/>
      <c r="J237" s="1450"/>
      <c r="K237" s="1450"/>
    </row>
    <row r="238" spans="1:11" ht="14.1" customHeight="1" x14ac:dyDescent="0.25">
      <c r="A238" s="1450"/>
      <c r="B238" s="1450"/>
      <c r="C238" s="1466" t="s">
        <v>95</v>
      </c>
      <c r="D238" s="1467">
        <v>0</v>
      </c>
      <c r="E238" s="1467">
        <v>0</v>
      </c>
      <c r="F238" s="1467">
        <v>0</v>
      </c>
      <c r="G238" s="1467">
        <v>0</v>
      </c>
      <c r="H238" s="1450"/>
      <c r="I238" s="1450"/>
      <c r="J238" s="1450"/>
      <c r="K238" s="1450"/>
    </row>
    <row r="239" spans="1:11" ht="14.1" customHeight="1" x14ac:dyDescent="0.25">
      <c r="A239" s="1450"/>
      <c r="B239" s="1450"/>
      <c r="C239" s="1466" t="s">
        <v>96</v>
      </c>
      <c r="D239" s="1467">
        <v>0</v>
      </c>
      <c r="E239" s="1467">
        <v>0</v>
      </c>
      <c r="F239" s="1467">
        <v>0</v>
      </c>
      <c r="G239" s="1467">
        <v>0</v>
      </c>
      <c r="H239" s="1450"/>
      <c r="I239" s="1450"/>
      <c r="J239" s="1450"/>
      <c r="K239" s="1450"/>
    </row>
    <row r="240" spans="1:11" ht="14.1" customHeight="1" x14ac:dyDescent="0.25">
      <c r="A240" s="1450"/>
      <c r="B240" s="1450"/>
      <c r="C240" s="1466" t="s">
        <v>83</v>
      </c>
      <c r="D240" s="1467">
        <v>0</v>
      </c>
      <c r="E240" s="1467">
        <v>0</v>
      </c>
      <c r="F240" s="1467">
        <v>0</v>
      </c>
      <c r="G240" s="1467">
        <v>0</v>
      </c>
      <c r="H240" s="1450"/>
      <c r="I240" s="1450"/>
      <c r="J240" s="1450"/>
      <c r="K240" s="1450"/>
    </row>
    <row r="241" spans="1:11" ht="14.1" customHeight="1" x14ac:dyDescent="0.25">
      <c r="A241" s="1450"/>
      <c r="B241" s="1450"/>
      <c r="C241" s="1466" t="s">
        <v>92</v>
      </c>
      <c r="D241" s="1467">
        <v>0</v>
      </c>
      <c r="E241" s="1467">
        <v>0</v>
      </c>
      <c r="F241" s="1467">
        <v>0</v>
      </c>
      <c r="G241" s="1467">
        <v>0</v>
      </c>
      <c r="H241" s="1450"/>
      <c r="I241" s="1450"/>
      <c r="J241" s="1450"/>
      <c r="K241" s="1450"/>
    </row>
    <row r="242" spans="1:11" ht="14.1" customHeight="1" x14ac:dyDescent="0.25">
      <c r="A242" s="1450"/>
      <c r="B242" s="1450"/>
      <c r="C242" s="1466" t="s">
        <v>93</v>
      </c>
      <c r="D242" s="1467">
        <v>0</v>
      </c>
      <c r="E242" s="1467">
        <v>0</v>
      </c>
      <c r="F242" s="1467">
        <v>0</v>
      </c>
      <c r="G242" s="1467">
        <v>0</v>
      </c>
      <c r="H242" s="1450"/>
      <c r="I242" s="1450"/>
      <c r="J242" s="1450"/>
      <c r="K242" s="1450"/>
    </row>
    <row r="243" spans="1:11" ht="14.1" customHeight="1" x14ac:dyDescent="0.25">
      <c r="A243" s="1450"/>
      <c r="B243" s="1450"/>
      <c r="C243" s="1466" t="s">
        <v>94</v>
      </c>
      <c r="D243" s="1467">
        <v>0</v>
      </c>
      <c r="E243" s="1467">
        <v>0</v>
      </c>
      <c r="F243" s="1467">
        <v>0</v>
      </c>
      <c r="G243" s="1467">
        <v>0</v>
      </c>
      <c r="H243" s="1450"/>
      <c r="I243" s="1450"/>
      <c r="J243" s="1450"/>
      <c r="K243" s="1450"/>
    </row>
    <row r="244" spans="1:11" ht="14.1" customHeight="1" x14ac:dyDescent="0.25">
      <c r="A244" s="1450"/>
      <c r="B244" s="1450"/>
      <c r="C244" s="1466" t="s">
        <v>95</v>
      </c>
      <c r="D244" s="1467">
        <v>0</v>
      </c>
      <c r="E244" s="1467">
        <v>0</v>
      </c>
      <c r="F244" s="1467">
        <v>0</v>
      </c>
      <c r="G244" s="1467">
        <v>0</v>
      </c>
      <c r="H244" s="1450"/>
      <c r="I244" s="1450"/>
      <c r="J244" s="1450"/>
      <c r="K244" s="1450"/>
    </row>
    <row r="245" spans="1:11" ht="14.1" customHeight="1" x14ac:dyDescent="0.25">
      <c r="A245" s="1450"/>
      <c r="B245" s="1450"/>
      <c r="C245" s="1466" t="s">
        <v>97</v>
      </c>
      <c r="D245" s="1467">
        <v>0</v>
      </c>
      <c r="E245" s="1467">
        <v>0</v>
      </c>
      <c r="F245" s="1467">
        <v>0</v>
      </c>
      <c r="G245" s="1467">
        <v>0</v>
      </c>
      <c r="H245" s="1450"/>
      <c r="I245" s="1450"/>
      <c r="J245" s="1450"/>
      <c r="K245" s="1450"/>
    </row>
    <row r="246" spans="1:11" ht="14.1" customHeight="1" x14ac:dyDescent="0.25">
      <c r="A246" s="1450"/>
      <c r="B246" s="1450"/>
      <c r="C246" s="1466" t="s">
        <v>83</v>
      </c>
      <c r="D246" s="1467">
        <v>0</v>
      </c>
      <c r="E246" s="1467">
        <v>0</v>
      </c>
      <c r="F246" s="1467">
        <v>0</v>
      </c>
      <c r="G246" s="1467">
        <v>0</v>
      </c>
      <c r="H246" s="1450"/>
      <c r="I246" s="1450"/>
      <c r="J246" s="1450"/>
      <c r="K246" s="1450"/>
    </row>
    <row r="247" spans="1:11" ht="14.1" customHeight="1" x14ac:dyDescent="0.25">
      <c r="A247" s="1450"/>
      <c r="B247" s="1450"/>
      <c r="C247" s="1466" t="s">
        <v>92</v>
      </c>
      <c r="D247" s="1467">
        <v>0</v>
      </c>
      <c r="E247" s="1467">
        <v>0</v>
      </c>
      <c r="F247" s="1467">
        <v>0</v>
      </c>
      <c r="G247" s="1467">
        <v>0</v>
      </c>
      <c r="H247" s="1450"/>
      <c r="I247" s="1450"/>
      <c r="J247" s="1450"/>
      <c r="K247" s="1450"/>
    </row>
    <row r="248" spans="1:11" ht="14.1" customHeight="1" x14ac:dyDescent="0.25">
      <c r="A248" s="1450"/>
      <c r="B248" s="1450"/>
      <c r="C248" s="1466" t="s">
        <v>93</v>
      </c>
      <c r="D248" s="1467">
        <v>0</v>
      </c>
      <c r="E248" s="1467">
        <v>0</v>
      </c>
      <c r="F248" s="1467">
        <v>0</v>
      </c>
      <c r="G248" s="1467">
        <v>0</v>
      </c>
      <c r="H248" s="1450"/>
      <c r="I248" s="1450"/>
      <c r="J248" s="1450"/>
      <c r="K248" s="1450"/>
    </row>
    <row r="249" spans="1:11" ht="14.1" customHeight="1" x14ac:dyDescent="0.25">
      <c r="A249" s="1450"/>
      <c r="B249" s="1450"/>
      <c r="C249" s="1466" t="s">
        <v>94</v>
      </c>
      <c r="D249" s="1467">
        <v>0</v>
      </c>
      <c r="E249" s="1467">
        <v>0</v>
      </c>
      <c r="F249" s="1467">
        <v>0</v>
      </c>
      <c r="G249" s="1467">
        <v>0</v>
      </c>
      <c r="H249" s="1450"/>
      <c r="I249" s="1450"/>
      <c r="J249" s="1450"/>
      <c r="K249" s="1450"/>
    </row>
    <row r="250" spans="1:11" ht="14.1" customHeight="1" x14ac:dyDescent="0.25">
      <c r="A250" s="1450"/>
      <c r="B250" s="1450"/>
      <c r="C250" s="1466" t="s">
        <v>95</v>
      </c>
      <c r="D250" s="1467">
        <v>0</v>
      </c>
      <c r="E250" s="1467">
        <v>0</v>
      </c>
      <c r="F250" s="1467">
        <v>0</v>
      </c>
      <c r="G250" s="1467">
        <v>0</v>
      </c>
      <c r="H250" s="1450"/>
      <c r="I250" s="1450"/>
      <c r="J250" s="1450"/>
      <c r="K250" s="1450"/>
    </row>
    <row r="251" spans="1:11" ht="14.1" customHeight="1" x14ac:dyDescent="0.25">
      <c r="A251" s="1450"/>
      <c r="B251" s="1450"/>
      <c r="C251" s="1466" t="s">
        <v>98</v>
      </c>
      <c r="D251" s="1467">
        <v>0</v>
      </c>
      <c r="E251" s="1467">
        <v>0</v>
      </c>
      <c r="F251" s="1467">
        <v>0</v>
      </c>
      <c r="G251" s="1467">
        <v>0</v>
      </c>
      <c r="H251" s="1450"/>
      <c r="I251" s="1450"/>
      <c r="J251" s="1450"/>
      <c r="K251" s="1450"/>
    </row>
    <row r="252" spans="1:11" ht="14.1" customHeight="1" x14ac:dyDescent="0.25">
      <c r="A252" s="1450"/>
      <c r="B252" s="1450"/>
      <c r="C252" s="1466" t="s">
        <v>99</v>
      </c>
      <c r="D252" s="1467">
        <v>0</v>
      </c>
      <c r="E252" s="1467">
        <v>0</v>
      </c>
      <c r="F252" s="1467">
        <v>0</v>
      </c>
      <c r="G252" s="1467">
        <v>0</v>
      </c>
      <c r="H252" s="1450"/>
      <c r="I252" s="1450"/>
      <c r="J252" s="1450"/>
      <c r="K252" s="1450"/>
    </row>
    <row r="253" spans="1:11" ht="14.1" customHeight="1" x14ac:dyDescent="0.25">
      <c r="A253" s="1450"/>
      <c r="B253" s="1450"/>
      <c r="C253" s="1468" t="s">
        <v>100</v>
      </c>
      <c r="D253" s="1467">
        <v>0</v>
      </c>
      <c r="E253" s="1467">
        <v>37700000</v>
      </c>
      <c r="F253" s="1467">
        <v>35200000</v>
      </c>
      <c r="G253" s="1467">
        <v>35700000</v>
      </c>
      <c r="H253" s="1450"/>
      <c r="I253" s="1450"/>
      <c r="J253" s="1450"/>
      <c r="K253" s="1450"/>
    </row>
    <row r="254" spans="1:11" ht="14.1" customHeight="1" x14ac:dyDescent="0.25">
      <c r="A254" s="1450"/>
      <c r="B254" s="1450"/>
      <c r="C254" s="1460" t="s">
        <v>50</v>
      </c>
      <c r="D254" s="1563" t="s">
        <v>2267</v>
      </c>
      <c r="E254" s="1564"/>
      <c r="F254" s="1564"/>
      <c r="G254" s="1564"/>
      <c r="H254" s="1450"/>
      <c r="I254" s="1450"/>
      <c r="J254" s="1450"/>
      <c r="K254" s="1450"/>
    </row>
    <row r="255" spans="1:11" ht="14.1" customHeight="1" x14ac:dyDescent="0.25">
      <c r="A255" s="1450"/>
      <c r="B255" s="1450"/>
      <c r="C255" s="1461" t="s">
        <v>52</v>
      </c>
      <c r="D255" s="1565" t="s">
        <v>2268</v>
      </c>
      <c r="E255" s="1566"/>
      <c r="F255" s="1566"/>
      <c r="G255" s="1566"/>
      <c r="H255" s="1450"/>
      <c r="I255" s="1450"/>
      <c r="J255" s="1450"/>
      <c r="K255" s="1450"/>
    </row>
    <row r="256" spans="1:11" ht="14.1" customHeight="1" x14ac:dyDescent="0.25">
      <c r="A256" s="1450"/>
      <c r="B256" s="1450"/>
      <c r="C256" s="1461" t="s">
        <v>54</v>
      </c>
      <c r="D256" s="1565" t="s">
        <v>2253</v>
      </c>
      <c r="E256" s="1566"/>
      <c r="F256" s="1566"/>
      <c r="G256" s="1566"/>
      <c r="H256" s="1450"/>
      <c r="I256" s="1450"/>
      <c r="J256" s="1450"/>
      <c r="K256" s="1450"/>
    </row>
    <row r="257" spans="1:11" ht="15" customHeight="1" x14ac:dyDescent="0.25">
      <c r="A257" s="1450"/>
      <c r="B257" s="1450"/>
      <c r="C257" s="1462"/>
      <c r="D257" s="1463">
        <v>2023</v>
      </c>
      <c r="E257" s="1463">
        <v>2024</v>
      </c>
      <c r="F257" s="1463">
        <v>2025</v>
      </c>
      <c r="G257" s="1463">
        <v>2026</v>
      </c>
      <c r="H257" s="1450"/>
      <c r="I257" s="1450"/>
      <c r="J257" s="1450"/>
      <c r="K257" s="1450"/>
    </row>
    <row r="258" spans="1:11" ht="15" customHeight="1" x14ac:dyDescent="0.25">
      <c r="A258" s="1450"/>
      <c r="B258" s="1450"/>
      <c r="C258" s="1464"/>
      <c r="D258" s="1465" t="s">
        <v>17</v>
      </c>
      <c r="E258" s="1465" t="s">
        <v>18</v>
      </c>
      <c r="F258" s="1465" t="s">
        <v>18</v>
      </c>
      <c r="G258" s="1465" t="s">
        <v>18</v>
      </c>
      <c r="H258" s="1450"/>
      <c r="I258" s="1450"/>
      <c r="J258" s="1450"/>
      <c r="K258" s="1450"/>
    </row>
    <row r="259" spans="1:11" ht="14.1" customHeight="1" x14ac:dyDescent="0.25">
      <c r="A259" s="1450"/>
      <c r="B259" s="1450"/>
      <c r="C259" s="1454" t="s">
        <v>56</v>
      </c>
      <c r="D259" s="1458" t="s">
        <v>1082</v>
      </c>
      <c r="E259" s="1458" t="s">
        <v>2248</v>
      </c>
      <c r="F259" s="1458" t="s">
        <v>2249</v>
      </c>
      <c r="G259" s="1458" t="s">
        <v>2250</v>
      </c>
      <c r="H259" s="1450"/>
      <c r="I259" s="1450"/>
      <c r="J259" s="1450"/>
      <c r="K259" s="1450"/>
    </row>
    <row r="260" spans="1:11" ht="14.1" customHeight="1" x14ac:dyDescent="0.25">
      <c r="A260" s="1450"/>
      <c r="B260" s="1450"/>
      <c r="C260" s="1454" t="s">
        <v>59</v>
      </c>
      <c r="D260" s="1458" t="s">
        <v>2269</v>
      </c>
      <c r="E260" s="1458" t="s">
        <v>2270</v>
      </c>
      <c r="F260" s="1458" t="s">
        <v>2271</v>
      </c>
      <c r="G260" s="1458" t="s">
        <v>2272</v>
      </c>
      <c r="H260" s="1450"/>
      <c r="I260" s="1450"/>
      <c r="J260" s="1450"/>
      <c r="K260" s="1450"/>
    </row>
    <row r="261" spans="1:11" ht="14.1" customHeight="1" x14ac:dyDescent="0.25">
      <c r="A261" s="1450"/>
      <c r="B261" s="1450"/>
      <c r="C261" s="1454" t="s">
        <v>63</v>
      </c>
      <c r="D261" s="1458" t="s">
        <v>2273</v>
      </c>
      <c r="E261" s="1458" t="s">
        <v>619</v>
      </c>
      <c r="F261" s="1458" t="s">
        <v>2274</v>
      </c>
      <c r="G261" s="1458" t="s">
        <v>2275</v>
      </c>
      <c r="H261" s="1450"/>
      <c r="I261" s="1450"/>
      <c r="J261" s="1450"/>
      <c r="K261" s="1450"/>
    </row>
    <row r="262" spans="1:11" ht="14.1" customHeight="1" x14ac:dyDescent="0.25">
      <c r="A262" s="1450"/>
      <c r="B262" s="1450"/>
      <c r="C262" s="1454" t="s">
        <v>68</v>
      </c>
      <c r="D262" s="1458" t="s">
        <v>69</v>
      </c>
      <c r="E262" s="1458" t="s">
        <v>2276</v>
      </c>
      <c r="F262" s="1458" t="s">
        <v>1510</v>
      </c>
      <c r="G262" s="1458" t="s">
        <v>2277</v>
      </c>
      <c r="H262" s="1450"/>
      <c r="I262" s="1450"/>
      <c r="J262" s="1450"/>
      <c r="K262" s="1450"/>
    </row>
    <row r="263" spans="1:11" ht="14.1" customHeight="1" x14ac:dyDescent="0.25">
      <c r="A263" s="1450"/>
      <c r="B263" s="1450"/>
      <c r="C263" s="1454" t="s">
        <v>73</v>
      </c>
      <c r="D263" s="1458" t="s">
        <v>69</v>
      </c>
      <c r="E263" s="1458" t="s">
        <v>2278</v>
      </c>
      <c r="F263" s="1458" t="s">
        <v>2279</v>
      </c>
      <c r="G263" s="1458" t="s">
        <v>2280</v>
      </c>
      <c r="H263" s="1450"/>
      <c r="I263" s="1450"/>
      <c r="J263" s="1450"/>
      <c r="K263" s="1450"/>
    </row>
    <row r="264" spans="1:11" ht="14.1" customHeight="1" x14ac:dyDescent="0.25">
      <c r="A264" s="1450"/>
      <c r="B264" s="1450"/>
      <c r="C264" s="1454" t="s">
        <v>77</v>
      </c>
      <c r="D264" s="1458" t="s">
        <v>69</v>
      </c>
      <c r="E264" s="1458" t="s">
        <v>2281</v>
      </c>
      <c r="F264" s="1458" t="s">
        <v>2282</v>
      </c>
      <c r="G264" s="1458" t="s">
        <v>2283</v>
      </c>
      <c r="H264" s="1450"/>
      <c r="I264" s="1450"/>
      <c r="J264" s="1450"/>
      <c r="K264" s="1450"/>
    </row>
    <row r="265" spans="1:11" ht="14.1" customHeight="1" x14ac:dyDescent="0.25">
      <c r="A265" s="1450"/>
      <c r="B265" s="1450"/>
      <c r="C265" s="1567" t="s">
        <v>81</v>
      </c>
      <c r="D265" s="1568"/>
      <c r="E265" s="1568"/>
      <c r="F265" s="1568"/>
      <c r="G265" s="1568"/>
      <c r="H265" s="1450"/>
      <c r="I265" s="1450"/>
      <c r="J265" s="1450"/>
      <c r="K265" s="1450"/>
    </row>
    <row r="266" spans="1:11" ht="14.1" customHeight="1" x14ac:dyDescent="0.25">
      <c r="A266" s="1450"/>
      <c r="B266" s="1450"/>
      <c r="C266" s="1462"/>
      <c r="D266" s="1463">
        <v>2023</v>
      </c>
      <c r="E266" s="1463">
        <v>2024</v>
      </c>
      <c r="F266" s="1463">
        <v>2025</v>
      </c>
      <c r="G266" s="1463">
        <v>2026</v>
      </c>
      <c r="H266" s="1450"/>
      <c r="I266" s="1450"/>
      <c r="J266" s="1450"/>
      <c r="K266" s="1450"/>
    </row>
    <row r="267" spans="1:11" ht="14.1" customHeight="1" x14ac:dyDescent="0.25">
      <c r="A267" s="1450"/>
      <c r="B267" s="1450"/>
      <c r="C267" s="1464"/>
      <c r="D267" s="1465" t="s">
        <v>17</v>
      </c>
      <c r="E267" s="1465" t="s">
        <v>18</v>
      </c>
      <c r="F267" s="1465" t="s">
        <v>18</v>
      </c>
      <c r="G267" s="1465" t="s">
        <v>18</v>
      </c>
      <c r="H267" s="1450"/>
      <c r="I267" s="1450"/>
      <c r="J267" s="1450"/>
      <c r="K267" s="1450"/>
    </row>
    <row r="268" spans="1:11" ht="14.1" customHeight="1" x14ac:dyDescent="0.25">
      <c r="A268" s="1450"/>
      <c r="B268" s="1450"/>
      <c r="C268" s="1466" t="s">
        <v>82</v>
      </c>
      <c r="D268" s="1467">
        <v>0</v>
      </c>
      <c r="E268" s="1467">
        <v>0</v>
      </c>
      <c r="F268" s="1467">
        <v>0</v>
      </c>
      <c r="G268" s="1467">
        <v>0</v>
      </c>
      <c r="H268" s="1450"/>
      <c r="I268" s="1450"/>
      <c r="J268" s="1450"/>
      <c r="K268" s="1450"/>
    </row>
    <row r="269" spans="1:11" ht="14.1" customHeight="1" x14ac:dyDescent="0.25">
      <c r="A269" s="1450"/>
      <c r="B269" s="1450"/>
      <c r="C269" s="1466" t="s">
        <v>83</v>
      </c>
      <c r="D269" s="1467">
        <v>0</v>
      </c>
      <c r="E269" s="1467">
        <v>0</v>
      </c>
      <c r="F269" s="1467">
        <v>0</v>
      </c>
      <c r="G269" s="1467">
        <v>0</v>
      </c>
      <c r="H269" s="1450"/>
      <c r="I269" s="1450"/>
      <c r="J269" s="1450"/>
      <c r="K269" s="1450"/>
    </row>
    <row r="270" spans="1:11" ht="14.1" customHeight="1" x14ac:dyDescent="0.25">
      <c r="A270" s="1450"/>
      <c r="B270" s="1450"/>
      <c r="C270" s="1466" t="s">
        <v>84</v>
      </c>
      <c r="D270" s="1467">
        <v>0</v>
      </c>
      <c r="E270" s="1467">
        <v>0</v>
      </c>
      <c r="F270" s="1467">
        <v>0</v>
      </c>
      <c r="G270" s="1467">
        <v>0</v>
      </c>
      <c r="H270" s="1450"/>
      <c r="I270" s="1450"/>
      <c r="J270" s="1450"/>
      <c r="K270" s="1450"/>
    </row>
    <row r="271" spans="1:11" ht="14.1" customHeight="1" x14ac:dyDescent="0.25">
      <c r="A271" s="1450"/>
      <c r="B271" s="1450"/>
      <c r="C271" s="1466" t="s">
        <v>85</v>
      </c>
      <c r="D271" s="1467">
        <v>0</v>
      </c>
      <c r="E271" s="1467">
        <v>0</v>
      </c>
      <c r="F271" s="1467">
        <v>0</v>
      </c>
      <c r="G271" s="1467">
        <v>0</v>
      </c>
      <c r="H271" s="1450"/>
      <c r="I271" s="1450"/>
      <c r="J271" s="1450"/>
      <c r="K271" s="1450"/>
    </row>
    <row r="272" spans="1:11" ht="14.1" customHeight="1" x14ac:dyDescent="0.25">
      <c r="A272" s="1450"/>
      <c r="B272" s="1450"/>
      <c r="C272" s="1466" t="s">
        <v>83</v>
      </c>
      <c r="D272" s="1467">
        <v>0</v>
      </c>
      <c r="E272" s="1467">
        <v>0</v>
      </c>
      <c r="F272" s="1467">
        <v>0</v>
      </c>
      <c r="G272" s="1467">
        <v>0</v>
      </c>
      <c r="H272" s="1450"/>
      <c r="I272" s="1450"/>
      <c r="J272" s="1450"/>
      <c r="K272" s="1450"/>
    </row>
    <row r="273" spans="1:11" ht="14.1" customHeight="1" x14ac:dyDescent="0.25">
      <c r="A273" s="1450"/>
      <c r="B273" s="1450"/>
      <c r="C273" s="1466" t="s">
        <v>84</v>
      </c>
      <c r="D273" s="1467">
        <v>0</v>
      </c>
      <c r="E273" s="1467">
        <v>0</v>
      </c>
      <c r="F273" s="1467">
        <v>0</v>
      </c>
      <c r="G273" s="1467">
        <v>0</v>
      </c>
      <c r="H273" s="1450"/>
      <c r="I273" s="1450"/>
      <c r="J273" s="1450"/>
      <c r="K273" s="1450"/>
    </row>
    <row r="274" spans="1:11" ht="14.1" customHeight="1" x14ac:dyDescent="0.25">
      <c r="A274" s="1450"/>
      <c r="B274" s="1450"/>
      <c r="C274" s="1466" t="s">
        <v>86</v>
      </c>
      <c r="D274" s="1467">
        <v>0</v>
      </c>
      <c r="E274" s="1467">
        <v>52500000</v>
      </c>
      <c r="F274" s="1467">
        <v>50000000</v>
      </c>
      <c r="G274" s="1467">
        <v>50500000</v>
      </c>
      <c r="H274" s="1450"/>
      <c r="I274" s="1450"/>
      <c r="J274" s="1450"/>
      <c r="K274" s="1450"/>
    </row>
    <row r="275" spans="1:11" ht="14.1" customHeight="1" x14ac:dyDescent="0.25">
      <c r="A275" s="1450"/>
      <c r="B275" s="1450"/>
      <c r="C275" s="1466" t="s">
        <v>83</v>
      </c>
      <c r="D275" s="1467">
        <v>0</v>
      </c>
      <c r="E275" s="1467">
        <v>52500000</v>
      </c>
      <c r="F275" s="1467">
        <v>50000000</v>
      </c>
      <c r="G275" s="1467">
        <v>50500000</v>
      </c>
      <c r="H275" s="1450"/>
      <c r="I275" s="1450"/>
      <c r="J275" s="1450"/>
      <c r="K275" s="1450"/>
    </row>
    <row r="276" spans="1:11" ht="14.1" customHeight="1" x14ac:dyDescent="0.25">
      <c r="A276" s="1450"/>
      <c r="B276" s="1450"/>
      <c r="C276" s="1466" t="s">
        <v>84</v>
      </c>
      <c r="D276" s="1467">
        <v>0</v>
      </c>
      <c r="E276" s="1467">
        <v>0</v>
      </c>
      <c r="F276" s="1467">
        <v>0</v>
      </c>
      <c r="G276" s="1467">
        <v>0</v>
      </c>
      <c r="H276" s="1450"/>
      <c r="I276" s="1450"/>
      <c r="J276" s="1450"/>
      <c r="K276" s="1450"/>
    </row>
    <row r="277" spans="1:11" ht="14.1" customHeight="1" x14ac:dyDescent="0.25">
      <c r="A277" s="1450"/>
      <c r="B277" s="1450"/>
      <c r="C277" s="1466" t="s">
        <v>87</v>
      </c>
      <c r="D277" s="1467">
        <v>0</v>
      </c>
      <c r="E277" s="1467">
        <v>0</v>
      </c>
      <c r="F277" s="1467">
        <v>0</v>
      </c>
      <c r="G277" s="1467">
        <v>0</v>
      </c>
      <c r="H277" s="1450"/>
      <c r="I277" s="1450"/>
      <c r="J277" s="1450"/>
      <c r="K277" s="1450"/>
    </row>
    <row r="278" spans="1:11" ht="14.1" customHeight="1" x14ac:dyDescent="0.25">
      <c r="A278" s="1450"/>
      <c r="B278" s="1450"/>
      <c r="C278" s="1466" t="s">
        <v>83</v>
      </c>
      <c r="D278" s="1467">
        <v>0</v>
      </c>
      <c r="E278" s="1467">
        <v>0</v>
      </c>
      <c r="F278" s="1467">
        <v>0</v>
      </c>
      <c r="G278" s="1467">
        <v>0</v>
      </c>
      <c r="H278" s="1450"/>
      <c r="I278" s="1450"/>
      <c r="J278" s="1450"/>
      <c r="K278" s="1450"/>
    </row>
    <row r="279" spans="1:11" ht="14.1" customHeight="1" x14ac:dyDescent="0.25">
      <c r="A279" s="1450"/>
      <c r="B279" s="1450"/>
      <c r="C279" s="1466" t="s">
        <v>84</v>
      </c>
      <c r="D279" s="1467">
        <v>0</v>
      </c>
      <c r="E279" s="1467">
        <v>0</v>
      </c>
      <c r="F279" s="1467">
        <v>0</v>
      </c>
      <c r="G279" s="1467">
        <v>0</v>
      </c>
      <c r="H279" s="1450"/>
      <c r="I279" s="1450"/>
      <c r="J279" s="1450"/>
      <c r="K279" s="1450"/>
    </row>
    <row r="280" spans="1:11" ht="14.1" customHeight="1" x14ac:dyDescent="0.25">
      <c r="A280" s="1450"/>
      <c r="B280" s="1450"/>
      <c r="C280" s="1466" t="s">
        <v>88</v>
      </c>
      <c r="D280" s="1467">
        <v>0</v>
      </c>
      <c r="E280" s="1467">
        <v>0</v>
      </c>
      <c r="F280" s="1467">
        <v>0</v>
      </c>
      <c r="G280" s="1467">
        <v>0</v>
      </c>
      <c r="H280" s="1450"/>
      <c r="I280" s="1450"/>
      <c r="J280" s="1450"/>
      <c r="K280" s="1450"/>
    </row>
    <row r="281" spans="1:11" ht="14.1" customHeight="1" x14ac:dyDescent="0.25">
      <c r="A281" s="1450"/>
      <c r="B281" s="1450"/>
      <c r="C281" s="1466" t="s">
        <v>83</v>
      </c>
      <c r="D281" s="1467">
        <v>0</v>
      </c>
      <c r="E281" s="1467">
        <v>0</v>
      </c>
      <c r="F281" s="1467">
        <v>0</v>
      </c>
      <c r="G281" s="1467">
        <v>0</v>
      </c>
      <c r="H281" s="1450"/>
      <c r="I281" s="1450"/>
      <c r="J281" s="1450"/>
      <c r="K281" s="1450"/>
    </row>
    <row r="282" spans="1:11" ht="14.1" customHeight="1" x14ac:dyDescent="0.25">
      <c r="A282" s="1450"/>
      <c r="B282" s="1450"/>
      <c r="C282" s="1466" t="s">
        <v>84</v>
      </c>
      <c r="D282" s="1467">
        <v>0</v>
      </c>
      <c r="E282" s="1467">
        <v>0</v>
      </c>
      <c r="F282" s="1467">
        <v>0</v>
      </c>
      <c r="G282" s="1467">
        <v>0</v>
      </c>
      <c r="H282" s="1450"/>
      <c r="I282" s="1450"/>
      <c r="J282" s="1450"/>
      <c r="K282" s="1450"/>
    </row>
    <row r="283" spans="1:11" ht="14.1" customHeight="1" x14ac:dyDescent="0.25">
      <c r="A283" s="1450"/>
      <c r="B283" s="1450"/>
      <c r="C283" s="1466" t="s">
        <v>89</v>
      </c>
      <c r="D283" s="1467">
        <v>0</v>
      </c>
      <c r="E283" s="1467">
        <v>0</v>
      </c>
      <c r="F283" s="1467">
        <v>0</v>
      </c>
      <c r="G283" s="1467">
        <v>0</v>
      </c>
      <c r="H283" s="1450"/>
      <c r="I283" s="1450"/>
      <c r="J283" s="1450"/>
      <c r="K283" s="1450"/>
    </row>
    <row r="284" spans="1:11" ht="14.1" customHeight="1" x14ac:dyDescent="0.25">
      <c r="A284" s="1450"/>
      <c r="B284" s="1450"/>
      <c r="C284" s="1466" t="s">
        <v>83</v>
      </c>
      <c r="D284" s="1467">
        <v>0</v>
      </c>
      <c r="E284" s="1467">
        <v>0</v>
      </c>
      <c r="F284" s="1467">
        <v>0</v>
      </c>
      <c r="G284" s="1467">
        <v>0</v>
      </c>
      <c r="H284" s="1450"/>
      <c r="I284" s="1450"/>
      <c r="J284" s="1450"/>
      <c r="K284" s="1450"/>
    </row>
    <row r="285" spans="1:11" ht="14.1" customHeight="1" x14ac:dyDescent="0.25">
      <c r="A285" s="1450"/>
      <c r="B285" s="1450"/>
      <c r="C285" s="1466" t="s">
        <v>84</v>
      </c>
      <c r="D285" s="1467">
        <v>0</v>
      </c>
      <c r="E285" s="1467">
        <v>0</v>
      </c>
      <c r="F285" s="1467">
        <v>0</v>
      </c>
      <c r="G285" s="1467">
        <v>0</v>
      </c>
      <c r="H285" s="1450"/>
      <c r="I285" s="1450"/>
      <c r="J285" s="1450"/>
      <c r="K285" s="1450"/>
    </row>
    <row r="286" spans="1:11" ht="14.1" customHeight="1" x14ac:dyDescent="0.25">
      <c r="A286" s="1450"/>
      <c r="B286" s="1450"/>
      <c r="C286" s="1466" t="s">
        <v>90</v>
      </c>
      <c r="D286" s="1467">
        <v>0</v>
      </c>
      <c r="E286" s="1467">
        <v>0</v>
      </c>
      <c r="F286" s="1467">
        <v>0</v>
      </c>
      <c r="G286" s="1467">
        <v>0</v>
      </c>
      <c r="H286" s="1450"/>
      <c r="I286" s="1450"/>
      <c r="J286" s="1450"/>
      <c r="K286" s="1450"/>
    </row>
    <row r="287" spans="1:11" ht="14.1" customHeight="1" x14ac:dyDescent="0.25">
      <c r="A287" s="1450"/>
      <c r="B287" s="1450"/>
      <c r="C287" s="1466" t="s">
        <v>83</v>
      </c>
      <c r="D287" s="1467">
        <v>0</v>
      </c>
      <c r="E287" s="1467">
        <v>0</v>
      </c>
      <c r="F287" s="1467">
        <v>0</v>
      </c>
      <c r="G287" s="1467">
        <v>0</v>
      </c>
      <c r="H287" s="1450"/>
      <c r="I287" s="1450"/>
      <c r="J287" s="1450"/>
      <c r="K287" s="1450"/>
    </row>
    <row r="288" spans="1:11" ht="14.1" customHeight="1" x14ac:dyDescent="0.25">
      <c r="A288" s="1450"/>
      <c r="B288" s="1450"/>
      <c r="C288" s="1466" t="s">
        <v>84</v>
      </c>
      <c r="D288" s="1467">
        <v>0</v>
      </c>
      <c r="E288" s="1467">
        <v>0</v>
      </c>
      <c r="F288" s="1467">
        <v>0</v>
      </c>
      <c r="G288" s="1467">
        <v>0</v>
      </c>
      <c r="H288" s="1450"/>
      <c r="I288" s="1450"/>
      <c r="J288" s="1450"/>
      <c r="K288" s="1450"/>
    </row>
    <row r="289" spans="1:11" ht="14.1" customHeight="1" x14ac:dyDescent="0.25">
      <c r="A289" s="1450"/>
      <c r="B289" s="1450"/>
      <c r="C289" s="1466" t="s">
        <v>91</v>
      </c>
      <c r="D289" s="1467">
        <v>0</v>
      </c>
      <c r="E289" s="1467">
        <v>0</v>
      </c>
      <c r="F289" s="1467">
        <v>0</v>
      </c>
      <c r="G289" s="1467">
        <v>0</v>
      </c>
      <c r="H289" s="1450"/>
      <c r="I289" s="1450"/>
      <c r="J289" s="1450"/>
      <c r="K289" s="1450"/>
    </row>
    <row r="290" spans="1:11" ht="14.1" customHeight="1" x14ac:dyDescent="0.25">
      <c r="A290" s="1450"/>
      <c r="B290" s="1450"/>
      <c r="C290" s="1466" t="s">
        <v>83</v>
      </c>
      <c r="D290" s="1467">
        <v>0</v>
      </c>
      <c r="E290" s="1467">
        <v>0</v>
      </c>
      <c r="F290" s="1467">
        <v>0</v>
      </c>
      <c r="G290" s="1467">
        <v>0</v>
      </c>
      <c r="H290" s="1450"/>
      <c r="I290" s="1450"/>
      <c r="J290" s="1450"/>
      <c r="K290" s="1450"/>
    </row>
    <row r="291" spans="1:11" ht="14.1" customHeight="1" x14ac:dyDescent="0.25">
      <c r="A291" s="1450"/>
      <c r="B291" s="1450"/>
      <c r="C291" s="1466" t="s">
        <v>92</v>
      </c>
      <c r="D291" s="1467">
        <v>0</v>
      </c>
      <c r="E291" s="1467">
        <v>0</v>
      </c>
      <c r="F291" s="1467">
        <v>0</v>
      </c>
      <c r="G291" s="1467">
        <v>0</v>
      </c>
      <c r="H291" s="1450"/>
      <c r="I291" s="1450"/>
      <c r="J291" s="1450"/>
      <c r="K291" s="1450"/>
    </row>
    <row r="292" spans="1:11" ht="14.1" customHeight="1" x14ac:dyDescent="0.25">
      <c r="A292" s="1450"/>
      <c r="B292" s="1450"/>
      <c r="C292" s="1466" t="s">
        <v>93</v>
      </c>
      <c r="D292" s="1467">
        <v>0</v>
      </c>
      <c r="E292" s="1467">
        <v>0</v>
      </c>
      <c r="F292" s="1467">
        <v>0</v>
      </c>
      <c r="G292" s="1467">
        <v>0</v>
      </c>
      <c r="H292" s="1450"/>
      <c r="I292" s="1450"/>
      <c r="J292" s="1450"/>
      <c r="K292" s="1450"/>
    </row>
    <row r="293" spans="1:11" ht="14.1" customHeight="1" x14ac:dyDescent="0.25">
      <c r="A293" s="1450"/>
      <c r="B293" s="1450"/>
      <c r="C293" s="1466" t="s">
        <v>94</v>
      </c>
      <c r="D293" s="1467">
        <v>0</v>
      </c>
      <c r="E293" s="1467">
        <v>0</v>
      </c>
      <c r="F293" s="1467">
        <v>0</v>
      </c>
      <c r="G293" s="1467">
        <v>0</v>
      </c>
      <c r="H293" s="1450"/>
      <c r="I293" s="1450"/>
      <c r="J293" s="1450"/>
      <c r="K293" s="1450"/>
    </row>
    <row r="294" spans="1:11" ht="14.1" customHeight="1" x14ac:dyDescent="0.25">
      <c r="A294" s="1450"/>
      <c r="B294" s="1450"/>
      <c r="C294" s="1466" t="s">
        <v>95</v>
      </c>
      <c r="D294" s="1467">
        <v>0</v>
      </c>
      <c r="E294" s="1467">
        <v>0</v>
      </c>
      <c r="F294" s="1467">
        <v>0</v>
      </c>
      <c r="G294" s="1467">
        <v>0</v>
      </c>
      <c r="H294" s="1450"/>
      <c r="I294" s="1450"/>
      <c r="J294" s="1450"/>
      <c r="K294" s="1450"/>
    </row>
    <row r="295" spans="1:11" ht="14.1" customHeight="1" x14ac:dyDescent="0.25">
      <c r="A295" s="1450"/>
      <c r="B295" s="1450"/>
      <c r="C295" s="1466" t="s">
        <v>96</v>
      </c>
      <c r="D295" s="1467">
        <v>0</v>
      </c>
      <c r="E295" s="1467">
        <v>0</v>
      </c>
      <c r="F295" s="1467">
        <v>0</v>
      </c>
      <c r="G295" s="1467">
        <v>0</v>
      </c>
      <c r="H295" s="1450"/>
      <c r="I295" s="1450"/>
      <c r="J295" s="1450"/>
      <c r="K295" s="1450"/>
    </row>
    <row r="296" spans="1:11" ht="14.1" customHeight="1" x14ac:dyDescent="0.25">
      <c r="A296" s="1450"/>
      <c r="B296" s="1450"/>
      <c r="C296" s="1466" t="s">
        <v>83</v>
      </c>
      <c r="D296" s="1467">
        <v>0</v>
      </c>
      <c r="E296" s="1467">
        <v>0</v>
      </c>
      <c r="F296" s="1467">
        <v>0</v>
      </c>
      <c r="G296" s="1467">
        <v>0</v>
      </c>
      <c r="H296" s="1450"/>
      <c r="I296" s="1450"/>
      <c r="J296" s="1450"/>
      <c r="K296" s="1450"/>
    </row>
    <row r="297" spans="1:11" ht="14.1" customHeight="1" x14ac:dyDescent="0.25">
      <c r="A297" s="1450"/>
      <c r="B297" s="1450"/>
      <c r="C297" s="1466" t="s">
        <v>92</v>
      </c>
      <c r="D297" s="1467">
        <v>0</v>
      </c>
      <c r="E297" s="1467">
        <v>0</v>
      </c>
      <c r="F297" s="1467">
        <v>0</v>
      </c>
      <c r="G297" s="1467">
        <v>0</v>
      </c>
      <c r="H297" s="1450"/>
      <c r="I297" s="1450"/>
      <c r="J297" s="1450"/>
      <c r="K297" s="1450"/>
    </row>
    <row r="298" spans="1:11" ht="14.1" customHeight="1" x14ac:dyDescent="0.25">
      <c r="A298" s="1450"/>
      <c r="B298" s="1450"/>
      <c r="C298" s="1466" t="s">
        <v>93</v>
      </c>
      <c r="D298" s="1467">
        <v>0</v>
      </c>
      <c r="E298" s="1467">
        <v>0</v>
      </c>
      <c r="F298" s="1467">
        <v>0</v>
      </c>
      <c r="G298" s="1467">
        <v>0</v>
      </c>
      <c r="H298" s="1450"/>
      <c r="I298" s="1450"/>
      <c r="J298" s="1450"/>
      <c r="K298" s="1450"/>
    </row>
    <row r="299" spans="1:11" ht="14.1" customHeight="1" x14ac:dyDescent="0.25">
      <c r="A299" s="1450"/>
      <c r="B299" s="1450"/>
      <c r="C299" s="1466" t="s">
        <v>94</v>
      </c>
      <c r="D299" s="1467">
        <v>0</v>
      </c>
      <c r="E299" s="1467">
        <v>0</v>
      </c>
      <c r="F299" s="1467">
        <v>0</v>
      </c>
      <c r="G299" s="1467">
        <v>0</v>
      </c>
      <c r="H299" s="1450"/>
      <c r="I299" s="1450"/>
      <c r="J299" s="1450"/>
      <c r="K299" s="1450"/>
    </row>
    <row r="300" spans="1:11" ht="14.1" customHeight="1" x14ac:dyDescent="0.25">
      <c r="A300" s="1450"/>
      <c r="B300" s="1450"/>
      <c r="C300" s="1466" t="s">
        <v>95</v>
      </c>
      <c r="D300" s="1467">
        <v>0</v>
      </c>
      <c r="E300" s="1467">
        <v>0</v>
      </c>
      <c r="F300" s="1467">
        <v>0</v>
      </c>
      <c r="G300" s="1467">
        <v>0</v>
      </c>
      <c r="H300" s="1450"/>
      <c r="I300" s="1450"/>
      <c r="J300" s="1450"/>
      <c r="K300" s="1450"/>
    </row>
    <row r="301" spans="1:11" ht="14.1" customHeight="1" x14ac:dyDescent="0.25">
      <c r="A301" s="1450"/>
      <c r="B301" s="1450"/>
      <c r="C301" s="1466" t="s">
        <v>97</v>
      </c>
      <c r="D301" s="1467">
        <v>0</v>
      </c>
      <c r="E301" s="1467">
        <v>0</v>
      </c>
      <c r="F301" s="1467">
        <v>0</v>
      </c>
      <c r="G301" s="1467">
        <v>0</v>
      </c>
      <c r="H301" s="1450"/>
      <c r="I301" s="1450"/>
      <c r="J301" s="1450"/>
      <c r="K301" s="1450"/>
    </row>
    <row r="302" spans="1:11" ht="14.1" customHeight="1" x14ac:dyDescent="0.25">
      <c r="A302" s="1450"/>
      <c r="B302" s="1450"/>
      <c r="C302" s="1466" t="s">
        <v>83</v>
      </c>
      <c r="D302" s="1467">
        <v>0</v>
      </c>
      <c r="E302" s="1467">
        <v>0</v>
      </c>
      <c r="F302" s="1467">
        <v>0</v>
      </c>
      <c r="G302" s="1467">
        <v>0</v>
      </c>
      <c r="H302" s="1450"/>
      <c r="I302" s="1450"/>
      <c r="J302" s="1450"/>
      <c r="K302" s="1450"/>
    </row>
    <row r="303" spans="1:11" ht="14.1" customHeight="1" x14ac:dyDescent="0.25">
      <c r="A303" s="1450"/>
      <c r="B303" s="1450"/>
      <c r="C303" s="1466" t="s">
        <v>92</v>
      </c>
      <c r="D303" s="1467">
        <v>0</v>
      </c>
      <c r="E303" s="1467">
        <v>0</v>
      </c>
      <c r="F303" s="1467">
        <v>0</v>
      </c>
      <c r="G303" s="1467">
        <v>0</v>
      </c>
      <c r="H303" s="1450"/>
      <c r="I303" s="1450"/>
      <c r="J303" s="1450"/>
      <c r="K303" s="1450"/>
    </row>
    <row r="304" spans="1:11" ht="14.1" customHeight="1" x14ac:dyDescent="0.25">
      <c r="A304" s="1450"/>
      <c r="B304" s="1450"/>
      <c r="C304" s="1466" t="s">
        <v>93</v>
      </c>
      <c r="D304" s="1467">
        <v>0</v>
      </c>
      <c r="E304" s="1467">
        <v>0</v>
      </c>
      <c r="F304" s="1467">
        <v>0</v>
      </c>
      <c r="G304" s="1467">
        <v>0</v>
      </c>
      <c r="H304" s="1450"/>
      <c r="I304" s="1450"/>
      <c r="J304" s="1450"/>
      <c r="K304" s="1450"/>
    </row>
    <row r="305" spans="1:11" ht="14.1" customHeight="1" x14ac:dyDescent="0.25">
      <c r="A305" s="1450"/>
      <c r="B305" s="1450"/>
      <c r="C305" s="1466" t="s">
        <v>94</v>
      </c>
      <c r="D305" s="1467">
        <v>0</v>
      </c>
      <c r="E305" s="1467">
        <v>0</v>
      </c>
      <c r="F305" s="1467">
        <v>0</v>
      </c>
      <c r="G305" s="1467">
        <v>0</v>
      </c>
      <c r="H305" s="1450"/>
      <c r="I305" s="1450"/>
      <c r="J305" s="1450"/>
      <c r="K305" s="1450"/>
    </row>
    <row r="306" spans="1:11" ht="14.1" customHeight="1" x14ac:dyDescent="0.25">
      <c r="A306" s="1450"/>
      <c r="B306" s="1450"/>
      <c r="C306" s="1466" t="s">
        <v>95</v>
      </c>
      <c r="D306" s="1467">
        <v>0</v>
      </c>
      <c r="E306" s="1467">
        <v>0</v>
      </c>
      <c r="F306" s="1467">
        <v>0</v>
      </c>
      <c r="G306" s="1467">
        <v>0</v>
      </c>
      <c r="H306" s="1450"/>
      <c r="I306" s="1450"/>
      <c r="J306" s="1450"/>
      <c r="K306" s="1450"/>
    </row>
    <row r="307" spans="1:11" ht="14.1" customHeight="1" x14ac:dyDescent="0.25">
      <c r="A307" s="1450"/>
      <c r="B307" s="1450"/>
      <c r="C307" s="1466" t="s">
        <v>98</v>
      </c>
      <c r="D307" s="1467">
        <v>0</v>
      </c>
      <c r="E307" s="1467">
        <v>0</v>
      </c>
      <c r="F307" s="1467">
        <v>0</v>
      </c>
      <c r="G307" s="1467">
        <v>0</v>
      </c>
      <c r="H307" s="1450"/>
      <c r="I307" s="1450"/>
      <c r="J307" s="1450"/>
      <c r="K307" s="1450"/>
    </row>
    <row r="308" spans="1:11" ht="14.1" customHeight="1" x14ac:dyDescent="0.25">
      <c r="A308" s="1450"/>
      <c r="B308" s="1450"/>
      <c r="C308" s="1466" t="s">
        <v>99</v>
      </c>
      <c r="D308" s="1467">
        <v>0</v>
      </c>
      <c r="E308" s="1467">
        <v>0</v>
      </c>
      <c r="F308" s="1467">
        <v>0</v>
      </c>
      <c r="G308" s="1467">
        <v>0</v>
      </c>
      <c r="H308" s="1450"/>
      <c r="I308" s="1450"/>
      <c r="J308" s="1450"/>
      <c r="K308" s="1450"/>
    </row>
    <row r="309" spans="1:11" ht="14.1" customHeight="1" x14ac:dyDescent="0.25">
      <c r="A309" s="1450"/>
      <c r="B309" s="1450"/>
      <c r="C309" s="1468" t="s">
        <v>100</v>
      </c>
      <c r="D309" s="1467">
        <v>0</v>
      </c>
      <c r="E309" s="1467">
        <v>52500000</v>
      </c>
      <c r="F309" s="1467">
        <v>50000000</v>
      </c>
      <c r="G309" s="1467">
        <v>50500000</v>
      </c>
      <c r="H309" s="1450"/>
      <c r="I309" s="1450"/>
      <c r="J309" s="1450"/>
      <c r="K309" s="1450"/>
    </row>
    <row r="310" spans="1:11" ht="15" customHeight="1" x14ac:dyDescent="0.25">
      <c r="A310" s="1450"/>
      <c r="B310" s="1450"/>
      <c r="C310" s="1469" t="s">
        <v>69</v>
      </c>
      <c r="D310" s="1470" t="s">
        <v>69</v>
      </c>
      <c r="E310" s="1470" t="s">
        <v>69</v>
      </c>
      <c r="F310" s="1470" t="s">
        <v>69</v>
      </c>
      <c r="G310" s="1470" t="s">
        <v>69</v>
      </c>
      <c r="H310" s="1450"/>
      <c r="I310" s="1450"/>
      <c r="J310" s="1450"/>
      <c r="K310" s="1450"/>
    </row>
    <row r="311" spans="1:11" ht="15" customHeight="1" x14ac:dyDescent="0.25">
      <c r="A311" s="1450"/>
      <c r="B311" s="1450"/>
      <c r="C311" s="1453" t="s">
        <v>113</v>
      </c>
      <c r="D311" s="1471">
        <v>0</v>
      </c>
      <c r="E311" s="1471">
        <v>274500000</v>
      </c>
      <c r="F311" s="1471">
        <v>269500000</v>
      </c>
      <c r="G311" s="1471">
        <v>270500000</v>
      </c>
      <c r="H311" s="1450"/>
      <c r="I311" s="1450"/>
      <c r="J311" s="1450"/>
      <c r="K311" s="1450"/>
    </row>
    <row r="312" spans="1:11" ht="15" customHeight="1" x14ac:dyDescent="0.25">
      <c r="A312" s="1450"/>
      <c r="B312" s="1450"/>
      <c r="C312" s="1454" t="s">
        <v>82</v>
      </c>
      <c r="D312" s="1472">
        <v>0</v>
      </c>
      <c r="E312" s="1472">
        <v>114500000</v>
      </c>
      <c r="F312" s="1472">
        <v>114500000</v>
      </c>
      <c r="G312" s="1472">
        <v>114500000</v>
      </c>
      <c r="H312" s="1450"/>
      <c r="I312" s="1450"/>
      <c r="J312" s="1450"/>
      <c r="K312" s="1450"/>
    </row>
    <row r="313" spans="1:11" ht="15" customHeight="1" x14ac:dyDescent="0.25">
      <c r="A313" s="1450"/>
      <c r="B313" s="1450"/>
      <c r="C313" s="1454" t="s">
        <v>83</v>
      </c>
      <c r="D313" s="1472">
        <v>0</v>
      </c>
      <c r="E313" s="1472">
        <v>114500000</v>
      </c>
      <c r="F313" s="1472">
        <v>114500000</v>
      </c>
      <c r="G313" s="1472">
        <v>114500000</v>
      </c>
      <c r="H313" s="1450"/>
      <c r="I313" s="1450"/>
      <c r="J313" s="1450"/>
      <c r="K313" s="1450"/>
    </row>
    <row r="314" spans="1:11" ht="15" customHeight="1" x14ac:dyDescent="0.25">
      <c r="A314" s="1450"/>
      <c r="B314" s="1450"/>
      <c r="C314" s="1454" t="s">
        <v>84</v>
      </c>
      <c r="D314" s="1472">
        <v>0</v>
      </c>
      <c r="E314" s="1472">
        <v>0</v>
      </c>
      <c r="F314" s="1472">
        <v>0</v>
      </c>
      <c r="G314" s="1472">
        <v>0</v>
      </c>
      <c r="H314" s="1450"/>
      <c r="I314" s="1450"/>
      <c r="J314" s="1450"/>
      <c r="K314" s="1450"/>
    </row>
    <row r="315" spans="1:11" ht="15" customHeight="1" x14ac:dyDescent="0.25">
      <c r="A315" s="1450"/>
      <c r="B315" s="1450"/>
      <c r="C315" s="1454" t="s">
        <v>85</v>
      </c>
      <c r="D315" s="1472">
        <v>0</v>
      </c>
      <c r="E315" s="1472">
        <v>17900000</v>
      </c>
      <c r="F315" s="1472">
        <v>17900000</v>
      </c>
      <c r="G315" s="1472">
        <v>17900000</v>
      </c>
      <c r="H315" s="1450"/>
      <c r="I315" s="1450"/>
      <c r="J315" s="1450"/>
      <c r="K315" s="1450"/>
    </row>
    <row r="316" spans="1:11" ht="15" customHeight="1" x14ac:dyDescent="0.25">
      <c r="A316" s="1450"/>
      <c r="B316" s="1450"/>
      <c r="C316" s="1454" t="s">
        <v>83</v>
      </c>
      <c r="D316" s="1472">
        <v>0</v>
      </c>
      <c r="E316" s="1472">
        <v>17900000</v>
      </c>
      <c r="F316" s="1472">
        <v>17900000</v>
      </c>
      <c r="G316" s="1472">
        <v>17900000</v>
      </c>
      <c r="H316" s="1450"/>
      <c r="I316" s="1450"/>
      <c r="J316" s="1450"/>
      <c r="K316" s="1450"/>
    </row>
    <row r="317" spans="1:11" ht="15" customHeight="1" x14ac:dyDescent="0.25">
      <c r="A317" s="1450"/>
      <c r="B317" s="1450"/>
      <c r="C317" s="1454" t="s">
        <v>84</v>
      </c>
      <c r="D317" s="1472">
        <v>0</v>
      </c>
      <c r="E317" s="1472">
        <v>0</v>
      </c>
      <c r="F317" s="1472">
        <v>0</v>
      </c>
      <c r="G317" s="1472">
        <v>0</v>
      </c>
      <c r="H317" s="1450"/>
      <c r="I317" s="1450"/>
      <c r="J317" s="1450"/>
      <c r="K317" s="1450"/>
    </row>
    <row r="318" spans="1:11" ht="15" customHeight="1" x14ac:dyDescent="0.25">
      <c r="A318" s="1450"/>
      <c r="B318" s="1450"/>
      <c r="C318" s="1454" t="s">
        <v>86</v>
      </c>
      <c r="D318" s="1472">
        <v>0</v>
      </c>
      <c r="E318" s="1472">
        <v>136100000</v>
      </c>
      <c r="F318" s="1472">
        <v>131100000</v>
      </c>
      <c r="G318" s="1472">
        <v>132100000</v>
      </c>
      <c r="H318" s="1450"/>
      <c r="I318" s="1450"/>
      <c r="J318" s="1450"/>
      <c r="K318" s="1450"/>
    </row>
    <row r="319" spans="1:11" ht="15" customHeight="1" x14ac:dyDescent="0.25">
      <c r="A319" s="1450"/>
      <c r="B319" s="1450"/>
      <c r="C319" s="1454" t="s">
        <v>83</v>
      </c>
      <c r="D319" s="1472">
        <v>0</v>
      </c>
      <c r="E319" s="1472">
        <v>136100000</v>
      </c>
      <c r="F319" s="1472">
        <v>131100000</v>
      </c>
      <c r="G319" s="1472">
        <v>132100000</v>
      </c>
      <c r="H319" s="1450"/>
      <c r="I319" s="1450"/>
      <c r="J319" s="1450"/>
      <c r="K319" s="1450"/>
    </row>
    <row r="320" spans="1:11" ht="15" customHeight="1" x14ac:dyDescent="0.25">
      <c r="A320" s="1450"/>
      <c r="B320" s="1450"/>
      <c r="C320" s="1454" t="s">
        <v>84</v>
      </c>
      <c r="D320" s="1472">
        <v>0</v>
      </c>
      <c r="E320" s="1472">
        <v>0</v>
      </c>
      <c r="F320" s="1472">
        <v>0</v>
      </c>
      <c r="G320" s="1472">
        <v>0</v>
      </c>
      <c r="H320" s="1450"/>
      <c r="I320" s="1450"/>
      <c r="J320" s="1450"/>
      <c r="K320" s="1450"/>
    </row>
    <row r="321" spans="1:11" ht="15" customHeight="1" x14ac:dyDescent="0.25">
      <c r="A321" s="1450"/>
      <c r="B321" s="1450"/>
      <c r="C321" s="1454" t="s">
        <v>87</v>
      </c>
      <c r="D321" s="1472">
        <v>0</v>
      </c>
      <c r="E321" s="1472">
        <v>0</v>
      </c>
      <c r="F321" s="1472">
        <v>0</v>
      </c>
      <c r="G321" s="1472">
        <v>0</v>
      </c>
      <c r="H321" s="1450"/>
      <c r="I321" s="1450"/>
      <c r="J321" s="1450"/>
      <c r="K321" s="1450"/>
    </row>
    <row r="322" spans="1:11" ht="15" customHeight="1" x14ac:dyDescent="0.25">
      <c r="A322" s="1450"/>
      <c r="B322" s="1450"/>
      <c r="C322" s="1454" t="s">
        <v>83</v>
      </c>
      <c r="D322" s="1472">
        <v>0</v>
      </c>
      <c r="E322" s="1472">
        <v>0</v>
      </c>
      <c r="F322" s="1472">
        <v>0</v>
      </c>
      <c r="G322" s="1472">
        <v>0</v>
      </c>
      <c r="H322" s="1450"/>
      <c r="I322" s="1450"/>
      <c r="J322" s="1450"/>
      <c r="K322" s="1450"/>
    </row>
    <row r="323" spans="1:11" ht="15" customHeight="1" x14ac:dyDescent="0.25">
      <c r="A323" s="1450"/>
      <c r="B323" s="1450"/>
      <c r="C323" s="1454" t="s">
        <v>84</v>
      </c>
      <c r="D323" s="1472">
        <v>0</v>
      </c>
      <c r="E323" s="1472">
        <v>0</v>
      </c>
      <c r="F323" s="1472">
        <v>0</v>
      </c>
      <c r="G323" s="1472">
        <v>0</v>
      </c>
      <c r="H323" s="1450"/>
      <c r="I323" s="1450"/>
      <c r="J323" s="1450"/>
      <c r="K323" s="1450"/>
    </row>
    <row r="324" spans="1:11" ht="20.100000000000001" customHeight="1" x14ac:dyDescent="0.25">
      <c r="A324" s="1450"/>
      <c r="B324" s="1450"/>
      <c r="C324" s="1454" t="s">
        <v>114</v>
      </c>
      <c r="D324" s="1473">
        <v>0</v>
      </c>
      <c r="E324" s="1473">
        <v>0</v>
      </c>
      <c r="F324" s="1473">
        <v>0</v>
      </c>
      <c r="G324" s="1473">
        <v>0</v>
      </c>
      <c r="H324" s="1450"/>
      <c r="I324" s="1450"/>
      <c r="J324" s="1450"/>
      <c r="K324" s="1450"/>
    </row>
    <row r="325" spans="1:11" ht="15" customHeight="1" x14ac:dyDescent="0.25">
      <c r="A325" s="1450"/>
      <c r="B325" s="1450"/>
      <c r="C325" s="1454" t="s">
        <v>83</v>
      </c>
      <c r="D325" s="1472">
        <v>0</v>
      </c>
      <c r="E325" s="1472">
        <v>0</v>
      </c>
      <c r="F325" s="1472">
        <v>0</v>
      </c>
      <c r="G325" s="1472">
        <v>0</v>
      </c>
      <c r="H325" s="1450"/>
      <c r="I325" s="1450"/>
      <c r="J325" s="1450"/>
      <c r="K325" s="1450"/>
    </row>
    <row r="326" spans="1:11" ht="15" customHeight="1" x14ac:dyDescent="0.25">
      <c r="A326" s="1450"/>
      <c r="B326" s="1450"/>
      <c r="C326" s="1454" t="s">
        <v>84</v>
      </c>
      <c r="D326" s="1472">
        <v>0</v>
      </c>
      <c r="E326" s="1472">
        <v>0</v>
      </c>
      <c r="F326" s="1472">
        <v>0</v>
      </c>
      <c r="G326" s="1472">
        <v>0</v>
      </c>
      <c r="H326" s="1450"/>
      <c r="I326" s="1450"/>
      <c r="J326" s="1450"/>
      <c r="K326" s="1450"/>
    </row>
    <row r="327" spans="1:11" ht="15" customHeight="1" x14ac:dyDescent="0.25">
      <c r="A327" s="1450"/>
      <c r="B327" s="1450"/>
      <c r="C327" s="1454" t="s">
        <v>89</v>
      </c>
      <c r="D327" s="1472">
        <v>0</v>
      </c>
      <c r="E327" s="1472">
        <v>0</v>
      </c>
      <c r="F327" s="1472">
        <v>0</v>
      </c>
      <c r="G327" s="1472">
        <v>0</v>
      </c>
      <c r="H327" s="1450"/>
      <c r="I327" s="1450"/>
      <c r="J327" s="1450"/>
      <c r="K327" s="1450"/>
    </row>
    <row r="328" spans="1:11" ht="15" customHeight="1" x14ac:dyDescent="0.25">
      <c r="A328" s="1450"/>
      <c r="B328" s="1450"/>
      <c r="C328" s="1454" t="s">
        <v>83</v>
      </c>
      <c r="D328" s="1472">
        <v>0</v>
      </c>
      <c r="E328" s="1472">
        <v>0</v>
      </c>
      <c r="F328" s="1472">
        <v>0</v>
      </c>
      <c r="G328" s="1472">
        <v>0</v>
      </c>
      <c r="H328" s="1450"/>
      <c r="I328" s="1450"/>
      <c r="J328" s="1450"/>
      <c r="K328" s="1450"/>
    </row>
    <row r="329" spans="1:11" ht="15" customHeight="1" x14ac:dyDescent="0.25">
      <c r="A329" s="1450"/>
      <c r="B329" s="1450"/>
      <c r="C329" s="1454" t="s">
        <v>84</v>
      </c>
      <c r="D329" s="1472">
        <v>0</v>
      </c>
      <c r="E329" s="1472">
        <v>0</v>
      </c>
      <c r="F329" s="1472">
        <v>0</v>
      </c>
      <c r="G329" s="1472">
        <v>0</v>
      </c>
      <c r="H329" s="1450"/>
      <c r="I329" s="1450"/>
      <c r="J329" s="1450"/>
      <c r="K329" s="1450"/>
    </row>
    <row r="330" spans="1:11" ht="15" customHeight="1" x14ac:dyDescent="0.25">
      <c r="A330" s="1450"/>
      <c r="B330" s="1450"/>
      <c r="C330" s="1454" t="s">
        <v>90</v>
      </c>
      <c r="D330" s="1472">
        <v>0</v>
      </c>
      <c r="E330" s="1472">
        <v>0</v>
      </c>
      <c r="F330" s="1472">
        <v>0</v>
      </c>
      <c r="G330" s="1472">
        <v>0</v>
      </c>
      <c r="H330" s="1450"/>
      <c r="I330" s="1450"/>
      <c r="J330" s="1450"/>
      <c r="K330" s="1450"/>
    </row>
    <row r="331" spans="1:11" ht="15" customHeight="1" x14ac:dyDescent="0.25">
      <c r="A331" s="1450"/>
      <c r="B331" s="1450"/>
      <c r="C331" s="1454" t="s">
        <v>83</v>
      </c>
      <c r="D331" s="1472">
        <v>0</v>
      </c>
      <c r="E331" s="1472">
        <v>0</v>
      </c>
      <c r="F331" s="1472">
        <v>0</v>
      </c>
      <c r="G331" s="1472">
        <v>0</v>
      </c>
      <c r="H331" s="1450"/>
      <c r="I331" s="1450"/>
      <c r="J331" s="1450"/>
      <c r="K331" s="1450"/>
    </row>
    <row r="332" spans="1:11" ht="15" customHeight="1" x14ac:dyDescent="0.25">
      <c r="A332" s="1450"/>
      <c r="B332" s="1450"/>
      <c r="C332" s="1454" t="s">
        <v>84</v>
      </c>
      <c r="D332" s="1472">
        <v>0</v>
      </c>
      <c r="E332" s="1472">
        <v>0</v>
      </c>
      <c r="F332" s="1472">
        <v>0</v>
      </c>
      <c r="G332" s="1472">
        <v>0</v>
      </c>
      <c r="H332" s="1450"/>
      <c r="I332" s="1450"/>
      <c r="J332" s="1450"/>
      <c r="K332" s="1450"/>
    </row>
    <row r="333" spans="1:11" ht="15" customHeight="1" x14ac:dyDescent="0.25">
      <c r="A333" s="1450"/>
      <c r="B333" s="1450"/>
      <c r="C333" s="1454" t="s">
        <v>91</v>
      </c>
      <c r="D333" s="1472">
        <v>0</v>
      </c>
      <c r="E333" s="1472">
        <v>0</v>
      </c>
      <c r="F333" s="1472">
        <v>0</v>
      </c>
      <c r="G333" s="1472">
        <v>0</v>
      </c>
      <c r="H333" s="1450"/>
      <c r="I333" s="1450"/>
      <c r="J333" s="1450"/>
      <c r="K333" s="1450"/>
    </row>
    <row r="334" spans="1:11" ht="15" customHeight="1" x14ac:dyDescent="0.25">
      <c r="A334" s="1450"/>
      <c r="B334" s="1450"/>
      <c r="C334" s="1454" t="s">
        <v>83</v>
      </c>
      <c r="D334" s="1472">
        <v>0</v>
      </c>
      <c r="E334" s="1472">
        <v>0</v>
      </c>
      <c r="F334" s="1472">
        <v>0</v>
      </c>
      <c r="G334" s="1472">
        <v>0</v>
      </c>
      <c r="H334" s="1450"/>
      <c r="I334" s="1450"/>
      <c r="J334" s="1450"/>
      <c r="K334" s="1450"/>
    </row>
    <row r="335" spans="1:11" ht="15" customHeight="1" x14ac:dyDescent="0.25">
      <c r="A335" s="1450"/>
      <c r="B335" s="1450"/>
      <c r="C335" s="1454" t="s">
        <v>92</v>
      </c>
      <c r="D335" s="1472">
        <v>0</v>
      </c>
      <c r="E335" s="1472">
        <v>0</v>
      </c>
      <c r="F335" s="1472">
        <v>0</v>
      </c>
      <c r="G335" s="1472">
        <v>0</v>
      </c>
      <c r="H335" s="1450"/>
      <c r="I335" s="1450"/>
      <c r="J335" s="1450"/>
      <c r="K335" s="1450"/>
    </row>
    <row r="336" spans="1:11" ht="15" customHeight="1" x14ac:dyDescent="0.25">
      <c r="A336" s="1450"/>
      <c r="B336" s="1450"/>
      <c r="C336" s="1454" t="s">
        <v>93</v>
      </c>
      <c r="D336" s="1472">
        <v>0</v>
      </c>
      <c r="E336" s="1472">
        <v>0</v>
      </c>
      <c r="F336" s="1472">
        <v>0</v>
      </c>
      <c r="G336" s="1472">
        <v>0</v>
      </c>
      <c r="H336" s="1450"/>
      <c r="I336" s="1450"/>
      <c r="J336" s="1450"/>
      <c r="K336" s="1450"/>
    </row>
    <row r="337" spans="1:11" ht="15" customHeight="1" x14ac:dyDescent="0.25">
      <c r="A337" s="1450"/>
      <c r="B337" s="1450"/>
      <c r="C337" s="1454" t="s">
        <v>94</v>
      </c>
      <c r="D337" s="1472">
        <v>0</v>
      </c>
      <c r="E337" s="1472">
        <v>0</v>
      </c>
      <c r="F337" s="1472">
        <v>0</v>
      </c>
      <c r="G337" s="1472">
        <v>0</v>
      </c>
      <c r="H337" s="1450"/>
      <c r="I337" s="1450"/>
      <c r="J337" s="1450"/>
      <c r="K337" s="1450"/>
    </row>
    <row r="338" spans="1:11" ht="15" customHeight="1" x14ac:dyDescent="0.25">
      <c r="A338" s="1450"/>
      <c r="B338" s="1450"/>
      <c r="C338" s="1454" t="s">
        <v>95</v>
      </c>
      <c r="D338" s="1472">
        <v>0</v>
      </c>
      <c r="E338" s="1472">
        <v>0</v>
      </c>
      <c r="F338" s="1472">
        <v>0</v>
      </c>
      <c r="G338" s="1472">
        <v>0</v>
      </c>
      <c r="H338" s="1450"/>
      <c r="I338" s="1450"/>
      <c r="J338" s="1450"/>
      <c r="K338" s="1450"/>
    </row>
    <row r="339" spans="1:11" ht="15" customHeight="1" x14ac:dyDescent="0.25">
      <c r="A339" s="1450"/>
      <c r="B339" s="1450"/>
      <c r="C339" s="1454" t="s">
        <v>96</v>
      </c>
      <c r="D339" s="1472">
        <v>0</v>
      </c>
      <c r="E339" s="1472">
        <v>6000000</v>
      </c>
      <c r="F339" s="1472">
        <v>6000000</v>
      </c>
      <c r="G339" s="1472">
        <v>6000000</v>
      </c>
      <c r="H339" s="1450"/>
      <c r="I339" s="1450"/>
      <c r="J339" s="1450"/>
      <c r="K339" s="1450"/>
    </row>
    <row r="340" spans="1:11" ht="15" customHeight="1" x14ac:dyDescent="0.25">
      <c r="A340" s="1450"/>
      <c r="B340" s="1450"/>
      <c r="C340" s="1454" t="s">
        <v>83</v>
      </c>
      <c r="D340" s="1472">
        <v>0</v>
      </c>
      <c r="E340" s="1472">
        <v>6000000</v>
      </c>
      <c r="F340" s="1472">
        <v>6000000</v>
      </c>
      <c r="G340" s="1472">
        <v>6000000</v>
      </c>
      <c r="H340" s="1450"/>
      <c r="I340" s="1450"/>
      <c r="J340" s="1450"/>
      <c r="K340" s="1450"/>
    </row>
    <row r="341" spans="1:11" ht="15" customHeight="1" x14ac:dyDescent="0.25">
      <c r="A341" s="1450"/>
      <c r="B341" s="1450"/>
      <c r="C341" s="1454" t="s">
        <v>92</v>
      </c>
      <c r="D341" s="1472">
        <v>0</v>
      </c>
      <c r="E341" s="1472">
        <v>0</v>
      </c>
      <c r="F341" s="1472">
        <v>0</v>
      </c>
      <c r="G341" s="1472">
        <v>0</v>
      </c>
      <c r="H341" s="1450"/>
      <c r="I341" s="1450"/>
      <c r="J341" s="1450"/>
      <c r="K341" s="1450"/>
    </row>
    <row r="342" spans="1:11" ht="15" customHeight="1" x14ac:dyDescent="0.25">
      <c r="A342" s="1450"/>
      <c r="B342" s="1450"/>
      <c r="C342" s="1454" t="s">
        <v>93</v>
      </c>
      <c r="D342" s="1472">
        <v>0</v>
      </c>
      <c r="E342" s="1472">
        <v>0</v>
      </c>
      <c r="F342" s="1472">
        <v>0</v>
      </c>
      <c r="G342" s="1472">
        <v>0</v>
      </c>
      <c r="H342" s="1450"/>
      <c r="I342" s="1450"/>
      <c r="J342" s="1450"/>
      <c r="K342" s="1450"/>
    </row>
    <row r="343" spans="1:11" ht="15" customHeight="1" x14ac:dyDescent="0.25">
      <c r="A343" s="1450"/>
      <c r="B343" s="1450"/>
      <c r="C343" s="1454" t="s">
        <v>94</v>
      </c>
      <c r="D343" s="1472">
        <v>0</v>
      </c>
      <c r="E343" s="1472">
        <v>0</v>
      </c>
      <c r="F343" s="1472">
        <v>0</v>
      </c>
      <c r="G343" s="1472">
        <v>0</v>
      </c>
      <c r="H343" s="1450"/>
      <c r="I343" s="1450"/>
      <c r="J343" s="1450"/>
      <c r="K343" s="1450"/>
    </row>
    <row r="344" spans="1:11" ht="15" customHeight="1" x14ac:dyDescent="0.25">
      <c r="A344" s="1450"/>
      <c r="B344" s="1450"/>
      <c r="C344" s="1454" t="s">
        <v>95</v>
      </c>
      <c r="D344" s="1472">
        <v>0</v>
      </c>
      <c r="E344" s="1472">
        <v>0</v>
      </c>
      <c r="F344" s="1472">
        <v>0</v>
      </c>
      <c r="G344" s="1472">
        <v>0</v>
      </c>
      <c r="H344" s="1450"/>
      <c r="I344" s="1450"/>
      <c r="J344" s="1450"/>
      <c r="K344" s="1450"/>
    </row>
    <row r="345" spans="1:11" ht="15" customHeight="1" x14ac:dyDescent="0.25">
      <c r="A345" s="1450"/>
      <c r="B345" s="1450"/>
      <c r="C345" s="1454" t="s">
        <v>97</v>
      </c>
      <c r="D345" s="1472">
        <v>0</v>
      </c>
      <c r="E345" s="1472">
        <v>0</v>
      </c>
      <c r="F345" s="1472">
        <v>0</v>
      </c>
      <c r="G345" s="1472">
        <v>0</v>
      </c>
      <c r="H345" s="1450"/>
      <c r="I345" s="1450"/>
      <c r="J345" s="1450"/>
      <c r="K345" s="1450"/>
    </row>
    <row r="346" spans="1:11" ht="15" customHeight="1" x14ac:dyDescent="0.25">
      <c r="A346" s="1450"/>
      <c r="B346" s="1450"/>
      <c r="C346" s="1454" t="s">
        <v>83</v>
      </c>
      <c r="D346" s="1472">
        <v>0</v>
      </c>
      <c r="E346" s="1472">
        <v>0</v>
      </c>
      <c r="F346" s="1472">
        <v>0</v>
      </c>
      <c r="G346" s="1472">
        <v>0</v>
      </c>
      <c r="H346" s="1450"/>
      <c r="I346" s="1450"/>
      <c r="J346" s="1450"/>
      <c r="K346" s="1450"/>
    </row>
    <row r="347" spans="1:11" ht="15" customHeight="1" x14ac:dyDescent="0.25">
      <c r="A347" s="1450"/>
      <c r="B347" s="1450"/>
      <c r="C347" s="1454" t="s">
        <v>92</v>
      </c>
      <c r="D347" s="1472">
        <v>0</v>
      </c>
      <c r="E347" s="1472">
        <v>0</v>
      </c>
      <c r="F347" s="1472">
        <v>0</v>
      </c>
      <c r="G347" s="1472">
        <v>0</v>
      </c>
      <c r="H347" s="1450"/>
      <c r="I347" s="1450"/>
      <c r="J347" s="1450"/>
      <c r="K347" s="1450"/>
    </row>
    <row r="348" spans="1:11" ht="15" customHeight="1" x14ac:dyDescent="0.25">
      <c r="A348" s="1450"/>
      <c r="B348" s="1450"/>
      <c r="C348" s="1454" t="s">
        <v>93</v>
      </c>
      <c r="D348" s="1472">
        <v>0</v>
      </c>
      <c r="E348" s="1472">
        <v>0</v>
      </c>
      <c r="F348" s="1472">
        <v>0</v>
      </c>
      <c r="G348" s="1472">
        <v>0</v>
      </c>
      <c r="H348" s="1450"/>
      <c r="I348" s="1450"/>
      <c r="J348" s="1450"/>
      <c r="K348" s="1450"/>
    </row>
    <row r="349" spans="1:11" ht="15" customHeight="1" x14ac:dyDescent="0.25">
      <c r="A349" s="1450"/>
      <c r="B349" s="1450"/>
      <c r="C349" s="1454" t="s">
        <v>94</v>
      </c>
      <c r="D349" s="1472">
        <v>0</v>
      </c>
      <c r="E349" s="1472">
        <v>0</v>
      </c>
      <c r="F349" s="1472">
        <v>0</v>
      </c>
      <c r="G349" s="1472">
        <v>0</v>
      </c>
      <c r="H349" s="1450"/>
      <c r="I349" s="1450"/>
      <c r="J349" s="1450"/>
      <c r="K349" s="1450"/>
    </row>
    <row r="350" spans="1:11" ht="15" customHeight="1" x14ac:dyDescent="0.25">
      <c r="A350" s="1450"/>
      <c r="B350" s="1450"/>
      <c r="C350" s="1454" t="s">
        <v>95</v>
      </c>
      <c r="D350" s="1472">
        <v>0</v>
      </c>
      <c r="E350" s="1472">
        <v>0</v>
      </c>
      <c r="F350" s="1472">
        <v>0</v>
      </c>
      <c r="G350" s="1472">
        <v>0</v>
      </c>
      <c r="H350" s="1450"/>
      <c r="I350" s="1450"/>
      <c r="J350" s="1450"/>
      <c r="K350" s="1450"/>
    </row>
    <row r="351" spans="1:11" ht="15" customHeight="1" x14ac:dyDescent="0.25">
      <c r="A351" s="1450"/>
      <c r="B351" s="1450"/>
      <c r="C351" s="1454" t="s">
        <v>98</v>
      </c>
      <c r="D351" s="1472">
        <v>0</v>
      </c>
      <c r="E351" s="1472">
        <v>0</v>
      </c>
      <c r="F351" s="1472">
        <v>0</v>
      </c>
      <c r="G351" s="1472">
        <v>0</v>
      </c>
      <c r="H351" s="1450"/>
      <c r="I351" s="1450"/>
      <c r="J351" s="1450"/>
      <c r="K351" s="1450"/>
    </row>
    <row r="352" spans="1:11" ht="15" customHeight="1" x14ac:dyDescent="0.25">
      <c r="A352" s="1450"/>
      <c r="B352" s="1450"/>
      <c r="C352" s="1454" t="s">
        <v>99</v>
      </c>
      <c r="D352" s="1472">
        <v>0</v>
      </c>
      <c r="E352" s="1472">
        <v>0</v>
      </c>
      <c r="F352" s="1472">
        <v>0</v>
      </c>
      <c r="G352" s="1472">
        <v>0</v>
      </c>
      <c r="H352" s="1450"/>
      <c r="I352" s="1450"/>
      <c r="J352" s="1450"/>
      <c r="K352" s="1450"/>
    </row>
    <row r="353" spans="1:11" ht="20.100000000000001" customHeight="1" x14ac:dyDescent="0.25">
      <c r="A353" s="1450"/>
      <c r="B353" s="1450"/>
      <c r="C353" s="1474" t="s">
        <v>69</v>
      </c>
      <c r="D353" s="1450"/>
      <c r="E353" s="1450"/>
      <c r="F353" s="1450"/>
      <c r="G353" s="1450"/>
      <c r="H353" s="1450"/>
      <c r="I353" s="1450"/>
      <c r="J353" s="1450"/>
      <c r="K353" s="1450"/>
    </row>
  </sheetData>
  <mergeCells count="38">
    <mergeCell ref="D256:G256"/>
    <mergeCell ref="C265:G265"/>
    <mergeCell ref="D198:G198"/>
    <mergeCell ref="D199:G199"/>
    <mergeCell ref="D200:G200"/>
    <mergeCell ref="C209:G209"/>
    <mergeCell ref="D254:G254"/>
    <mergeCell ref="D255:G255"/>
    <mergeCell ref="D197:G197"/>
    <mergeCell ref="D78:G78"/>
    <mergeCell ref="D79:G79"/>
    <mergeCell ref="D80:G80"/>
    <mergeCell ref="D81:G81"/>
    <mergeCell ref="C90:G90"/>
    <mergeCell ref="D135:G135"/>
    <mergeCell ref="D136:G136"/>
    <mergeCell ref="D137:G137"/>
    <mergeCell ref="C146:G146"/>
    <mergeCell ref="D191:G191"/>
    <mergeCell ref="C196:G196"/>
    <mergeCell ref="C77:G77"/>
    <mergeCell ref="D7:G7"/>
    <mergeCell ref="C8:G8"/>
    <mergeCell ref="C9:G9"/>
    <mergeCell ref="D10:G10"/>
    <mergeCell ref="D14:G14"/>
    <mergeCell ref="C19:G19"/>
    <mergeCell ref="D20:G20"/>
    <mergeCell ref="D21:G21"/>
    <mergeCell ref="D22:G22"/>
    <mergeCell ref="D23:G23"/>
    <mergeCell ref="C32:G32"/>
    <mergeCell ref="D6:G6"/>
    <mergeCell ref="C1:G1"/>
    <mergeCell ref="C2:G2"/>
    <mergeCell ref="D3:G3"/>
    <mergeCell ref="D4:G4"/>
    <mergeCell ref="D5:G5"/>
  </mergeCells>
  <pageMargins left="0" right="0" top="0" bottom="0" header="0" footer="0"/>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3F75A-1527-4567-AEC1-3EB093F439BD}">
  <sheetPr>
    <outlinePr summaryBelow="0"/>
  </sheetPr>
  <dimension ref="A1:K516"/>
  <sheetViews>
    <sheetView view="pageBreakPreview" topLeftCell="B468" zoomScale="69" zoomScaleNormal="100" zoomScaleSheetLayoutView="69" workbookViewId="0">
      <selection activeCell="A475" sqref="A1:A1048576"/>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51"/>
      <c r="B1" s="51"/>
      <c r="C1" s="1571" t="s">
        <v>0</v>
      </c>
      <c r="D1" s="1572"/>
      <c r="E1" s="1572"/>
      <c r="F1" s="1572"/>
      <c r="G1" s="1572"/>
      <c r="H1" s="51"/>
      <c r="I1" s="51"/>
      <c r="J1" s="51"/>
      <c r="K1" s="51"/>
    </row>
    <row r="2" spans="1:11" ht="24.95" customHeight="1" x14ac:dyDescent="0.25">
      <c r="A2" s="51"/>
      <c r="B2" s="51"/>
      <c r="C2" s="1573" t="s">
        <v>1</v>
      </c>
      <c r="D2" s="1574"/>
      <c r="E2" s="1574"/>
      <c r="F2" s="1574"/>
      <c r="G2" s="1574"/>
      <c r="H2" s="51"/>
      <c r="I2" s="51"/>
      <c r="J2" s="51"/>
      <c r="K2" s="51"/>
    </row>
    <row r="3" spans="1:11" ht="14.1" customHeight="1" x14ac:dyDescent="0.25">
      <c r="A3" s="51"/>
      <c r="B3" s="51"/>
      <c r="C3" s="27" t="s">
        <v>2</v>
      </c>
      <c r="D3" s="1569" t="s">
        <v>2567</v>
      </c>
      <c r="E3" s="1570"/>
      <c r="F3" s="1570"/>
      <c r="G3" s="1570"/>
      <c r="H3" s="51"/>
      <c r="I3" s="51"/>
      <c r="J3" s="51"/>
      <c r="K3" s="51"/>
    </row>
    <row r="4" spans="1:11" ht="14.1" customHeight="1" x14ac:dyDescent="0.25">
      <c r="A4" s="51"/>
      <c r="B4" s="51"/>
      <c r="C4" s="27" t="s">
        <v>4</v>
      </c>
      <c r="D4" s="1569" t="s">
        <v>144</v>
      </c>
      <c r="E4" s="1570"/>
      <c r="F4" s="1570"/>
      <c r="G4" s="1570"/>
      <c r="H4" s="51"/>
      <c r="I4" s="51"/>
      <c r="J4" s="51"/>
      <c r="K4" s="51"/>
    </row>
    <row r="5" spans="1:11" ht="14.1" customHeight="1" x14ac:dyDescent="0.25">
      <c r="A5" s="51"/>
      <c r="B5" s="51"/>
      <c r="C5" s="27" t="s">
        <v>6</v>
      </c>
      <c r="D5" s="1569" t="s">
        <v>425</v>
      </c>
      <c r="E5" s="1570"/>
      <c r="F5" s="1570"/>
      <c r="G5" s="1570"/>
      <c r="H5" s="51"/>
      <c r="I5" s="51"/>
      <c r="J5" s="51"/>
      <c r="K5" s="51"/>
    </row>
    <row r="6" spans="1:11" ht="14.1" customHeight="1" x14ac:dyDescent="0.25">
      <c r="A6" s="51"/>
      <c r="B6" s="51"/>
      <c r="C6" s="27" t="s">
        <v>8</v>
      </c>
      <c r="D6" s="1569" t="s">
        <v>426</v>
      </c>
      <c r="E6" s="1570"/>
      <c r="F6" s="1570"/>
      <c r="G6" s="1570"/>
      <c r="H6" s="51"/>
      <c r="I6" s="51"/>
      <c r="J6" s="51"/>
      <c r="K6" s="51"/>
    </row>
    <row r="7" spans="1:11" ht="14.1" customHeight="1" x14ac:dyDescent="0.25">
      <c r="A7" s="51"/>
      <c r="B7" s="51"/>
      <c r="C7" s="27" t="s">
        <v>10</v>
      </c>
      <c r="D7" s="1577" t="s">
        <v>11</v>
      </c>
      <c r="E7" s="1578"/>
      <c r="F7" s="1578"/>
      <c r="G7" s="1578"/>
      <c r="H7" s="51"/>
      <c r="I7" s="51"/>
      <c r="J7" s="51"/>
      <c r="K7" s="51"/>
    </row>
    <row r="8" spans="1:11" ht="14.1" customHeight="1" x14ac:dyDescent="0.25">
      <c r="A8" s="51"/>
      <c r="B8" s="51"/>
      <c r="C8" s="1579" t="s">
        <v>12</v>
      </c>
      <c r="D8" s="1580"/>
      <c r="E8" s="1580"/>
      <c r="F8" s="1580"/>
      <c r="G8" s="1580"/>
      <c r="H8" s="51"/>
      <c r="I8" s="51"/>
      <c r="J8" s="51"/>
      <c r="K8" s="51"/>
    </row>
    <row r="9" spans="1:11" ht="20.100000000000001" customHeight="1" x14ac:dyDescent="0.25">
      <c r="A9" s="51"/>
      <c r="B9" s="51"/>
      <c r="C9" s="1581" t="s">
        <v>2568</v>
      </c>
      <c r="D9" s="1582"/>
      <c r="E9" s="1582"/>
      <c r="F9" s="1582"/>
      <c r="G9" s="1582"/>
      <c r="H9" s="51"/>
      <c r="I9" s="51"/>
      <c r="J9" s="51"/>
      <c r="K9" s="51"/>
    </row>
    <row r="10" spans="1:11" ht="27" customHeight="1" x14ac:dyDescent="0.25">
      <c r="A10" s="51"/>
      <c r="B10" s="51"/>
      <c r="C10" s="28" t="s">
        <v>14</v>
      </c>
      <c r="D10" s="1583" t="s">
        <v>2569</v>
      </c>
      <c r="E10" s="1584"/>
      <c r="F10" s="1584"/>
      <c r="G10" s="1584"/>
      <c r="H10" s="51"/>
      <c r="I10" s="51"/>
      <c r="J10" s="51"/>
      <c r="K10" s="51"/>
    </row>
    <row r="11" spans="1:11" ht="27.95" customHeight="1" x14ac:dyDescent="0.25">
      <c r="A11" s="51"/>
      <c r="B11" s="51"/>
      <c r="C11" s="38" t="s">
        <v>16</v>
      </c>
      <c r="D11" s="48">
        <v>2023</v>
      </c>
      <c r="E11" s="48">
        <v>2024</v>
      </c>
      <c r="F11" s="48">
        <v>2025</v>
      </c>
      <c r="G11" s="48">
        <v>2026</v>
      </c>
      <c r="H11" s="51"/>
      <c r="I11" s="51"/>
      <c r="J11" s="51"/>
      <c r="K11" s="51"/>
    </row>
    <row r="12" spans="1:11" ht="14.1" customHeight="1" x14ac:dyDescent="0.25">
      <c r="A12" s="51"/>
      <c r="B12" s="51"/>
      <c r="C12" s="49"/>
      <c r="D12" s="50" t="s">
        <v>17</v>
      </c>
      <c r="E12" s="50" t="s">
        <v>18</v>
      </c>
      <c r="F12" s="50" t="s">
        <v>18</v>
      </c>
      <c r="G12" s="50" t="s">
        <v>18</v>
      </c>
      <c r="H12" s="51"/>
      <c r="I12" s="51"/>
      <c r="J12" s="51"/>
      <c r="K12" s="51"/>
    </row>
    <row r="13" spans="1:11" ht="14.1" customHeight="1" x14ac:dyDescent="0.25">
      <c r="A13" s="51"/>
      <c r="B13" s="51"/>
      <c r="C13" s="38" t="s">
        <v>2570</v>
      </c>
      <c r="D13" s="39" t="s">
        <v>2571</v>
      </c>
      <c r="E13" s="39" t="s">
        <v>2572</v>
      </c>
      <c r="F13" s="39" t="s">
        <v>2572</v>
      </c>
      <c r="G13" s="39" t="s">
        <v>2572</v>
      </c>
      <c r="H13" s="51"/>
      <c r="I13" s="51"/>
      <c r="J13" s="51"/>
      <c r="K13" s="51"/>
    </row>
    <row r="14" spans="1:11" ht="72" customHeight="1" x14ac:dyDescent="0.25">
      <c r="A14" s="51"/>
      <c r="B14" s="51"/>
      <c r="C14" s="28" t="s">
        <v>24</v>
      </c>
      <c r="D14" s="1583" t="s">
        <v>2573</v>
      </c>
      <c r="E14" s="1584"/>
      <c r="F14" s="1584"/>
      <c r="G14" s="1584"/>
      <c r="H14" s="51"/>
      <c r="I14" s="51"/>
      <c r="J14" s="51"/>
      <c r="K14" s="51"/>
    </row>
    <row r="15" spans="1:11" ht="27.95" customHeight="1" x14ac:dyDescent="0.25">
      <c r="A15" s="51"/>
      <c r="B15" s="51"/>
      <c r="C15" s="38" t="s">
        <v>26</v>
      </c>
      <c r="D15" s="48">
        <v>2023</v>
      </c>
      <c r="E15" s="48">
        <v>2024</v>
      </c>
      <c r="F15" s="48">
        <v>2025</v>
      </c>
      <c r="G15" s="48">
        <v>2026</v>
      </c>
      <c r="H15" s="51"/>
      <c r="I15" s="51"/>
      <c r="J15" s="51"/>
      <c r="K15" s="51"/>
    </row>
    <row r="16" spans="1:11" ht="14.1" customHeight="1" x14ac:dyDescent="0.25">
      <c r="A16" s="51"/>
      <c r="B16" s="51"/>
      <c r="C16" s="49"/>
      <c r="D16" s="50" t="s">
        <v>17</v>
      </c>
      <c r="E16" s="50" t="s">
        <v>18</v>
      </c>
      <c r="F16" s="50" t="s">
        <v>18</v>
      </c>
      <c r="G16" s="50" t="s">
        <v>18</v>
      </c>
      <c r="H16" s="51"/>
      <c r="I16" s="51"/>
      <c r="J16" s="51"/>
      <c r="K16" s="51"/>
    </row>
    <row r="17" spans="1:11" ht="20.100000000000001" customHeight="1" x14ac:dyDescent="0.25">
      <c r="A17" s="51"/>
      <c r="B17" s="51"/>
      <c r="C17" s="38" t="s">
        <v>2574</v>
      </c>
      <c r="D17" s="39" t="s">
        <v>2575</v>
      </c>
      <c r="E17" s="39" t="s">
        <v>2572</v>
      </c>
      <c r="F17" s="39" t="s">
        <v>2572</v>
      </c>
      <c r="G17" s="39" t="s">
        <v>2572</v>
      </c>
      <c r="H17" s="51"/>
      <c r="I17" s="51"/>
      <c r="J17" s="51"/>
      <c r="K17" s="51"/>
    </row>
    <row r="18" spans="1:11" ht="20.100000000000001" customHeight="1" x14ac:dyDescent="0.25">
      <c r="A18" s="51"/>
      <c r="B18" s="51"/>
      <c r="C18" s="38" t="s">
        <v>2576</v>
      </c>
      <c r="D18" s="39" t="s">
        <v>898</v>
      </c>
      <c r="E18" s="39" t="s">
        <v>898</v>
      </c>
      <c r="F18" s="39" t="s">
        <v>898</v>
      </c>
      <c r="G18" s="39" t="s">
        <v>898</v>
      </c>
      <c r="H18" s="51"/>
      <c r="I18" s="51"/>
      <c r="J18" s="51"/>
      <c r="K18" s="51"/>
    </row>
    <row r="19" spans="1:11" ht="20.100000000000001" customHeight="1" x14ac:dyDescent="0.25">
      <c r="A19" s="51"/>
      <c r="B19" s="51"/>
      <c r="C19" s="38" t="s">
        <v>2577</v>
      </c>
      <c r="D19" s="39" t="s">
        <v>2578</v>
      </c>
      <c r="E19" s="39" t="s">
        <v>286</v>
      </c>
      <c r="F19" s="39" t="s">
        <v>286</v>
      </c>
      <c r="G19" s="39" t="s">
        <v>286</v>
      </c>
      <c r="H19" s="51"/>
      <c r="I19" s="51"/>
      <c r="J19" s="51"/>
      <c r="K19" s="51"/>
    </row>
    <row r="20" spans="1:11" ht="14.1" customHeight="1" x14ac:dyDescent="0.25">
      <c r="A20" s="51"/>
      <c r="B20" s="51"/>
      <c r="C20" s="1585" t="s">
        <v>47</v>
      </c>
      <c r="D20" s="1586"/>
      <c r="E20" s="1586"/>
      <c r="F20" s="1586"/>
      <c r="G20" s="1586"/>
      <c r="H20" s="51"/>
      <c r="I20" s="51"/>
      <c r="J20" s="51"/>
      <c r="K20" s="51"/>
    </row>
    <row r="21" spans="1:11" ht="14.1" customHeight="1" x14ac:dyDescent="0.25">
      <c r="A21" s="51"/>
      <c r="B21" s="51"/>
      <c r="C21" s="29" t="s">
        <v>2579</v>
      </c>
      <c r="D21" s="1585" t="s">
        <v>2580</v>
      </c>
      <c r="E21" s="1586"/>
      <c r="F21" s="1586"/>
      <c r="G21" s="1586"/>
      <c r="H21" s="51"/>
      <c r="I21" s="51"/>
      <c r="J21" s="51"/>
      <c r="K21" s="51"/>
    </row>
    <row r="22" spans="1:11" ht="14.1" customHeight="1" x14ac:dyDescent="0.25">
      <c r="A22" s="51"/>
      <c r="B22" s="51"/>
      <c r="C22" s="30" t="s">
        <v>50</v>
      </c>
      <c r="D22" s="1575" t="s">
        <v>2581</v>
      </c>
      <c r="E22" s="1576"/>
      <c r="F22" s="1576"/>
      <c r="G22" s="1576"/>
      <c r="H22" s="51"/>
      <c r="I22" s="51"/>
      <c r="J22" s="51"/>
      <c r="K22" s="51"/>
    </row>
    <row r="23" spans="1:11" ht="14.1" customHeight="1" x14ac:dyDescent="0.25">
      <c r="A23" s="51"/>
      <c r="B23" s="51"/>
      <c r="C23" s="31" t="s">
        <v>52</v>
      </c>
      <c r="D23" s="1587" t="s">
        <v>2582</v>
      </c>
      <c r="E23" s="1588"/>
      <c r="F23" s="1588"/>
      <c r="G23" s="1588"/>
      <c r="H23" s="51"/>
      <c r="I23" s="51"/>
      <c r="J23" s="51"/>
      <c r="K23" s="51"/>
    </row>
    <row r="24" spans="1:11" ht="14.1" customHeight="1" x14ac:dyDescent="0.25">
      <c r="A24" s="51"/>
      <c r="B24" s="51"/>
      <c r="C24" s="31" t="s">
        <v>54</v>
      </c>
      <c r="D24" s="1587" t="s">
        <v>2583</v>
      </c>
      <c r="E24" s="1588"/>
      <c r="F24" s="1588"/>
      <c r="G24" s="1588"/>
      <c r="H24" s="51"/>
      <c r="I24" s="51"/>
      <c r="J24" s="51"/>
      <c r="K24" s="51"/>
    </row>
    <row r="25" spans="1:11" ht="15" customHeight="1" x14ac:dyDescent="0.25">
      <c r="A25" s="51"/>
      <c r="B25" s="51"/>
      <c r="C25" s="52"/>
      <c r="D25" s="33">
        <v>2023</v>
      </c>
      <c r="E25" s="33">
        <v>2024</v>
      </c>
      <c r="F25" s="33">
        <v>2025</v>
      </c>
      <c r="G25" s="33">
        <v>2026</v>
      </c>
      <c r="H25" s="51"/>
      <c r="I25" s="51"/>
      <c r="J25" s="51"/>
      <c r="K25" s="51"/>
    </row>
    <row r="26" spans="1:11" ht="15" customHeight="1" x14ac:dyDescent="0.25">
      <c r="A26" s="51"/>
      <c r="B26" s="51"/>
      <c r="C26" s="53"/>
      <c r="D26" s="35" t="s">
        <v>17</v>
      </c>
      <c r="E26" s="35" t="s">
        <v>18</v>
      </c>
      <c r="F26" s="35" t="s">
        <v>18</v>
      </c>
      <c r="G26" s="35" t="s">
        <v>18</v>
      </c>
      <c r="H26" s="51"/>
      <c r="I26" s="51"/>
      <c r="J26" s="51"/>
      <c r="K26" s="51"/>
    </row>
    <row r="27" spans="1:11" ht="14.1" customHeight="1" x14ac:dyDescent="0.25">
      <c r="A27" s="51"/>
      <c r="B27" s="51"/>
      <c r="C27" s="38" t="s">
        <v>56</v>
      </c>
      <c r="D27" s="39" t="s">
        <v>2584</v>
      </c>
      <c r="E27" s="39" t="s">
        <v>2584</v>
      </c>
      <c r="F27" s="39" t="s">
        <v>2584</v>
      </c>
      <c r="G27" s="39" t="s">
        <v>2584</v>
      </c>
      <c r="H27" s="51"/>
      <c r="I27" s="51"/>
      <c r="J27" s="51"/>
      <c r="K27" s="51"/>
    </row>
    <row r="28" spans="1:11" ht="14.1" customHeight="1" x14ac:dyDescent="0.25">
      <c r="A28" s="51"/>
      <c r="B28" s="51"/>
      <c r="C28" s="38" t="s">
        <v>59</v>
      </c>
      <c r="D28" s="39" t="s">
        <v>2585</v>
      </c>
      <c r="E28" s="39" t="s">
        <v>2586</v>
      </c>
      <c r="F28" s="39" t="s">
        <v>2587</v>
      </c>
      <c r="G28" s="39" t="s">
        <v>2587</v>
      </c>
      <c r="H28" s="51"/>
      <c r="I28" s="51"/>
      <c r="J28" s="51"/>
      <c r="K28" s="51"/>
    </row>
    <row r="29" spans="1:11" ht="14.1" customHeight="1" x14ac:dyDescent="0.25">
      <c r="A29" s="51"/>
      <c r="B29" s="51"/>
      <c r="C29" s="38" t="s">
        <v>63</v>
      </c>
      <c r="D29" s="39" t="s">
        <v>2588</v>
      </c>
      <c r="E29" s="39" t="s">
        <v>2589</v>
      </c>
      <c r="F29" s="39" t="s">
        <v>2590</v>
      </c>
      <c r="G29" s="39" t="s">
        <v>2590</v>
      </c>
      <c r="H29" s="51"/>
      <c r="I29" s="51"/>
      <c r="J29" s="51"/>
      <c r="K29" s="51"/>
    </row>
    <row r="30" spans="1:11" ht="14.1" customHeight="1" x14ac:dyDescent="0.25">
      <c r="A30" s="51"/>
      <c r="B30" s="51"/>
      <c r="C30" s="38" t="s">
        <v>68</v>
      </c>
      <c r="D30" s="39" t="s">
        <v>69</v>
      </c>
      <c r="E30" s="39" t="s">
        <v>75</v>
      </c>
      <c r="F30" s="39" t="s">
        <v>75</v>
      </c>
      <c r="G30" s="39" t="s">
        <v>75</v>
      </c>
      <c r="H30" s="51"/>
      <c r="I30" s="51"/>
      <c r="J30" s="51"/>
      <c r="K30" s="51"/>
    </row>
    <row r="31" spans="1:11" ht="14.1" customHeight="1" x14ac:dyDescent="0.25">
      <c r="A31" s="51"/>
      <c r="B31" s="51"/>
      <c r="C31" s="38" t="s">
        <v>73</v>
      </c>
      <c r="D31" s="39" t="s">
        <v>69</v>
      </c>
      <c r="E31" s="39" t="s">
        <v>2307</v>
      </c>
      <c r="F31" s="39" t="s">
        <v>2591</v>
      </c>
      <c r="G31" s="39" t="s">
        <v>75</v>
      </c>
      <c r="H31" s="51"/>
      <c r="I31" s="51"/>
      <c r="J31" s="51"/>
      <c r="K31" s="51"/>
    </row>
    <row r="32" spans="1:11" ht="14.1" customHeight="1" x14ac:dyDescent="0.25">
      <c r="A32" s="51"/>
      <c r="B32" s="51"/>
      <c r="C32" s="38" t="s">
        <v>77</v>
      </c>
      <c r="D32" s="39" t="s">
        <v>69</v>
      </c>
      <c r="E32" s="39" t="s">
        <v>2307</v>
      </c>
      <c r="F32" s="39" t="s">
        <v>2591</v>
      </c>
      <c r="G32" s="39" t="s">
        <v>75</v>
      </c>
      <c r="H32" s="51"/>
      <c r="I32" s="51"/>
      <c r="J32" s="51"/>
      <c r="K32" s="51"/>
    </row>
    <row r="33" spans="1:11" ht="14.1" customHeight="1" x14ac:dyDescent="0.25">
      <c r="A33" s="51"/>
      <c r="B33" s="51"/>
      <c r="C33" s="1589" t="s">
        <v>81</v>
      </c>
      <c r="D33" s="1590"/>
      <c r="E33" s="1590"/>
      <c r="F33" s="1590"/>
      <c r="G33" s="1590"/>
      <c r="H33" s="51"/>
      <c r="I33" s="51"/>
      <c r="J33" s="51"/>
      <c r="K33" s="51"/>
    </row>
    <row r="34" spans="1:11" ht="14.1" customHeight="1" x14ac:dyDescent="0.25">
      <c r="A34" s="51"/>
      <c r="B34" s="51"/>
      <c r="C34" s="52"/>
      <c r="D34" s="33">
        <v>2023</v>
      </c>
      <c r="E34" s="33">
        <v>2024</v>
      </c>
      <c r="F34" s="33">
        <v>2025</v>
      </c>
      <c r="G34" s="33">
        <v>2026</v>
      </c>
      <c r="H34" s="51"/>
      <c r="I34" s="51"/>
      <c r="J34" s="51"/>
      <c r="K34" s="51"/>
    </row>
    <row r="35" spans="1:11" ht="14.1" customHeight="1" x14ac:dyDescent="0.25">
      <c r="A35" s="51"/>
      <c r="B35" s="51"/>
      <c r="C35" s="53"/>
      <c r="D35" s="35" t="s">
        <v>17</v>
      </c>
      <c r="E35" s="35" t="s">
        <v>18</v>
      </c>
      <c r="F35" s="35" t="s">
        <v>18</v>
      </c>
      <c r="G35" s="35" t="s">
        <v>18</v>
      </c>
      <c r="H35" s="51"/>
      <c r="I35" s="51"/>
      <c r="J35" s="51"/>
      <c r="K35" s="51"/>
    </row>
    <row r="36" spans="1:11" ht="14.1" customHeight="1" x14ac:dyDescent="0.25">
      <c r="A36" s="51"/>
      <c r="B36" s="51"/>
      <c r="C36" s="40" t="s">
        <v>82</v>
      </c>
      <c r="D36" s="41">
        <v>0</v>
      </c>
      <c r="E36" s="41">
        <v>131400000</v>
      </c>
      <c r="F36" s="41">
        <v>131400000</v>
      </c>
      <c r="G36" s="41">
        <v>131400000</v>
      </c>
      <c r="H36" s="51"/>
      <c r="I36" s="51"/>
      <c r="J36" s="51"/>
      <c r="K36" s="51"/>
    </row>
    <row r="37" spans="1:11" ht="14.1" customHeight="1" x14ac:dyDescent="0.25">
      <c r="A37" s="51"/>
      <c r="B37" s="51"/>
      <c r="C37" s="40" t="s">
        <v>83</v>
      </c>
      <c r="D37" s="41">
        <v>0</v>
      </c>
      <c r="E37" s="41">
        <v>131400000</v>
      </c>
      <c r="F37" s="41">
        <v>131400000</v>
      </c>
      <c r="G37" s="41">
        <v>131400000</v>
      </c>
      <c r="H37" s="51"/>
      <c r="I37" s="51"/>
      <c r="J37" s="51"/>
      <c r="K37" s="51"/>
    </row>
    <row r="38" spans="1:11" ht="14.1" customHeight="1" x14ac:dyDescent="0.25">
      <c r="A38" s="51"/>
      <c r="B38" s="51"/>
      <c r="C38" s="40" t="s">
        <v>84</v>
      </c>
      <c r="D38" s="41">
        <v>0</v>
      </c>
      <c r="E38" s="41">
        <v>0</v>
      </c>
      <c r="F38" s="41">
        <v>0</v>
      </c>
      <c r="G38" s="41">
        <v>0</v>
      </c>
      <c r="H38" s="51"/>
      <c r="I38" s="51"/>
      <c r="J38" s="51"/>
      <c r="K38" s="51"/>
    </row>
    <row r="39" spans="1:11" ht="14.1" customHeight="1" x14ac:dyDescent="0.25">
      <c r="A39" s="51"/>
      <c r="B39" s="51"/>
      <c r="C39" s="40" t="s">
        <v>85</v>
      </c>
      <c r="D39" s="41">
        <v>0</v>
      </c>
      <c r="E39" s="41">
        <v>21300000</v>
      </c>
      <c r="F39" s="41">
        <v>21300000</v>
      </c>
      <c r="G39" s="41">
        <v>21300000</v>
      </c>
      <c r="H39" s="51"/>
      <c r="I39" s="51"/>
      <c r="J39" s="51"/>
      <c r="K39" s="51"/>
    </row>
    <row r="40" spans="1:11" ht="14.1" customHeight="1" x14ac:dyDescent="0.25">
      <c r="A40" s="51"/>
      <c r="B40" s="51"/>
      <c r="C40" s="40" t="s">
        <v>83</v>
      </c>
      <c r="D40" s="41">
        <v>0</v>
      </c>
      <c r="E40" s="41">
        <v>21300000</v>
      </c>
      <c r="F40" s="41">
        <v>21300000</v>
      </c>
      <c r="G40" s="41">
        <v>21300000</v>
      </c>
      <c r="H40" s="51"/>
      <c r="I40" s="51"/>
      <c r="J40" s="51"/>
      <c r="K40" s="51"/>
    </row>
    <row r="41" spans="1:11" ht="14.1" customHeight="1" x14ac:dyDescent="0.25">
      <c r="A41" s="51"/>
      <c r="B41" s="51"/>
      <c r="C41" s="40" t="s">
        <v>84</v>
      </c>
      <c r="D41" s="41">
        <v>0</v>
      </c>
      <c r="E41" s="41">
        <v>0</v>
      </c>
      <c r="F41" s="41">
        <v>0</v>
      </c>
      <c r="G41" s="41">
        <v>0</v>
      </c>
      <c r="H41" s="51"/>
      <c r="I41" s="51"/>
      <c r="J41" s="51"/>
      <c r="K41" s="51"/>
    </row>
    <row r="42" spans="1:11" ht="14.1" customHeight="1" x14ac:dyDescent="0.25">
      <c r="A42" s="51"/>
      <c r="B42" s="51"/>
      <c r="C42" s="40" t="s">
        <v>86</v>
      </c>
      <c r="D42" s="41">
        <v>0</v>
      </c>
      <c r="E42" s="41">
        <v>49620000</v>
      </c>
      <c r="F42" s="41">
        <v>40000000</v>
      </c>
      <c r="G42" s="41">
        <v>40000000</v>
      </c>
      <c r="H42" s="51"/>
      <c r="I42" s="51"/>
      <c r="J42" s="51"/>
      <c r="K42" s="51"/>
    </row>
    <row r="43" spans="1:11" ht="14.1" customHeight="1" x14ac:dyDescent="0.25">
      <c r="A43" s="51"/>
      <c r="B43" s="51"/>
      <c r="C43" s="40" t="s">
        <v>83</v>
      </c>
      <c r="D43" s="41">
        <v>0</v>
      </c>
      <c r="E43" s="41">
        <v>44620000</v>
      </c>
      <c r="F43" s="41">
        <v>35000000</v>
      </c>
      <c r="G43" s="41">
        <v>35000000</v>
      </c>
      <c r="H43" s="51"/>
      <c r="I43" s="51"/>
      <c r="J43" s="51"/>
      <c r="K43" s="51"/>
    </row>
    <row r="44" spans="1:11" ht="14.1" customHeight="1" x14ac:dyDescent="0.25">
      <c r="A44" s="51"/>
      <c r="B44" s="51"/>
      <c r="C44" s="40" t="s">
        <v>84</v>
      </c>
      <c r="D44" s="41">
        <v>0</v>
      </c>
      <c r="E44" s="41">
        <v>5000000</v>
      </c>
      <c r="F44" s="41">
        <v>5000000</v>
      </c>
      <c r="G44" s="41">
        <v>5000000</v>
      </c>
      <c r="H44" s="51"/>
      <c r="I44" s="51"/>
      <c r="J44" s="51"/>
      <c r="K44" s="51"/>
    </row>
    <row r="45" spans="1:11" ht="14.1" customHeight="1" x14ac:dyDescent="0.25">
      <c r="A45" s="51"/>
      <c r="B45" s="51"/>
      <c r="C45" s="40" t="s">
        <v>87</v>
      </c>
      <c r="D45" s="41">
        <v>0</v>
      </c>
      <c r="E45" s="41">
        <v>0</v>
      </c>
      <c r="F45" s="41">
        <v>0</v>
      </c>
      <c r="G45" s="41">
        <v>0</v>
      </c>
      <c r="H45" s="51"/>
      <c r="I45" s="51"/>
      <c r="J45" s="51"/>
      <c r="K45" s="51"/>
    </row>
    <row r="46" spans="1:11" ht="14.1" customHeight="1" x14ac:dyDescent="0.25">
      <c r="A46" s="51"/>
      <c r="B46" s="51"/>
      <c r="C46" s="40" t="s">
        <v>83</v>
      </c>
      <c r="D46" s="41">
        <v>0</v>
      </c>
      <c r="E46" s="41">
        <v>0</v>
      </c>
      <c r="F46" s="41">
        <v>0</v>
      </c>
      <c r="G46" s="41">
        <v>0</v>
      </c>
      <c r="H46" s="51"/>
      <c r="I46" s="51"/>
      <c r="J46" s="51"/>
      <c r="K46" s="51"/>
    </row>
    <row r="47" spans="1:11" ht="14.1" customHeight="1" x14ac:dyDescent="0.25">
      <c r="A47" s="51"/>
      <c r="B47" s="51"/>
      <c r="C47" s="40" t="s">
        <v>84</v>
      </c>
      <c r="D47" s="41">
        <v>0</v>
      </c>
      <c r="E47" s="41">
        <v>0</v>
      </c>
      <c r="F47" s="41">
        <v>0</v>
      </c>
      <c r="G47" s="41">
        <v>0</v>
      </c>
      <c r="H47" s="51"/>
      <c r="I47" s="51"/>
      <c r="J47" s="51"/>
      <c r="K47" s="51"/>
    </row>
    <row r="48" spans="1:11" ht="14.1" customHeight="1" x14ac:dyDescent="0.25">
      <c r="A48" s="51"/>
      <c r="B48" s="51"/>
      <c r="C48" s="40" t="s">
        <v>88</v>
      </c>
      <c r="D48" s="41">
        <v>0</v>
      </c>
      <c r="E48" s="41">
        <v>0</v>
      </c>
      <c r="F48" s="41">
        <v>0</v>
      </c>
      <c r="G48" s="41">
        <v>0</v>
      </c>
      <c r="H48" s="51"/>
      <c r="I48" s="51"/>
      <c r="J48" s="51"/>
      <c r="K48" s="51"/>
    </row>
    <row r="49" spans="1:11" ht="14.1" customHeight="1" x14ac:dyDescent="0.25">
      <c r="A49" s="51"/>
      <c r="B49" s="51"/>
      <c r="C49" s="40" t="s">
        <v>83</v>
      </c>
      <c r="D49" s="41">
        <v>0</v>
      </c>
      <c r="E49" s="41">
        <v>0</v>
      </c>
      <c r="F49" s="41">
        <v>0</v>
      </c>
      <c r="G49" s="41">
        <v>0</v>
      </c>
      <c r="H49" s="51"/>
      <c r="I49" s="51"/>
      <c r="J49" s="51"/>
      <c r="K49" s="51"/>
    </row>
    <row r="50" spans="1:11" ht="14.1" customHeight="1" x14ac:dyDescent="0.25">
      <c r="A50" s="51"/>
      <c r="B50" s="51"/>
      <c r="C50" s="40" t="s">
        <v>84</v>
      </c>
      <c r="D50" s="41">
        <v>0</v>
      </c>
      <c r="E50" s="41">
        <v>0</v>
      </c>
      <c r="F50" s="41">
        <v>0</v>
      </c>
      <c r="G50" s="41">
        <v>0</v>
      </c>
      <c r="H50" s="51"/>
      <c r="I50" s="51"/>
      <c r="J50" s="51"/>
      <c r="K50" s="51"/>
    </row>
    <row r="51" spans="1:11" ht="14.1" customHeight="1" x14ac:dyDescent="0.25">
      <c r="A51" s="51"/>
      <c r="B51" s="51"/>
      <c r="C51" s="40" t="s">
        <v>89</v>
      </c>
      <c r="D51" s="41">
        <v>0</v>
      </c>
      <c r="E51" s="41">
        <v>0</v>
      </c>
      <c r="F51" s="41">
        <v>0</v>
      </c>
      <c r="G51" s="41">
        <v>0</v>
      </c>
      <c r="H51" s="51"/>
      <c r="I51" s="51"/>
      <c r="J51" s="51"/>
      <c r="K51" s="51"/>
    </row>
    <row r="52" spans="1:11" ht="14.1" customHeight="1" x14ac:dyDescent="0.25">
      <c r="A52" s="51"/>
      <c r="B52" s="51"/>
      <c r="C52" s="40" t="s">
        <v>83</v>
      </c>
      <c r="D52" s="41">
        <v>0</v>
      </c>
      <c r="E52" s="41">
        <v>0</v>
      </c>
      <c r="F52" s="41">
        <v>0</v>
      </c>
      <c r="G52" s="41">
        <v>0</v>
      </c>
      <c r="H52" s="51"/>
      <c r="I52" s="51"/>
      <c r="J52" s="51"/>
      <c r="K52" s="51"/>
    </row>
    <row r="53" spans="1:11" ht="14.1" customHeight="1" x14ac:dyDescent="0.25">
      <c r="A53" s="51"/>
      <c r="B53" s="51"/>
      <c r="C53" s="40" t="s">
        <v>84</v>
      </c>
      <c r="D53" s="41">
        <v>0</v>
      </c>
      <c r="E53" s="41">
        <v>0</v>
      </c>
      <c r="F53" s="41">
        <v>0</v>
      </c>
      <c r="G53" s="41">
        <v>0</v>
      </c>
      <c r="H53" s="51"/>
      <c r="I53" s="51"/>
      <c r="J53" s="51"/>
      <c r="K53" s="51"/>
    </row>
    <row r="54" spans="1:11" ht="14.1" customHeight="1" x14ac:dyDescent="0.25">
      <c r="A54" s="51"/>
      <c r="B54" s="51"/>
      <c r="C54" s="40" t="s">
        <v>90</v>
      </c>
      <c r="D54" s="41">
        <v>0</v>
      </c>
      <c r="E54" s="41">
        <v>380000</v>
      </c>
      <c r="F54" s="41">
        <v>300000</v>
      </c>
      <c r="G54" s="41">
        <v>300000</v>
      </c>
      <c r="H54" s="51"/>
      <c r="I54" s="51"/>
      <c r="J54" s="51"/>
      <c r="K54" s="51"/>
    </row>
    <row r="55" spans="1:11" ht="14.1" customHeight="1" x14ac:dyDescent="0.25">
      <c r="A55" s="51"/>
      <c r="B55" s="51"/>
      <c r="C55" s="40" t="s">
        <v>83</v>
      </c>
      <c r="D55" s="41">
        <v>0</v>
      </c>
      <c r="E55" s="41">
        <v>380000</v>
      </c>
      <c r="F55" s="41">
        <v>300000</v>
      </c>
      <c r="G55" s="41">
        <v>300000</v>
      </c>
      <c r="H55" s="51"/>
      <c r="I55" s="51"/>
      <c r="J55" s="51"/>
      <c r="K55" s="51"/>
    </row>
    <row r="56" spans="1:11" ht="14.1" customHeight="1" x14ac:dyDescent="0.25">
      <c r="A56" s="51"/>
      <c r="B56" s="51"/>
      <c r="C56" s="40" t="s">
        <v>84</v>
      </c>
      <c r="D56" s="41">
        <v>0</v>
      </c>
      <c r="E56" s="41">
        <v>0</v>
      </c>
      <c r="F56" s="41">
        <v>0</v>
      </c>
      <c r="G56" s="41">
        <v>0</v>
      </c>
      <c r="H56" s="51"/>
      <c r="I56" s="51"/>
      <c r="J56" s="51"/>
      <c r="K56" s="51"/>
    </row>
    <row r="57" spans="1:11" ht="14.1" customHeight="1" x14ac:dyDescent="0.25">
      <c r="A57" s="51"/>
      <c r="B57" s="51"/>
      <c r="C57" s="40" t="s">
        <v>91</v>
      </c>
      <c r="D57" s="41">
        <v>0</v>
      </c>
      <c r="E57" s="41">
        <v>0</v>
      </c>
      <c r="F57" s="41">
        <v>0</v>
      </c>
      <c r="G57" s="41">
        <v>0</v>
      </c>
      <c r="H57" s="51"/>
      <c r="I57" s="51"/>
      <c r="J57" s="51"/>
      <c r="K57" s="51"/>
    </row>
    <row r="58" spans="1:11" ht="14.1" customHeight="1" x14ac:dyDescent="0.25">
      <c r="A58" s="51"/>
      <c r="B58" s="51"/>
      <c r="C58" s="40" t="s">
        <v>83</v>
      </c>
      <c r="D58" s="41">
        <v>0</v>
      </c>
      <c r="E58" s="41">
        <v>0</v>
      </c>
      <c r="F58" s="41">
        <v>0</v>
      </c>
      <c r="G58" s="41">
        <v>0</v>
      </c>
      <c r="H58" s="51"/>
      <c r="I58" s="51"/>
      <c r="J58" s="51"/>
      <c r="K58" s="51"/>
    </row>
    <row r="59" spans="1:11" ht="14.1" customHeight="1" x14ac:dyDescent="0.25">
      <c r="A59" s="51"/>
      <c r="B59" s="51"/>
      <c r="C59" s="40" t="s">
        <v>92</v>
      </c>
      <c r="D59" s="41">
        <v>0</v>
      </c>
      <c r="E59" s="41">
        <v>0</v>
      </c>
      <c r="F59" s="41">
        <v>0</v>
      </c>
      <c r="G59" s="41">
        <v>0</v>
      </c>
      <c r="H59" s="51"/>
      <c r="I59" s="51"/>
      <c r="J59" s="51"/>
      <c r="K59" s="51"/>
    </row>
    <row r="60" spans="1:11" ht="14.1" customHeight="1" x14ac:dyDescent="0.25">
      <c r="A60" s="51"/>
      <c r="B60" s="51"/>
      <c r="C60" s="40" t="s">
        <v>93</v>
      </c>
      <c r="D60" s="41">
        <v>0</v>
      </c>
      <c r="E60" s="41">
        <v>0</v>
      </c>
      <c r="F60" s="41">
        <v>0</v>
      </c>
      <c r="G60" s="41">
        <v>0</v>
      </c>
      <c r="H60" s="51"/>
      <c r="I60" s="51"/>
      <c r="J60" s="51"/>
      <c r="K60" s="51"/>
    </row>
    <row r="61" spans="1:11" ht="14.1" customHeight="1" x14ac:dyDescent="0.25">
      <c r="A61" s="51"/>
      <c r="B61" s="51"/>
      <c r="C61" s="40" t="s">
        <v>94</v>
      </c>
      <c r="D61" s="41">
        <v>0</v>
      </c>
      <c r="E61" s="41">
        <v>0</v>
      </c>
      <c r="F61" s="41">
        <v>0</v>
      </c>
      <c r="G61" s="41">
        <v>0</v>
      </c>
      <c r="H61" s="51"/>
      <c r="I61" s="51"/>
      <c r="J61" s="51"/>
      <c r="K61" s="51"/>
    </row>
    <row r="62" spans="1:11" ht="14.1" customHeight="1" x14ac:dyDescent="0.25">
      <c r="A62" s="51"/>
      <c r="B62" s="51"/>
      <c r="C62" s="40" t="s">
        <v>95</v>
      </c>
      <c r="D62" s="41">
        <v>0</v>
      </c>
      <c r="E62" s="41">
        <v>0</v>
      </c>
      <c r="F62" s="41">
        <v>0</v>
      </c>
      <c r="G62" s="41">
        <v>0</v>
      </c>
      <c r="H62" s="51"/>
      <c r="I62" s="51"/>
      <c r="J62" s="51"/>
      <c r="K62" s="51"/>
    </row>
    <row r="63" spans="1:11" ht="14.1" customHeight="1" x14ac:dyDescent="0.25">
      <c r="A63" s="51"/>
      <c r="B63" s="51"/>
      <c r="C63" s="40" t="s">
        <v>96</v>
      </c>
      <c r="D63" s="41">
        <v>0</v>
      </c>
      <c r="E63" s="41">
        <v>0</v>
      </c>
      <c r="F63" s="41">
        <v>0</v>
      </c>
      <c r="G63" s="41">
        <v>0</v>
      </c>
      <c r="H63" s="51"/>
      <c r="I63" s="51"/>
      <c r="J63" s="51"/>
      <c r="K63" s="51"/>
    </row>
    <row r="64" spans="1:11" ht="14.1" customHeight="1" x14ac:dyDescent="0.25">
      <c r="A64" s="51"/>
      <c r="B64" s="51"/>
      <c r="C64" s="40" t="s">
        <v>83</v>
      </c>
      <c r="D64" s="41">
        <v>0</v>
      </c>
      <c r="E64" s="41">
        <v>0</v>
      </c>
      <c r="F64" s="41">
        <v>0</v>
      </c>
      <c r="G64" s="41">
        <v>0</v>
      </c>
      <c r="H64" s="51"/>
      <c r="I64" s="51"/>
      <c r="J64" s="51"/>
      <c r="K64" s="51"/>
    </row>
    <row r="65" spans="1:11" ht="14.1" customHeight="1" x14ac:dyDescent="0.25">
      <c r="A65" s="51"/>
      <c r="B65" s="51"/>
      <c r="C65" s="40" t="s">
        <v>92</v>
      </c>
      <c r="D65" s="41">
        <v>0</v>
      </c>
      <c r="E65" s="41">
        <v>0</v>
      </c>
      <c r="F65" s="41">
        <v>0</v>
      </c>
      <c r="G65" s="41">
        <v>0</v>
      </c>
      <c r="H65" s="51"/>
      <c r="I65" s="51"/>
      <c r="J65" s="51"/>
      <c r="K65" s="51"/>
    </row>
    <row r="66" spans="1:11" ht="14.1" customHeight="1" x14ac:dyDescent="0.25">
      <c r="A66" s="51"/>
      <c r="B66" s="51"/>
      <c r="C66" s="40" t="s">
        <v>93</v>
      </c>
      <c r="D66" s="41">
        <v>0</v>
      </c>
      <c r="E66" s="41">
        <v>0</v>
      </c>
      <c r="F66" s="41">
        <v>0</v>
      </c>
      <c r="G66" s="41">
        <v>0</v>
      </c>
      <c r="H66" s="51"/>
      <c r="I66" s="51"/>
      <c r="J66" s="51"/>
      <c r="K66" s="51"/>
    </row>
    <row r="67" spans="1:11" ht="14.1" customHeight="1" x14ac:dyDescent="0.25">
      <c r="A67" s="51"/>
      <c r="B67" s="51"/>
      <c r="C67" s="40" t="s">
        <v>94</v>
      </c>
      <c r="D67" s="41">
        <v>0</v>
      </c>
      <c r="E67" s="41">
        <v>0</v>
      </c>
      <c r="F67" s="41">
        <v>0</v>
      </c>
      <c r="G67" s="41">
        <v>0</v>
      </c>
      <c r="H67" s="51"/>
      <c r="I67" s="51"/>
      <c r="J67" s="51"/>
      <c r="K67" s="51"/>
    </row>
    <row r="68" spans="1:11" ht="14.1" customHeight="1" x14ac:dyDescent="0.25">
      <c r="A68" s="51"/>
      <c r="B68" s="51"/>
      <c r="C68" s="40" t="s">
        <v>95</v>
      </c>
      <c r="D68" s="41">
        <v>0</v>
      </c>
      <c r="E68" s="41">
        <v>0</v>
      </c>
      <c r="F68" s="41">
        <v>0</v>
      </c>
      <c r="G68" s="41">
        <v>0</v>
      </c>
      <c r="H68" s="51"/>
      <c r="I68" s="51"/>
      <c r="J68" s="51"/>
      <c r="K68" s="51"/>
    </row>
    <row r="69" spans="1:11" ht="14.1" customHeight="1" x14ac:dyDescent="0.25">
      <c r="A69" s="51"/>
      <c r="B69" s="51"/>
      <c r="C69" s="40" t="s">
        <v>97</v>
      </c>
      <c r="D69" s="41">
        <v>0</v>
      </c>
      <c r="E69" s="41">
        <v>0</v>
      </c>
      <c r="F69" s="41">
        <v>0</v>
      </c>
      <c r="G69" s="41">
        <v>0</v>
      </c>
      <c r="H69" s="51"/>
      <c r="I69" s="51"/>
      <c r="J69" s="51"/>
      <c r="K69" s="51"/>
    </row>
    <row r="70" spans="1:11" ht="14.1" customHeight="1" x14ac:dyDescent="0.25">
      <c r="A70" s="51"/>
      <c r="B70" s="51"/>
      <c r="C70" s="40" t="s">
        <v>83</v>
      </c>
      <c r="D70" s="41">
        <v>0</v>
      </c>
      <c r="E70" s="41">
        <v>0</v>
      </c>
      <c r="F70" s="41">
        <v>0</v>
      </c>
      <c r="G70" s="41">
        <v>0</v>
      </c>
      <c r="H70" s="51"/>
      <c r="I70" s="51"/>
      <c r="J70" s="51"/>
      <c r="K70" s="51"/>
    </row>
    <row r="71" spans="1:11" ht="14.1" customHeight="1" x14ac:dyDescent="0.25">
      <c r="A71" s="51"/>
      <c r="B71" s="51"/>
      <c r="C71" s="40" t="s">
        <v>92</v>
      </c>
      <c r="D71" s="41">
        <v>0</v>
      </c>
      <c r="E71" s="41">
        <v>0</v>
      </c>
      <c r="F71" s="41">
        <v>0</v>
      </c>
      <c r="G71" s="41">
        <v>0</v>
      </c>
      <c r="H71" s="51"/>
      <c r="I71" s="51"/>
      <c r="J71" s="51"/>
      <c r="K71" s="51"/>
    </row>
    <row r="72" spans="1:11" ht="14.1" customHeight="1" x14ac:dyDescent="0.25">
      <c r="A72" s="51"/>
      <c r="B72" s="51"/>
      <c r="C72" s="40" t="s">
        <v>93</v>
      </c>
      <c r="D72" s="41">
        <v>0</v>
      </c>
      <c r="E72" s="41">
        <v>0</v>
      </c>
      <c r="F72" s="41">
        <v>0</v>
      </c>
      <c r="G72" s="41">
        <v>0</v>
      </c>
      <c r="H72" s="51"/>
      <c r="I72" s="51"/>
      <c r="J72" s="51"/>
      <c r="K72" s="51"/>
    </row>
    <row r="73" spans="1:11" ht="14.1" customHeight="1" x14ac:dyDescent="0.25">
      <c r="A73" s="51"/>
      <c r="B73" s="51"/>
      <c r="C73" s="40" t="s">
        <v>94</v>
      </c>
      <c r="D73" s="41">
        <v>0</v>
      </c>
      <c r="E73" s="41">
        <v>0</v>
      </c>
      <c r="F73" s="41">
        <v>0</v>
      </c>
      <c r="G73" s="41">
        <v>0</v>
      </c>
      <c r="H73" s="51"/>
      <c r="I73" s="51"/>
      <c r="J73" s="51"/>
      <c r="K73" s="51"/>
    </row>
    <row r="74" spans="1:11" ht="14.1" customHeight="1" x14ac:dyDescent="0.25">
      <c r="A74" s="51"/>
      <c r="B74" s="51"/>
      <c r="C74" s="40" t="s">
        <v>95</v>
      </c>
      <c r="D74" s="41">
        <v>0</v>
      </c>
      <c r="E74" s="41">
        <v>0</v>
      </c>
      <c r="F74" s="41">
        <v>0</v>
      </c>
      <c r="G74" s="41">
        <v>0</v>
      </c>
      <c r="H74" s="51"/>
      <c r="I74" s="51"/>
      <c r="J74" s="51"/>
      <c r="K74" s="51"/>
    </row>
    <row r="75" spans="1:11" ht="14.1" customHeight="1" x14ac:dyDescent="0.25">
      <c r="A75" s="51"/>
      <c r="B75" s="51"/>
      <c r="C75" s="40" t="s">
        <v>98</v>
      </c>
      <c r="D75" s="41">
        <v>0</v>
      </c>
      <c r="E75" s="41">
        <v>0</v>
      </c>
      <c r="F75" s="41">
        <v>0</v>
      </c>
      <c r="G75" s="41">
        <v>0</v>
      </c>
      <c r="H75" s="51"/>
      <c r="I75" s="51"/>
      <c r="J75" s="51"/>
      <c r="K75" s="51"/>
    </row>
    <row r="76" spans="1:11" ht="14.1" customHeight="1" x14ac:dyDescent="0.25">
      <c r="A76" s="51"/>
      <c r="B76" s="51"/>
      <c r="C76" s="40" t="s">
        <v>99</v>
      </c>
      <c r="D76" s="41">
        <v>0</v>
      </c>
      <c r="E76" s="41">
        <v>0</v>
      </c>
      <c r="F76" s="41">
        <v>0</v>
      </c>
      <c r="G76" s="41">
        <v>0</v>
      </c>
      <c r="H76" s="51"/>
      <c r="I76" s="51"/>
      <c r="J76" s="51"/>
      <c r="K76" s="51"/>
    </row>
    <row r="77" spans="1:11" ht="14.1" customHeight="1" x14ac:dyDescent="0.25">
      <c r="A77" s="51"/>
      <c r="B77" s="51"/>
      <c r="C77" s="36" t="s">
        <v>100</v>
      </c>
      <c r="D77" s="41">
        <v>0</v>
      </c>
      <c r="E77" s="41">
        <v>202700000</v>
      </c>
      <c r="F77" s="41">
        <v>193000000</v>
      </c>
      <c r="G77" s="41">
        <v>193000000</v>
      </c>
      <c r="H77" s="51"/>
      <c r="I77" s="51"/>
      <c r="J77" s="51"/>
      <c r="K77" s="51"/>
    </row>
    <row r="78" spans="1:11" ht="14.1" customHeight="1" x14ac:dyDescent="0.25">
      <c r="A78" s="51"/>
      <c r="B78" s="51"/>
      <c r="C78" s="1585" t="s">
        <v>101</v>
      </c>
      <c r="D78" s="1586"/>
      <c r="E78" s="1586"/>
      <c r="F78" s="1586"/>
      <c r="G78" s="1586"/>
      <c r="H78" s="51"/>
      <c r="I78" s="51"/>
      <c r="J78" s="51"/>
      <c r="K78" s="51"/>
    </row>
    <row r="79" spans="1:11" ht="14.1" customHeight="1" x14ac:dyDescent="0.25">
      <c r="A79" s="51"/>
      <c r="B79" s="51"/>
      <c r="C79" s="29" t="s">
        <v>2592</v>
      </c>
      <c r="D79" s="1585" t="s">
        <v>2593</v>
      </c>
      <c r="E79" s="1586"/>
      <c r="F79" s="1586"/>
      <c r="G79" s="1586"/>
      <c r="H79" s="51"/>
      <c r="I79" s="51"/>
      <c r="J79" s="51"/>
      <c r="K79" s="51"/>
    </row>
    <row r="80" spans="1:11" ht="14.1" customHeight="1" x14ac:dyDescent="0.25">
      <c r="A80" s="51"/>
      <c r="B80" s="51"/>
      <c r="C80" s="30" t="s">
        <v>50</v>
      </c>
      <c r="D80" s="1575" t="s">
        <v>2594</v>
      </c>
      <c r="E80" s="1576"/>
      <c r="F80" s="1576"/>
      <c r="G80" s="1576"/>
      <c r="H80" s="51"/>
      <c r="I80" s="51"/>
      <c r="J80" s="51"/>
      <c r="K80" s="51"/>
    </row>
    <row r="81" spans="1:11" ht="14.1" customHeight="1" x14ac:dyDescent="0.25">
      <c r="A81" s="51"/>
      <c r="B81" s="51"/>
      <c r="C81" s="31" t="s">
        <v>52</v>
      </c>
      <c r="D81" s="1587" t="s">
        <v>2595</v>
      </c>
      <c r="E81" s="1588"/>
      <c r="F81" s="1588"/>
      <c r="G81" s="1588"/>
      <c r="H81" s="51"/>
      <c r="I81" s="51"/>
      <c r="J81" s="51"/>
      <c r="K81" s="51"/>
    </row>
    <row r="82" spans="1:11" ht="14.1" customHeight="1" x14ac:dyDescent="0.25">
      <c r="A82" s="51"/>
      <c r="B82" s="51"/>
      <c r="C82" s="31" t="s">
        <v>54</v>
      </c>
      <c r="D82" s="1587" t="s">
        <v>2596</v>
      </c>
      <c r="E82" s="1588"/>
      <c r="F82" s="1588"/>
      <c r="G82" s="1588"/>
      <c r="H82" s="51"/>
      <c r="I82" s="51"/>
      <c r="J82" s="51"/>
      <c r="K82" s="51"/>
    </row>
    <row r="83" spans="1:11" ht="15" customHeight="1" x14ac:dyDescent="0.25">
      <c r="A83" s="51"/>
      <c r="B83" s="51"/>
      <c r="C83" s="52"/>
      <c r="D83" s="33">
        <v>2023</v>
      </c>
      <c r="E83" s="33">
        <v>2024</v>
      </c>
      <c r="F83" s="33">
        <v>2025</v>
      </c>
      <c r="G83" s="33">
        <v>2026</v>
      </c>
      <c r="H83" s="51"/>
      <c r="I83" s="51"/>
      <c r="J83" s="51"/>
      <c r="K83" s="51"/>
    </row>
    <row r="84" spans="1:11" ht="15" customHeight="1" x14ac:dyDescent="0.25">
      <c r="A84" s="51"/>
      <c r="B84" s="51"/>
      <c r="C84" s="53"/>
      <c r="D84" s="35" t="s">
        <v>17</v>
      </c>
      <c r="E84" s="35" t="s">
        <v>18</v>
      </c>
      <c r="F84" s="35" t="s">
        <v>18</v>
      </c>
      <c r="G84" s="35" t="s">
        <v>18</v>
      </c>
      <c r="H84" s="51"/>
      <c r="I84" s="51"/>
      <c r="J84" s="51"/>
      <c r="K84" s="51"/>
    </row>
    <row r="85" spans="1:11" ht="14.1" customHeight="1" x14ac:dyDescent="0.25">
      <c r="A85" s="51"/>
      <c r="B85" s="51"/>
      <c r="C85" s="38" t="s">
        <v>56</v>
      </c>
      <c r="D85" s="39" t="s">
        <v>324</v>
      </c>
      <c r="E85" s="39" t="s">
        <v>238</v>
      </c>
      <c r="F85" s="39" t="s">
        <v>238</v>
      </c>
      <c r="G85" s="39" t="s">
        <v>75</v>
      </c>
      <c r="H85" s="51"/>
      <c r="I85" s="51"/>
      <c r="J85" s="51"/>
      <c r="K85" s="51"/>
    </row>
    <row r="86" spans="1:11" ht="14.1" customHeight="1" x14ac:dyDescent="0.25">
      <c r="A86" s="51"/>
      <c r="B86" s="51"/>
      <c r="C86" s="38" t="s">
        <v>59</v>
      </c>
      <c r="D86" s="39" t="s">
        <v>2597</v>
      </c>
      <c r="E86" s="39" t="s">
        <v>2598</v>
      </c>
      <c r="F86" s="39" t="s">
        <v>1103</v>
      </c>
      <c r="G86" s="39" t="s">
        <v>75</v>
      </c>
      <c r="H86" s="51"/>
      <c r="I86" s="51"/>
      <c r="J86" s="51"/>
      <c r="K86" s="51"/>
    </row>
    <row r="87" spans="1:11" ht="14.1" customHeight="1" x14ac:dyDescent="0.25">
      <c r="A87" s="51"/>
      <c r="B87" s="51"/>
      <c r="C87" s="38" t="s">
        <v>63</v>
      </c>
      <c r="D87" s="39" t="s">
        <v>2599</v>
      </c>
      <c r="E87" s="39" t="s">
        <v>2600</v>
      </c>
      <c r="F87" s="39" t="s">
        <v>2601</v>
      </c>
      <c r="G87" s="39" t="s">
        <v>75</v>
      </c>
      <c r="H87" s="51"/>
      <c r="I87" s="51"/>
      <c r="J87" s="51"/>
      <c r="K87" s="51"/>
    </row>
    <row r="88" spans="1:11" ht="14.1" customHeight="1" x14ac:dyDescent="0.25">
      <c r="A88" s="51"/>
      <c r="B88" s="51"/>
      <c r="C88" s="38" t="s">
        <v>68</v>
      </c>
      <c r="D88" s="39" t="s">
        <v>69</v>
      </c>
      <c r="E88" s="39" t="s">
        <v>831</v>
      </c>
      <c r="F88" s="39" t="s">
        <v>75</v>
      </c>
      <c r="G88" s="39" t="s">
        <v>206</v>
      </c>
      <c r="H88" s="51"/>
      <c r="I88" s="51"/>
      <c r="J88" s="51"/>
      <c r="K88" s="51"/>
    </row>
    <row r="89" spans="1:11" ht="14.1" customHeight="1" x14ac:dyDescent="0.25">
      <c r="A89" s="51"/>
      <c r="B89" s="51"/>
      <c r="C89" s="38" t="s">
        <v>73</v>
      </c>
      <c r="D89" s="39" t="s">
        <v>69</v>
      </c>
      <c r="E89" s="39" t="s">
        <v>2602</v>
      </c>
      <c r="F89" s="39" t="s">
        <v>2603</v>
      </c>
      <c r="G89" s="39" t="s">
        <v>206</v>
      </c>
      <c r="H89" s="51"/>
      <c r="I89" s="51"/>
      <c r="J89" s="51"/>
      <c r="K89" s="51"/>
    </row>
    <row r="90" spans="1:11" ht="14.1" customHeight="1" x14ac:dyDescent="0.25">
      <c r="A90" s="51"/>
      <c r="B90" s="51"/>
      <c r="C90" s="38" t="s">
        <v>77</v>
      </c>
      <c r="D90" s="39" t="s">
        <v>69</v>
      </c>
      <c r="E90" s="39" t="s">
        <v>2604</v>
      </c>
      <c r="F90" s="39" t="s">
        <v>2603</v>
      </c>
      <c r="G90" s="39" t="s">
        <v>206</v>
      </c>
      <c r="H90" s="51"/>
      <c r="I90" s="51"/>
      <c r="J90" s="51"/>
      <c r="K90" s="51"/>
    </row>
    <row r="91" spans="1:11" ht="14.1" customHeight="1" x14ac:dyDescent="0.25">
      <c r="A91" s="51"/>
      <c r="B91" s="51"/>
      <c r="C91" s="1589" t="s">
        <v>81</v>
      </c>
      <c r="D91" s="1590"/>
      <c r="E91" s="1590"/>
      <c r="F91" s="1590"/>
      <c r="G91" s="1590"/>
      <c r="H91" s="51"/>
      <c r="I91" s="51"/>
      <c r="J91" s="51"/>
      <c r="K91" s="51"/>
    </row>
    <row r="92" spans="1:11" ht="14.1" customHeight="1" x14ac:dyDescent="0.25">
      <c r="A92" s="51"/>
      <c r="B92" s="51"/>
      <c r="C92" s="52"/>
      <c r="D92" s="33">
        <v>2023</v>
      </c>
      <c r="E92" s="33">
        <v>2024</v>
      </c>
      <c r="F92" s="33">
        <v>2025</v>
      </c>
      <c r="G92" s="33">
        <v>2026</v>
      </c>
      <c r="H92" s="51"/>
      <c r="I92" s="51"/>
      <c r="J92" s="51"/>
      <c r="K92" s="51"/>
    </row>
    <row r="93" spans="1:11" ht="14.1" customHeight="1" x14ac:dyDescent="0.25">
      <c r="A93" s="51"/>
      <c r="B93" s="51"/>
      <c r="C93" s="53"/>
      <c r="D93" s="35" t="s">
        <v>17</v>
      </c>
      <c r="E93" s="35" t="s">
        <v>18</v>
      </c>
      <c r="F93" s="35" t="s">
        <v>18</v>
      </c>
      <c r="G93" s="35" t="s">
        <v>18</v>
      </c>
      <c r="H93" s="51"/>
      <c r="I93" s="51"/>
      <c r="J93" s="51"/>
      <c r="K93" s="51"/>
    </row>
    <row r="94" spans="1:11" ht="14.1" customHeight="1" x14ac:dyDescent="0.25">
      <c r="A94" s="51"/>
      <c r="B94" s="51"/>
      <c r="C94" s="40" t="s">
        <v>82</v>
      </c>
      <c r="D94" s="41">
        <v>0</v>
      </c>
      <c r="E94" s="41">
        <v>0</v>
      </c>
      <c r="F94" s="41">
        <v>0</v>
      </c>
      <c r="G94" s="41">
        <v>0</v>
      </c>
      <c r="H94" s="51"/>
      <c r="I94" s="51"/>
      <c r="J94" s="51"/>
      <c r="K94" s="51"/>
    </row>
    <row r="95" spans="1:11" ht="14.1" customHeight="1" x14ac:dyDescent="0.25">
      <c r="A95" s="51"/>
      <c r="B95" s="51"/>
      <c r="C95" s="40" t="s">
        <v>83</v>
      </c>
      <c r="D95" s="41">
        <v>0</v>
      </c>
      <c r="E95" s="41">
        <v>0</v>
      </c>
      <c r="F95" s="41">
        <v>0</v>
      </c>
      <c r="G95" s="41">
        <v>0</v>
      </c>
      <c r="H95" s="51"/>
      <c r="I95" s="51"/>
      <c r="J95" s="51"/>
      <c r="K95" s="51"/>
    </row>
    <row r="96" spans="1:11" ht="14.1" customHeight="1" x14ac:dyDescent="0.25">
      <c r="A96" s="51"/>
      <c r="B96" s="51"/>
      <c r="C96" s="40" t="s">
        <v>84</v>
      </c>
      <c r="D96" s="41">
        <v>0</v>
      </c>
      <c r="E96" s="41">
        <v>0</v>
      </c>
      <c r="F96" s="41">
        <v>0</v>
      </c>
      <c r="G96" s="41">
        <v>0</v>
      </c>
      <c r="H96" s="51"/>
      <c r="I96" s="51"/>
      <c r="J96" s="51"/>
      <c r="K96" s="51"/>
    </row>
    <row r="97" spans="1:11" ht="14.1" customHeight="1" x14ac:dyDescent="0.25">
      <c r="A97" s="51"/>
      <c r="B97" s="51"/>
      <c r="C97" s="40" t="s">
        <v>85</v>
      </c>
      <c r="D97" s="41">
        <v>0</v>
      </c>
      <c r="E97" s="41">
        <v>0</v>
      </c>
      <c r="F97" s="41">
        <v>0</v>
      </c>
      <c r="G97" s="41">
        <v>0</v>
      </c>
      <c r="H97" s="51"/>
      <c r="I97" s="51"/>
      <c r="J97" s="51"/>
      <c r="K97" s="51"/>
    </row>
    <row r="98" spans="1:11" ht="14.1" customHeight="1" x14ac:dyDescent="0.25">
      <c r="A98" s="51"/>
      <c r="B98" s="51"/>
      <c r="C98" s="40" t="s">
        <v>83</v>
      </c>
      <c r="D98" s="41">
        <v>0</v>
      </c>
      <c r="E98" s="41">
        <v>0</v>
      </c>
      <c r="F98" s="41">
        <v>0</v>
      </c>
      <c r="G98" s="41">
        <v>0</v>
      </c>
      <c r="H98" s="51"/>
      <c r="I98" s="51"/>
      <c r="J98" s="51"/>
      <c r="K98" s="51"/>
    </row>
    <row r="99" spans="1:11" ht="14.1" customHeight="1" x14ac:dyDescent="0.25">
      <c r="A99" s="51"/>
      <c r="B99" s="51"/>
      <c r="C99" s="40" t="s">
        <v>84</v>
      </c>
      <c r="D99" s="41">
        <v>0</v>
      </c>
      <c r="E99" s="41">
        <v>0</v>
      </c>
      <c r="F99" s="41">
        <v>0</v>
      </c>
      <c r="G99" s="41">
        <v>0</v>
      </c>
      <c r="H99" s="51"/>
      <c r="I99" s="51"/>
      <c r="J99" s="51"/>
      <c r="K99" s="51"/>
    </row>
    <row r="100" spans="1:11" ht="14.1" customHeight="1" x14ac:dyDescent="0.25">
      <c r="A100" s="51"/>
      <c r="B100" s="51"/>
      <c r="C100" s="40" t="s">
        <v>86</v>
      </c>
      <c r="D100" s="41">
        <v>0</v>
      </c>
      <c r="E100" s="41">
        <v>0</v>
      </c>
      <c r="F100" s="41">
        <v>0</v>
      </c>
      <c r="G100" s="41">
        <v>0</v>
      </c>
      <c r="H100" s="51"/>
      <c r="I100" s="51"/>
      <c r="J100" s="51"/>
      <c r="K100" s="51"/>
    </row>
    <row r="101" spans="1:11" ht="14.1" customHeight="1" x14ac:dyDescent="0.25">
      <c r="A101" s="51"/>
      <c r="B101" s="51"/>
      <c r="C101" s="40" t="s">
        <v>83</v>
      </c>
      <c r="D101" s="41">
        <v>0</v>
      </c>
      <c r="E101" s="41">
        <v>0</v>
      </c>
      <c r="F101" s="41">
        <v>0</v>
      </c>
      <c r="G101" s="41">
        <v>0</v>
      </c>
      <c r="H101" s="51"/>
      <c r="I101" s="51"/>
      <c r="J101" s="51"/>
      <c r="K101" s="51"/>
    </row>
    <row r="102" spans="1:11" ht="14.1" customHeight="1" x14ac:dyDescent="0.25">
      <c r="A102" s="51"/>
      <c r="B102" s="51"/>
      <c r="C102" s="40" t="s">
        <v>84</v>
      </c>
      <c r="D102" s="41">
        <v>0</v>
      </c>
      <c r="E102" s="41">
        <v>0</v>
      </c>
      <c r="F102" s="41">
        <v>0</v>
      </c>
      <c r="G102" s="41">
        <v>0</v>
      </c>
      <c r="H102" s="51"/>
      <c r="I102" s="51"/>
      <c r="J102" s="51"/>
      <c r="K102" s="51"/>
    </row>
    <row r="103" spans="1:11" ht="14.1" customHeight="1" x14ac:dyDescent="0.25">
      <c r="A103" s="51"/>
      <c r="B103" s="51"/>
      <c r="C103" s="40" t="s">
        <v>87</v>
      </c>
      <c r="D103" s="41">
        <v>0</v>
      </c>
      <c r="E103" s="41">
        <v>0</v>
      </c>
      <c r="F103" s="41">
        <v>0</v>
      </c>
      <c r="G103" s="41">
        <v>0</v>
      </c>
      <c r="H103" s="51"/>
      <c r="I103" s="51"/>
      <c r="J103" s="51"/>
      <c r="K103" s="51"/>
    </row>
    <row r="104" spans="1:11" ht="14.1" customHeight="1" x14ac:dyDescent="0.25">
      <c r="A104" s="51"/>
      <c r="B104" s="51"/>
      <c r="C104" s="40" t="s">
        <v>83</v>
      </c>
      <c r="D104" s="41">
        <v>0</v>
      </c>
      <c r="E104" s="41">
        <v>0</v>
      </c>
      <c r="F104" s="41">
        <v>0</v>
      </c>
      <c r="G104" s="41">
        <v>0</v>
      </c>
      <c r="H104" s="51"/>
      <c r="I104" s="51"/>
      <c r="J104" s="51"/>
      <c r="K104" s="51"/>
    </row>
    <row r="105" spans="1:11" ht="14.1" customHeight="1" x14ac:dyDescent="0.25">
      <c r="A105" s="51"/>
      <c r="B105" s="51"/>
      <c r="C105" s="40" t="s">
        <v>84</v>
      </c>
      <c r="D105" s="41">
        <v>0</v>
      </c>
      <c r="E105" s="41">
        <v>0</v>
      </c>
      <c r="F105" s="41">
        <v>0</v>
      </c>
      <c r="G105" s="41">
        <v>0</v>
      </c>
      <c r="H105" s="51"/>
      <c r="I105" s="51"/>
      <c r="J105" s="51"/>
      <c r="K105" s="51"/>
    </row>
    <row r="106" spans="1:11" ht="14.1" customHeight="1" x14ac:dyDescent="0.25">
      <c r="A106" s="51"/>
      <c r="B106" s="51"/>
      <c r="C106" s="40" t="s">
        <v>88</v>
      </c>
      <c r="D106" s="41">
        <v>0</v>
      </c>
      <c r="E106" s="41">
        <v>0</v>
      </c>
      <c r="F106" s="41">
        <v>0</v>
      </c>
      <c r="G106" s="41">
        <v>0</v>
      </c>
      <c r="H106" s="51"/>
      <c r="I106" s="51"/>
      <c r="J106" s="51"/>
      <c r="K106" s="51"/>
    </row>
    <row r="107" spans="1:11" ht="14.1" customHeight="1" x14ac:dyDescent="0.25">
      <c r="A107" s="51"/>
      <c r="B107" s="51"/>
      <c r="C107" s="40" t="s">
        <v>83</v>
      </c>
      <c r="D107" s="41">
        <v>0</v>
      </c>
      <c r="E107" s="41">
        <v>0</v>
      </c>
      <c r="F107" s="41">
        <v>0</v>
      </c>
      <c r="G107" s="41">
        <v>0</v>
      </c>
      <c r="H107" s="51"/>
      <c r="I107" s="51"/>
      <c r="J107" s="51"/>
      <c r="K107" s="51"/>
    </row>
    <row r="108" spans="1:11" ht="14.1" customHeight="1" x14ac:dyDescent="0.25">
      <c r="A108" s="51"/>
      <c r="B108" s="51"/>
      <c r="C108" s="40" t="s">
        <v>84</v>
      </c>
      <c r="D108" s="41">
        <v>0</v>
      </c>
      <c r="E108" s="41">
        <v>0</v>
      </c>
      <c r="F108" s="41">
        <v>0</v>
      </c>
      <c r="G108" s="41">
        <v>0</v>
      </c>
      <c r="H108" s="51"/>
      <c r="I108" s="51"/>
      <c r="J108" s="51"/>
      <c r="K108" s="51"/>
    </row>
    <row r="109" spans="1:11" ht="14.1" customHeight="1" x14ac:dyDescent="0.25">
      <c r="A109" s="51"/>
      <c r="B109" s="51"/>
      <c r="C109" s="40" t="s">
        <v>89</v>
      </c>
      <c r="D109" s="41">
        <v>0</v>
      </c>
      <c r="E109" s="41">
        <v>0</v>
      </c>
      <c r="F109" s="41">
        <v>0</v>
      </c>
      <c r="G109" s="41">
        <v>0</v>
      </c>
      <c r="H109" s="51"/>
      <c r="I109" s="51"/>
      <c r="J109" s="51"/>
      <c r="K109" s="51"/>
    </row>
    <row r="110" spans="1:11" ht="14.1" customHeight="1" x14ac:dyDescent="0.25">
      <c r="A110" s="51"/>
      <c r="B110" s="51"/>
      <c r="C110" s="40" t="s">
        <v>83</v>
      </c>
      <c r="D110" s="41">
        <v>0</v>
      </c>
      <c r="E110" s="41">
        <v>0</v>
      </c>
      <c r="F110" s="41">
        <v>0</v>
      </c>
      <c r="G110" s="41">
        <v>0</v>
      </c>
      <c r="H110" s="51"/>
      <c r="I110" s="51"/>
      <c r="J110" s="51"/>
      <c r="K110" s="51"/>
    </row>
    <row r="111" spans="1:11" ht="14.1" customHeight="1" x14ac:dyDescent="0.25">
      <c r="A111" s="51"/>
      <c r="B111" s="51"/>
      <c r="C111" s="40" t="s">
        <v>84</v>
      </c>
      <c r="D111" s="41">
        <v>0</v>
      </c>
      <c r="E111" s="41">
        <v>0</v>
      </c>
      <c r="F111" s="41">
        <v>0</v>
      </c>
      <c r="G111" s="41">
        <v>0</v>
      </c>
      <c r="H111" s="51"/>
      <c r="I111" s="51"/>
      <c r="J111" s="51"/>
      <c r="K111" s="51"/>
    </row>
    <row r="112" spans="1:11" ht="14.1" customHeight="1" x14ac:dyDescent="0.25">
      <c r="A112" s="51"/>
      <c r="B112" s="51"/>
      <c r="C112" s="40" t="s">
        <v>90</v>
      </c>
      <c r="D112" s="41">
        <v>0</v>
      </c>
      <c r="E112" s="41">
        <v>0</v>
      </c>
      <c r="F112" s="41">
        <v>0</v>
      </c>
      <c r="G112" s="41">
        <v>0</v>
      </c>
      <c r="H112" s="51"/>
      <c r="I112" s="51"/>
      <c r="J112" s="51"/>
      <c r="K112" s="51"/>
    </row>
    <row r="113" spans="1:11" ht="14.1" customHeight="1" x14ac:dyDescent="0.25">
      <c r="A113" s="51"/>
      <c r="B113" s="51"/>
      <c r="C113" s="40" t="s">
        <v>83</v>
      </c>
      <c r="D113" s="41">
        <v>0</v>
      </c>
      <c r="E113" s="41">
        <v>0</v>
      </c>
      <c r="F113" s="41">
        <v>0</v>
      </c>
      <c r="G113" s="41">
        <v>0</v>
      </c>
      <c r="H113" s="51"/>
      <c r="I113" s="51"/>
      <c r="J113" s="51"/>
      <c r="K113" s="51"/>
    </row>
    <row r="114" spans="1:11" ht="14.1" customHeight="1" x14ac:dyDescent="0.25">
      <c r="A114" s="51"/>
      <c r="B114" s="51"/>
      <c r="C114" s="40" t="s">
        <v>84</v>
      </c>
      <c r="D114" s="41">
        <v>0</v>
      </c>
      <c r="E114" s="41">
        <v>0</v>
      </c>
      <c r="F114" s="41">
        <v>0</v>
      </c>
      <c r="G114" s="41">
        <v>0</v>
      </c>
      <c r="H114" s="51"/>
      <c r="I114" s="51"/>
      <c r="J114" s="51"/>
      <c r="K114" s="51"/>
    </row>
    <row r="115" spans="1:11" ht="14.1" customHeight="1" x14ac:dyDescent="0.25">
      <c r="A115" s="51"/>
      <c r="B115" s="51"/>
      <c r="C115" s="40" t="s">
        <v>91</v>
      </c>
      <c r="D115" s="41">
        <v>0</v>
      </c>
      <c r="E115" s="41">
        <v>0</v>
      </c>
      <c r="F115" s="41">
        <v>0</v>
      </c>
      <c r="G115" s="41">
        <v>0</v>
      </c>
      <c r="H115" s="51"/>
      <c r="I115" s="51"/>
      <c r="J115" s="51"/>
      <c r="K115" s="51"/>
    </row>
    <row r="116" spans="1:11" ht="14.1" customHeight="1" x14ac:dyDescent="0.25">
      <c r="A116" s="51"/>
      <c r="B116" s="51"/>
      <c r="C116" s="40" t="s">
        <v>83</v>
      </c>
      <c r="D116" s="41">
        <v>0</v>
      </c>
      <c r="E116" s="41">
        <v>0</v>
      </c>
      <c r="F116" s="41">
        <v>0</v>
      </c>
      <c r="G116" s="41">
        <v>0</v>
      </c>
      <c r="H116" s="51"/>
      <c r="I116" s="51"/>
      <c r="J116" s="51"/>
      <c r="K116" s="51"/>
    </row>
    <row r="117" spans="1:11" ht="14.1" customHeight="1" x14ac:dyDescent="0.25">
      <c r="A117" s="51"/>
      <c r="B117" s="51"/>
      <c r="C117" s="40" t="s">
        <v>92</v>
      </c>
      <c r="D117" s="41">
        <v>0</v>
      </c>
      <c r="E117" s="41">
        <v>0</v>
      </c>
      <c r="F117" s="41">
        <v>0</v>
      </c>
      <c r="G117" s="41">
        <v>0</v>
      </c>
      <c r="H117" s="51"/>
      <c r="I117" s="51"/>
      <c r="J117" s="51"/>
      <c r="K117" s="51"/>
    </row>
    <row r="118" spans="1:11" ht="14.1" customHeight="1" x14ac:dyDescent="0.25">
      <c r="A118" s="51"/>
      <c r="B118" s="51"/>
      <c r="C118" s="40" t="s">
        <v>93</v>
      </c>
      <c r="D118" s="41">
        <v>0</v>
      </c>
      <c r="E118" s="41">
        <v>0</v>
      </c>
      <c r="F118" s="41">
        <v>0</v>
      </c>
      <c r="G118" s="41">
        <v>0</v>
      </c>
      <c r="H118" s="51"/>
      <c r="I118" s="51"/>
      <c r="J118" s="51"/>
      <c r="K118" s="51"/>
    </row>
    <row r="119" spans="1:11" ht="14.1" customHeight="1" x14ac:dyDescent="0.25">
      <c r="A119" s="51"/>
      <c r="B119" s="51"/>
      <c r="C119" s="40" t="s">
        <v>94</v>
      </c>
      <c r="D119" s="41">
        <v>0</v>
      </c>
      <c r="E119" s="41">
        <v>0</v>
      </c>
      <c r="F119" s="41">
        <v>0</v>
      </c>
      <c r="G119" s="41">
        <v>0</v>
      </c>
      <c r="H119" s="51"/>
      <c r="I119" s="51"/>
      <c r="J119" s="51"/>
      <c r="K119" s="51"/>
    </row>
    <row r="120" spans="1:11" ht="14.1" customHeight="1" x14ac:dyDescent="0.25">
      <c r="A120" s="51"/>
      <c r="B120" s="51"/>
      <c r="C120" s="40" t="s">
        <v>95</v>
      </c>
      <c r="D120" s="41">
        <v>0</v>
      </c>
      <c r="E120" s="41">
        <v>0</v>
      </c>
      <c r="F120" s="41">
        <v>0</v>
      </c>
      <c r="G120" s="41">
        <v>0</v>
      </c>
      <c r="H120" s="51"/>
      <c r="I120" s="51"/>
      <c r="J120" s="51"/>
      <c r="K120" s="51"/>
    </row>
    <row r="121" spans="1:11" ht="14.1" customHeight="1" x14ac:dyDescent="0.25">
      <c r="A121" s="51"/>
      <c r="B121" s="51"/>
      <c r="C121" s="40" t="s">
        <v>96</v>
      </c>
      <c r="D121" s="41">
        <v>0</v>
      </c>
      <c r="E121" s="41">
        <v>40000000</v>
      </c>
      <c r="F121" s="41">
        <v>35000000</v>
      </c>
      <c r="G121" s="41">
        <v>0</v>
      </c>
      <c r="H121" s="51"/>
      <c r="I121" s="51"/>
      <c r="J121" s="51"/>
      <c r="K121" s="51"/>
    </row>
    <row r="122" spans="1:11" ht="14.1" customHeight="1" x14ac:dyDescent="0.25">
      <c r="A122" s="51"/>
      <c r="B122" s="51"/>
      <c r="C122" s="40" t="s">
        <v>83</v>
      </c>
      <c r="D122" s="41">
        <v>0</v>
      </c>
      <c r="E122" s="41">
        <v>40000000</v>
      </c>
      <c r="F122" s="41">
        <v>35000000</v>
      </c>
      <c r="G122" s="41">
        <v>0</v>
      </c>
      <c r="H122" s="51"/>
      <c r="I122" s="51"/>
      <c r="J122" s="51"/>
      <c r="K122" s="51"/>
    </row>
    <row r="123" spans="1:11" ht="14.1" customHeight="1" x14ac:dyDescent="0.25">
      <c r="A123" s="51"/>
      <c r="B123" s="51"/>
      <c r="C123" s="40" t="s">
        <v>92</v>
      </c>
      <c r="D123" s="41">
        <v>0</v>
      </c>
      <c r="E123" s="41">
        <v>0</v>
      </c>
      <c r="F123" s="41">
        <v>0</v>
      </c>
      <c r="G123" s="41">
        <v>0</v>
      </c>
      <c r="H123" s="51"/>
      <c r="I123" s="51"/>
      <c r="J123" s="51"/>
      <c r="K123" s="51"/>
    </row>
    <row r="124" spans="1:11" ht="14.1" customHeight="1" x14ac:dyDescent="0.25">
      <c r="A124" s="51"/>
      <c r="B124" s="51"/>
      <c r="C124" s="40" t="s">
        <v>93</v>
      </c>
      <c r="D124" s="41">
        <v>0</v>
      </c>
      <c r="E124" s="41">
        <v>0</v>
      </c>
      <c r="F124" s="41">
        <v>0</v>
      </c>
      <c r="G124" s="41">
        <v>0</v>
      </c>
      <c r="H124" s="51"/>
      <c r="I124" s="51"/>
      <c r="J124" s="51"/>
      <c r="K124" s="51"/>
    </row>
    <row r="125" spans="1:11" ht="14.1" customHeight="1" x14ac:dyDescent="0.25">
      <c r="A125" s="51"/>
      <c r="B125" s="51"/>
      <c r="C125" s="40" t="s">
        <v>94</v>
      </c>
      <c r="D125" s="41">
        <v>0</v>
      </c>
      <c r="E125" s="41">
        <v>0</v>
      </c>
      <c r="F125" s="41">
        <v>0</v>
      </c>
      <c r="G125" s="41">
        <v>0</v>
      </c>
      <c r="H125" s="51"/>
      <c r="I125" s="51"/>
      <c r="J125" s="51"/>
      <c r="K125" s="51"/>
    </row>
    <row r="126" spans="1:11" ht="14.1" customHeight="1" x14ac:dyDescent="0.25">
      <c r="A126" s="51"/>
      <c r="B126" s="51"/>
      <c r="C126" s="40" t="s">
        <v>95</v>
      </c>
      <c r="D126" s="41">
        <v>0</v>
      </c>
      <c r="E126" s="41">
        <v>0</v>
      </c>
      <c r="F126" s="41">
        <v>0</v>
      </c>
      <c r="G126" s="41">
        <v>0</v>
      </c>
      <c r="H126" s="51"/>
      <c r="I126" s="51"/>
      <c r="J126" s="51"/>
      <c r="K126" s="51"/>
    </row>
    <row r="127" spans="1:11" ht="14.1" customHeight="1" x14ac:dyDescent="0.25">
      <c r="A127" s="51"/>
      <c r="B127" s="51"/>
      <c r="C127" s="40" t="s">
        <v>97</v>
      </c>
      <c r="D127" s="41">
        <v>0</v>
      </c>
      <c r="E127" s="41">
        <v>0</v>
      </c>
      <c r="F127" s="41">
        <v>0</v>
      </c>
      <c r="G127" s="41">
        <v>0</v>
      </c>
      <c r="H127" s="51"/>
      <c r="I127" s="51"/>
      <c r="J127" s="51"/>
      <c r="K127" s="51"/>
    </row>
    <row r="128" spans="1:11" ht="14.1" customHeight="1" x14ac:dyDescent="0.25">
      <c r="A128" s="51"/>
      <c r="B128" s="51"/>
      <c r="C128" s="40" t="s">
        <v>83</v>
      </c>
      <c r="D128" s="41">
        <v>0</v>
      </c>
      <c r="E128" s="41">
        <v>0</v>
      </c>
      <c r="F128" s="41">
        <v>0</v>
      </c>
      <c r="G128" s="41">
        <v>0</v>
      </c>
      <c r="H128" s="51"/>
      <c r="I128" s="51"/>
      <c r="J128" s="51"/>
      <c r="K128" s="51"/>
    </row>
    <row r="129" spans="1:11" ht="14.1" customHeight="1" x14ac:dyDescent="0.25">
      <c r="A129" s="51"/>
      <c r="B129" s="51"/>
      <c r="C129" s="40" t="s">
        <v>92</v>
      </c>
      <c r="D129" s="41">
        <v>0</v>
      </c>
      <c r="E129" s="41">
        <v>0</v>
      </c>
      <c r="F129" s="41">
        <v>0</v>
      </c>
      <c r="G129" s="41">
        <v>0</v>
      </c>
      <c r="H129" s="51"/>
      <c r="I129" s="51"/>
      <c r="J129" s="51"/>
      <c r="K129" s="51"/>
    </row>
    <row r="130" spans="1:11" ht="14.1" customHeight="1" x14ac:dyDescent="0.25">
      <c r="A130" s="51"/>
      <c r="B130" s="51"/>
      <c r="C130" s="40" t="s">
        <v>93</v>
      </c>
      <c r="D130" s="41">
        <v>0</v>
      </c>
      <c r="E130" s="41">
        <v>0</v>
      </c>
      <c r="F130" s="41">
        <v>0</v>
      </c>
      <c r="G130" s="41">
        <v>0</v>
      </c>
      <c r="H130" s="51"/>
      <c r="I130" s="51"/>
      <c r="J130" s="51"/>
      <c r="K130" s="51"/>
    </row>
    <row r="131" spans="1:11" ht="14.1" customHeight="1" x14ac:dyDescent="0.25">
      <c r="A131" s="51"/>
      <c r="B131" s="51"/>
      <c r="C131" s="40" t="s">
        <v>94</v>
      </c>
      <c r="D131" s="41">
        <v>0</v>
      </c>
      <c r="E131" s="41">
        <v>0</v>
      </c>
      <c r="F131" s="41">
        <v>0</v>
      </c>
      <c r="G131" s="41">
        <v>0</v>
      </c>
      <c r="H131" s="51"/>
      <c r="I131" s="51"/>
      <c r="J131" s="51"/>
      <c r="K131" s="51"/>
    </row>
    <row r="132" spans="1:11" ht="14.1" customHeight="1" x14ac:dyDescent="0.25">
      <c r="A132" s="51"/>
      <c r="B132" s="51"/>
      <c r="C132" s="40" t="s">
        <v>95</v>
      </c>
      <c r="D132" s="41">
        <v>0</v>
      </c>
      <c r="E132" s="41">
        <v>0</v>
      </c>
      <c r="F132" s="41">
        <v>0</v>
      </c>
      <c r="G132" s="41">
        <v>0</v>
      </c>
      <c r="H132" s="51"/>
      <c r="I132" s="51"/>
      <c r="J132" s="51"/>
      <c r="K132" s="51"/>
    </row>
    <row r="133" spans="1:11" ht="14.1" customHeight="1" x14ac:dyDescent="0.25">
      <c r="A133" s="51"/>
      <c r="B133" s="51"/>
      <c r="C133" s="40" t="s">
        <v>98</v>
      </c>
      <c r="D133" s="41">
        <v>0</v>
      </c>
      <c r="E133" s="41">
        <v>0</v>
      </c>
      <c r="F133" s="41">
        <v>0</v>
      </c>
      <c r="G133" s="41">
        <v>0</v>
      </c>
      <c r="H133" s="51"/>
      <c r="I133" s="51"/>
      <c r="J133" s="51"/>
      <c r="K133" s="51"/>
    </row>
    <row r="134" spans="1:11" ht="14.1" customHeight="1" x14ac:dyDescent="0.25">
      <c r="A134" s="51"/>
      <c r="B134" s="51"/>
      <c r="C134" s="40" t="s">
        <v>99</v>
      </c>
      <c r="D134" s="41">
        <v>0</v>
      </c>
      <c r="E134" s="41">
        <v>0</v>
      </c>
      <c r="F134" s="41">
        <v>0</v>
      </c>
      <c r="G134" s="41">
        <v>0</v>
      </c>
      <c r="H134" s="51"/>
      <c r="I134" s="51"/>
      <c r="J134" s="51"/>
      <c r="K134" s="51"/>
    </row>
    <row r="135" spans="1:11" ht="14.1" customHeight="1" x14ac:dyDescent="0.25">
      <c r="A135" s="51"/>
      <c r="B135" s="51"/>
      <c r="C135" s="36" t="s">
        <v>100</v>
      </c>
      <c r="D135" s="41">
        <v>0</v>
      </c>
      <c r="E135" s="41">
        <v>40000000</v>
      </c>
      <c r="F135" s="41">
        <v>35000000</v>
      </c>
      <c r="G135" s="41">
        <v>0</v>
      </c>
      <c r="H135" s="51"/>
      <c r="I135" s="51"/>
      <c r="J135" s="51"/>
      <c r="K135" s="51"/>
    </row>
    <row r="136" spans="1:11" ht="14.1" customHeight="1" x14ac:dyDescent="0.25">
      <c r="A136" s="51"/>
      <c r="B136" s="51"/>
      <c r="C136" s="30" t="s">
        <v>50</v>
      </c>
      <c r="D136" s="1575" t="s">
        <v>2605</v>
      </c>
      <c r="E136" s="1576"/>
      <c r="F136" s="1576"/>
      <c r="G136" s="1576"/>
      <c r="H136" s="51"/>
      <c r="I136" s="51"/>
      <c r="J136" s="51"/>
      <c r="K136" s="51"/>
    </row>
    <row r="137" spans="1:11" ht="14.1" customHeight="1" x14ac:dyDescent="0.25">
      <c r="A137" s="51"/>
      <c r="B137" s="51"/>
      <c r="C137" s="31" t="s">
        <v>52</v>
      </c>
      <c r="D137" s="1587" t="s">
        <v>2606</v>
      </c>
      <c r="E137" s="1588"/>
      <c r="F137" s="1588"/>
      <c r="G137" s="1588"/>
      <c r="H137" s="51"/>
      <c r="I137" s="51"/>
      <c r="J137" s="51"/>
      <c r="K137" s="51"/>
    </row>
    <row r="138" spans="1:11" ht="14.1" customHeight="1" x14ac:dyDescent="0.25">
      <c r="A138" s="51"/>
      <c r="B138" s="51"/>
      <c r="C138" s="31" t="s">
        <v>54</v>
      </c>
      <c r="D138" s="1587" t="s">
        <v>2607</v>
      </c>
      <c r="E138" s="1588"/>
      <c r="F138" s="1588"/>
      <c r="G138" s="1588"/>
      <c r="H138" s="51"/>
      <c r="I138" s="51"/>
      <c r="J138" s="51"/>
      <c r="K138" s="51"/>
    </row>
    <row r="139" spans="1:11" ht="15" customHeight="1" x14ac:dyDescent="0.25">
      <c r="A139" s="51"/>
      <c r="B139" s="51"/>
      <c r="C139" s="52"/>
      <c r="D139" s="33">
        <v>2023</v>
      </c>
      <c r="E139" s="33">
        <v>2024</v>
      </c>
      <c r="F139" s="33">
        <v>2025</v>
      </c>
      <c r="G139" s="33">
        <v>2026</v>
      </c>
      <c r="H139" s="51"/>
      <c r="I139" s="51"/>
      <c r="J139" s="51"/>
      <c r="K139" s="51"/>
    </row>
    <row r="140" spans="1:11" ht="15" customHeight="1" x14ac:dyDescent="0.25">
      <c r="A140" s="51"/>
      <c r="B140" s="51"/>
      <c r="C140" s="53"/>
      <c r="D140" s="35" t="s">
        <v>17</v>
      </c>
      <c r="E140" s="35" t="s">
        <v>18</v>
      </c>
      <c r="F140" s="35" t="s">
        <v>18</v>
      </c>
      <c r="G140" s="35" t="s">
        <v>18</v>
      </c>
      <c r="H140" s="51"/>
      <c r="I140" s="51"/>
      <c r="J140" s="51"/>
      <c r="K140" s="51"/>
    </row>
    <row r="141" spans="1:11" ht="14.1" customHeight="1" x14ac:dyDescent="0.25">
      <c r="A141" s="51"/>
      <c r="B141" s="51"/>
      <c r="C141" s="38" t="s">
        <v>56</v>
      </c>
      <c r="D141" s="39" t="s">
        <v>128</v>
      </c>
      <c r="E141" s="39" t="s">
        <v>128</v>
      </c>
      <c r="F141" s="39" t="s">
        <v>75</v>
      </c>
      <c r="G141" s="39" t="s">
        <v>75</v>
      </c>
      <c r="H141" s="51"/>
      <c r="I141" s="51"/>
      <c r="J141" s="51"/>
      <c r="K141" s="51"/>
    </row>
    <row r="142" spans="1:11" ht="14.1" customHeight="1" x14ac:dyDescent="0.25">
      <c r="A142" s="51"/>
      <c r="B142" s="51"/>
      <c r="C142" s="38" t="s">
        <v>59</v>
      </c>
      <c r="D142" s="39" t="s">
        <v>317</v>
      </c>
      <c r="E142" s="39" t="s">
        <v>317</v>
      </c>
      <c r="F142" s="39" t="s">
        <v>75</v>
      </c>
      <c r="G142" s="39" t="s">
        <v>75</v>
      </c>
      <c r="H142" s="51"/>
      <c r="I142" s="51"/>
      <c r="J142" s="51"/>
      <c r="K142" s="51"/>
    </row>
    <row r="143" spans="1:11" ht="14.1" customHeight="1" x14ac:dyDescent="0.25">
      <c r="A143" s="51"/>
      <c r="B143" s="51"/>
      <c r="C143" s="38" t="s">
        <v>63</v>
      </c>
      <c r="D143" s="39" t="s">
        <v>317</v>
      </c>
      <c r="E143" s="39" t="s">
        <v>317</v>
      </c>
      <c r="F143" s="39" t="s">
        <v>75</v>
      </c>
      <c r="G143" s="39" t="s">
        <v>75</v>
      </c>
      <c r="H143" s="51"/>
      <c r="I143" s="51"/>
      <c r="J143" s="51"/>
      <c r="K143" s="51"/>
    </row>
    <row r="144" spans="1:11" ht="14.1" customHeight="1" x14ac:dyDescent="0.25">
      <c r="A144" s="51"/>
      <c r="B144" s="51"/>
      <c r="C144" s="38" t="s">
        <v>68</v>
      </c>
      <c r="D144" s="39" t="s">
        <v>69</v>
      </c>
      <c r="E144" s="39" t="s">
        <v>75</v>
      </c>
      <c r="F144" s="39" t="s">
        <v>206</v>
      </c>
      <c r="G144" s="39" t="s">
        <v>69</v>
      </c>
      <c r="H144" s="51"/>
      <c r="I144" s="51"/>
      <c r="J144" s="51"/>
      <c r="K144" s="51"/>
    </row>
    <row r="145" spans="1:11" ht="14.1" customHeight="1" x14ac:dyDescent="0.25">
      <c r="A145" s="51"/>
      <c r="B145" s="51"/>
      <c r="C145" s="38" t="s">
        <v>73</v>
      </c>
      <c r="D145" s="39" t="s">
        <v>69</v>
      </c>
      <c r="E145" s="39" t="s">
        <v>75</v>
      </c>
      <c r="F145" s="39" t="s">
        <v>206</v>
      </c>
      <c r="G145" s="39" t="s">
        <v>69</v>
      </c>
      <c r="H145" s="51"/>
      <c r="I145" s="51"/>
      <c r="J145" s="51"/>
      <c r="K145" s="51"/>
    </row>
    <row r="146" spans="1:11" ht="14.1" customHeight="1" x14ac:dyDescent="0.25">
      <c r="A146" s="51"/>
      <c r="B146" s="51"/>
      <c r="C146" s="38" t="s">
        <v>77</v>
      </c>
      <c r="D146" s="39" t="s">
        <v>69</v>
      </c>
      <c r="E146" s="39" t="s">
        <v>75</v>
      </c>
      <c r="F146" s="39" t="s">
        <v>206</v>
      </c>
      <c r="G146" s="39" t="s">
        <v>69</v>
      </c>
      <c r="H146" s="51"/>
      <c r="I146" s="51"/>
      <c r="J146" s="51"/>
      <c r="K146" s="51"/>
    </row>
    <row r="147" spans="1:11" ht="14.1" customHeight="1" x14ac:dyDescent="0.25">
      <c r="A147" s="51"/>
      <c r="B147" s="51"/>
      <c r="C147" s="1589" t="s">
        <v>81</v>
      </c>
      <c r="D147" s="1590"/>
      <c r="E147" s="1590"/>
      <c r="F147" s="1590"/>
      <c r="G147" s="1590"/>
      <c r="H147" s="51"/>
      <c r="I147" s="51"/>
      <c r="J147" s="51"/>
      <c r="K147" s="51"/>
    </row>
    <row r="148" spans="1:11" ht="14.1" customHeight="1" x14ac:dyDescent="0.25">
      <c r="A148" s="51"/>
      <c r="B148" s="51"/>
      <c r="C148" s="52"/>
      <c r="D148" s="33">
        <v>2023</v>
      </c>
      <c r="E148" s="33">
        <v>2024</v>
      </c>
      <c r="F148" s="33">
        <v>2025</v>
      </c>
      <c r="G148" s="33">
        <v>2026</v>
      </c>
      <c r="H148" s="51"/>
      <c r="I148" s="51"/>
      <c r="J148" s="51"/>
      <c r="K148" s="51"/>
    </row>
    <row r="149" spans="1:11" ht="14.1" customHeight="1" x14ac:dyDescent="0.25">
      <c r="A149" s="51"/>
      <c r="B149" s="51"/>
      <c r="C149" s="53"/>
      <c r="D149" s="35" t="s">
        <v>17</v>
      </c>
      <c r="E149" s="35" t="s">
        <v>18</v>
      </c>
      <c r="F149" s="35" t="s">
        <v>18</v>
      </c>
      <c r="G149" s="35" t="s">
        <v>18</v>
      </c>
      <c r="H149" s="51"/>
      <c r="I149" s="51"/>
      <c r="J149" s="51"/>
      <c r="K149" s="51"/>
    </row>
    <row r="150" spans="1:11" ht="14.1" customHeight="1" x14ac:dyDescent="0.25">
      <c r="A150" s="51"/>
      <c r="B150" s="51"/>
      <c r="C150" s="40" t="s">
        <v>82</v>
      </c>
      <c r="D150" s="41">
        <v>0</v>
      </c>
      <c r="E150" s="41">
        <v>0</v>
      </c>
      <c r="F150" s="41">
        <v>0</v>
      </c>
      <c r="G150" s="41">
        <v>0</v>
      </c>
      <c r="H150" s="51"/>
      <c r="I150" s="51"/>
      <c r="J150" s="51"/>
      <c r="K150" s="51"/>
    </row>
    <row r="151" spans="1:11" ht="14.1" customHeight="1" x14ac:dyDescent="0.25">
      <c r="A151" s="51"/>
      <c r="B151" s="51"/>
      <c r="C151" s="40" t="s">
        <v>83</v>
      </c>
      <c r="D151" s="41">
        <v>0</v>
      </c>
      <c r="E151" s="41">
        <v>0</v>
      </c>
      <c r="F151" s="41">
        <v>0</v>
      </c>
      <c r="G151" s="41">
        <v>0</v>
      </c>
      <c r="H151" s="51"/>
      <c r="I151" s="51"/>
      <c r="J151" s="51"/>
      <c r="K151" s="51"/>
    </row>
    <row r="152" spans="1:11" ht="14.1" customHeight="1" x14ac:dyDescent="0.25">
      <c r="A152" s="51"/>
      <c r="B152" s="51"/>
      <c r="C152" s="40" t="s">
        <v>84</v>
      </c>
      <c r="D152" s="41">
        <v>0</v>
      </c>
      <c r="E152" s="41">
        <v>0</v>
      </c>
      <c r="F152" s="41">
        <v>0</v>
      </c>
      <c r="G152" s="41">
        <v>0</v>
      </c>
      <c r="H152" s="51"/>
      <c r="I152" s="51"/>
      <c r="J152" s="51"/>
      <c r="K152" s="51"/>
    </row>
    <row r="153" spans="1:11" ht="14.1" customHeight="1" x14ac:dyDescent="0.25">
      <c r="A153" s="51"/>
      <c r="B153" s="51"/>
      <c r="C153" s="40" t="s">
        <v>85</v>
      </c>
      <c r="D153" s="41">
        <v>0</v>
      </c>
      <c r="E153" s="41">
        <v>0</v>
      </c>
      <c r="F153" s="41">
        <v>0</v>
      </c>
      <c r="G153" s="41">
        <v>0</v>
      </c>
      <c r="H153" s="51"/>
      <c r="I153" s="51"/>
      <c r="J153" s="51"/>
      <c r="K153" s="51"/>
    </row>
    <row r="154" spans="1:11" ht="14.1" customHeight="1" x14ac:dyDescent="0.25">
      <c r="A154" s="51"/>
      <c r="B154" s="51"/>
      <c r="C154" s="40" t="s">
        <v>83</v>
      </c>
      <c r="D154" s="41">
        <v>0</v>
      </c>
      <c r="E154" s="41">
        <v>0</v>
      </c>
      <c r="F154" s="41">
        <v>0</v>
      </c>
      <c r="G154" s="41">
        <v>0</v>
      </c>
      <c r="H154" s="51"/>
      <c r="I154" s="51"/>
      <c r="J154" s="51"/>
      <c r="K154" s="51"/>
    </row>
    <row r="155" spans="1:11" ht="14.1" customHeight="1" x14ac:dyDescent="0.25">
      <c r="A155" s="51"/>
      <c r="B155" s="51"/>
      <c r="C155" s="40" t="s">
        <v>84</v>
      </c>
      <c r="D155" s="41">
        <v>0</v>
      </c>
      <c r="E155" s="41">
        <v>0</v>
      </c>
      <c r="F155" s="41">
        <v>0</v>
      </c>
      <c r="G155" s="41">
        <v>0</v>
      </c>
      <c r="H155" s="51"/>
      <c r="I155" s="51"/>
      <c r="J155" s="51"/>
      <c r="K155" s="51"/>
    </row>
    <row r="156" spans="1:11" ht="14.1" customHeight="1" x14ac:dyDescent="0.25">
      <c r="A156" s="51"/>
      <c r="B156" s="51"/>
      <c r="C156" s="40" t="s">
        <v>86</v>
      </c>
      <c r="D156" s="41">
        <v>0</v>
      </c>
      <c r="E156" s="41">
        <v>0</v>
      </c>
      <c r="F156" s="41">
        <v>0</v>
      </c>
      <c r="G156" s="41">
        <v>0</v>
      </c>
      <c r="H156" s="51"/>
      <c r="I156" s="51"/>
      <c r="J156" s="51"/>
      <c r="K156" s="51"/>
    </row>
    <row r="157" spans="1:11" ht="14.1" customHeight="1" x14ac:dyDescent="0.25">
      <c r="A157" s="51"/>
      <c r="B157" s="51"/>
      <c r="C157" s="40" t="s">
        <v>83</v>
      </c>
      <c r="D157" s="41">
        <v>0</v>
      </c>
      <c r="E157" s="41">
        <v>0</v>
      </c>
      <c r="F157" s="41">
        <v>0</v>
      </c>
      <c r="G157" s="41">
        <v>0</v>
      </c>
      <c r="H157" s="51"/>
      <c r="I157" s="51"/>
      <c r="J157" s="51"/>
      <c r="K157" s="51"/>
    </row>
    <row r="158" spans="1:11" ht="14.1" customHeight="1" x14ac:dyDescent="0.25">
      <c r="A158" s="51"/>
      <c r="B158" s="51"/>
      <c r="C158" s="40" t="s">
        <v>84</v>
      </c>
      <c r="D158" s="41">
        <v>0</v>
      </c>
      <c r="E158" s="41">
        <v>0</v>
      </c>
      <c r="F158" s="41">
        <v>0</v>
      </c>
      <c r="G158" s="41">
        <v>0</v>
      </c>
      <c r="H158" s="51"/>
      <c r="I158" s="51"/>
      <c r="J158" s="51"/>
      <c r="K158" s="51"/>
    </row>
    <row r="159" spans="1:11" ht="14.1" customHeight="1" x14ac:dyDescent="0.25">
      <c r="A159" s="51"/>
      <c r="B159" s="51"/>
      <c r="C159" s="40" t="s">
        <v>87</v>
      </c>
      <c r="D159" s="41">
        <v>0</v>
      </c>
      <c r="E159" s="41">
        <v>0</v>
      </c>
      <c r="F159" s="41">
        <v>0</v>
      </c>
      <c r="G159" s="41">
        <v>0</v>
      </c>
      <c r="H159" s="51"/>
      <c r="I159" s="51"/>
      <c r="J159" s="51"/>
      <c r="K159" s="51"/>
    </row>
    <row r="160" spans="1:11" ht="14.1" customHeight="1" x14ac:dyDescent="0.25">
      <c r="A160" s="51"/>
      <c r="B160" s="51"/>
      <c r="C160" s="40" t="s">
        <v>83</v>
      </c>
      <c r="D160" s="41">
        <v>0</v>
      </c>
      <c r="E160" s="41">
        <v>0</v>
      </c>
      <c r="F160" s="41">
        <v>0</v>
      </c>
      <c r="G160" s="41">
        <v>0</v>
      </c>
      <c r="H160" s="51"/>
      <c r="I160" s="51"/>
      <c r="J160" s="51"/>
      <c r="K160" s="51"/>
    </row>
    <row r="161" spans="1:11" ht="14.1" customHeight="1" x14ac:dyDescent="0.25">
      <c r="A161" s="51"/>
      <c r="B161" s="51"/>
      <c r="C161" s="40" t="s">
        <v>84</v>
      </c>
      <c r="D161" s="41">
        <v>0</v>
      </c>
      <c r="E161" s="41">
        <v>0</v>
      </c>
      <c r="F161" s="41">
        <v>0</v>
      </c>
      <c r="G161" s="41">
        <v>0</v>
      </c>
      <c r="H161" s="51"/>
      <c r="I161" s="51"/>
      <c r="J161" s="51"/>
      <c r="K161" s="51"/>
    </row>
    <row r="162" spans="1:11" ht="14.1" customHeight="1" x14ac:dyDescent="0.25">
      <c r="A162" s="51"/>
      <c r="B162" s="51"/>
      <c r="C162" s="40" t="s">
        <v>88</v>
      </c>
      <c r="D162" s="41">
        <v>0</v>
      </c>
      <c r="E162" s="41">
        <v>0</v>
      </c>
      <c r="F162" s="41">
        <v>0</v>
      </c>
      <c r="G162" s="41">
        <v>0</v>
      </c>
      <c r="H162" s="51"/>
      <c r="I162" s="51"/>
      <c r="J162" s="51"/>
      <c r="K162" s="51"/>
    </row>
    <row r="163" spans="1:11" ht="14.1" customHeight="1" x14ac:dyDescent="0.25">
      <c r="A163" s="51"/>
      <c r="B163" s="51"/>
      <c r="C163" s="40" t="s">
        <v>83</v>
      </c>
      <c r="D163" s="41">
        <v>0</v>
      </c>
      <c r="E163" s="41">
        <v>0</v>
      </c>
      <c r="F163" s="41">
        <v>0</v>
      </c>
      <c r="G163" s="41">
        <v>0</v>
      </c>
      <c r="H163" s="51"/>
      <c r="I163" s="51"/>
      <c r="J163" s="51"/>
      <c r="K163" s="51"/>
    </row>
    <row r="164" spans="1:11" ht="14.1" customHeight="1" x14ac:dyDescent="0.25">
      <c r="A164" s="51"/>
      <c r="B164" s="51"/>
      <c r="C164" s="40" t="s">
        <v>84</v>
      </c>
      <c r="D164" s="41">
        <v>0</v>
      </c>
      <c r="E164" s="41">
        <v>0</v>
      </c>
      <c r="F164" s="41">
        <v>0</v>
      </c>
      <c r="G164" s="41">
        <v>0</v>
      </c>
      <c r="H164" s="51"/>
      <c r="I164" s="51"/>
      <c r="J164" s="51"/>
      <c r="K164" s="51"/>
    </row>
    <row r="165" spans="1:11" ht="14.1" customHeight="1" x14ac:dyDescent="0.25">
      <c r="A165" s="51"/>
      <c r="B165" s="51"/>
      <c r="C165" s="40" t="s">
        <v>89</v>
      </c>
      <c r="D165" s="41">
        <v>0</v>
      </c>
      <c r="E165" s="41">
        <v>0</v>
      </c>
      <c r="F165" s="41">
        <v>0</v>
      </c>
      <c r="G165" s="41">
        <v>0</v>
      </c>
      <c r="H165" s="51"/>
      <c r="I165" s="51"/>
      <c r="J165" s="51"/>
      <c r="K165" s="51"/>
    </row>
    <row r="166" spans="1:11" ht="14.1" customHeight="1" x14ac:dyDescent="0.25">
      <c r="A166" s="51"/>
      <c r="B166" s="51"/>
      <c r="C166" s="40" t="s">
        <v>83</v>
      </c>
      <c r="D166" s="41">
        <v>0</v>
      </c>
      <c r="E166" s="41">
        <v>0</v>
      </c>
      <c r="F166" s="41">
        <v>0</v>
      </c>
      <c r="G166" s="41">
        <v>0</v>
      </c>
      <c r="H166" s="51"/>
      <c r="I166" s="51"/>
      <c r="J166" s="51"/>
      <c r="K166" s="51"/>
    </row>
    <row r="167" spans="1:11" ht="14.1" customHeight="1" x14ac:dyDescent="0.25">
      <c r="A167" s="51"/>
      <c r="B167" s="51"/>
      <c r="C167" s="40" t="s">
        <v>84</v>
      </c>
      <c r="D167" s="41">
        <v>0</v>
      </c>
      <c r="E167" s="41">
        <v>0</v>
      </c>
      <c r="F167" s="41">
        <v>0</v>
      </c>
      <c r="G167" s="41">
        <v>0</v>
      </c>
      <c r="H167" s="51"/>
      <c r="I167" s="51"/>
      <c r="J167" s="51"/>
      <c r="K167" s="51"/>
    </row>
    <row r="168" spans="1:11" ht="14.1" customHeight="1" x14ac:dyDescent="0.25">
      <c r="A168" s="51"/>
      <c r="B168" s="51"/>
      <c r="C168" s="40" t="s">
        <v>90</v>
      </c>
      <c r="D168" s="41">
        <v>0</v>
      </c>
      <c r="E168" s="41">
        <v>0</v>
      </c>
      <c r="F168" s="41">
        <v>0</v>
      </c>
      <c r="G168" s="41">
        <v>0</v>
      </c>
      <c r="H168" s="51"/>
      <c r="I168" s="51"/>
      <c r="J168" s="51"/>
      <c r="K168" s="51"/>
    </row>
    <row r="169" spans="1:11" ht="14.1" customHeight="1" x14ac:dyDescent="0.25">
      <c r="A169" s="51"/>
      <c r="B169" s="51"/>
      <c r="C169" s="40" t="s">
        <v>83</v>
      </c>
      <c r="D169" s="41">
        <v>0</v>
      </c>
      <c r="E169" s="41">
        <v>0</v>
      </c>
      <c r="F169" s="41">
        <v>0</v>
      </c>
      <c r="G169" s="41">
        <v>0</v>
      </c>
      <c r="H169" s="51"/>
      <c r="I169" s="51"/>
      <c r="J169" s="51"/>
      <c r="K169" s="51"/>
    </row>
    <row r="170" spans="1:11" ht="14.1" customHeight="1" x14ac:dyDescent="0.25">
      <c r="A170" s="51"/>
      <c r="B170" s="51"/>
      <c r="C170" s="40" t="s">
        <v>84</v>
      </c>
      <c r="D170" s="41">
        <v>0</v>
      </c>
      <c r="E170" s="41">
        <v>0</v>
      </c>
      <c r="F170" s="41">
        <v>0</v>
      </c>
      <c r="G170" s="41">
        <v>0</v>
      </c>
      <c r="H170" s="51"/>
      <c r="I170" s="51"/>
      <c r="J170" s="51"/>
      <c r="K170" s="51"/>
    </row>
    <row r="171" spans="1:11" ht="14.1" customHeight="1" x14ac:dyDescent="0.25">
      <c r="A171" s="51"/>
      <c r="B171" s="51"/>
      <c r="C171" s="40" t="s">
        <v>91</v>
      </c>
      <c r="D171" s="41">
        <v>0</v>
      </c>
      <c r="E171" s="41">
        <v>0</v>
      </c>
      <c r="F171" s="41">
        <v>0</v>
      </c>
      <c r="G171" s="41">
        <v>0</v>
      </c>
      <c r="H171" s="51"/>
      <c r="I171" s="51"/>
      <c r="J171" s="51"/>
      <c r="K171" s="51"/>
    </row>
    <row r="172" spans="1:11" ht="14.1" customHeight="1" x14ac:dyDescent="0.25">
      <c r="A172" s="51"/>
      <c r="B172" s="51"/>
      <c r="C172" s="40" t="s">
        <v>83</v>
      </c>
      <c r="D172" s="41">
        <v>0</v>
      </c>
      <c r="E172" s="41">
        <v>0</v>
      </c>
      <c r="F172" s="41">
        <v>0</v>
      </c>
      <c r="G172" s="41">
        <v>0</v>
      </c>
      <c r="H172" s="51"/>
      <c r="I172" s="51"/>
      <c r="J172" s="51"/>
      <c r="K172" s="51"/>
    </row>
    <row r="173" spans="1:11" ht="14.1" customHeight="1" x14ac:dyDescent="0.25">
      <c r="A173" s="51"/>
      <c r="B173" s="51"/>
      <c r="C173" s="40" t="s">
        <v>92</v>
      </c>
      <c r="D173" s="41">
        <v>0</v>
      </c>
      <c r="E173" s="41">
        <v>0</v>
      </c>
      <c r="F173" s="41">
        <v>0</v>
      </c>
      <c r="G173" s="41">
        <v>0</v>
      </c>
      <c r="H173" s="51"/>
      <c r="I173" s="51"/>
      <c r="J173" s="51"/>
      <c r="K173" s="51"/>
    </row>
    <row r="174" spans="1:11" ht="14.1" customHeight="1" x14ac:dyDescent="0.25">
      <c r="A174" s="51"/>
      <c r="B174" s="51"/>
      <c r="C174" s="40" t="s">
        <v>93</v>
      </c>
      <c r="D174" s="41">
        <v>0</v>
      </c>
      <c r="E174" s="41">
        <v>0</v>
      </c>
      <c r="F174" s="41">
        <v>0</v>
      </c>
      <c r="G174" s="41">
        <v>0</v>
      </c>
      <c r="H174" s="51"/>
      <c r="I174" s="51"/>
      <c r="J174" s="51"/>
      <c r="K174" s="51"/>
    </row>
    <row r="175" spans="1:11" ht="14.1" customHeight="1" x14ac:dyDescent="0.25">
      <c r="A175" s="51"/>
      <c r="B175" s="51"/>
      <c r="C175" s="40" t="s">
        <v>94</v>
      </c>
      <c r="D175" s="41">
        <v>0</v>
      </c>
      <c r="E175" s="41">
        <v>0</v>
      </c>
      <c r="F175" s="41">
        <v>0</v>
      </c>
      <c r="G175" s="41">
        <v>0</v>
      </c>
      <c r="H175" s="51"/>
      <c r="I175" s="51"/>
      <c r="J175" s="51"/>
      <c r="K175" s="51"/>
    </row>
    <row r="176" spans="1:11" ht="14.1" customHeight="1" x14ac:dyDescent="0.25">
      <c r="A176" s="51"/>
      <c r="B176" s="51"/>
      <c r="C176" s="40" t="s">
        <v>95</v>
      </c>
      <c r="D176" s="41">
        <v>0</v>
      </c>
      <c r="E176" s="41">
        <v>0</v>
      </c>
      <c r="F176" s="41">
        <v>0</v>
      </c>
      <c r="G176" s="41">
        <v>0</v>
      </c>
      <c r="H176" s="51"/>
      <c r="I176" s="51"/>
      <c r="J176" s="51"/>
      <c r="K176" s="51"/>
    </row>
    <row r="177" spans="1:11" ht="14.1" customHeight="1" x14ac:dyDescent="0.25">
      <c r="A177" s="51"/>
      <c r="B177" s="51"/>
      <c r="C177" s="40" t="s">
        <v>96</v>
      </c>
      <c r="D177" s="41">
        <v>0</v>
      </c>
      <c r="E177" s="41">
        <v>1000000</v>
      </c>
      <c r="F177" s="41">
        <v>0</v>
      </c>
      <c r="G177" s="41">
        <v>0</v>
      </c>
      <c r="H177" s="51"/>
      <c r="I177" s="51"/>
      <c r="J177" s="51"/>
      <c r="K177" s="51"/>
    </row>
    <row r="178" spans="1:11" ht="14.1" customHeight="1" x14ac:dyDescent="0.25">
      <c r="A178" s="51"/>
      <c r="B178" s="51"/>
      <c r="C178" s="40" t="s">
        <v>83</v>
      </c>
      <c r="D178" s="41">
        <v>0</v>
      </c>
      <c r="E178" s="41">
        <v>1000000</v>
      </c>
      <c r="F178" s="41">
        <v>0</v>
      </c>
      <c r="G178" s="41">
        <v>0</v>
      </c>
      <c r="H178" s="51"/>
      <c r="I178" s="51"/>
      <c r="J178" s="51"/>
      <c r="K178" s="51"/>
    </row>
    <row r="179" spans="1:11" ht="14.1" customHeight="1" x14ac:dyDescent="0.25">
      <c r="A179" s="51"/>
      <c r="B179" s="51"/>
      <c r="C179" s="40" t="s">
        <v>92</v>
      </c>
      <c r="D179" s="41">
        <v>0</v>
      </c>
      <c r="E179" s="41">
        <v>0</v>
      </c>
      <c r="F179" s="41">
        <v>0</v>
      </c>
      <c r="G179" s="41">
        <v>0</v>
      </c>
      <c r="H179" s="51"/>
      <c r="I179" s="51"/>
      <c r="J179" s="51"/>
      <c r="K179" s="51"/>
    </row>
    <row r="180" spans="1:11" ht="14.1" customHeight="1" x14ac:dyDescent="0.25">
      <c r="A180" s="51"/>
      <c r="B180" s="51"/>
      <c r="C180" s="40" t="s">
        <v>93</v>
      </c>
      <c r="D180" s="41">
        <v>0</v>
      </c>
      <c r="E180" s="41">
        <v>0</v>
      </c>
      <c r="F180" s="41">
        <v>0</v>
      </c>
      <c r="G180" s="41">
        <v>0</v>
      </c>
      <c r="H180" s="51"/>
      <c r="I180" s="51"/>
      <c r="J180" s="51"/>
      <c r="K180" s="51"/>
    </row>
    <row r="181" spans="1:11" ht="14.1" customHeight="1" x14ac:dyDescent="0.25">
      <c r="A181" s="51"/>
      <c r="B181" s="51"/>
      <c r="C181" s="40" t="s">
        <v>94</v>
      </c>
      <c r="D181" s="41">
        <v>0</v>
      </c>
      <c r="E181" s="41">
        <v>0</v>
      </c>
      <c r="F181" s="41">
        <v>0</v>
      </c>
      <c r="G181" s="41">
        <v>0</v>
      </c>
      <c r="H181" s="51"/>
      <c r="I181" s="51"/>
      <c r="J181" s="51"/>
      <c r="K181" s="51"/>
    </row>
    <row r="182" spans="1:11" ht="14.1" customHeight="1" x14ac:dyDescent="0.25">
      <c r="A182" s="51"/>
      <c r="B182" s="51"/>
      <c r="C182" s="40" t="s">
        <v>95</v>
      </c>
      <c r="D182" s="41">
        <v>0</v>
      </c>
      <c r="E182" s="41">
        <v>0</v>
      </c>
      <c r="F182" s="41">
        <v>0</v>
      </c>
      <c r="G182" s="41">
        <v>0</v>
      </c>
      <c r="H182" s="51"/>
      <c r="I182" s="51"/>
      <c r="J182" s="51"/>
      <c r="K182" s="51"/>
    </row>
    <row r="183" spans="1:11" ht="14.1" customHeight="1" x14ac:dyDescent="0.25">
      <c r="A183" s="51"/>
      <c r="B183" s="51"/>
      <c r="C183" s="40" t="s">
        <v>97</v>
      </c>
      <c r="D183" s="41">
        <v>0</v>
      </c>
      <c r="E183" s="41">
        <v>0</v>
      </c>
      <c r="F183" s="41">
        <v>0</v>
      </c>
      <c r="G183" s="41">
        <v>0</v>
      </c>
      <c r="H183" s="51"/>
      <c r="I183" s="51"/>
      <c r="J183" s="51"/>
      <c r="K183" s="51"/>
    </row>
    <row r="184" spans="1:11" ht="14.1" customHeight="1" x14ac:dyDescent="0.25">
      <c r="A184" s="51"/>
      <c r="B184" s="51"/>
      <c r="C184" s="40" t="s">
        <v>83</v>
      </c>
      <c r="D184" s="41">
        <v>0</v>
      </c>
      <c r="E184" s="41">
        <v>0</v>
      </c>
      <c r="F184" s="41">
        <v>0</v>
      </c>
      <c r="G184" s="41">
        <v>0</v>
      </c>
      <c r="H184" s="51"/>
      <c r="I184" s="51"/>
      <c r="J184" s="51"/>
      <c r="K184" s="51"/>
    </row>
    <row r="185" spans="1:11" ht="14.1" customHeight="1" x14ac:dyDescent="0.25">
      <c r="A185" s="51"/>
      <c r="B185" s="51"/>
      <c r="C185" s="40" t="s">
        <v>92</v>
      </c>
      <c r="D185" s="41">
        <v>0</v>
      </c>
      <c r="E185" s="41">
        <v>0</v>
      </c>
      <c r="F185" s="41">
        <v>0</v>
      </c>
      <c r="G185" s="41">
        <v>0</v>
      </c>
      <c r="H185" s="51"/>
      <c r="I185" s="51"/>
      <c r="J185" s="51"/>
      <c r="K185" s="51"/>
    </row>
    <row r="186" spans="1:11" ht="14.1" customHeight="1" x14ac:dyDescent="0.25">
      <c r="A186" s="51"/>
      <c r="B186" s="51"/>
      <c r="C186" s="40" t="s">
        <v>93</v>
      </c>
      <c r="D186" s="41">
        <v>0</v>
      </c>
      <c r="E186" s="41">
        <v>0</v>
      </c>
      <c r="F186" s="41">
        <v>0</v>
      </c>
      <c r="G186" s="41">
        <v>0</v>
      </c>
      <c r="H186" s="51"/>
      <c r="I186" s="51"/>
      <c r="J186" s="51"/>
      <c r="K186" s="51"/>
    </row>
    <row r="187" spans="1:11" ht="14.1" customHeight="1" x14ac:dyDescent="0.25">
      <c r="A187" s="51"/>
      <c r="B187" s="51"/>
      <c r="C187" s="40" t="s">
        <v>94</v>
      </c>
      <c r="D187" s="41">
        <v>0</v>
      </c>
      <c r="E187" s="41">
        <v>0</v>
      </c>
      <c r="F187" s="41">
        <v>0</v>
      </c>
      <c r="G187" s="41">
        <v>0</v>
      </c>
      <c r="H187" s="51"/>
      <c r="I187" s="51"/>
      <c r="J187" s="51"/>
      <c r="K187" s="51"/>
    </row>
    <row r="188" spans="1:11" ht="14.1" customHeight="1" x14ac:dyDescent="0.25">
      <c r="A188" s="51"/>
      <c r="B188" s="51"/>
      <c r="C188" s="40" t="s">
        <v>95</v>
      </c>
      <c r="D188" s="41">
        <v>0</v>
      </c>
      <c r="E188" s="41">
        <v>0</v>
      </c>
      <c r="F188" s="41">
        <v>0</v>
      </c>
      <c r="G188" s="41">
        <v>0</v>
      </c>
      <c r="H188" s="51"/>
      <c r="I188" s="51"/>
      <c r="J188" s="51"/>
      <c r="K188" s="51"/>
    </row>
    <row r="189" spans="1:11" ht="14.1" customHeight="1" x14ac:dyDescent="0.25">
      <c r="A189" s="51"/>
      <c r="B189" s="51"/>
      <c r="C189" s="40" t="s">
        <v>98</v>
      </c>
      <c r="D189" s="41">
        <v>0</v>
      </c>
      <c r="E189" s="41">
        <v>0</v>
      </c>
      <c r="F189" s="41">
        <v>0</v>
      </c>
      <c r="G189" s="41">
        <v>0</v>
      </c>
      <c r="H189" s="51"/>
      <c r="I189" s="51"/>
      <c r="J189" s="51"/>
      <c r="K189" s="51"/>
    </row>
    <row r="190" spans="1:11" ht="14.1" customHeight="1" x14ac:dyDescent="0.25">
      <c r="A190" s="51"/>
      <c r="B190" s="51"/>
      <c r="C190" s="40" t="s">
        <v>99</v>
      </c>
      <c r="D190" s="41">
        <v>0</v>
      </c>
      <c r="E190" s="41">
        <v>0</v>
      </c>
      <c r="F190" s="41">
        <v>0</v>
      </c>
      <c r="G190" s="41">
        <v>0</v>
      </c>
      <c r="H190" s="51"/>
      <c r="I190" s="51"/>
      <c r="J190" s="51"/>
      <c r="K190" s="51"/>
    </row>
    <row r="191" spans="1:11" ht="14.1" customHeight="1" x14ac:dyDescent="0.25">
      <c r="A191" s="51"/>
      <c r="B191" s="51"/>
      <c r="C191" s="36" t="s">
        <v>100</v>
      </c>
      <c r="D191" s="41">
        <v>0</v>
      </c>
      <c r="E191" s="41">
        <v>1000000</v>
      </c>
      <c r="F191" s="41">
        <v>0</v>
      </c>
      <c r="G191" s="41">
        <v>0</v>
      </c>
      <c r="H191" s="51"/>
      <c r="I191" s="51"/>
      <c r="J191" s="51"/>
      <c r="K191" s="51"/>
    </row>
    <row r="192" spans="1:11" ht="14.1" customHeight="1" x14ac:dyDescent="0.25">
      <c r="A192" s="51"/>
      <c r="B192" s="51"/>
      <c r="C192" s="30" t="s">
        <v>50</v>
      </c>
      <c r="D192" s="1575" t="s">
        <v>2608</v>
      </c>
      <c r="E192" s="1576"/>
      <c r="F192" s="1576"/>
      <c r="G192" s="1576"/>
      <c r="H192" s="51"/>
      <c r="I192" s="51"/>
      <c r="J192" s="51"/>
      <c r="K192" s="51"/>
    </row>
    <row r="193" spans="1:11" ht="14.1" customHeight="1" x14ac:dyDescent="0.25">
      <c r="A193" s="51"/>
      <c r="B193" s="51"/>
      <c r="C193" s="31" t="s">
        <v>52</v>
      </c>
      <c r="D193" s="1587" t="s">
        <v>2609</v>
      </c>
      <c r="E193" s="1588"/>
      <c r="F193" s="1588"/>
      <c r="G193" s="1588"/>
      <c r="H193" s="51"/>
      <c r="I193" s="51"/>
      <c r="J193" s="51"/>
      <c r="K193" s="51"/>
    </row>
    <row r="194" spans="1:11" ht="14.1" customHeight="1" x14ac:dyDescent="0.25">
      <c r="A194" s="51"/>
      <c r="B194" s="51"/>
      <c r="C194" s="31" t="s">
        <v>54</v>
      </c>
      <c r="D194" s="1587" t="s">
        <v>2610</v>
      </c>
      <c r="E194" s="1588"/>
      <c r="F194" s="1588"/>
      <c r="G194" s="1588"/>
      <c r="H194" s="51"/>
      <c r="I194" s="51"/>
      <c r="J194" s="51"/>
      <c r="K194" s="51"/>
    </row>
    <row r="195" spans="1:11" ht="15" customHeight="1" x14ac:dyDescent="0.25">
      <c r="A195" s="51"/>
      <c r="B195" s="51"/>
      <c r="C195" s="52"/>
      <c r="D195" s="33">
        <v>2023</v>
      </c>
      <c r="E195" s="33">
        <v>2024</v>
      </c>
      <c r="F195" s="33">
        <v>2025</v>
      </c>
      <c r="G195" s="33">
        <v>2026</v>
      </c>
      <c r="H195" s="51"/>
      <c r="I195" s="51"/>
      <c r="J195" s="51"/>
      <c r="K195" s="51"/>
    </row>
    <row r="196" spans="1:11" ht="15" customHeight="1" x14ac:dyDescent="0.25">
      <c r="A196" s="51"/>
      <c r="B196" s="51"/>
      <c r="C196" s="53"/>
      <c r="D196" s="35" t="s">
        <v>17</v>
      </c>
      <c r="E196" s="35" t="s">
        <v>18</v>
      </c>
      <c r="F196" s="35" t="s">
        <v>18</v>
      </c>
      <c r="G196" s="35" t="s">
        <v>18</v>
      </c>
      <c r="H196" s="51"/>
      <c r="I196" s="51"/>
      <c r="J196" s="51"/>
      <c r="K196" s="51"/>
    </row>
    <row r="197" spans="1:11" ht="14.1" customHeight="1" x14ac:dyDescent="0.25">
      <c r="A197" s="51"/>
      <c r="B197" s="51"/>
      <c r="C197" s="38" t="s">
        <v>56</v>
      </c>
      <c r="D197" s="39" t="s">
        <v>128</v>
      </c>
      <c r="E197" s="39" t="s">
        <v>128</v>
      </c>
      <c r="F197" s="39" t="s">
        <v>75</v>
      </c>
      <c r="G197" s="39" t="s">
        <v>75</v>
      </c>
      <c r="H197" s="51"/>
      <c r="I197" s="51"/>
      <c r="J197" s="51"/>
      <c r="K197" s="51"/>
    </row>
    <row r="198" spans="1:11" ht="14.1" customHeight="1" x14ac:dyDescent="0.25">
      <c r="A198" s="51"/>
      <c r="B198" s="51"/>
      <c r="C198" s="38" t="s">
        <v>59</v>
      </c>
      <c r="D198" s="39" t="s">
        <v>2504</v>
      </c>
      <c r="E198" s="39" t="s">
        <v>2611</v>
      </c>
      <c r="F198" s="39" t="s">
        <v>75</v>
      </c>
      <c r="G198" s="39" t="s">
        <v>75</v>
      </c>
      <c r="H198" s="51"/>
      <c r="I198" s="51"/>
      <c r="J198" s="51"/>
      <c r="K198" s="51"/>
    </row>
    <row r="199" spans="1:11" ht="14.1" customHeight="1" x14ac:dyDescent="0.25">
      <c r="A199" s="51"/>
      <c r="B199" s="51"/>
      <c r="C199" s="38" t="s">
        <v>63</v>
      </c>
      <c r="D199" s="39" t="s">
        <v>2504</v>
      </c>
      <c r="E199" s="39" t="s">
        <v>2611</v>
      </c>
      <c r="F199" s="39" t="s">
        <v>75</v>
      </c>
      <c r="G199" s="39" t="s">
        <v>75</v>
      </c>
      <c r="H199" s="51"/>
      <c r="I199" s="51"/>
      <c r="J199" s="51"/>
      <c r="K199" s="51"/>
    </row>
    <row r="200" spans="1:11" ht="14.1" customHeight="1" x14ac:dyDescent="0.25">
      <c r="A200" s="51"/>
      <c r="B200" s="51"/>
      <c r="C200" s="38" t="s">
        <v>68</v>
      </c>
      <c r="D200" s="39" t="s">
        <v>69</v>
      </c>
      <c r="E200" s="39" t="s">
        <v>75</v>
      </c>
      <c r="F200" s="39" t="s">
        <v>206</v>
      </c>
      <c r="G200" s="39" t="s">
        <v>69</v>
      </c>
      <c r="H200" s="51"/>
      <c r="I200" s="51"/>
      <c r="J200" s="51"/>
      <c r="K200" s="51"/>
    </row>
    <row r="201" spans="1:11" ht="14.1" customHeight="1" x14ac:dyDescent="0.25">
      <c r="A201" s="51"/>
      <c r="B201" s="51"/>
      <c r="C201" s="38" t="s">
        <v>73</v>
      </c>
      <c r="D201" s="39" t="s">
        <v>69</v>
      </c>
      <c r="E201" s="39" t="s">
        <v>238</v>
      </c>
      <c r="F201" s="39" t="s">
        <v>206</v>
      </c>
      <c r="G201" s="39" t="s">
        <v>69</v>
      </c>
      <c r="H201" s="51"/>
      <c r="I201" s="51"/>
      <c r="J201" s="51"/>
      <c r="K201" s="51"/>
    </row>
    <row r="202" spans="1:11" ht="14.1" customHeight="1" x14ac:dyDescent="0.25">
      <c r="A202" s="51"/>
      <c r="B202" s="51"/>
      <c r="C202" s="38" t="s">
        <v>77</v>
      </c>
      <c r="D202" s="39" t="s">
        <v>69</v>
      </c>
      <c r="E202" s="39" t="s">
        <v>238</v>
      </c>
      <c r="F202" s="39" t="s">
        <v>206</v>
      </c>
      <c r="G202" s="39" t="s">
        <v>69</v>
      </c>
      <c r="H202" s="51"/>
      <c r="I202" s="51"/>
      <c r="J202" s="51"/>
      <c r="K202" s="51"/>
    </row>
    <row r="203" spans="1:11" ht="14.1" customHeight="1" x14ac:dyDescent="0.25">
      <c r="A203" s="51"/>
      <c r="B203" s="51"/>
      <c r="C203" s="1589" t="s">
        <v>81</v>
      </c>
      <c r="D203" s="1590"/>
      <c r="E203" s="1590"/>
      <c r="F203" s="1590"/>
      <c r="G203" s="1590"/>
      <c r="H203" s="51"/>
      <c r="I203" s="51"/>
      <c r="J203" s="51"/>
      <c r="K203" s="51"/>
    </row>
    <row r="204" spans="1:11" ht="14.1" customHeight="1" x14ac:dyDescent="0.25">
      <c r="A204" s="51"/>
      <c r="B204" s="51"/>
      <c r="C204" s="52"/>
      <c r="D204" s="33">
        <v>2023</v>
      </c>
      <c r="E204" s="33">
        <v>2024</v>
      </c>
      <c r="F204" s="33">
        <v>2025</v>
      </c>
      <c r="G204" s="33">
        <v>2026</v>
      </c>
      <c r="H204" s="51"/>
      <c r="I204" s="51"/>
      <c r="J204" s="51"/>
      <c r="K204" s="51"/>
    </row>
    <row r="205" spans="1:11" ht="14.1" customHeight="1" x14ac:dyDescent="0.25">
      <c r="A205" s="51"/>
      <c r="B205" s="51"/>
      <c r="C205" s="53"/>
      <c r="D205" s="35" t="s">
        <v>17</v>
      </c>
      <c r="E205" s="35" t="s">
        <v>18</v>
      </c>
      <c r="F205" s="35" t="s">
        <v>18</v>
      </c>
      <c r="G205" s="35" t="s">
        <v>18</v>
      </c>
      <c r="H205" s="51"/>
      <c r="I205" s="51"/>
      <c r="J205" s="51"/>
      <c r="K205" s="51"/>
    </row>
    <row r="206" spans="1:11" ht="14.1" customHeight="1" x14ac:dyDescent="0.25">
      <c r="A206" s="51"/>
      <c r="B206" s="51"/>
      <c r="C206" s="40" t="s">
        <v>82</v>
      </c>
      <c r="D206" s="41">
        <v>0</v>
      </c>
      <c r="E206" s="41">
        <v>0</v>
      </c>
      <c r="F206" s="41">
        <v>0</v>
      </c>
      <c r="G206" s="41">
        <v>0</v>
      </c>
      <c r="H206" s="51"/>
      <c r="I206" s="51"/>
      <c r="J206" s="51"/>
      <c r="K206" s="51"/>
    </row>
    <row r="207" spans="1:11" ht="14.1" customHeight="1" x14ac:dyDescent="0.25">
      <c r="A207" s="51"/>
      <c r="B207" s="51"/>
      <c r="C207" s="40" t="s">
        <v>83</v>
      </c>
      <c r="D207" s="41">
        <v>0</v>
      </c>
      <c r="E207" s="41">
        <v>0</v>
      </c>
      <c r="F207" s="41">
        <v>0</v>
      </c>
      <c r="G207" s="41">
        <v>0</v>
      </c>
      <c r="H207" s="51"/>
      <c r="I207" s="51"/>
      <c r="J207" s="51"/>
      <c r="K207" s="51"/>
    </row>
    <row r="208" spans="1:11" ht="14.1" customHeight="1" x14ac:dyDescent="0.25">
      <c r="A208" s="51"/>
      <c r="B208" s="51"/>
      <c r="C208" s="40" t="s">
        <v>84</v>
      </c>
      <c r="D208" s="41">
        <v>0</v>
      </c>
      <c r="E208" s="41">
        <v>0</v>
      </c>
      <c r="F208" s="41">
        <v>0</v>
      </c>
      <c r="G208" s="41">
        <v>0</v>
      </c>
      <c r="H208" s="51"/>
      <c r="I208" s="51"/>
      <c r="J208" s="51"/>
      <c r="K208" s="51"/>
    </row>
    <row r="209" spans="1:11" ht="14.1" customHeight="1" x14ac:dyDescent="0.25">
      <c r="A209" s="51"/>
      <c r="B209" s="51"/>
      <c r="C209" s="40" t="s">
        <v>85</v>
      </c>
      <c r="D209" s="41">
        <v>0</v>
      </c>
      <c r="E209" s="41">
        <v>0</v>
      </c>
      <c r="F209" s="41">
        <v>0</v>
      </c>
      <c r="G209" s="41">
        <v>0</v>
      </c>
      <c r="H209" s="51"/>
      <c r="I209" s="51"/>
      <c r="J209" s="51"/>
      <c r="K209" s="51"/>
    </row>
    <row r="210" spans="1:11" ht="14.1" customHeight="1" x14ac:dyDescent="0.25">
      <c r="A210" s="51"/>
      <c r="B210" s="51"/>
      <c r="C210" s="40" t="s">
        <v>83</v>
      </c>
      <c r="D210" s="41">
        <v>0</v>
      </c>
      <c r="E210" s="41">
        <v>0</v>
      </c>
      <c r="F210" s="41">
        <v>0</v>
      </c>
      <c r="G210" s="41">
        <v>0</v>
      </c>
      <c r="H210" s="51"/>
      <c r="I210" s="51"/>
      <c r="J210" s="51"/>
      <c r="K210" s="51"/>
    </row>
    <row r="211" spans="1:11" ht="14.1" customHeight="1" x14ac:dyDescent="0.25">
      <c r="A211" s="51"/>
      <c r="B211" s="51"/>
      <c r="C211" s="40" t="s">
        <v>84</v>
      </c>
      <c r="D211" s="41">
        <v>0</v>
      </c>
      <c r="E211" s="41">
        <v>0</v>
      </c>
      <c r="F211" s="41">
        <v>0</v>
      </c>
      <c r="G211" s="41">
        <v>0</v>
      </c>
      <c r="H211" s="51"/>
      <c r="I211" s="51"/>
      <c r="J211" s="51"/>
      <c r="K211" s="51"/>
    </row>
    <row r="212" spans="1:11" ht="14.1" customHeight="1" x14ac:dyDescent="0.25">
      <c r="A212" s="51"/>
      <c r="B212" s="51"/>
      <c r="C212" s="40" t="s">
        <v>86</v>
      </c>
      <c r="D212" s="41">
        <v>0</v>
      </c>
      <c r="E212" s="41">
        <v>0</v>
      </c>
      <c r="F212" s="41">
        <v>0</v>
      </c>
      <c r="G212" s="41">
        <v>0</v>
      </c>
      <c r="H212" s="51"/>
      <c r="I212" s="51"/>
      <c r="J212" s="51"/>
      <c r="K212" s="51"/>
    </row>
    <row r="213" spans="1:11" ht="14.1" customHeight="1" x14ac:dyDescent="0.25">
      <c r="A213" s="51"/>
      <c r="B213" s="51"/>
      <c r="C213" s="40" t="s">
        <v>83</v>
      </c>
      <c r="D213" s="41">
        <v>0</v>
      </c>
      <c r="E213" s="41">
        <v>0</v>
      </c>
      <c r="F213" s="41">
        <v>0</v>
      </c>
      <c r="G213" s="41">
        <v>0</v>
      </c>
      <c r="H213" s="51"/>
      <c r="I213" s="51"/>
      <c r="J213" s="51"/>
      <c r="K213" s="51"/>
    </row>
    <row r="214" spans="1:11" ht="14.1" customHeight="1" x14ac:dyDescent="0.25">
      <c r="A214" s="51"/>
      <c r="B214" s="51"/>
      <c r="C214" s="40" t="s">
        <v>84</v>
      </c>
      <c r="D214" s="41">
        <v>0</v>
      </c>
      <c r="E214" s="41">
        <v>0</v>
      </c>
      <c r="F214" s="41">
        <v>0</v>
      </c>
      <c r="G214" s="41">
        <v>0</v>
      </c>
      <c r="H214" s="51"/>
      <c r="I214" s="51"/>
      <c r="J214" s="51"/>
      <c r="K214" s="51"/>
    </row>
    <row r="215" spans="1:11" ht="14.1" customHeight="1" x14ac:dyDescent="0.25">
      <c r="A215" s="51"/>
      <c r="B215" s="51"/>
      <c r="C215" s="40" t="s">
        <v>87</v>
      </c>
      <c r="D215" s="41">
        <v>0</v>
      </c>
      <c r="E215" s="41">
        <v>0</v>
      </c>
      <c r="F215" s="41">
        <v>0</v>
      </c>
      <c r="G215" s="41">
        <v>0</v>
      </c>
      <c r="H215" s="51"/>
      <c r="I215" s="51"/>
      <c r="J215" s="51"/>
      <c r="K215" s="51"/>
    </row>
    <row r="216" spans="1:11" ht="14.1" customHeight="1" x14ac:dyDescent="0.25">
      <c r="A216" s="51"/>
      <c r="B216" s="51"/>
      <c r="C216" s="40" t="s">
        <v>83</v>
      </c>
      <c r="D216" s="41">
        <v>0</v>
      </c>
      <c r="E216" s="41">
        <v>0</v>
      </c>
      <c r="F216" s="41">
        <v>0</v>
      </c>
      <c r="G216" s="41">
        <v>0</v>
      </c>
      <c r="H216" s="51"/>
      <c r="I216" s="51"/>
      <c r="J216" s="51"/>
      <c r="K216" s="51"/>
    </row>
    <row r="217" spans="1:11" ht="14.1" customHeight="1" x14ac:dyDescent="0.25">
      <c r="A217" s="51"/>
      <c r="B217" s="51"/>
      <c r="C217" s="40" t="s">
        <v>84</v>
      </c>
      <c r="D217" s="41">
        <v>0</v>
      </c>
      <c r="E217" s="41">
        <v>0</v>
      </c>
      <c r="F217" s="41">
        <v>0</v>
      </c>
      <c r="G217" s="41">
        <v>0</v>
      </c>
      <c r="H217" s="51"/>
      <c r="I217" s="51"/>
      <c r="J217" s="51"/>
      <c r="K217" s="51"/>
    </row>
    <row r="218" spans="1:11" ht="14.1" customHeight="1" x14ac:dyDescent="0.25">
      <c r="A218" s="51"/>
      <c r="B218" s="51"/>
      <c r="C218" s="40" t="s">
        <v>88</v>
      </c>
      <c r="D218" s="41">
        <v>0</v>
      </c>
      <c r="E218" s="41">
        <v>0</v>
      </c>
      <c r="F218" s="41">
        <v>0</v>
      </c>
      <c r="G218" s="41">
        <v>0</v>
      </c>
      <c r="H218" s="51"/>
      <c r="I218" s="51"/>
      <c r="J218" s="51"/>
      <c r="K218" s="51"/>
    </row>
    <row r="219" spans="1:11" ht="14.1" customHeight="1" x14ac:dyDescent="0.25">
      <c r="A219" s="51"/>
      <c r="B219" s="51"/>
      <c r="C219" s="40" t="s">
        <v>83</v>
      </c>
      <c r="D219" s="41">
        <v>0</v>
      </c>
      <c r="E219" s="41">
        <v>0</v>
      </c>
      <c r="F219" s="41">
        <v>0</v>
      </c>
      <c r="G219" s="41">
        <v>0</v>
      </c>
      <c r="H219" s="51"/>
      <c r="I219" s="51"/>
      <c r="J219" s="51"/>
      <c r="K219" s="51"/>
    </row>
    <row r="220" spans="1:11" ht="14.1" customHeight="1" x14ac:dyDescent="0.25">
      <c r="A220" s="51"/>
      <c r="B220" s="51"/>
      <c r="C220" s="40" t="s">
        <v>84</v>
      </c>
      <c r="D220" s="41">
        <v>0</v>
      </c>
      <c r="E220" s="41">
        <v>0</v>
      </c>
      <c r="F220" s="41">
        <v>0</v>
      </c>
      <c r="G220" s="41">
        <v>0</v>
      </c>
      <c r="H220" s="51"/>
      <c r="I220" s="51"/>
      <c r="J220" s="51"/>
      <c r="K220" s="51"/>
    </row>
    <row r="221" spans="1:11" ht="14.1" customHeight="1" x14ac:dyDescent="0.25">
      <c r="A221" s="51"/>
      <c r="B221" s="51"/>
      <c r="C221" s="40" t="s">
        <v>89</v>
      </c>
      <c r="D221" s="41">
        <v>0</v>
      </c>
      <c r="E221" s="41">
        <v>0</v>
      </c>
      <c r="F221" s="41">
        <v>0</v>
      </c>
      <c r="G221" s="41">
        <v>0</v>
      </c>
      <c r="H221" s="51"/>
      <c r="I221" s="51"/>
      <c r="J221" s="51"/>
      <c r="K221" s="51"/>
    </row>
    <row r="222" spans="1:11" ht="14.1" customHeight="1" x14ac:dyDescent="0.25">
      <c r="A222" s="51"/>
      <c r="B222" s="51"/>
      <c r="C222" s="40" t="s">
        <v>83</v>
      </c>
      <c r="D222" s="41">
        <v>0</v>
      </c>
      <c r="E222" s="41">
        <v>0</v>
      </c>
      <c r="F222" s="41">
        <v>0</v>
      </c>
      <c r="G222" s="41">
        <v>0</v>
      </c>
      <c r="H222" s="51"/>
      <c r="I222" s="51"/>
      <c r="J222" s="51"/>
      <c r="K222" s="51"/>
    </row>
    <row r="223" spans="1:11" ht="14.1" customHeight="1" x14ac:dyDescent="0.25">
      <c r="A223" s="51"/>
      <c r="B223" s="51"/>
      <c r="C223" s="40" t="s">
        <v>84</v>
      </c>
      <c r="D223" s="41">
        <v>0</v>
      </c>
      <c r="E223" s="41">
        <v>0</v>
      </c>
      <c r="F223" s="41">
        <v>0</v>
      </c>
      <c r="G223" s="41">
        <v>0</v>
      </c>
      <c r="H223" s="51"/>
      <c r="I223" s="51"/>
      <c r="J223" s="51"/>
      <c r="K223" s="51"/>
    </row>
    <row r="224" spans="1:11" ht="14.1" customHeight="1" x14ac:dyDescent="0.25">
      <c r="A224" s="51"/>
      <c r="B224" s="51"/>
      <c r="C224" s="40" t="s">
        <v>90</v>
      </c>
      <c r="D224" s="41">
        <v>0</v>
      </c>
      <c r="E224" s="41">
        <v>0</v>
      </c>
      <c r="F224" s="41">
        <v>0</v>
      </c>
      <c r="G224" s="41">
        <v>0</v>
      </c>
      <c r="H224" s="51"/>
      <c r="I224" s="51"/>
      <c r="J224" s="51"/>
      <c r="K224" s="51"/>
    </row>
    <row r="225" spans="1:11" ht="14.1" customHeight="1" x14ac:dyDescent="0.25">
      <c r="A225" s="51"/>
      <c r="B225" s="51"/>
      <c r="C225" s="40" t="s">
        <v>83</v>
      </c>
      <c r="D225" s="41">
        <v>0</v>
      </c>
      <c r="E225" s="41">
        <v>0</v>
      </c>
      <c r="F225" s="41">
        <v>0</v>
      </c>
      <c r="G225" s="41">
        <v>0</v>
      </c>
      <c r="H225" s="51"/>
      <c r="I225" s="51"/>
      <c r="J225" s="51"/>
      <c r="K225" s="51"/>
    </row>
    <row r="226" spans="1:11" ht="14.1" customHeight="1" x14ac:dyDescent="0.25">
      <c r="A226" s="51"/>
      <c r="B226" s="51"/>
      <c r="C226" s="40" t="s">
        <v>84</v>
      </c>
      <c r="D226" s="41">
        <v>0</v>
      </c>
      <c r="E226" s="41">
        <v>0</v>
      </c>
      <c r="F226" s="41">
        <v>0</v>
      </c>
      <c r="G226" s="41">
        <v>0</v>
      </c>
      <c r="H226" s="51"/>
      <c r="I226" s="51"/>
      <c r="J226" s="51"/>
      <c r="K226" s="51"/>
    </row>
    <row r="227" spans="1:11" ht="14.1" customHeight="1" x14ac:dyDescent="0.25">
      <c r="A227" s="51"/>
      <c r="B227" s="51"/>
      <c r="C227" s="40" t="s">
        <v>91</v>
      </c>
      <c r="D227" s="41">
        <v>0</v>
      </c>
      <c r="E227" s="41">
        <v>0</v>
      </c>
      <c r="F227" s="41">
        <v>0</v>
      </c>
      <c r="G227" s="41">
        <v>0</v>
      </c>
      <c r="H227" s="51"/>
      <c r="I227" s="51"/>
      <c r="J227" s="51"/>
      <c r="K227" s="51"/>
    </row>
    <row r="228" spans="1:11" ht="14.1" customHeight="1" x14ac:dyDescent="0.25">
      <c r="A228" s="51"/>
      <c r="B228" s="51"/>
      <c r="C228" s="40" t="s">
        <v>83</v>
      </c>
      <c r="D228" s="41">
        <v>0</v>
      </c>
      <c r="E228" s="41">
        <v>0</v>
      </c>
      <c r="F228" s="41">
        <v>0</v>
      </c>
      <c r="G228" s="41">
        <v>0</v>
      </c>
      <c r="H228" s="51"/>
      <c r="I228" s="51"/>
      <c r="J228" s="51"/>
      <c r="K228" s="51"/>
    </row>
    <row r="229" spans="1:11" ht="14.1" customHeight="1" x14ac:dyDescent="0.25">
      <c r="A229" s="51"/>
      <c r="B229" s="51"/>
      <c r="C229" s="40" t="s">
        <v>92</v>
      </c>
      <c r="D229" s="41">
        <v>0</v>
      </c>
      <c r="E229" s="41">
        <v>0</v>
      </c>
      <c r="F229" s="41">
        <v>0</v>
      </c>
      <c r="G229" s="41">
        <v>0</v>
      </c>
      <c r="H229" s="51"/>
      <c r="I229" s="51"/>
      <c r="J229" s="51"/>
      <c r="K229" s="51"/>
    </row>
    <row r="230" spans="1:11" ht="14.1" customHeight="1" x14ac:dyDescent="0.25">
      <c r="A230" s="51"/>
      <c r="B230" s="51"/>
      <c r="C230" s="40" t="s">
        <v>93</v>
      </c>
      <c r="D230" s="41">
        <v>0</v>
      </c>
      <c r="E230" s="41">
        <v>0</v>
      </c>
      <c r="F230" s="41">
        <v>0</v>
      </c>
      <c r="G230" s="41">
        <v>0</v>
      </c>
      <c r="H230" s="51"/>
      <c r="I230" s="51"/>
      <c r="J230" s="51"/>
      <c r="K230" s="51"/>
    </row>
    <row r="231" spans="1:11" ht="14.1" customHeight="1" x14ac:dyDescent="0.25">
      <c r="A231" s="51"/>
      <c r="B231" s="51"/>
      <c r="C231" s="40" t="s">
        <v>94</v>
      </c>
      <c r="D231" s="41">
        <v>0</v>
      </c>
      <c r="E231" s="41">
        <v>0</v>
      </c>
      <c r="F231" s="41">
        <v>0</v>
      </c>
      <c r="G231" s="41">
        <v>0</v>
      </c>
      <c r="H231" s="51"/>
      <c r="I231" s="51"/>
      <c r="J231" s="51"/>
      <c r="K231" s="51"/>
    </row>
    <row r="232" spans="1:11" ht="14.1" customHeight="1" x14ac:dyDescent="0.25">
      <c r="A232" s="51"/>
      <c r="B232" s="51"/>
      <c r="C232" s="40" t="s">
        <v>95</v>
      </c>
      <c r="D232" s="41">
        <v>0</v>
      </c>
      <c r="E232" s="41">
        <v>0</v>
      </c>
      <c r="F232" s="41">
        <v>0</v>
      </c>
      <c r="G232" s="41">
        <v>0</v>
      </c>
      <c r="H232" s="51"/>
      <c r="I232" s="51"/>
      <c r="J232" s="51"/>
      <c r="K232" s="51"/>
    </row>
    <row r="233" spans="1:11" ht="14.1" customHeight="1" x14ac:dyDescent="0.25">
      <c r="A233" s="51"/>
      <c r="B233" s="51"/>
      <c r="C233" s="40" t="s">
        <v>96</v>
      </c>
      <c r="D233" s="41">
        <v>0</v>
      </c>
      <c r="E233" s="41">
        <v>80000000</v>
      </c>
      <c r="F233" s="41">
        <v>0</v>
      </c>
      <c r="G233" s="41">
        <v>0</v>
      </c>
      <c r="H233" s="51"/>
      <c r="I233" s="51"/>
      <c r="J233" s="51"/>
      <c r="K233" s="51"/>
    </row>
    <row r="234" spans="1:11" ht="14.1" customHeight="1" x14ac:dyDescent="0.25">
      <c r="A234" s="51"/>
      <c r="B234" s="51"/>
      <c r="C234" s="40" t="s">
        <v>83</v>
      </c>
      <c r="D234" s="41">
        <v>0</v>
      </c>
      <c r="E234" s="41">
        <v>80000000</v>
      </c>
      <c r="F234" s="41">
        <v>0</v>
      </c>
      <c r="G234" s="41">
        <v>0</v>
      </c>
      <c r="H234" s="51"/>
      <c r="I234" s="51"/>
      <c r="J234" s="51"/>
      <c r="K234" s="51"/>
    </row>
    <row r="235" spans="1:11" ht="14.1" customHeight="1" x14ac:dyDescent="0.25">
      <c r="A235" s="51"/>
      <c r="B235" s="51"/>
      <c r="C235" s="40" t="s">
        <v>92</v>
      </c>
      <c r="D235" s="41">
        <v>0</v>
      </c>
      <c r="E235" s="41">
        <v>0</v>
      </c>
      <c r="F235" s="41">
        <v>0</v>
      </c>
      <c r="G235" s="41">
        <v>0</v>
      </c>
      <c r="H235" s="51"/>
      <c r="I235" s="51"/>
      <c r="J235" s="51"/>
      <c r="K235" s="51"/>
    </row>
    <row r="236" spans="1:11" ht="14.1" customHeight="1" x14ac:dyDescent="0.25">
      <c r="A236" s="51"/>
      <c r="B236" s="51"/>
      <c r="C236" s="40" t="s">
        <v>93</v>
      </c>
      <c r="D236" s="41">
        <v>0</v>
      </c>
      <c r="E236" s="41">
        <v>0</v>
      </c>
      <c r="F236" s="41">
        <v>0</v>
      </c>
      <c r="G236" s="41">
        <v>0</v>
      </c>
      <c r="H236" s="51"/>
      <c r="I236" s="51"/>
      <c r="J236" s="51"/>
      <c r="K236" s="51"/>
    </row>
    <row r="237" spans="1:11" ht="14.1" customHeight="1" x14ac:dyDescent="0.25">
      <c r="A237" s="51"/>
      <c r="B237" s="51"/>
      <c r="C237" s="40" t="s">
        <v>94</v>
      </c>
      <c r="D237" s="41">
        <v>0</v>
      </c>
      <c r="E237" s="41">
        <v>0</v>
      </c>
      <c r="F237" s="41">
        <v>0</v>
      </c>
      <c r="G237" s="41">
        <v>0</v>
      </c>
      <c r="H237" s="51"/>
      <c r="I237" s="51"/>
      <c r="J237" s="51"/>
      <c r="K237" s="51"/>
    </row>
    <row r="238" spans="1:11" ht="14.1" customHeight="1" x14ac:dyDescent="0.25">
      <c r="A238" s="51"/>
      <c r="B238" s="51"/>
      <c r="C238" s="40" t="s">
        <v>95</v>
      </c>
      <c r="D238" s="41">
        <v>0</v>
      </c>
      <c r="E238" s="41">
        <v>0</v>
      </c>
      <c r="F238" s="41">
        <v>0</v>
      </c>
      <c r="G238" s="41">
        <v>0</v>
      </c>
      <c r="H238" s="51"/>
      <c r="I238" s="51"/>
      <c r="J238" s="51"/>
      <c r="K238" s="51"/>
    </row>
    <row r="239" spans="1:11" ht="14.1" customHeight="1" x14ac:dyDescent="0.25">
      <c r="A239" s="51"/>
      <c r="B239" s="51"/>
      <c r="C239" s="40" t="s">
        <v>97</v>
      </c>
      <c r="D239" s="41">
        <v>0</v>
      </c>
      <c r="E239" s="41">
        <v>0</v>
      </c>
      <c r="F239" s="41">
        <v>0</v>
      </c>
      <c r="G239" s="41">
        <v>0</v>
      </c>
      <c r="H239" s="51"/>
      <c r="I239" s="51"/>
      <c r="J239" s="51"/>
      <c r="K239" s="51"/>
    </row>
    <row r="240" spans="1:11" ht="14.1" customHeight="1" x14ac:dyDescent="0.25">
      <c r="A240" s="51"/>
      <c r="B240" s="51"/>
      <c r="C240" s="40" t="s">
        <v>83</v>
      </c>
      <c r="D240" s="41">
        <v>0</v>
      </c>
      <c r="E240" s="41">
        <v>0</v>
      </c>
      <c r="F240" s="41">
        <v>0</v>
      </c>
      <c r="G240" s="41">
        <v>0</v>
      </c>
      <c r="H240" s="51"/>
      <c r="I240" s="51"/>
      <c r="J240" s="51"/>
      <c r="K240" s="51"/>
    </row>
    <row r="241" spans="1:11" ht="14.1" customHeight="1" x14ac:dyDescent="0.25">
      <c r="A241" s="51"/>
      <c r="B241" s="51"/>
      <c r="C241" s="40" t="s">
        <v>92</v>
      </c>
      <c r="D241" s="41">
        <v>0</v>
      </c>
      <c r="E241" s="41">
        <v>0</v>
      </c>
      <c r="F241" s="41">
        <v>0</v>
      </c>
      <c r="G241" s="41">
        <v>0</v>
      </c>
      <c r="H241" s="51"/>
      <c r="I241" s="51"/>
      <c r="J241" s="51"/>
      <c r="K241" s="51"/>
    </row>
    <row r="242" spans="1:11" ht="14.1" customHeight="1" x14ac:dyDescent="0.25">
      <c r="A242" s="51"/>
      <c r="B242" s="51"/>
      <c r="C242" s="40" t="s">
        <v>93</v>
      </c>
      <c r="D242" s="41">
        <v>0</v>
      </c>
      <c r="E242" s="41">
        <v>0</v>
      </c>
      <c r="F242" s="41">
        <v>0</v>
      </c>
      <c r="G242" s="41">
        <v>0</v>
      </c>
      <c r="H242" s="51"/>
      <c r="I242" s="51"/>
      <c r="J242" s="51"/>
      <c r="K242" s="51"/>
    </row>
    <row r="243" spans="1:11" ht="14.1" customHeight="1" x14ac:dyDescent="0.25">
      <c r="A243" s="51"/>
      <c r="B243" s="51"/>
      <c r="C243" s="40" t="s">
        <v>94</v>
      </c>
      <c r="D243" s="41">
        <v>0</v>
      </c>
      <c r="E243" s="41">
        <v>0</v>
      </c>
      <c r="F243" s="41">
        <v>0</v>
      </c>
      <c r="G243" s="41">
        <v>0</v>
      </c>
      <c r="H243" s="51"/>
      <c r="I243" s="51"/>
      <c r="J243" s="51"/>
      <c r="K243" s="51"/>
    </row>
    <row r="244" spans="1:11" ht="14.1" customHeight="1" x14ac:dyDescent="0.25">
      <c r="A244" s="51"/>
      <c r="B244" s="51"/>
      <c r="C244" s="40" t="s">
        <v>95</v>
      </c>
      <c r="D244" s="41">
        <v>0</v>
      </c>
      <c r="E244" s="41">
        <v>0</v>
      </c>
      <c r="F244" s="41">
        <v>0</v>
      </c>
      <c r="G244" s="41">
        <v>0</v>
      </c>
      <c r="H244" s="51"/>
      <c r="I244" s="51"/>
      <c r="J244" s="51"/>
      <c r="K244" s="51"/>
    </row>
    <row r="245" spans="1:11" ht="14.1" customHeight="1" x14ac:dyDescent="0.25">
      <c r="A245" s="51"/>
      <c r="B245" s="51"/>
      <c r="C245" s="40" t="s">
        <v>98</v>
      </c>
      <c r="D245" s="41">
        <v>0</v>
      </c>
      <c r="E245" s="41">
        <v>0</v>
      </c>
      <c r="F245" s="41">
        <v>0</v>
      </c>
      <c r="G245" s="41">
        <v>0</v>
      </c>
      <c r="H245" s="51"/>
      <c r="I245" s="51"/>
      <c r="J245" s="51"/>
      <c r="K245" s="51"/>
    </row>
    <row r="246" spans="1:11" ht="14.1" customHeight="1" x14ac:dyDescent="0.25">
      <c r="A246" s="51"/>
      <c r="B246" s="51"/>
      <c r="C246" s="40" t="s">
        <v>99</v>
      </c>
      <c r="D246" s="41">
        <v>0</v>
      </c>
      <c r="E246" s="41">
        <v>0</v>
      </c>
      <c r="F246" s="41">
        <v>0</v>
      </c>
      <c r="G246" s="41">
        <v>0</v>
      </c>
      <c r="H246" s="51"/>
      <c r="I246" s="51"/>
      <c r="J246" s="51"/>
      <c r="K246" s="51"/>
    </row>
    <row r="247" spans="1:11" ht="14.1" customHeight="1" x14ac:dyDescent="0.25">
      <c r="A247" s="51"/>
      <c r="B247" s="51"/>
      <c r="C247" s="36" t="s">
        <v>100</v>
      </c>
      <c r="D247" s="41">
        <v>0</v>
      </c>
      <c r="E247" s="41">
        <v>80000000</v>
      </c>
      <c r="F247" s="41">
        <v>0</v>
      </c>
      <c r="G247" s="41">
        <v>0</v>
      </c>
      <c r="H247" s="51"/>
      <c r="I247" s="51"/>
      <c r="J247" s="51"/>
      <c r="K247" s="51"/>
    </row>
    <row r="248" spans="1:11" ht="14.1" customHeight="1" x14ac:dyDescent="0.25">
      <c r="A248" s="51"/>
      <c r="B248" s="51"/>
      <c r="C248" s="29" t="s">
        <v>2612</v>
      </c>
      <c r="D248" s="1585" t="s">
        <v>2613</v>
      </c>
      <c r="E248" s="1586"/>
      <c r="F248" s="1586"/>
      <c r="G248" s="1586"/>
      <c r="H248" s="51"/>
      <c r="I248" s="51"/>
      <c r="J248" s="51"/>
      <c r="K248" s="51"/>
    </row>
    <row r="249" spans="1:11" ht="14.1" customHeight="1" x14ac:dyDescent="0.25">
      <c r="A249" s="51"/>
      <c r="B249" s="51"/>
      <c r="C249" s="30" t="s">
        <v>50</v>
      </c>
      <c r="D249" s="1575" t="s">
        <v>2614</v>
      </c>
      <c r="E249" s="1576"/>
      <c r="F249" s="1576"/>
      <c r="G249" s="1576"/>
      <c r="H249" s="51"/>
      <c r="I249" s="51"/>
      <c r="J249" s="51"/>
      <c r="K249" s="51"/>
    </row>
    <row r="250" spans="1:11" ht="14.1" customHeight="1" x14ac:dyDescent="0.25">
      <c r="A250" s="51"/>
      <c r="B250" s="51"/>
      <c r="C250" s="31" t="s">
        <v>52</v>
      </c>
      <c r="D250" s="1587" t="s">
        <v>2615</v>
      </c>
      <c r="E250" s="1588"/>
      <c r="F250" s="1588"/>
      <c r="G250" s="1588"/>
      <c r="H250" s="51"/>
      <c r="I250" s="51"/>
      <c r="J250" s="51"/>
      <c r="K250" s="51"/>
    </row>
    <row r="251" spans="1:11" ht="14.1" customHeight="1" x14ac:dyDescent="0.25">
      <c r="A251" s="51"/>
      <c r="B251" s="51"/>
      <c r="C251" s="31" t="s">
        <v>54</v>
      </c>
      <c r="D251" s="1587" t="s">
        <v>2616</v>
      </c>
      <c r="E251" s="1588"/>
      <c r="F251" s="1588"/>
      <c r="G251" s="1588"/>
      <c r="H251" s="51"/>
      <c r="I251" s="51"/>
      <c r="J251" s="51"/>
      <c r="K251" s="51"/>
    </row>
    <row r="252" spans="1:11" ht="15" customHeight="1" x14ac:dyDescent="0.25">
      <c r="A252" s="51"/>
      <c r="B252" s="51"/>
      <c r="C252" s="52"/>
      <c r="D252" s="33">
        <v>2023</v>
      </c>
      <c r="E252" s="33">
        <v>2024</v>
      </c>
      <c r="F252" s="33">
        <v>2025</v>
      </c>
      <c r="G252" s="33">
        <v>2026</v>
      </c>
      <c r="H252" s="51"/>
      <c r="I252" s="51"/>
      <c r="J252" s="51"/>
      <c r="K252" s="51"/>
    </row>
    <row r="253" spans="1:11" ht="15" customHeight="1" x14ac:dyDescent="0.25">
      <c r="A253" s="51"/>
      <c r="B253" s="51"/>
      <c r="C253" s="53"/>
      <c r="D253" s="35" t="s">
        <v>17</v>
      </c>
      <c r="E253" s="35" t="s">
        <v>18</v>
      </c>
      <c r="F253" s="35" t="s">
        <v>18</v>
      </c>
      <c r="G253" s="35" t="s">
        <v>18</v>
      </c>
      <c r="H253" s="51"/>
      <c r="I253" s="51"/>
      <c r="J253" s="51"/>
      <c r="K253" s="51"/>
    </row>
    <row r="254" spans="1:11" ht="14.1" customHeight="1" x14ac:dyDescent="0.25">
      <c r="A254" s="51"/>
      <c r="B254" s="51"/>
      <c r="C254" s="38" t="s">
        <v>56</v>
      </c>
      <c r="D254" s="39" t="s">
        <v>128</v>
      </c>
      <c r="E254" s="39" t="s">
        <v>2617</v>
      </c>
      <c r="F254" s="39" t="s">
        <v>2617</v>
      </c>
      <c r="G254" s="39" t="s">
        <v>1041</v>
      </c>
      <c r="H254" s="51"/>
      <c r="I254" s="51"/>
      <c r="J254" s="51"/>
      <c r="K254" s="51"/>
    </row>
    <row r="255" spans="1:11" ht="14.1" customHeight="1" x14ac:dyDescent="0.25">
      <c r="A255" s="51"/>
      <c r="B255" s="51"/>
      <c r="C255" s="38" t="s">
        <v>59</v>
      </c>
      <c r="D255" s="39" t="s">
        <v>331</v>
      </c>
      <c r="E255" s="39" t="s">
        <v>1056</v>
      </c>
      <c r="F255" s="39" t="s">
        <v>2618</v>
      </c>
      <c r="G255" s="39" t="s">
        <v>2619</v>
      </c>
      <c r="H255" s="51"/>
      <c r="I255" s="51"/>
      <c r="J255" s="51"/>
      <c r="K255" s="51"/>
    </row>
    <row r="256" spans="1:11" ht="14.1" customHeight="1" x14ac:dyDescent="0.25">
      <c r="A256" s="51"/>
      <c r="B256" s="51"/>
      <c r="C256" s="38" t="s">
        <v>63</v>
      </c>
      <c r="D256" s="39" t="s">
        <v>331</v>
      </c>
      <c r="E256" s="39" t="s">
        <v>2620</v>
      </c>
      <c r="F256" s="39" t="s">
        <v>2621</v>
      </c>
      <c r="G256" s="39" t="s">
        <v>2622</v>
      </c>
      <c r="H256" s="51"/>
      <c r="I256" s="51"/>
      <c r="J256" s="51"/>
      <c r="K256" s="51"/>
    </row>
    <row r="257" spans="1:11" ht="14.1" customHeight="1" x14ac:dyDescent="0.25">
      <c r="A257" s="51"/>
      <c r="B257" s="51"/>
      <c r="C257" s="38" t="s">
        <v>68</v>
      </c>
      <c r="D257" s="39" t="s">
        <v>69</v>
      </c>
      <c r="E257" s="39" t="s">
        <v>393</v>
      </c>
      <c r="F257" s="39" t="s">
        <v>75</v>
      </c>
      <c r="G257" s="39" t="s">
        <v>2623</v>
      </c>
      <c r="H257" s="51"/>
      <c r="I257" s="51"/>
      <c r="J257" s="51"/>
      <c r="K257" s="51"/>
    </row>
    <row r="258" spans="1:11" ht="14.1" customHeight="1" x14ac:dyDescent="0.25">
      <c r="A258" s="51"/>
      <c r="B258" s="51"/>
      <c r="C258" s="38" t="s">
        <v>73</v>
      </c>
      <c r="D258" s="39" t="s">
        <v>69</v>
      </c>
      <c r="E258" s="39" t="s">
        <v>2624</v>
      </c>
      <c r="F258" s="39" t="s">
        <v>2625</v>
      </c>
      <c r="G258" s="39" t="s">
        <v>2626</v>
      </c>
      <c r="H258" s="51"/>
      <c r="I258" s="51"/>
      <c r="J258" s="51"/>
      <c r="K258" s="51"/>
    </row>
    <row r="259" spans="1:11" ht="14.1" customHeight="1" x14ac:dyDescent="0.25">
      <c r="A259" s="51"/>
      <c r="B259" s="51"/>
      <c r="C259" s="38" t="s">
        <v>77</v>
      </c>
      <c r="D259" s="39" t="s">
        <v>69</v>
      </c>
      <c r="E259" s="39" t="s">
        <v>2627</v>
      </c>
      <c r="F259" s="39" t="s">
        <v>2625</v>
      </c>
      <c r="G259" s="39" t="s">
        <v>2628</v>
      </c>
      <c r="H259" s="51"/>
      <c r="I259" s="51"/>
      <c r="J259" s="51"/>
      <c r="K259" s="51"/>
    </row>
    <row r="260" spans="1:11" ht="14.1" customHeight="1" x14ac:dyDescent="0.25">
      <c r="A260" s="51"/>
      <c r="B260" s="51"/>
      <c r="C260" s="1589" t="s">
        <v>81</v>
      </c>
      <c r="D260" s="1590"/>
      <c r="E260" s="1590"/>
      <c r="F260" s="1590"/>
      <c r="G260" s="1590"/>
      <c r="H260" s="51"/>
      <c r="I260" s="51"/>
      <c r="J260" s="51"/>
      <c r="K260" s="51"/>
    </row>
    <row r="261" spans="1:11" ht="14.1" customHeight="1" x14ac:dyDescent="0.25">
      <c r="A261" s="51"/>
      <c r="B261" s="51"/>
      <c r="C261" s="52"/>
      <c r="D261" s="33">
        <v>2023</v>
      </c>
      <c r="E261" s="33">
        <v>2024</v>
      </c>
      <c r="F261" s="33">
        <v>2025</v>
      </c>
      <c r="G261" s="33">
        <v>2026</v>
      </c>
      <c r="H261" s="51"/>
      <c r="I261" s="51"/>
      <c r="J261" s="51"/>
      <c r="K261" s="51"/>
    </row>
    <row r="262" spans="1:11" ht="14.1" customHeight="1" x14ac:dyDescent="0.25">
      <c r="A262" s="51"/>
      <c r="B262" s="51"/>
      <c r="C262" s="53"/>
      <c r="D262" s="35" t="s">
        <v>17</v>
      </c>
      <c r="E262" s="35" t="s">
        <v>18</v>
      </c>
      <c r="F262" s="35" t="s">
        <v>18</v>
      </c>
      <c r="G262" s="35" t="s">
        <v>18</v>
      </c>
      <c r="H262" s="51"/>
      <c r="I262" s="51"/>
      <c r="J262" s="51"/>
      <c r="K262" s="51"/>
    </row>
    <row r="263" spans="1:11" ht="14.1" customHeight="1" x14ac:dyDescent="0.25">
      <c r="A263" s="51"/>
      <c r="B263" s="51"/>
      <c r="C263" s="40" t="s">
        <v>82</v>
      </c>
      <c r="D263" s="41">
        <v>0</v>
      </c>
      <c r="E263" s="41">
        <v>0</v>
      </c>
      <c r="F263" s="41">
        <v>0</v>
      </c>
      <c r="G263" s="41">
        <v>0</v>
      </c>
      <c r="H263" s="51"/>
      <c r="I263" s="51"/>
      <c r="J263" s="51"/>
      <c r="K263" s="51"/>
    </row>
    <row r="264" spans="1:11" ht="14.1" customHeight="1" x14ac:dyDescent="0.25">
      <c r="A264" s="51"/>
      <c r="B264" s="51"/>
      <c r="C264" s="40" t="s">
        <v>83</v>
      </c>
      <c r="D264" s="41">
        <v>0</v>
      </c>
      <c r="E264" s="41">
        <v>0</v>
      </c>
      <c r="F264" s="41">
        <v>0</v>
      </c>
      <c r="G264" s="41">
        <v>0</v>
      </c>
      <c r="H264" s="51"/>
      <c r="I264" s="51"/>
      <c r="J264" s="51"/>
      <c r="K264" s="51"/>
    </row>
    <row r="265" spans="1:11" ht="14.1" customHeight="1" x14ac:dyDescent="0.25">
      <c r="A265" s="51"/>
      <c r="B265" s="51"/>
      <c r="C265" s="40" t="s">
        <v>84</v>
      </c>
      <c r="D265" s="41">
        <v>0</v>
      </c>
      <c r="E265" s="41">
        <v>0</v>
      </c>
      <c r="F265" s="41">
        <v>0</v>
      </c>
      <c r="G265" s="41">
        <v>0</v>
      </c>
      <c r="H265" s="51"/>
      <c r="I265" s="51"/>
      <c r="J265" s="51"/>
      <c r="K265" s="51"/>
    </row>
    <row r="266" spans="1:11" ht="14.1" customHeight="1" x14ac:dyDescent="0.25">
      <c r="A266" s="51"/>
      <c r="B266" s="51"/>
      <c r="C266" s="40" t="s">
        <v>85</v>
      </c>
      <c r="D266" s="41">
        <v>0</v>
      </c>
      <c r="E266" s="41">
        <v>0</v>
      </c>
      <c r="F266" s="41">
        <v>0</v>
      </c>
      <c r="G266" s="41">
        <v>0</v>
      </c>
      <c r="H266" s="51"/>
      <c r="I266" s="51"/>
      <c r="J266" s="51"/>
      <c r="K266" s="51"/>
    </row>
    <row r="267" spans="1:11" ht="14.1" customHeight="1" x14ac:dyDescent="0.25">
      <c r="A267" s="51"/>
      <c r="B267" s="51"/>
      <c r="C267" s="40" t="s">
        <v>83</v>
      </c>
      <c r="D267" s="41">
        <v>0</v>
      </c>
      <c r="E267" s="41">
        <v>0</v>
      </c>
      <c r="F267" s="41">
        <v>0</v>
      </c>
      <c r="G267" s="41">
        <v>0</v>
      </c>
      <c r="H267" s="51"/>
      <c r="I267" s="51"/>
      <c r="J267" s="51"/>
      <c r="K267" s="51"/>
    </row>
    <row r="268" spans="1:11" ht="14.1" customHeight="1" x14ac:dyDescent="0.25">
      <c r="A268" s="51"/>
      <c r="B268" s="51"/>
      <c r="C268" s="40" t="s">
        <v>84</v>
      </c>
      <c r="D268" s="41">
        <v>0</v>
      </c>
      <c r="E268" s="41">
        <v>0</v>
      </c>
      <c r="F268" s="41">
        <v>0</v>
      </c>
      <c r="G268" s="41">
        <v>0</v>
      </c>
      <c r="H268" s="51"/>
      <c r="I268" s="51"/>
      <c r="J268" s="51"/>
      <c r="K268" s="51"/>
    </row>
    <row r="269" spans="1:11" ht="14.1" customHeight="1" x14ac:dyDescent="0.25">
      <c r="A269" s="51"/>
      <c r="B269" s="51"/>
      <c r="C269" s="40" t="s">
        <v>86</v>
      </c>
      <c r="D269" s="41">
        <v>0</v>
      </c>
      <c r="E269" s="41">
        <v>0</v>
      </c>
      <c r="F269" s="41">
        <v>0</v>
      </c>
      <c r="G269" s="41">
        <v>0</v>
      </c>
      <c r="H269" s="51"/>
      <c r="I269" s="51"/>
      <c r="J269" s="51"/>
      <c r="K269" s="51"/>
    </row>
    <row r="270" spans="1:11" ht="14.1" customHeight="1" x14ac:dyDescent="0.25">
      <c r="A270" s="51"/>
      <c r="B270" s="51"/>
      <c r="C270" s="40" t="s">
        <v>83</v>
      </c>
      <c r="D270" s="41">
        <v>0</v>
      </c>
      <c r="E270" s="41">
        <v>0</v>
      </c>
      <c r="F270" s="41">
        <v>0</v>
      </c>
      <c r="G270" s="41">
        <v>0</v>
      </c>
      <c r="H270" s="51"/>
      <c r="I270" s="51"/>
      <c r="J270" s="51"/>
      <c r="K270" s="51"/>
    </row>
    <row r="271" spans="1:11" ht="14.1" customHeight="1" x14ac:dyDescent="0.25">
      <c r="A271" s="51"/>
      <c r="B271" s="51"/>
      <c r="C271" s="40" t="s">
        <v>84</v>
      </c>
      <c r="D271" s="41">
        <v>0</v>
      </c>
      <c r="E271" s="41">
        <v>0</v>
      </c>
      <c r="F271" s="41">
        <v>0</v>
      </c>
      <c r="G271" s="41">
        <v>0</v>
      </c>
      <c r="H271" s="51"/>
      <c r="I271" s="51"/>
      <c r="J271" s="51"/>
      <c r="K271" s="51"/>
    </row>
    <row r="272" spans="1:11" ht="14.1" customHeight="1" x14ac:dyDescent="0.25">
      <c r="A272" s="51"/>
      <c r="B272" s="51"/>
      <c r="C272" s="40" t="s">
        <v>87</v>
      </c>
      <c r="D272" s="41">
        <v>0</v>
      </c>
      <c r="E272" s="41">
        <v>0</v>
      </c>
      <c r="F272" s="41">
        <v>0</v>
      </c>
      <c r="G272" s="41">
        <v>0</v>
      </c>
      <c r="H272" s="51"/>
      <c r="I272" s="51"/>
      <c r="J272" s="51"/>
      <c r="K272" s="51"/>
    </row>
    <row r="273" spans="1:11" ht="14.1" customHeight="1" x14ac:dyDescent="0.25">
      <c r="A273" s="51"/>
      <c r="B273" s="51"/>
      <c r="C273" s="40" t="s">
        <v>83</v>
      </c>
      <c r="D273" s="41">
        <v>0</v>
      </c>
      <c r="E273" s="41">
        <v>0</v>
      </c>
      <c r="F273" s="41">
        <v>0</v>
      </c>
      <c r="G273" s="41">
        <v>0</v>
      </c>
      <c r="H273" s="51"/>
      <c r="I273" s="51"/>
      <c r="J273" s="51"/>
      <c r="K273" s="51"/>
    </row>
    <row r="274" spans="1:11" ht="14.1" customHeight="1" x14ac:dyDescent="0.25">
      <c r="A274" s="51"/>
      <c r="B274" s="51"/>
      <c r="C274" s="40" t="s">
        <v>84</v>
      </c>
      <c r="D274" s="41">
        <v>0</v>
      </c>
      <c r="E274" s="41">
        <v>0</v>
      </c>
      <c r="F274" s="41">
        <v>0</v>
      </c>
      <c r="G274" s="41">
        <v>0</v>
      </c>
      <c r="H274" s="51"/>
      <c r="I274" s="51"/>
      <c r="J274" s="51"/>
      <c r="K274" s="51"/>
    </row>
    <row r="275" spans="1:11" ht="14.1" customHeight="1" x14ac:dyDescent="0.25">
      <c r="A275" s="51"/>
      <c r="B275" s="51"/>
      <c r="C275" s="40" t="s">
        <v>88</v>
      </c>
      <c r="D275" s="41">
        <v>0</v>
      </c>
      <c r="E275" s="41">
        <v>0</v>
      </c>
      <c r="F275" s="41">
        <v>0</v>
      </c>
      <c r="G275" s="41">
        <v>0</v>
      </c>
      <c r="H275" s="51"/>
      <c r="I275" s="51"/>
      <c r="J275" s="51"/>
      <c r="K275" s="51"/>
    </row>
    <row r="276" spans="1:11" ht="14.1" customHeight="1" x14ac:dyDescent="0.25">
      <c r="A276" s="51"/>
      <c r="B276" s="51"/>
      <c r="C276" s="40" t="s">
        <v>83</v>
      </c>
      <c r="D276" s="41">
        <v>0</v>
      </c>
      <c r="E276" s="41">
        <v>0</v>
      </c>
      <c r="F276" s="41">
        <v>0</v>
      </c>
      <c r="G276" s="41">
        <v>0</v>
      </c>
      <c r="H276" s="51"/>
      <c r="I276" s="51"/>
      <c r="J276" s="51"/>
      <c r="K276" s="51"/>
    </row>
    <row r="277" spans="1:11" ht="14.1" customHeight="1" x14ac:dyDescent="0.25">
      <c r="A277" s="51"/>
      <c r="B277" s="51"/>
      <c r="C277" s="40" t="s">
        <v>84</v>
      </c>
      <c r="D277" s="41">
        <v>0</v>
      </c>
      <c r="E277" s="41">
        <v>0</v>
      </c>
      <c r="F277" s="41">
        <v>0</v>
      </c>
      <c r="G277" s="41">
        <v>0</v>
      </c>
      <c r="H277" s="51"/>
      <c r="I277" s="51"/>
      <c r="J277" s="51"/>
      <c r="K277" s="51"/>
    </row>
    <row r="278" spans="1:11" ht="14.1" customHeight="1" x14ac:dyDescent="0.25">
      <c r="A278" s="51"/>
      <c r="B278" s="51"/>
      <c r="C278" s="40" t="s">
        <v>89</v>
      </c>
      <c r="D278" s="41">
        <v>0</v>
      </c>
      <c r="E278" s="41">
        <v>0</v>
      </c>
      <c r="F278" s="41">
        <v>0</v>
      </c>
      <c r="G278" s="41">
        <v>0</v>
      </c>
      <c r="H278" s="51"/>
      <c r="I278" s="51"/>
      <c r="J278" s="51"/>
      <c r="K278" s="51"/>
    </row>
    <row r="279" spans="1:11" ht="14.1" customHeight="1" x14ac:dyDescent="0.25">
      <c r="A279" s="51"/>
      <c r="B279" s="51"/>
      <c r="C279" s="40" t="s">
        <v>83</v>
      </c>
      <c r="D279" s="41">
        <v>0</v>
      </c>
      <c r="E279" s="41">
        <v>0</v>
      </c>
      <c r="F279" s="41">
        <v>0</v>
      </c>
      <c r="G279" s="41">
        <v>0</v>
      </c>
      <c r="H279" s="51"/>
      <c r="I279" s="51"/>
      <c r="J279" s="51"/>
      <c r="K279" s="51"/>
    </row>
    <row r="280" spans="1:11" ht="14.1" customHeight="1" x14ac:dyDescent="0.25">
      <c r="A280" s="51"/>
      <c r="B280" s="51"/>
      <c r="C280" s="40" t="s">
        <v>84</v>
      </c>
      <c r="D280" s="41">
        <v>0</v>
      </c>
      <c r="E280" s="41">
        <v>0</v>
      </c>
      <c r="F280" s="41">
        <v>0</v>
      </c>
      <c r="G280" s="41">
        <v>0</v>
      </c>
      <c r="H280" s="51"/>
      <c r="I280" s="51"/>
      <c r="J280" s="51"/>
      <c r="K280" s="51"/>
    </row>
    <row r="281" spans="1:11" ht="14.1" customHeight="1" x14ac:dyDescent="0.25">
      <c r="A281" s="51"/>
      <c r="B281" s="51"/>
      <c r="C281" s="40" t="s">
        <v>90</v>
      </c>
      <c r="D281" s="41">
        <v>0</v>
      </c>
      <c r="E281" s="41">
        <v>0</v>
      </c>
      <c r="F281" s="41">
        <v>0</v>
      </c>
      <c r="G281" s="41">
        <v>0</v>
      </c>
      <c r="H281" s="51"/>
      <c r="I281" s="51"/>
      <c r="J281" s="51"/>
      <c r="K281" s="51"/>
    </row>
    <row r="282" spans="1:11" ht="14.1" customHeight="1" x14ac:dyDescent="0.25">
      <c r="A282" s="51"/>
      <c r="B282" s="51"/>
      <c r="C282" s="40" t="s">
        <v>83</v>
      </c>
      <c r="D282" s="41">
        <v>0</v>
      </c>
      <c r="E282" s="41">
        <v>0</v>
      </c>
      <c r="F282" s="41">
        <v>0</v>
      </c>
      <c r="G282" s="41">
        <v>0</v>
      </c>
      <c r="H282" s="51"/>
      <c r="I282" s="51"/>
      <c r="J282" s="51"/>
      <c r="K282" s="51"/>
    </row>
    <row r="283" spans="1:11" ht="14.1" customHeight="1" x14ac:dyDescent="0.25">
      <c r="A283" s="51"/>
      <c r="B283" s="51"/>
      <c r="C283" s="40" t="s">
        <v>84</v>
      </c>
      <c r="D283" s="41">
        <v>0</v>
      </c>
      <c r="E283" s="41">
        <v>0</v>
      </c>
      <c r="F283" s="41">
        <v>0</v>
      </c>
      <c r="G283" s="41">
        <v>0</v>
      </c>
      <c r="H283" s="51"/>
      <c r="I283" s="51"/>
      <c r="J283" s="51"/>
      <c r="K283" s="51"/>
    </row>
    <row r="284" spans="1:11" ht="14.1" customHeight="1" x14ac:dyDescent="0.25">
      <c r="A284" s="51"/>
      <c r="B284" s="51"/>
      <c r="C284" s="40" t="s">
        <v>91</v>
      </c>
      <c r="D284" s="41">
        <v>0</v>
      </c>
      <c r="E284" s="41">
        <v>0</v>
      </c>
      <c r="F284" s="41">
        <v>0</v>
      </c>
      <c r="G284" s="41">
        <v>0</v>
      </c>
      <c r="H284" s="51"/>
      <c r="I284" s="51"/>
      <c r="J284" s="51"/>
      <c r="K284" s="51"/>
    </row>
    <row r="285" spans="1:11" ht="14.1" customHeight="1" x14ac:dyDescent="0.25">
      <c r="A285" s="51"/>
      <c r="B285" s="51"/>
      <c r="C285" s="40" t="s">
        <v>83</v>
      </c>
      <c r="D285" s="41">
        <v>0</v>
      </c>
      <c r="E285" s="41">
        <v>0</v>
      </c>
      <c r="F285" s="41">
        <v>0</v>
      </c>
      <c r="G285" s="41">
        <v>0</v>
      </c>
      <c r="H285" s="51"/>
      <c r="I285" s="51"/>
      <c r="J285" s="51"/>
      <c r="K285" s="51"/>
    </row>
    <row r="286" spans="1:11" ht="14.1" customHeight="1" x14ac:dyDescent="0.25">
      <c r="A286" s="51"/>
      <c r="B286" s="51"/>
      <c r="C286" s="40" t="s">
        <v>92</v>
      </c>
      <c r="D286" s="41">
        <v>0</v>
      </c>
      <c r="E286" s="41">
        <v>0</v>
      </c>
      <c r="F286" s="41">
        <v>0</v>
      </c>
      <c r="G286" s="41">
        <v>0</v>
      </c>
      <c r="H286" s="51"/>
      <c r="I286" s="51"/>
      <c r="J286" s="51"/>
      <c r="K286" s="51"/>
    </row>
    <row r="287" spans="1:11" ht="14.1" customHeight="1" x14ac:dyDescent="0.25">
      <c r="A287" s="51"/>
      <c r="B287" s="51"/>
      <c r="C287" s="40" t="s">
        <v>93</v>
      </c>
      <c r="D287" s="41">
        <v>0</v>
      </c>
      <c r="E287" s="41">
        <v>0</v>
      </c>
      <c r="F287" s="41">
        <v>0</v>
      </c>
      <c r="G287" s="41">
        <v>0</v>
      </c>
      <c r="H287" s="51"/>
      <c r="I287" s="51"/>
      <c r="J287" s="51"/>
      <c r="K287" s="51"/>
    </row>
    <row r="288" spans="1:11" ht="14.1" customHeight="1" x14ac:dyDescent="0.25">
      <c r="A288" s="51"/>
      <c r="B288" s="51"/>
      <c r="C288" s="40" t="s">
        <v>94</v>
      </c>
      <c r="D288" s="41">
        <v>0</v>
      </c>
      <c r="E288" s="41">
        <v>0</v>
      </c>
      <c r="F288" s="41">
        <v>0</v>
      </c>
      <c r="G288" s="41">
        <v>0</v>
      </c>
      <c r="H288" s="51"/>
      <c r="I288" s="51"/>
      <c r="J288" s="51"/>
      <c r="K288" s="51"/>
    </row>
    <row r="289" spans="1:11" ht="14.1" customHeight="1" x14ac:dyDescent="0.25">
      <c r="A289" s="51"/>
      <c r="B289" s="51"/>
      <c r="C289" s="40" t="s">
        <v>95</v>
      </c>
      <c r="D289" s="41">
        <v>0</v>
      </c>
      <c r="E289" s="41">
        <v>0</v>
      </c>
      <c r="F289" s="41">
        <v>0</v>
      </c>
      <c r="G289" s="41">
        <v>0</v>
      </c>
      <c r="H289" s="51"/>
      <c r="I289" s="51"/>
      <c r="J289" s="51"/>
      <c r="K289" s="51"/>
    </row>
    <row r="290" spans="1:11" ht="14.1" customHeight="1" x14ac:dyDescent="0.25">
      <c r="A290" s="51"/>
      <c r="B290" s="51"/>
      <c r="C290" s="40" t="s">
        <v>96</v>
      </c>
      <c r="D290" s="41">
        <v>0</v>
      </c>
      <c r="E290" s="41">
        <v>5000000</v>
      </c>
      <c r="F290" s="41">
        <v>10550000</v>
      </c>
      <c r="G290" s="41">
        <v>47600000</v>
      </c>
      <c r="H290" s="51"/>
      <c r="I290" s="51"/>
      <c r="J290" s="51"/>
      <c r="K290" s="51"/>
    </row>
    <row r="291" spans="1:11" ht="14.1" customHeight="1" x14ac:dyDescent="0.25">
      <c r="A291" s="51"/>
      <c r="B291" s="51"/>
      <c r="C291" s="40" t="s">
        <v>83</v>
      </c>
      <c r="D291" s="41">
        <v>0</v>
      </c>
      <c r="E291" s="41">
        <v>5000000</v>
      </c>
      <c r="F291" s="41">
        <v>10550000</v>
      </c>
      <c r="G291" s="41">
        <v>47600000</v>
      </c>
      <c r="H291" s="51"/>
      <c r="I291" s="51"/>
      <c r="J291" s="51"/>
      <c r="K291" s="51"/>
    </row>
    <row r="292" spans="1:11" ht="14.1" customHeight="1" x14ac:dyDescent="0.25">
      <c r="A292" s="51"/>
      <c r="B292" s="51"/>
      <c r="C292" s="40" t="s">
        <v>92</v>
      </c>
      <c r="D292" s="41">
        <v>0</v>
      </c>
      <c r="E292" s="41">
        <v>0</v>
      </c>
      <c r="F292" s="41">
        <v>0</v>
      </c>
      <c r="G292" s="41">
        <v>0</v>
      </c>
      <c r="H292" s="51"/>
      <c r="I292" s="51"/>
      <c r="J292" s="51"/>
      <c r="K292" s="51"/>
    </row>
    <row r="293" spans="1:11" ht="14.1" customHeight="1" x14ac:dyDescent="0.25">
      <c r="A293" s="51"/>
      <c r="B293" s="51"/>
      <c r="C293" s="40" t="s">
        <v>93</v>
      </c>
      <c r="D293" s="41">
        <v>0</v>
      </c>
      <c r="E293" s="41">
        <v>0</v>
      </c>
      <c r="F293" s="41">
        <v>0</v>
      </c>
      <c r="G293" s="41">
        <v>0</v>
      </c>
      <c r="H293" s="51"/>
      <c r="I293" s="51"/>
      <c r="J293" s="51"/>
      <c r="K293" s="51"/>
    </row>
    <row r="294" spans="1:11" ht="14.1" customHeight="1" x14ac:dyDescent="0.25">
      <c r="A294" s="51"/>
      <c r="B294" s="51"/>
      <c r="C294" s="40" t="s">
        <v>94</v>
      </c>
      <c r="D294" s="41">
        <v>0</v>
      </c>
      <c r="E294" s="41">
        <v>0</v>
      </c>
      <c r="F294" s="41">
        <v>0</v>
      </c>
      <c r="G294" s="41">
        <v>0</v>
      </c>
      <c r="H294" s="51"/>
      <c r="I294" s="51"/>
      <c r="J294" s="51"/>
      <c r="K294" s="51"/>
    </row>
    <row r="295" spans="1:11" ht="14.1" customHeight="1" x14ac:dyDescent="0.25">
      <c r="A295" s="51"/>
      <c r="B295" s="51"/>
      <c r="C295" s="40" t="s">
        <v>95</v>
      </c>
      <c r="D295" s="41">
        <v>0</v>
      </c>
      <c r="E295" s="41">
        <v>0</v>
      </c>
      <c r="F295" s="41">
        <v>0</v>
      </c>
      <c r="G295" s="41">
        <v>0</v>
      </c>
      <c r="H295" s="51"/>
      <c r="I295" s="51"/>
      <c r="J295" s="51"/>
      <c r="K295" s="51"/>
    </row>
    <row r="296" spans="1:11" ht="14.1" customHeight="1" x14ac:dyDescent="0.25">
      <c r="A296" s="51"/>
      <c r="B296" s="51"/>
      <c r="C296" s="40" t="s">
        <v>97</v>
      </c>
      <c r="D296" s="41">
        <v>0</v>
      </c>
      <c r="E296" s="41">
        <v>0</v>
      </c>
      <c r="F296" s="41">
        <v>0</v>
      </c>
      <c r="G296" s="41">
        <v>0</v>
      </c>
      <c r="H296" s="51"/>
      <c r="I296" s="51"/>
      <c r="J296" s="51"/>
      <c r="K296" s="51"/>
    </row>
    <row r="297" spans="1:11" ht="14.1" customHeight="1" x14ac:dyDescent="0.25">
      <c r="A297" s="51"/>
      <c r="B297" s="51"/>
      <c r="C297" s="40" t="s">
        <v>83</v>
      </c>
      <c r="D297" s="41">
        <v>0</v>
      </c>
      <c r="E297" s="41">
        <v>0</v>
      </c>
      <c r="F297" s="41">
        <v>0</v>
      </c>
      <c r="G297" s="41">
        <v>0</v>
      </c>
      <c r="H297" s="51"/>
      <c r="I297" s="51"/>
      <c r="J297" s="51"/>
      <c r="K297" s="51"/>
    </row>
    <row r="298" spans="1:11" ht="14.1" customHeight="1" x14ac:dyDescent="0.25">
      <c r="A298" s="51"/>
      <c r="B298" s="51"/>
      <c r="C298" s="40" t="s">
        <v>92</v>
      </c>
      <c r="D298" s="41">
        <v>0</v>
      </c>
      <c r="E298" s="41">
        <v>0</v>
      </c>
      <c r="F298" s="41">
        <v>0</v>
      </c>
      <c r="G298" s="41">
        <v>0</v>
      </c>
      <c r="H298" s="51"/>
      <c r="I298" s="51"/>
      <c r="J298" s="51"/>
      <c r="K298" s="51"/>
    </row>
    <row r="299" spans="1:11" ht="14.1" customHeight="1" x14ac:dyDescent="0.25">
      <c r="A299" s="51"/>
      <c r="B299" s="51"/>
      <c r="C299" s="40" t="s">
        <v>93</v>
      </c>
      <c r="D299" s="41">
        <v>0</v>
      </c>
      <c r="E299" s="41">
        <v>0</v>
      </c>
      <c r="F299" s="41">
        <v>0</v>
      </c>
      <c r="G299" s="41">
        <v>0</v>
      </c>
      <c r="H299" s="51"/>
      <c r="I299" s="51"/>
      <c r="J299" s="51"/>
      <c r="K299" s="51"/>
    </row>
    <row r="300" spans="1:11" ht="14.1" customHeight="1" x14ac:dyDescent="0.25">
      <c r="A300" s="51"/>
      <c r="B300" s="51"/>
      <c r="C300" s="40" t="s">
        <v>94</v>
      </c>
      <c r="D300" s="41">
        <v>0</v>
      </c>
      <c r="E300" s="41">
        <v>0</v>
      </c>
      <c r="F300" s="41">
        <v>0</v>
      </c>
      <c r="G300" s="41">
        <v>0</v>
      </c>
      <c r="H300" s="51"/>
      <c r="I300" s="51"/>
      <c r="J300" s="51"/>
      <c r="K300" s="51"/>
    </row>
    <row r="301" spans="1:11" ht="14.1" customHeight="1" x14ac:dyDescent="0.25">
      <c r="A301" s="51"/>
      <c r="B301" s="51"/>
      <c r="C301" s="40" t="s">
        <v>95</v>
      </c>
      <c r="D301" s="41">
        <v>0</v>
      </c>
      <c r="E301" s="41">
        <v>0</v>
      </c>
      <c r="F301" s="41">
        <v>0</v>
      </c>
      <c r="G301" s="41">
        <v>0</v>
      </c>
      <c r="H301" s="51"/>
      <c r="I301" s="51"/>
      <c r="J301" s="51"/>
      <c r="K301" s="51"/>
    </row>
    <row r="302" spans="1:11" ht="14.1" customHeight="1" x14ac:dyDescent="0.25">
      <c r="A302" s="51"/>
      <c r="B302" s="51"/>
      <c r="C302" s="40" t="s">
        <v>98</v>
      </c>
      <c r="D302" s="41">
        <v>0</v>
      </c>
      <c r="E302" s="41">
        <v>0</v>
      </c>
      <c r="F302" s="41">
        <v>0</v>
      </c>
      <c r="G302" s="41">
        <v>0</v>
      </c>
      <c r="H302" s="51"/>
      <c r="I302" s="51"/>
      <c r="J302" s="51"/>
      <c r="K302" s="51"/>
    </row>
    <row r="303" spans="1:11" ht="14.1" customHeight="1" x14ac:dyDescent="0.25">
      <c r="A303" s="51"/>
      <c r="B303" s="51"/>
      <c r="C303" s="40" t="s">
        <v>99</v>
      </c>
      <c r="D303" s="41">
        <v>0</v>
      </c>
      <c r="E303" s="41">
        <v>0</v>
      </c>
      <c r="F303" s="41">
        <v>0</v>
      </c>
      <c r="G303" s="41">
        <v>0</v>
      </c>
      <c r="H303" s="51"/>
      <c r="I303" s="51"/>
      <c r="J303" s="51"/>
      <c r="K303" s="51"/>
    </row>
    <row r="304" spans="1:11" ht="14.1" customHeight="1" x14ac:dyDescent="0.25">
      <c r="A304" s="51"/>
      <c r="B304" s="51"/>
      <c r="C304" s="36" t="s">
        <v>100</v>
      </c>
      <c r="D304" s="41">
        <v>0</v>
      </c>
      <c r="E304" s="41">
        <v>5000000</v>
      </c>
      <c r="F304" s="41">
        <v>10550000</v>
      </c>
      <c r="G304" s="41">
        <v>47600000</v>
      </c>
      <c r="H304" s="51"/>
      <c r="I304" s="51"/>
      <c r="J304" s="51"/>
      <c r="K304" s="51"/>
    </row>
    <row r="305" spans="1:11" ht="14.1" customHeight="1" x14ac:dyDescent="0.25">
      <c r="A305" s="51"/>
      <c r="B305" s="51"/>
      <c r="C305" s="30" t="s">
        <v>50</v>
      </c>
      <c r="D305" s="1575" t="s">
        <v>2629</v>
      </c>
      <c r="E305" s="1576"/>
      <c r="F305" s="1576"/>
      <c r="G305" s="1576"/>
      <c r="H305" s="51"/>
      <c r="I305" s="51"/>
      <c r="J305" s="51"/>
      <c r="K305" s="51"/>
    </row>
    <row r="306" spans="1:11" ht="14.1" customHeight="1" x14ac:dyDescent="0.25">
      <c r="A306" s="51"/>
      <c r="B306" s="51"/>
      <c r="C306" s="31" t="s">
        <v>52</v>
      </c>
      <c r="D306" s="1587" t="s">
        <v>2630</v>
      </c>
      <c r="E306" s="1588"/>
      <c r="F306" s="1588"/>
      <c r="G306" s="1588"/>
      <c r="H306" s="51"/>
      <c r="I306" s="51"/>
      <c r="J306" s="51"/>
      <c r="K306" s="51"/>
    </row>
    <row r="307" spans="1:11" ht="14.1" customHeight="1" x14ac:dyDescent="0.25">
      <c r="A307" s="51"/>
      <c r="B307" s="51"/>
      <c r="C307" s="31" t="s">
        <v>54</v>
      </c>
      <c r="D307" s="1587" t="s">
        <v>742</v>
      </c>
      <c r="E307" s="1588"/>
      <c r="F307" s="1588"/>
      <c r="G307" s="1588"/>
      <c r="H307" s="51"/>
      <c r="I307" s="51"/>
      <c r="J307" s="51"/>
      <c r="K307" s="51"/>
    </row>
    <row r="308" spans="1:11" ht="15" customHeight="1" x14ac:dyDescent="0.25">
      <c r="A308" s="51"/>
      <c r="B308" s="51"/>
      <c r="C308" s="52"/>
      <c r="D308" s="33">
        <v>2023</v>
      </c>
      <c r="E308" s="33">
        <v>2024</v>
      </c>
      <c r="F308" s="33">
        <v>2025</v>
      </c>
      <c r="G308" s="33">
        <v>2026</v>
      </c>
      <c r="H308" s="51"/>
      <c r="I308" s="51"/>
      <c r="J308" s="51"/>
      <c r="K308" s="51"/>
    </row>
    <row r="309" spans="1:11" ht="15" customHeight="1" x14ac:dyDescent="0.25">
      <c r="A309" s="51"/>
      <c r="B309" s="51"/>
      <c r="C309" s="53"/>
      <c r="D309" s="35" t="s">
        <v>17</v>
      </c>
      <c r="E309" s="35" t="s">
        <v>18</v>
      </c>
      <c r="F309" s="35" t="s">
        <v>18</v>
      </c>
      <c r="G309" s="35" t="s">
        <v>18</v>
      </c>
      <c r="H309" s="51"/>
      <c r="I309" s="51"/>
      <c r="J309" s="51"/>
      <c r="K309" s="51"/>
    </row>
    <row r="310" spans="1:11" ht="14.1" customHeight="1" x14ac:dyDescent="0.25">
      <c r="A310" s="51"/>
      <c r="B310" s="51"/>
      <c r="C310" s="38" t="s">
        <v>56</v>
      </c>
      <c r="D310" s="39" t="s">
        <v>212</v>
      </c>
      <c r="E310" s="39" t="s">
        <v>75</v>
      </c>
      <c r="F310" s="39" t="s">
        <v>75</v>
      </c>
      <c r="G310" s="39" t="s">
        <v>405</v>
      </c>
      <c r="H310" s="51"/>
      <c r="I310" s="51"/>
      <c r="J310" s="51"/>
      <c r="K310" s="51"/>
    </row>
    <row r="311" spans="1:11" ht="14.1" customHeight="1" x14ac:dyDescent="0.25">
      <c r="A311" s="51"/>
      <c r="B311" s="51"/>
      <c r="C311" s="38" t="s">
        <v>59</v>
      </c>
      <c r="D311" s="39" t="s">
        <v>75</v>
      </c>
      <c r="E311" s="39" t="s">
        <v>75</v>
      </c>
      <c r="F311" s="39" t="s">
        <v>75</v>
      </c>
      <c r="G311" s="39" t="s">
        <v>801</v>
      </c>
      <c r="H311" s="51"/>
      <c r="I311" s="51"/>
      <c r="J311" s="51"/>
      <c r="K311" s="51"/>
    </row>
    <row r="312" spans="1:11" ht="14.1" customHeight="1" x14ac:dyDescent="0.25">
      <c r="A312" s="51"/>
      <c r="B312" s="51"/>
      <c r="C312" s="38" t="s">
        <v>63</v>
      </c>
      <c r="D312" s="39" t="s">
        <v>75</v>
      </c>
      <c r="E312" s="39" t="s">
        <v>75</v>
      </c>
      <c r="F312" s="39" t="s">
        <v>75</v>
      </c>
      <c r="G312" s="39" t="s">
        <v>1119</v>
      </c>
      <c r="H312" s="51"/>
      <c r="I312" s="51"/>
      <c r="J312" s="51"/>
      <c r="K312" s="51"/>
    </row>
    <row r="313" spans="1:11" ht="14.1" customHeight="1" x14ac:dyDescent="0.25">
      <c r="A313" s="51"/>
      <c r="B313" s="51"/>
      <c r="C313" s="38" t="s">
        <v>68</v>
      </c>
      <c r="D313" s="39" t="s">
        <v>69</v>
      </c>
      <c r="E313" s="39" t="s">
        <v>206</v>
      </c>
      <c r="F313" s="39" t="s">
        <v>69</v>
      </c>
      <c r="G313" s="39" t="s">
        <v>69</v>
      </c>
      <c r="H313" s="51"/>
      <c r="I313" s="51"/>
      <c r="J313" s="51"/>
      <c r="K313" s="51"/>
    </row>
    <row r="314" spans="1:11" ht="14.1" customHeight="1" x14ac:dyDescent="0.25">
      <c r="A314" s="51"/>
      <c r="B314" s="51"/>
      <c r="C314" s="38" t="s">
        <v>73</v>
      </c>
      <c r="D314" s="39" t="s">
        <v>69</v>
      </c>
      <c r="E314" s="39" t="s">
        <v>69</v>
      </c>
      <c r="F314" s="39" t="s">
        <v>69</v>
      </c>
      <c r="G314" s="39" t="s">
        <v>69</v>
      </c>
      <c r="H314" s="51"/>
      <c r="I314" s="51"/>
      <c r="J314" s="51"/>
      <c r="K314" s="51"/>
    </row>
    <row r="315" spans="1:11" ht="14.1" customHeight="1" x14ac:dyDescent="0.25">
      <c r="A315" s="51"/>
      <c r="B315" s="51"/>
      <c r="C315" s="38" t="s">
        <v>77</v>
      </c>
      <c r="D315" s="39" t="s">
        <v>69</v>
      </c>
      <c r="E315" s="39" t="s">
        <v>69</v>
      </c>
      <c r="F315" s="39" t="s">
        <v>69</v>
      </c>
      <c r="G315" s="39" t="s">
        <v>69</v>
      </c>
      <c r="H315" s="51"/>
      <c r="I315" s="51"/>
      <c r="J315" s="51"/>
      <c r="K315" s="51"/>
    </row>
    <row r="316" spans="1:11" ht="14.1" customHeight="1" x14ac:dyDescent="0.25">
      <c r="A316" s="51"/>
      <c r="B316" s="51"/>
      <c r="C316" s="1589" t="s">
        <v>81</v>
      </c>
      <c r="D316" s="1590"/>
      <c r="E316" s="1590"/>
      <c r="F316" s="1590"/>
      <c r="G316" s="1590"/>
      <c r="H316" s="51"/>
      <c r="I316" s="51"/>
      <c r="J316" s="51"/>
      <c r="K316" s="51"/>
    </row>
    <row r="317" spans="1:11" ht="14.1" customHeight="1" x14ac:dyDescent="0.25">
      <c r="A317" s="51"/>
      <c r="B317" s="51"/>
      <c r="C317" s="52"/>
      <c r="D317" s="33">
        <v>2023</v>
      </c>
      <c r="E317" s="33">
        <v>2024</v>
      </c>
      <c r="F317" s="33">
        <v>2025</v>
      </c>
      <c r="G317" s="33">
        <v>2026</v>
      </c>
      <c r="H317" s="51"/>
      <c r="I317" s="51"/>
      <c r="J317" s="51"/>
      <c r="K317" s="51"/>
    </row>
    <row r="318" spans="1:11" ht="14.1" customHeight="1" x14ac:dyDescent="0.25">
      <c r="A318" s="51"/>
      <c r="B318" s="51"/>
      <c r="C318" s="53"/>
      <c r="D318" s="35" t="s">
        <v>17</v>
      </c>
      <c r="E318" s="35" t="s">
        <v>18</v>
      </c>
      <c r="F318" s="35" t="s">
        <v>18</v>
      </c>
      <c r="G318" s="35" t="s">
        <v>18</v>
      </c>
      <c r="H318" s="51"/>
      <c r="I318" s="51"/>
      <c r="J318" s="51"/>
      <c r="K318" s="51"/>
    </row>
    <row r="319" spans="1:11" ht="14.1" customHeight="1" x14ac:dyDescent="0.25">
      <c r="A319" s="51"/>
      <c r="B319" s="51"/>
      <c r="C319" s="40" t="s">
        <v>82</v>
      </c>
      <c r="D319" s="41">
        <v>0</v>
      </c>
      <c r="E319" s="41">
        <v>0</v>
      </c>
      <c r="F319" s="41">
        <v>0</v>
      </c>
      <c r="G319" s="41">
        <v>0</v>
      </c>
      <c r="H319" s="51"/>
      <c r="I319" s="51"/>
      <c r="J319" s="51"/>
      <c r="K319" s="51"/>
    </row>
    <row r="320" spans="1:11" ht="14.1" customHeight="1" x14ac:dyDescent="0.25">
      <c r="A320" s="51"/>
      <c r="B320" s="51"/>
      <c r="C320" s="40" t="s">
        <v>83</v>
      </c>
      <c r="D320" s="41">
        <v>0</v>
      </c>
      <c r="E320" s="41">
        <v>0</v>
      </c>
      <c r="F320" s="41">
        <v>0</v>
      </c>
      <c r="G320" s="41">
        <v>0</v>
      </c>
      <c r="H320" s="51"/>
      <c r="I320" s="51"/>
      <c r="J320" s="51"/>
      <c r="K320" s="51"/>
    </row>
    <row r="321" spans="1:11" ht="14.1" customHeight="1" x14ac:dyDescent="0.25">
      <c r="A321" s="51"/>
      <c r="B321" s="51"/>
      <c r="C321" s="40" t="s">
        <v>84</v>
      </c>
      <c r="D321" s="41">
        <v>0</v>
      </c>
      <c r="E321" s="41">
        <v>0</v>
      </c>
      <c r="F321" s="41">
        <v>0</v>
      </c>
      <c r="G321" s="41">
        <v>0</v>
      </c>
      <c r="H321" s="51"/>
      <c r="I321" s="51"/>
      <c r="J321" s="51"/>
      <c r="K321" s="51"/>
    </row>
    <row r="322" spans="1:11" ht="14.1" customHeight="1" x14ac:dyDescent="0.25">
      <c r="A322" s="51"/>
      <c r="B322" s="51"/>
      <c r="C322" s="40" t="s">
        <v>85</v>
      </c>
      <c r="D322" s="41">
        <v>0</v>
      </c>
      <c r="E322" s="41">
        <v>0</v>
      </c>
      <c r="F322" s="41">
        <v>0</v>
      </c>
      <c r="G322" s="41">
        <v>0</v>
      </c>
      <c r="H322" s="51"/>
      <c r="I322" s="51"/>
      <c r="J322" s="51"/>
      <c r="K322" s="51"/>
    </row>
    <row r="323" spans="1:11" ht="14.1" customHeight="1" x14ac:dyDescent="0.25">
      <c r="A323" s="51"/>
      <c r="B323" s="51"/>
      <c r="C323" s="40" t="s">
        <v>83</v>
      </c>
      <c r="D323" s="41">
        <v>0</v>
      </c>
      <c r="E323" s="41">
        <v>0</v>
      </c>
      <c r="F323" s="41">
        <v>0</v>
      </c>
      <c r="G323" s="41">
        <v>0</v>
      </c>
      <c r="H323" s="51"/>
      <c r="I323" s="51"/>
      <c r="J323" s="51"/>
      <c r="K323" s="51"/>
    </row>
    <row r="324" spans="1:11" ht="14.1" customHeight="1" x14ac:dyDescent="0.25">
      <c r="A324" s="51"/>
      <c r="B324" s="51"/>
      <c r="C324" s="40" t="s">
        <v>84</v>
      </c>
      <c r="D324" s="41">
        <v>0</v>
      </c>
      <c r="E324" s="41">
        <v>0</v>
      </c>
      <c r="F324" s="41">
        <v>0</v>
      </c>
      <c r="G324" s="41">
        <v>0</v>
      </c>
      <c r="H324" s="51"/>
      <c r="I324" s="51"/>
      <c r="J324" s="51"/>
      <c r="K324" s="51"/>
    </row>
    <row r="325" spans="1:11" ht="14.1" customHeight="1" x14ac:dyDescent="0.25">
      <c r="A325" s="51"/>
      <c r="B325" s="51"/>
      <c r="C325" s="40" t="s">
        <v>86</v>
      </c>
      <c r="D325" s="41">
        <v>0</v>
      </c>
      <c r="E325" s="41">
        <v>0</v>
      </c>
      <c r="F325" s="41">
        <v>0</v>
      </c>
      <c r="G325" s="41">
        <v>0</v>
      </c>
      <c r="H325" s="51"/>
      <c r="I325" s="51"/>
      <c r="J325" s="51"/>
      <c r="K325" s="51"/>
    </row>
    <row r="326" spans="1:11" ht="14.1" customHeight="1" x14ac:dyDescent="0.25">
      <c r="A326" s="51"/>
      <c r="B326" s="51"/>
      <c r="C326" s="40" t="s">
        <v>83</v>
      </c>
      <c r="D326" s="41">
        <v>0</v>
      </c>
      <c r="E326" s="41">
        <v>0</v>
      </c>
      <c r="F326" s="41">
        <v>0</v>
      </c>
      <c r="G326" s="41">
        <v>0</v>
      </c>
      <c r="H326" s="51"/>
      <c r="I326" s="51"/>
      <c r="J326" s="51"/>
      <c r="K326" s="51"/>
    </row>
    <row r="327" spans="1:11" ht="14.1" customHeight="1" x14ac:dyDescent="0.25">
      <c r="A327" s="51"/>
      <c r="B327" s="51"/>
      <c r="C327" s="40" t="s">
        <v>84</v>
      </c>
      <c r="D327" s="41">
        <v>0</v>
      </c>
      <c r="E327" s="41">
        <v>0</v>
      </c>
      <c r="F327" s="41">
        <v>0</v>
      </c>
      <c r="G327" s="41">
        <v>0</v>
      </c>
      <c r="H327" s="51"/>
      <c r="I327" s="51"/>
      <c r="J327" s="51"/>
      <c r="K327" s="51"/>
    </row>
    <row r="328" spans="1:11" ht="14.1" customHeight="1" x14ac:dyDescent="0.25">
      <c r="A328" s="51"/>
      <c r="B328" s="51"/>
      <c r="C328" s="40" t="s">
        <v>87</v>
      </c>
      <c r="D328" s="41">
        <v>0</v>
      </c>
      <c r="E328" s="41">
        <v>0</v>
      </c>
      <c r="F328" s="41">
        <v>0</v>
      </c>
      <c r="G328" s="41">
        <v>0</v>
      </c>
      <c r="H328" s="51"/>
      <c r="I328" s="51"/>
      <c r="J328" s="51"/>
      <c r="K328" s="51"/>
    </row>
    <row r="329" spans="1:11" ht="14.1" customHeight="1" x14ac:dyDescent="0.25">
      <c r="A329" s="51"/>
      <c r="B329" s="51"/>
      <c r="C329" s="40" t="s">
        <v>83</v>
      </c>
      <c r="D329" s="41">
        <v>0</v>
      </c>
      <c r="E329" s="41">
        <v>0</v>
      </c>
      <c r="F329" s="41">
        <v>0</v>
      </c>
      <c r="G329" s="41">
        <v>0</v>
      </c>
      <c r="H329" s="51"/>
      <c r="I329" s="51"/>
      <c r="J329" s="51"/>
      <c r="K329" s="51"/>
    </row>
    <row r="330" spans="1:11" ht="14.1" customHeight="1" x14ac:dyDescent="0.25">
      <c r="A330" s="51"/>
      <c r="B330" s="51"/>
      <c r="C330" s="40" t="s">
        <v>84</v>
      </c>
      <c r="D330" s="41">
        <v>0</v>
      </c>
      <c r="E330" s="41">
        <v>0</v>
      </c>
      <c r="F330" s="41">
        <v>0</v>
      </c>
      <c r="G330" s="41">
        <v>0</v>
      </c>
      <c r="H330" s="51"/>
      <c r="I330" s="51"/>
      <c r="J330" s="51"/>
      <c r="K330" s="51"/>
    </row>
    <row r="331" spans="1:11" ht="14.1" customHeight="1" x14ac:dyDescent="0.25">
      <c r="A331" s="51"/>
      <c r="B331" s="51"/>
      <c r="C331" s="40" t="s">
        <v>88</v>
      </c>
      <c r="D331" s="41">
        <v>0</v>
      </c>
      <c r="E331" s="41">
        <v>0</v>
      </c>
      <c r="F331" s="41">
        <v>0</v>
      </c>
      <c r="G331" s="41">
        <v>0</v>
      </c>
      <c r="H331" s="51"/>
      <c r="I331" s="51"/>
      <c r="J331" s="51"/>
      <c r="K331" s="51"/>
    </row>
    <row r="332" spans="1:11" ht="14.1" customHeight="1" x14ac:dyDescent="0.25">
      <c r="A332" s="51"/>
      <c r="B332" s="51"/>
      <c r="C332" s="40" t="s">
        <v>83</v>
      </c>
      <c r="D332" s="41">
        <v>0</v>
      </c>
      <c r="E332" s="41">
        <v>0</v>
      </c>
      <c r="F332" s="41">
        <v>0</v>
      </c>
      <c r="G332" s="41">
        <v>0</v>
      </c>
      <c r="H332" s="51"/>
      <c r="I332" s="51"/>
      <c r="J332" s="51"/>
      <c r="K332" s="51"/>
    </row>
    <row r="333" spans="1:11" ht="14.1" customHeight="1" x14ac:dyDescent="0.25">
      <c r="A333" s="51"/>
      <c r="B333" s="51"/>
      <c r="C333" s="40" t="s">
        <v>84</v>
      </c>
      <c r="D333" s="41">
        <v>0</v>
      </c>
      <c r="E333" s="41">
        <v>0</v>
      </c>
      <c r="F333" s="41">
        <v>0</v>
      </c>
      <c r="G333" s="41">
        <v>0</v>
      </c>
      <c r="H333" s="51"/>
      <c r="I333" s="51"/>
      <c r="J333" s="51"/>
      <c r="K333" s="51"/>
    </row>
    <row r="334" spans="1:11" ht="14.1" customHeight="1" x14ac:dyDescent="0.25">
      <c r="A334" s="51"/>
      <c r="B334" s="51"/>
      <c r="C334" s="40" t="s">
        <v>89</v>
      </c>
      <c r="D334" s="41">
        <v>0</v>
      </c>
      <c r="E334" s="41">
        <v>0</v>
      </c>
      <c r="F334" s="41">
        <v>0</v>
      </c>
      <c r="G334" s="41">
        <v>0</v>
      </c>
      <c r="H334" s="51"/>
      <c r="I334" s="51"/>
      <c r="J334" s="51"/>
      <c r="K334" s="51"/>
    </row>
    <row r="335" spans="1:11" ht="14.1" customHeight="1" x14ac:dyDescent="0.25">
      <c r="A335" s="51"/>
      <c r="B335" s="51"/>
      <c r="C335" s="40" t="s">
        <v>83</v>
      </c>
      <c r="D335" s="41">
        <v>0</v>
      </c>
      <c r="E335" s="41">
        <v>0</v>
      </c>
      <c r="F335" s="41">
        <v>0</v>
      </c>
      <c r="G335" s="41">
        <v>0</v>
      </c>
      <c r="H335" s="51"/>
      <c r="I335" s="51"/>
      <c r="J335" s="51"/>
      <c r="K335" s="51"/>
    </row>
    <row r="336" spans="1:11" ht="14.1" customHeight="1" x14ac:dyDescent="0.25">
      <c r="A336" s="51"/>
      <c r="B336" s="51"/>
      <c r="C336" s="40" t="s">
        <v>84</v>
      </c>
      <c r="D336" s="41">
        <v>0</v>
      </c>
      <c r="E336" s="41">
        <v>0</v>
      </c>
      <c r="F336" s="41">
        <v>0</v>
      </c>
      <c r="G336" s="41">
        <v>0</v>
      </c>
      <c r="H336" s="51"/>
      <c r="I336" s="51"/>
      <c r="J336" s="51"/>
      <c r="K336" s="51"/>
    </row>
    <row r="337" spans="1:11" ht="14.1" customHeight="1" x14ac:dyDescent="0.25">
      <c r="A337" s="51"/>
      <c r="B337" s="51"/>
      <c r="C337" s="40" t="s">
        <v>90</v>
      </c>
      <c r="D337" s="41">
        <v>0</v>
      </c>
      <c r="E337" s="41">
        <v>0</v>
      </c>
      <c r="F337" s="41">
        <v>0</v>
      </c>
      <c r="G337" s="41">
        <v>0</v>
      </c>
      <c r="H337" s="51"/>
      <c r="I337" s="51"/>
      <c r="J337" s="51"/>
      <c r="K337" s="51"/>
    </row>
    <row r="338" spans="1:11" ht="14.1" customHeight="1" x14ac:dyDescent="0.25">
      <c r="A338" s="51"/>
      <c r="B338" s="51"/>
      <c r="C338" s="40" t="s">
        <v>83</v>
      </c>
      <c r="D338" s="41">
        <v>0</v>
      </c>
      <c r="E338" s="41">
        <v>0</v>
      </c>
      <c r="F338" s="41">
        <v>0</v>
      </c>
      <c r="G338" s="41">
        <v>0</v>
      </c>
      <c r="H338" s="51"/>
      <c r="I338" s="51"/>
      <c r="J338" s="51"/>
      <c r="K338" s="51"/>
    </row>
    <row r="339" spans="1:11" ht="14.1" customHeight="1" x14ac:dyDescent="0.25">
      <c r="A339" s="51"/>
      <c r="B339" s="51"/>
      <c r="C339" s="40" t="s">
        <v>84</v>
      </c>
      <c r="D339" s="41">
        <v>0</v>
      </c>
      <c r="E339" s="41">
        <v>0</v>
      </c>
      <c r="F339" s="41">
        <v>0</v>
      </c>
      <c r="G339" s="41">
        <v>0</v>
      </c>
      <c r="H339" s="51"/>
      <c r="I339" s="51"/>
      <c r="J339" s="51"/>
      <c r="K339" s="51"/>
    </row>
    <row r="340" spans="1:11" ht="14.1" customHeight="1" x14ac:dyDescent="0.25">
      <c r="A340" s="51"/>
      <c r="B340" s="51"/>
      <c r="C340" s="40" t="s">
        <v>91</v>
      </c>
      <c r="D340" s="41">
        <v>0</v>
      </c>
      <c r="E340" s="41">
        <v>0</v>
      </c>
      <c r="F340" s="41">
        <v>0</v>
      </c>
      <c r="G340" s="41">
        <v>0</v>
      </c>
      <c r="H340" s="51"/>
      <c r="I340" s="51"/>
      <c r="J340" s="51"/>
      <c r="K340" s="51"/>
    </row>
    <row r="341" spans="1:11" ht="14.1" customHeight="1" x14ac:dyDescent="0.25">
      <c r="A341" s="51"/>
      <c r="B341" s="51"/>
      <c r="C341" s="40" t="s">
        <v>83</v>
      </c>
      <c r="D341" s="41">
        <v>0</v>
      </c>
      <c r="E341" s="41">
        <v>0</v>
      </c>
      <c r="F341" s="41">
        <v>0</v>
      </c>
      <c r="G341" s="41">
        <v>0</v>
      </c>
      <c r="H341" s="51"/>
      <c r="I341" s="51"/>
      <c r="J341" s="51"/>
      <c r="K341" s="51"/>
    </row>
    <row r="342" spans="1:11" ht="14.1" customHeight="1" x14ac:dyDescent="0.25">
      <c r="A342" s="51"/>
      <c r="B342" s="51"/>
      <c r="C342" s="40" t="s">
        <v>92</v>
      </c>
      <c r="D342" s="41">
        <v>0</v>
      </c>
      <c r="E342" s="41">
        <v>0</v>
      </c>
      <c r="F342" s="41">
        <v>0</v>
      </c>
      <c r="G342" s="41">
        <v>0</v>
      </c>
      <c r="H342" s="51"/>
      <c r="I342" s="51"/>
      <c r="J342" s="51"/>
      <c r="K342" s="51"/>
    </row>
    <row r="343" spans="1:11" ht="14.1" customHeight="1" x14ac:dyDescent="0.25">
      <c r="A343" s="51"/>
      <c r="B343" s="51"/>
      <c r="C343" s="40" t="s">
        <v>93</v>
      </c>
      <c r="D343" s="41">
        <v>0</v>
      </c>
      <c r="E343" s="41">
        <v>0</v>
      </c>
      <c r="F343" s="41">
        <v>0</v>
      </c>
      <c r="G343" s="41">
        <v>0</v>
      </c>
      <c r="H343" s="51"/>
      <c r="I343" s="51"/>
      <c r="J343" s="51"/>
      <c r="K343" s="51"/>
    </row>
    <row r="344" spans="1:11" ht="14.1" customHeight="1" x14ac:dyDescent="0.25">
      <c r="A344" s="51"/>
      <c r="B344" s="51"/>
      <c r="C344" s="40" t="s">
        <v>94</v>
      </c>
      <c r="D344" s="41">
        <v>0</v>
      </c>
      <c r="E344" s="41">
        <v>0</v>
      </c>
      <c r="F344" s="41">
        <v>0</v>
      </c>
      <c r="G344" s="41">
        <v>0</v>
      </c>
      <c r="H344" s="51"/>
      <c r="I344" s="51"/>
      <c r="J344" s="51"/>
      <c r="K344" s="51"/>
    </row>
    <row r="345" spans="1:11" ht="14.1" customHeight="1" x14ac:dyDescent="0.25">
      <c r="A345" s="51"/>
      <c r="B345" s="51"/>
      <c r="C345" s="40" t="s">
        <v>95</v>
      </c>
      <c r="D345" s="41">
        <v>0</v>
      </c>
      <c r="E345" s="41">
        <v>0</v>
      </c>
      <c r="F345" s="41">
        <v>0</v>
      </c>
      <c r="G345" s="41">
        <v>0</v>
      </c>
      <c r="H345" s="51"/>
      <c r="I345" s="51"/>
      <c r="J345" s="51"/>
      <c r="K345" s="51"/>
    </row>
    <row r="346" spans="1:11" ht="14.1" customHeight="1" x14ac:dyDescent="0.25">
      <c r="A346" s="51"/>
      <c r="B346" s="51"/>
      <c r="C346" s="40" t="s">
        <v>96</v>
      </c>
      <c r="D346" s="41">
        <v>0</v>
      </c>
      <c r="E346" s="41">
        <v>0</v>
      </c>
      <c r="F346" s="41">
        <v>0</v>
      </c>
      <c r="G346" s="41">
        <v>1200000</v>
      </c>
      <c r="H346" s="51"/>
      <c r="I346" s="51"/>
      <c r="J346" s="51"/>
      <c r="K346" s="51"/>
    </row>
    <row r="347" spans="1:11" ht="14.1" customHeight="1" x14ac:dyDescent="0.25">
      <c r="A347" s="51"/>
      <c r="B347" s="51"/>
      <c r="C347" s="40" t="s">
        <v>83</v>
      </c>
      <c r="D347" s="41">
        <v>0</v>
      </c>
      <c r="E347" s="41">
        <v>0</v>
      </c>
      <c r="F347" s="41">
        <v>0</v>
      </c>
      <c r="G347" s="41">
        <v>1200000</v>
      </c>
      <c r="H347" s="51"/>
      <c r="I347" s="51"/>
      <c r="J347" s="51"/>
      <c r="K347" s="51"/>
    </row>
    <row r="348" spans="1:11" ht="14.1" customHeight="1" x14ac:dyDescent="0.25">
      <c r="A348" s="51"/>
      <c r="B348" s="51"/>
      <c r="C348" s="40" t="s">
        <v>92</v>
      </c>
      <c r="D348" s="41">
        <v>0</v>
      </c>
      <c r="E348" s="41">
        <v>0</v>
      </c>
      <c r="F348" s="41">
        <v>0</v>
      </c>
      <c r="G348" s="41">
        <v>0</v>
      </c>
      <c r="H348" s="51"/>
      <c r="I348" s="51"/>
      <c r="J348" s="51"/>
      <c r="K348" s="51"/>
    </row>
    <row r="349" spans="1:11" ht="14.1" customHeight="1" x14ac:dyDescent="0.25">
      <c r="A349" s="51"/>
      <c r="B349" s="51"/>
      <c r="C349" s="40" t="s">
        <v>93</v>
      </c>
      <c r="D349" s="41">
        <v>0</v>
      </c>
      <c r="E349" s="41">
        <v>0</v>
      </c>
      <c r="F349" s="41">
        <v>0</v>
      </c>
      <c r="G349" s="41">
        <v>0</v>
      </c>
      <c r="H349" s="51"/>
      <c r="I349" s="51"/>
      <c r="J349" s="51"/>
      <c r="K349" s="51"/>
    </row>
    <row r="350" spans="1:11" ht="14.1" customHeight="1" x14ac:dyDescent="0.25">
      <c r="A350" s="51"/>
      <c r="B350" s="51"/>
      <c r="C350" s="40" t="s">
        <v>94</v>
      </c>
      <c r="D350" s="41">
        <v>0</v>
      </c>
      <c r="E350" s="41">
        <v>0</v>
      </c>
      <c r="F350" s="41">
        <v>0</v>
      </c>
      <c r="G350" s="41">
        <v>0</v>
      </c>
      <c r="H350" s="51"/>
      <c r="I350" s="51"/>
      <c r="J350" s="51"/>
      <c r="K350" s="51"/>
    </row>
    <row r="351" spans="1:11" ht="14.1" customHeight="1" x14ac:dyDescent="0.25">
      <c r="A351" s="51"/>
      <c r="B351" s="51"/>
      <c r="C351" s="40" t="s">
        <v>95</v>
      </c>
      <c r="D351" s="41">
        <v>0</v>
      </c>
      <c r="E351" s="41">
        <v>0</v>
      </c>
      <c r="F351" s="41">
        <v>0</v>
      </c>
      <c r="G351" s="41">
        <v>0</v>
      </c>
      <c r="H351" s="51"/>
      <c r="I351" s="51"/>
      <c r="J351" s="51"/>
      <c r="K351" s="51"/>
    </row>
    <row r="352" spans="1:11" ht="14.1" customHeight="1" x14ac:dyDescent="0.25">
      <c r="A352" s="51"/>
      <c r="B352" s="51"/>
      <c r="C352" s="40" t="s">
        <v>97</v>
      </c>
      <c r="D352" s="41">
        <v>0</v>
      </c>
      <c r="E352" s="41">
        <v>0</v>
      </c>
      <c r="F352" s="41">
        <v>0</v>
      </c>
      <c r="G352" s="41">
        <v>0</v>
      </c>
      <c r="H352" s="51"/>
      <c r="I352" s="51"/>
      <c r="J352" s="51"/>
      <c r="K352" s="51"/>
    </row>
    <row r="353" spans="1:11" ht="14.1" customHeight="1" x14ac:dyDescent="0.25">
      <c r="A353" s="51"/>
      <c r="B353" s="51"/>
      <c r="C353" s="40" t="s">
        <v>83</v>
      </c>
      <c r="D353" s="41">
        <v>0</v>
      </c>
      <c r="E353" s="41">
        <v>0</v>
      </c>
      <c r="F353" s="41">
        <v>0</v>
      </c>
      <c r="G353" s="41">
        <v>0</v>
      </c>
      <c r="H353" s="51"/>
      <c r="I353" s="51"/>
      <c r="J353" s="51"/>
      <c r="K353" s="51"/>
    </row>
    <row r="354" spans="1:11" ht="14.1" customHeight="1" x14ac:dyDescent="0.25">
      <c r="A354" s="51"/>
      <c r="B354" s="51"/>
      <c r="C354" s="40" t="s">
        <v>92</v>
      </c>
      <c r="D354" s="41">
        <v>0</v>
      </c>
      <c r="E354" s="41">
        <v>0</v>
      </c>
      <c r="F354" s="41">
        <v>0</v>
      </c>
      <c r="G354" s="41">
        <v>0</v>
      </c>
      <c r="H354" s="51"/>
      <c r="I354" s="51"/>
      <c r="J354" s="51"/>
      <c r="K354" s="51"/>
    </row>
    <row r="355" spans="1:11" ht="14.1" customHeight="1" x14ac:dyDescent="0.25">
      <c r="A355" s="51"/>
      <c r="B355" s="51"/>
      <c r="C355" s="40" t="s">
        <v>93</v>
      </c>
      <c r="D355" s="41">
        <v>0</v>
      </c>
      <c r="E355" s="41">
        <v>0</v>
      </c>
      <c r="F355" s="41">
        <v>0</v>
      </c>
      <c r="G355" s="41">
        <v>0</v>
      </c>
      <c r="H355" s="51"/>
      <c r="I355" s="51"/>
      <c r="J355" s="51"/>
      <c r="K355" s="51"/>
    </row>
    <row r="356" spans="1:11" ht="14.1" customHeight="1" x14ac:dyDescent="0.25">
      <c r="A356" s="51"/>
      <c r="B356" s="51"/>
      <c r="C356" s="40" t="s">
        <v>94</v>
      </c>
      <c r="D356" s="41">
        <v>0</v>
      </c>
      <c r="E356" s="41">
        <v>0</v>
      </c>
      <c r="F356" s="41">
        <v>0</v>
      </c>
      <c r="G356" s="41">
        <v>0</v>
      </c>
      <c r="H356" s="51"/>
      <c r="I356" s="51"/>
      <c r="J356" s="51"/>
      <c r="K356" s="51"/>
    </row>
    <row r="357" spans="1:11" ht="14.1" customHeight="1" x14ac:dyDescent="0.25">
      <c r="A357" s="51"/>
      <c r="B357" s="51"/>
      <c r="C357" s="40" t="s">
        <v>95</v>
      </c>
      <c r="D357" s="41">
        <v>0</v>
      </c>
      <c r="E357" s="41">
        <v>0</v>
      </c>
      <c r="F357" s="41">
        <v>0</v>
      </c>
      <c r="G357" s="41">
        <v>0</v>
      </c>
      <c r="H357" s="51"/>
      <c r="I357" s="51"/>
      <c r="J357" s="51"/>
      <c r="K357" s="51"/>
    </row>
    <row r="358" spans="1:11" ht="14.1" customHeight="1" x14ac:dyDescent="0.25">
      <c r="A358" s="51"/>
      <c r="B358" s="51"/>
      <c r="C358" s="40" t="s">
        <v>98</v>
      </c>
      <c r="D358" s="41">
        <v>0</v>
      </c>
      <c r="E358" s="41">
        <v>0</v>
      </c>
      <c r="F358" s="41">
        <v>0</v>
      </c>
      <c r="G358" s="41">
        <v>0</v>
      </c>
      <c r="H358" s="51"/>
      <c r="I358" s="51"/>
      <c r="J358" s="51"/>
      <c r="K358" s="51"/>
    </row>
    <row r="359" spans="1:11" ht="14.1" customHeight="1" x14ac:dyDescent="0.25">
      <c r="A359" s="51"/>
      <c r="B359" s="51"/>
      <c r="C359" s="40" t="s">
        <v>99</v>
      </c>
      <c r="D359" s="41">
        <v>0</v>
      </c>
      <c r="E359" s="41">
        <v>0</v>
      </c>
      <c r="F359" s="41">
        <v>0</v>
      </c>
      <c r="G359" s="41">
        <v>0</v>
      </c>
      <c r="H359" s="51"/>
      <c r="I359" s="51"/>
      <c r="J359" s="51"/>
      <c r="K359" s="51"/>
    </row>
    <row r="360" spans="1:11" ht="14.1" customHeight="1" x14ac:dyDescent="0.25">
      <c r="A360" s="51"/>
      <c r="B360" s="51"/>
      <c r="C360" s="36" t="s">
        <v>100</v>
      </c>
      <c r="D360" s="41">
        <v>0</v>
      </c>
      <c r="E360" s="41">
        <v>0</v>
      </c>
      <c r="F360" s="41">
        <v>0</v>
      </c>
      <c r="G360" s="41">
        <v>1200000</v>
      </c>
      <c r="H360" s="51"/>
      <c r="I360" s="51"/>
      <c r="J360" s="51"/>
      <c r="K360" s="51"/>
    </row>
    <row r="361" spans="1:11" ht="14.1" customHeight="1" x14ac:dyDescent="0.25">
      <c r="A361" s="51"/>
      <c r="B361" s="51"/>
      <c r="C361" s="30" t="s">
        <v>50</v>
      </c>
      <c r="D361" s="1575" t="s">
        <v>2631</v>
      </c>
      <c r="E361" s="1576"/>
      <c r="F361" s="1576"/>
      <c r="G361" s="1576"/>
      <c r="H361" s="51"/>
      <c r="I361" s="51"/>
      <c r="J361" s="51"/>
      <c r="K361" s="51"/>
    </row>
    <row r="362" spans="1:11" ht="14.1" customHeight="1" x14ac:dyDescent="0.25">
      <c r="A362" s="51"/>
      <c r="B362" s="51"/>
      <c r="C362" s="31" t="s">
        <v>52</v>
      </c>
      <c r="D362" s="1587" t="s">
        <v>2631</v>
      </c>
      <c r="E362" s="1588"/>
      <c r="F362" s="1588"/>
      <c r="G362" s="1588"/>
      <c r="H362" s="51"/>
      <c r="I362" s="51"/>
      <c r="J362" s="51"/>
      <c r="K362" s="51"/>
    </row>
    <row r="363" spans="1:11" ht="14.1" customHeight="1" x14ac:dyDescent="0.25">
      <c r="A363" s="51"/>
      <c r="B363" s="51"/>
      <c r="C363" s="31" t="s">
        <v>54</v>
      </c>
      <c r="D363" s="1587" t="s">
        <v>742</v>
      </c>
      <c r="E363" s="1588"/>
      <c r="F363" s="1588"/>
      <c r="G363" s="1588"/>
      <c r="H363" s="51"/>
      <c r="I363" s="51"/>
      <c r="J363" s="51"/>
      <c r="K363" s="51"/>
    </row>
    <row r="364" spans="1:11" ht="15" customHeight="1" x14ac:dyDescent="0.25">
      <c r="A364" s="51"/>
      <c r="B364" s="51"/>
      <c r="C364" s="52"/>
      <c r="D364" s="33">
        <v>2023</v>
      </c>
      <c r="E364" s="33">
        <v>2024</v>
      </c>
      <c r="F364" s="33">
        <v>2025</v>
      </c>
      <c r="G364" s="33">
        <v>2026</v>
      </c>
      <c r="H364" s="51"/>
      <c r="I364" s="51"/>
      <c r="J364" s="51"/>
      <c r="K364" s="51"/>
    </row>
    <row r="365" spans="1:11" ht="15" customHeight="1" x14ac:dyDescent="0.25">
      <c r="A365" s="51"/>
      <c r="B365" s="51"/>
      <c r="C365" s="53"/>
      <c r="D365" s="35" t="s">
        <v>17</v>
      </c>
      <c r="E365" s="35" t="s">
        <v>18</v>
      </c>
      <c r="F365" s="35" t="s">
        <v>18</v>
      </c>
      <c r="G365" s="35" t="s">
        <v>18</v>
      </c>
      <c r="H365" s="51"/>
      <c r="I365" s="51"/>
      <c r="J365" s="51"/>
      <c r="K365" s="51"/>
    </row>
    <row r="366" spans="1:11" ht="14.1" customHeight="1" x14ac:dyDescent="0.25">
      <c r="A366" s="51"/>
      <c r="B366" s="51"/>
      <c r="C366" s="38" t="s">
        <v>56</v>
      </c>
      <c r="D366" s="39" t="s">
        <v>69</v>
      </c>
      <c r="E366" s="39" t="s">
        <v>75</v>
      </c>
      <c r="F366" s="39" t="s">
        <v>75</v>
      </c>
      <c r="G366" s="39" t="s">
        <v>405</v>
      </c>
      <c r="H366" s="51"/>
      <c r="I366" s="51"/>
      <c r="J366" s="51"/>
      <c r="K366" s="51"/>
    </row>
    <row r="367" spans="1:11" ht="14.1" customHeight="1" x14ac:dyDescent="0.25">
      <c r="A367" s="51"/>
      <c r="B367" s="51"/>
      <c r="C367" s="38" t="s">
        <v>59</v>
      </c>
      <c r="D367" s="39" t="s">
        <v>69</v>
      </c>
      <c r="E367" s="39" t="s">
        <v>75</v>
      </c>
      <c r="F367" s="39" t="s">
        <v>75</v>
      </c>
      <c r="G367" s="39" t="s">
        <v>801</v>
      </c>
      <c r="H367" s="51"/>
      <c r="I367" s="51"/>
      <c r="J367" s="51"/>
      <c r="K367" s="51"/>
    </row>
    <row r="368" spans="1:11" ht="14.1" customHeight="1" x14ac:dyDescent="0.25">
      <c r="A368" s="51"/>
      <c r="B368" s="51"/>
      <c r="C368" s="38" t="s">
        <v>63</v>
      </c>
      <c r="D368" s="39" t="s">
        <v>75</v>
      </c>
      <c r="E368" s="39" t="s">
        <v>75</v>
      </c>
      <c r="F368" s="39" t="s">
        <v>75</v>
      </c>
      <c r="G368" s="39" t="s">
        <v>1119</v>
      </c>
      <c r="H368" s="51"/>
      <c r="I368" s="51"/>
      <c r="J368" s="51"/>
      <c r="K368" s="51"/>
    </row>
    <row r="369" spans="1:11" ht="14.1" customHeight="1" x14ac:dyDescent="0.25">
      <c r="A369" s="51"/>
      <c r="B369" s="51"/>
      <c r="C369" s="38" t="s">
        <v>68</v>
      </c>
      <c r="D369" s="39" t="s">
        <v>69</v>
      </c>
      <c r="E369" s="39" t="s">
        <v>69</v>
      </c>
      <c r="F369" s="39" t="s">
        <v>69</v>
      </c>
      <c r="G369" s="39" t="s">
        <v>69</v>
      </c>
      <c r="H369" s="51"/>
      <c r="I369" s="51"/>
      <c r="J369" s="51"/>
      <c r="K369" s="51"/>
    </row>
    <row r="370" spans="1:11" ht="14.1" customHeight="1" x14ac:dyDescent="0.25">
      <c r="A370" s="51"/>
      <c r="B370" s="51"/>
      <c r="C370" s="38" t="s">
        <v>73</v>
      </c>
      <c r="D370" s="39" t="s">
        <v>69</v>
      </c>
      <c r="E370" s="39" t="s">
        <v>69</v>
      </c>
      <c r="F370" s="39" t="s">
        <v>69</v>
      </c>
      <c r="G370" s="39" t="s">
        <v>69</v>
      </c>
      <c r="H370" s="51"/>
      <c r="I370" s="51"/>
      <c r="J370" s="51"/>
      <c r="K370" s="51"/>
    </row>
    <row r="371" spans="1:11" ht="14.1" customHeight="1" x14ac:dyDescent="0.25">
      <c r="A371" s="51"/>
      <c r="B371" s="51"/>
      <c r="C371" s="38" t="s">
        <v>77</v>
      </c>
      <c r="D371" s="39" t="s">
        <v>69</v>
      </c>
      <c r="E371" s="39" t="s">
        <v>69</v>
      </c>
      <c r="F371" s="39" t="s">
        <v>69</v>
      </c>
      <c r="G371" s="39" t="s">
        <v>69</v>
      </c>
      <c r="H371" s="51"/>
      <c r="I371" s="51"/>
      <c r="J371" s="51"/>
      <c r="K371" s="51"/>
    </row>
    <row r="372" spans="1:11" ht="14.1" customHeight="1" x14ac:dyDescent="0.25">
      <c r="A372" s="51"/>
      <c r="B372" s="51"/>
      <c r="C372" s="1589" t="s">
        <v>81</v>
      </c>
      <c r="D372" s="1590"/>
      <c r="E372" s="1590"/>
      <c r="F372" s="1590"/>
      <c r="G372" s="1590"/>
      <c r="H372" s="51"/>
      <c r="I372" s="51"/>
      <c r="J372" s="51"/>
      <c r="K372" s="51"/>
    </row>
    <row r="373" spans="1:11" ht="14.1" customHeight="1" x14ac:dyDescent="0.25">
      <c r="A373" s="51"/>
      <c r="B373" s="51"/>
      <c r="C373" s="52"/>
      <c r="D373" s="33">
        <v>2023</v>
      </c>
      <c r="E373" s="33">
        <v>2024</v>
      </c>
      <c r="F373" s="33">
        <v>2025</v>
      </c>
      <c r="G373" s="33">
        <v>2026</v>
      </c>
      <c r="H373" s="51"/>
      <c r="I373" s="51"/>
      <c r="J373" s="51"/>
      <c r="K373" s="51"/>
    </row>
    <row r="374" spans="1:11" ht="14.1" customHeight="1" x14ac:dyDescent="0.25">
      <c r="A374" s="51"/>
      <c r="B374" s="51"/>
      <c r="C374" s="53"/>
      <c r="D374" s="35" t="s">
        <v>17</v>
      </c>
      <c r="E374" s="35" t="s">
        <v>18</v>
      </c>
      <c r="F374" s="35" t="s">
        <v>18</v>
      </c>
      <c r="G374" s="35" t="s">
        <v>18</v>
      </c>
      <c r="H374" s="51"/>
      <c r="I374" s="51"/>
      <c r="J374" s="51"/>
      <c r="K374" s="51"/>
    </row>
    <row r="375" spans="1:11" ht="14.1" customHeight="1" x14ac:dyDescent="0.25">
      <c r="A375" s="51"/>
      <c r="B375" s="51"/>
      <c r="C375" s="40" t="s">
        <v>82</v>
      </c>
      <c r="D375" s="37" t="s">
        <v>69</v>
      </c>
      <c r="E375" s="41">
        <v>0</v>
      </c>
      <c r="F375" s="41">
        <v>0</v>
      </c>
      <c r="G375" s="41">
        <v>0</v>
      </c>
      <c r="H375" s="51"/>
      <c r="I375" s="51"/>
      <c r="J375" s="51"/>
      <c r="K375" s="51"/>
    </row>
    <row r="376" spans="1:11" ht="14.1" customHeight="1" x14ac:dyDescent="0.25">
      <c r="A376" s="51"/>
      <c r="B376" s="51"/>
      <c r="C376" s="40" t="s">
        <v>83</v>
      </c>
      <c r="D376" s="37" t="s">
        <v>69</v>
      </c>
      <c r="E376" s="41">
        <v>0</v>
      </c>
      <c r="F376" s="41">
        <v>0</v>
      </c>
      <c r="G376" s="41">
        <v>0</v>
      </c>
      <c r="H376" s="51"/>
      <c r="I376" s="51"/>
      <c r="J376" s="51"/>
      <c r="K376" s="51"/>
    </row>
    <row r="377" spans="1:11" ht="14.1" customHeight="1" x14ac:dyDescent="0.25">
      <c r="A377" s="51"/>
      <c r="B377" s="51"/>
      <c r="C377" s="40" t="s">
        <v>84</v>
      </c>
      <c r="D377" s="37" t="s">
        <v>69</v>
      </c>
      <c r="E377" s="41">
        <v>0</v>
      </c>
      <c r="F377" s="41">
        <v>0</v>
      </c>
      <c r="G377" s="41">
        <v>0</v>
      </c>
      <c r="H377" s="51"/>
      <c r="I377" s="51"/>
      <c r="J377" s="51"/>
      <c r="K377" s="51"/>
    </row>
    <row r="378" spans="1:11" ht="14.1" customHeight="1" x14ac:dyDescent="0.25">
      <c r="A378" s="51"/>
      <c r="B378" s="51"/>
      <c r="C378" s="40" t="s">
        <v>85</v>
      </c>
      <c r="D378" s="37" t="s">
        <v>69</v>
      </c>
      <c r="E378" s="41">
        <v>0</v>
      </c>
      <c r="F378" s="41">
        <v>0</v>
      </c>
      <c r="G378" s="41">
        <v>0</v>
      </c>
      <c r="H378" s="51"/>
      <c r="I378" s="51"/>
      <c r="J378" s="51"/>
      <c r="K378" s="51"/>
    </row>
    <row r="379" spans="1:11" ht="14.1" customHeight="1" x14ac:dyDescent="0.25">
      <c r="A379" s="51"/>
      <c r="B379" s="51"/>
      <c r="C379" s="40" t="s">
        <v>83</v>
      </c>
      <c r="D379" s="37" t="s">
        <v>69</v>
      </c>
      <c r="E379" s="41">
        <v>0</v>
      </c>
      <c r="F379" s="41">
        <v>0</v>
      </c>
      <c r="G379" s="41">
        <v>0</v>
      </c>
      <c r="H379" s="51"/>
      <c r="I379" s="51"/>
      <c r="J379" s="51"/>
      <c r="K379" s="51"/>
    </row>
    <row r="380" spans="1:11" ht="14.1" customHeight="1" x14ac:dyDescent="0.25">
      <c r="A380" s="51"/>
      <c r="B380" s="51"/>
      <c r="C380" s="40" t="s">
        <v>84</v>
      </c>
      <c r="D380" s="37" t="s">
        <v>69</v>
      </c>
      <c r="E380" s="41">
        <v>0</v>
      </c>
      <c r="F380" s="41">
        <v>0</v>
      </c>
      <c r="G380" s="41">
        <v>0</v>
      </c>
      <c r="H380" s="51"/>
      <c r="I380" s="51"/>
      <c r="J380" s="51"/>
      <c r="K380" s="51"/>
    </row>
    <row r="381" spans="1:11" ht="14.1" customHeight="1" x14ac:dyDescent="0.25">
      <c r="A381" s="51"/>
      <c r="B381" s="51"/>
      <c r="C381" s="40" t="s">
        <v>86</v>
      </c>
      <c r="D381" s="37" t="s">
        <v>69</v>
      </c>
      <c r="E381" s="41">
        <v>0</v>
      </c>
      <c r="F381" s="41">
        <v>0</v>
      </c>
      <c r="G381" s="41">
        <v>0</v>
      </c>
      <c r="H381" s="51"/>
      <c r="I381" s="51"/>
      <c r="J381" s="51"/>
      <c r="K381" s="51"/>
    </row>
    <row r="382" spans="1:11" ht="14.1" customHeight="1" x14ac:dyDescent="0.25">
      <c r="A382" s="51"/>
      <c r="B382" s="51"/>
      <c r="C382" s="40" t="s">
        <v>83</v>
      </c>
      <c r="D382" s="37" t="s">
        <v>69</v>
      </c>
      <c r="E382" s="41">
        <v>0</v>
      </c>
      <c r="F382" s="41">
        <v>0</v>
      </c>
      <c r="G382" s="41">
        <v>0</v>
      </c>
      <c r="H382" s="51"/>
      <c r="I382" s="51"/>
      <c r="J382" s="51"/>
      <c r="K382" s="51"/>
    </row>
    <row r="383" spans="1:11" ht="14.1" customHeight="1" x14ac:dyDescent="0.25">
      <c r="A383" s="51"/>
      <c r="B383" s="51"/>
      <c r="C383" s="40" t="s">
        <v>84</v>
      </c>
      <c r="D383" s="37" t="s">
        <v>69</v>
      </c>
      <c r="E383" s="41">
        <v>0</v>
      </c>
      <c r="F383" s="41">
        <v>0</v>
      </c>
      <c r="G383" s="41">
        <v>0</v>
      </c>
      <c r="H383" s="51"/>
      <c r="I383" s="51"/>
      <c r="J383" s="51"/>
      <c r="K383" s="51"/>
    </row>
    <row r="384" spans="1:11" ht="14.1" customHeight="1" x14ac:dyDescent="0.25">
      <c r="A384" s="51"/>
      <c r="B384" s="51"/>
      <c r="C384" s="40" t="s">
        <v>87</v>
      </c>
      <c r="D384" s="37" t="s">
        <v>69</v>
      </c>
      <c r="E384" s="41">
        <v>0</v>
      </c>
      <c r="F384" s="41">
        <v>0</v>
      </c>
      <c r="G384" s="41">
        <v>0</v>
      </c>
      <c r="H384" s="51"/>
      <c r="I384" s="51"/>
      <c r="J384" s="51"/>
      <c r="K384" s="51"/>
    </row>
    <row r="385" spans="1:11" ht="14.1" customHeight="1" x14ac:dyDescent="0.25">
      <c r="A385" s="51"/>
      <c r="B385" s="51"/>
      <c r="C385" s="40" t="s">
        <v>83</v>
      </c>
      <c r="D385" s="37" t="s">
        <v>69</v>
      </c>
      <c r="E385" s="41">
        <v>0</v>
      </c>
      <c r="F385" s="41">
        <v>0</v>
      </c>
      <c r="G385" s="41">
        <v>0</v>
      </c>
      <c r="H385" s="51"/>
      <c r="I385" s="51"/>
      <c r="J385" s="51"/>
      <c r="K385" s="51"/>
    </row>
    <row r="386" spans="1:11" ht="14.1" customHeight="1" x14ac:dyDescent="0.25">
      <c r="A386" s="51"/>
      <c r="B386" s="51"/>
      <c r="C386" s="40" t="s">
        <v>84</v>
      </c>
      <c r="D386" s="37" t="s">
        <v>69</v>
      </c>
      <c r="E386" s="41">
        <v>0</v>
      </c>
      <c r="F386" s="41">
        <v>0</v>
      </c>
      <c r="G386" s="41">
        <v>0</v>
      </c>
      <c r="H386" s="51"/>
      <c r="I386" s="51"/>
      <c r="J386" s="51"/>
      <c r="K386" s="51"/>
    </row>
    <row r="387" spans="1:11" ht="14.1" customHeight="1" x14ac:dyDescent="0.25">
      <c r="A387" s="51"/>
      <c r="B387" s="51"/>
      <c r="C387" s="40" t="s">
        <v>88</v>
      </c>
      <c r="D387" s="37" t="s">
        <v>69</v>
      </c>
      <c r="E387" s="41">
        <v>0</v>
      </c>
      <c r="F387" s="41">
        <v>0</v>
      </c>
      <c r="G387" s="41">
        <v>0</v>
      </c>
      <c r="H387" s="51"/>
      <c r="I387" s="51"/>
      <c r="J387" s="51"/>
      <c r="K387" s="51"/>
    </row>
    <row r="388" spans="1:11" ht="14.1" customHeight="1" x14ac:dyDescent="0.25">
      <c r="A388" s="51"/>
      <c r="B388" s="51"/>
      <c r="C388" s="40" t="s">
        <v>83</v>
      </c>
      <c r="D388" s="37" t="s">
        <v>69</v>
      </c>
      <c r="E388" s="41">
        <v>0</v>
      </c>
      <c r="F388" s="41">
        <v>0</v>
      </c>
      <c r="G388" s="41">
        <v>0</v>
      </c>
      <c r="H388" s="51"/>
      <c r="I388" s="51"/>
      <c r="J388" s="51"/>
      <c r="K388" s="51"/>
    </row>
    <row r="389" spans="1:11" ht="14.1" customHeight="1" x14ac:dyDescent="0.25">
      <c r="A389" s="51"/>
      <c r="B389" s="51"/>
      <c r="C389" s="40" t="s">
        <v>84</v>
      </c>
      <c r="D389" s="37" t="s">
        <v>69</v>
      </c>
      <c r="E389" s="41">
        <v>0</v>
      </c>
      <c r="F389" s="41">
        <v>0</v>
      </c>
      <c r="G389" s="41">
        <v>0</v>
      </c>
      <c r="H389" s="51"/>
      <c r="I389" s="51"/>
      <c r="J389" s="51"/>
      <c r="K389" s="51"/>
    </row>
    <row r="390" spans="1:11" ht="14.1" customHeight="1" x14ac:dyDescent="0.25">
      <c r="A390" s="51"/>
      <c r="B390" s="51"/>
      <c r="C390" s="40" t="s">
        <v>89</v>
      </c>
      <c r="D390" s="37" t="s">
        <v>69</v>
      </c>
      <c r="E390" s="41">
        <v>0</v>
      </c>
      <c r="F390" s="41">
        <v>0</v>
      </c>
      <c r="G390" s="41">
        <v>0</v>
      </c>
      <c r="H390" s="51"/>
      <c r="I390" s="51"/>
      <c r="J390" s="51"/>
      <c r="K390" s="51"/>
    </row>
    <row r="391" spans="1:11" ht="14.1" customHeight="1" x14ac:dyDescent="0.25">
      <c r="A391" s="51"/>
      <c r="B391" s="51"/>
      <c r="C391" s="40" t="s">
        <v>83</v>
      </c>
      <c r="D391" s="37" t="s">
        <v>69</v>
      </c>
      <c r="E391" s="41">
        <v>0</v>
      </c>
      <c r="F391" s="41">
        <v>0</v>
      </c>
      <c r="G391" s="41">
        <v>0</v>
      </c>
      <c r="H391" s="51"/>
      <c r="I391" s="51"/>
      <c r="J391" s="51"/>
      <c r="K391" s="51"/>
    </row>
    <row r="392" spans="1:11" ht="14.1" customHeight="1" x14ac:dyDescent="0.25">
      <c r="A392" s="51"/>
      <c r="B392" s="51"/>
      <c r="C392" s="40" t="s">
        <v>84</v>
      </c>
      <c r="D392" s="37" t="s">
        <v>69</v>
      </c>
      <c r="E392" s="41">
        <v>0</v>
      </c>
      <c r="F392" s="41">
        <v>0</v>
      </c>
      <c r="G392" s="41">
        <v>0</v>
      </c>
      <c r="H392" s="51"/>
      <c r="I392" s="51"/>
      <c r="J392" s="51"/>
      <c r="K392" s="51"/>
    </row>
    <row r="393" spans="1:11" ht="14.1" customHeight="1" x14ac:dyDescent="0.25">
      <c r="A393" s="51"/>
      <c r="B393" s="51"/>
      <c r="C393" s="40" t="s">
        <v>90</v>
      </c>
      <c r="D393" s="37" t="s">
        <v>69</v>
      </c>
      <c r="E393" s="41">
        <v>0</v>
      </c>
      <c r="F393" s="41">
        <v>0</v>
      </c>
      <c r="G393" s="41">
        <v>0</v>
      </c>
      <c r="H393" s="51"/>
      <c r="I393" s="51"/>
      <c r="J393" s="51"/>
      <c r="K393" s="51"/>
    </row>
    <row r="394" spans="1:11" ht="14.1" customHeight="1" x14ac:dyDescent="0.25">
      <c r="A394" s="51"/>
      <c r="B394" s="51"/>
      <c r="C394" s="40" t="s">
        <v>83</v>
      </c>
      <c r="D394" s="37" t="s">
        <v>69</v>
      </c>
      <c r="E394" s="41">
        <v>0</v>
      </c>
      <c r="F394" s="41">
        <v>0</v>
      </c>
      <c r="G394" s="41">
        <v>0</v>
      </c>
      <c r="H394" s="51"/>
      <c r="I394" s="51"/>
      <c r="J394" s="51"/>
      <c r="K394" s="51"/>
    </row>
    <row r="395" spans="1:11" ht="14.1" customHeight="1" x14ac:dyDescent="0.25">
      <c r="A395" s="51"/>
      <c r="B395" s="51"/>
      <c r="C395" s="40" t="s">
        <v>84</v>
      </c>
      <c r="D395" s="37" t="s">
        <v>69</v>
      </c>
      <c r="E395" s="41">
        <v>0</v>
      </c>
      <c r="F395" s="41">
        <v>0</v>
      </c>
      <c r="G395" s="41">
        <v>0</v>
      </c>
      <c r="H395" s="51"/>
      <c r="I395" s="51"/>
      <c r="J395" s="51"/>
      <c r="K395" s="51"/>
    </row>
    <row r="396" spans="1:11" ht="14.1" customHeight="1" x14ac:dyDescent="0.25">
      <c r="A396" s="51"/>
      <c r="B396" s="51"/>
      <c r="C396" s="40" t="s">
        <v>91</v>
      </c>
      <c r="D396" s="37" t="s">
        <v>69</v>
      </c>
      <c r="E396" s="41">
        <v>0</v>
      </c>
      <c r="F396" s="41">
        <v>0</v>
      </c>
      <c r="G396" s="41">
        <v>0</v>
      </c>
      <c r="H396" s="51"/>
      <c r="I396" s="51"/>
      <c r="J396" s="51"/>
      <c r="K396" s="51"/>
    </row>
    <row r="397" spans="1:11" ht="14.1" customHeight="1" x14ac:dyDescent="0.25">
      <c r="A397" s="51"/>
      <c r="B397" s="51"/>
      <c r="C397" s="40" t="s">
        <v>83</v>
      </c>
      <c r="D397" s="37" t="s">
        <v>69</v>
      </c>
      <c r="E397" s="41">
        <v>0</v>
      </c>
      <c r="F397" s="41">
        <v>0</v>
      </c>
      <c r="G397" s="41">
        <v>0</v>
      </c>
      <c r="H397" s="51"/>
      <c r="I397" s="51"/>
      <c r="J397" s="51"/>
      <c r="K397" s="51"/>
    </row>
    <row r="398" spans="1:11" ht="14.1" customHeight="1" x14ac:dyDescent="0.25">
      <c r="A398" s="51"/>
      <c r="B398" s="51"/>
      <c r="C398" s="40" t="s">
        <v>92</v>
      </c>
      <c r="D398" s="37" t="s">
        <v>69</v>
      </c>
      <c r="E398" s="41">
        <v>0</v>
      </c>
      <c r="F398" s="41">
        <v>0</v>
      </c>
      <c r="G398" s="41">
        <v>0</v>
      </c>
      <c r="H398" s="51"/>
      <c r="I398" s="51"/>
      <c r="J398" s="51"/>
      <c r="K398" s="51"/>
    </row>
    <row r="399" spans="1:11" ht="14.1" customHeight="1" x14ac:dyDescent="0.25">
      <c r="A399" s="51"/>
      <c r="B399" s="51"/>
      <c r="C399" s="40" t="s">
        <v>93</v>
      </c>
      <c r="D399" s="37" t="s">
        <v>69</v>
      </c>
      <c r="E399" s="41">
        <v>0</v>
      </c>
      <c r="F399" s="41">
        <v>0</v>
      </c>
      <c r="G399" s="41">
        <v>0</v>
      </c>
      <c r="H399" s="51"/>
      <c r="I399" s="51"/>
      <c r="J399" s="51"/>
      <c r="K399" s="51"/>
    </row>
    <row r="400" spans="1:11" ht="14.1" customHeight="1" x14ac:dyDescent="0.25">
      <c r="A400" s="51"/>
      <c r="B400" s="51"/>
      <c r="C400" s="40" t="s">
        <v>94</v>
      </c>
      <c r="D400" s="37" t="s">
        <v>69</v>
      </c>
      <c r="E400" s="41">
        <v>0</v>
      </c>
      <c r="F400" s="41">
        <v>0</v>
      </c>
      <c r="G400" s="41">
        <v>0</v>
      </c>
      <c r="H400" s="51"/>
      <c r="I400" s="51"/>
      <c r="J400" s="51"/>
      <c r="K400" s="51"/>
    </row>
    <row r="401" spans="1:11" ht="14.1" customHeight="1" x14ac:dyDescent="0.25">
      <c r="A401" s="51"/>
      <c r="B401" s="51"/>
      <c r="C401" s="40" t="s">
        <v>95</v>
      </c>
      <c r="D401" s="37" t="s">
        <v>69</v>
      </c>
      <c r="E401" s="41">
        <v>0</v>
      </c>
      <c r="F401" s="41">
        <v>0</v>
      </c>
      <c r="G401" s="41">
        <v>0</v>
      </c>
      <c r="H401" s="51"/>
      <c r="I401" s="51"/>
      <c r="J401" s="51"/>
      <c r="K401" s="51"/>
    </row>
    <row r="402" spans="1:11" ht="14.1" customHeight="1" x14ac:dyDescent="0.25">
      <c r="A402" s="51"/>
      <c r="B402" s="51"/>
      <c r="C402" s="40" t="s">
        <v>96</v>
      </c>
      <c r="D402" s="37" t="s">
        <v>69</v>
      </c>
      <c r="E402" s="41">
        <v>0</v>
      </c>
      <c r="F402" s="41">
        <v>0</v>
      </c>
      <c r="G402" s="41">
        <v>1200000</v>
      </c>
      <c r="H402" s="51"/>
      <c r="I402" s="51"/>
      <c r="J402" s="51"/>
      <c r="K402" s="51"/>
    </row>
    <row r="403" spans="1:11" ht="14.1" customHeight="1" x14ac:dyDescent="0.25">
      <c r="A403" s="51"/>
      <c r="B403" s="51"/>
      <c r="C403" s="40" t="s">
        <v>83</v>
      </c>
      <c r="D403" s="37" t="s">
        <v>69</v>
      </c>
      <c r="E403" s="41">
        <v>0</v>
      </c>
      <c r="F403" s="41">
        <v>0</v>
      </c>
      <c r="G403" s="41">
        <v>1200000</v>
      </c>
      <c r="H403" s="51"/>
      <c r="I403" s="51"/>
      <c r="J403" s="51"/>
      <c r="K403" s="51"/>
    </row>
    <row r="404" spans="1:11" ht="14.1" customHeight="1" x14ac:dyDescent="0.25">
      <c r="A404" s="51"/>
      <c r="B404" s="51"/>
      <c r="C404" s="40" t="s">
        <v>92</v>
      </c>
      <c r="D404" s="37" t="s">
        <v>69</v>
      </c>
      <c r="E404" s="41">
        <v>0</v>
      </c>
      <c r="F404" s="41">
        <v>0</v>
      </c>
      <c r="G404" s="41">
        <v>0</v>
      </c>
      <c r="H404" s="51"/>
      <c r="I404" s="51"/>
      <c r="J404" s="51"/>
      <c r="K404" s="51"/>
    </row>
    <row r="405" spans="1:11" ht="14.1" customHeight="1" x14ac:dyDescent="0.25">
      <c r="A405" s="51"/>
      <c r="B405" s="51"/>
      <c r="C405" s="40" t="s">
        <v>93</v>
      </c>
      <c r="D405" s="37" t="s">
        <v>69</v>
      </c>
      <c r="E405" s="41">
        <v>0</v>
      </c>
      <c r="F405" s="41">
        <v>0</v>
      </c>
      <c r="G405" s="41">
        <v>0</v>
      </c>
      <c r="H405" s="51"/>
      <c r="I405" s="51"/>
      <c r="J405" s="51"/>
      <c r="K405" s="51"/>
    </row>
    <row r="406" spans="1:11" ht="14.1" customHeight="1" x14ac:dyDescent="0.25">
      <c r="A406" s="51"/>
      <c r="B406" s="51"/>
      <c r="C406" s="40" t="s">
        <v>94</v>
      </c>
      <c r="D406" s="37" t="s">
        <v>69</v>
      </c>
      <c r="E406" s="41">
        <v>0</v>
      </c>
      <c r="F406" s="41">
        <v>0</v>
      </c>
      <c r="G406" s="41">
        <v>0</v>
      </c>
      <c r="H406" s="51"/>
      <c r="I406" s="51"/>
      <c r="J406" s="51"/>
      <c r="K406" s="51"/>
    </row>
    <row r="407" spans="1:11" ht="14.1" customHeight="1" x14ac:dyDescent="0.25">
      <c r="A407" s="51"/>
      <c r="B407" s="51"/>
      <c r="C407" s="40" t="s">
        <v>95</v>
      </c>
      <c r="D407" s="37" t="s">
        <v>69</v>
      </c>
      <c r="E407" s="41">
        <v>0</v>
      </c>
      <c r="F407" s="41">
        <v>0</v>
      </c>
      <c r="G407" s="41">
        <v>0</v>
      </c>
      <c r="H407" s="51"/>
      <c r="I407" s="51"/>
      <c r="J407" s="51"/>
      <c r="K407" s="51"/>
    </row>
    <row r="408" spans="1:11" ht="14.1" customHeight="1" x14ac:dyDescent="0.25">
      <c r="A408" s="51"/>
      <c r="B408" s="51"/>
      <c r="C408" s="40" t="s">
        <v>97</v>
      </c>
      <c r="D408" s="37" t="s">
        <v>69</v>
      </c>
      <c r="E408" s="41">
        <v>0</v>
      </c>
      <c r="F408" s="41">
        <v>0</v>
      </c>
      <c r="G408" s="41">
        <v>0</v>
      </c>
      <c r="H408" s="51"/>
      <c r="I408" s="51"/>
      <c r="J408" s="51"/>
      <c r="K408" s="51"/>
    </row>
    <row r="409" spans="1:11" ht="14.1" customHeight="1" x14ac:dyDescent="0.25">
      <c r="A409" s="51"/>
      <c r="B409" s="51"/>
      <c r="C409" s="40" t="s">
        <v>83</v>
      </c>
      <c r="D409" s="37" t="s">
        <v>69</v>
      </c>
      <c r="E409" s="41">
        <v>0</v>
      </c>
      <c r="F409" s="41">
        <v>0</v>
      </c>
      <c r="G409" s="41">
        <v>0</v>
      </c>
      <c r="H409" s="51"/>
      <c r="I409" s="51"/>
      <c r="J409" s="51"/>
      <c r="K409" s="51"/>
    </row>
    <row r="410" spans="1:11" ht="14.1" customHeight="1" x14ac:dyDescent="0.25">
      <c r="A410" s="51"/>
      <c r="B410" s="51"/>
      <c r="C410" s="40" t="s">
        <v>92</v>
      </c>
      <c r="D410" s="37" t="s">
        <v>69</v>
      </c>
      <c r="E410" s="41">
        <v>0</v>
      </c>
      <c r="F410" s="41">
        <v>0</v>
      </c>
      <c r="G410" s="41">
        <v>0</v>
      </c>
      <c r="H410" s="51"/>
      <c r="I410" s="51"/>
      <c r="J410" s="51"/>
      <c r="K410" s="51"/>
    </row>
    <row r="411" spans="1:11" ht="14.1" customHeight="1" x14ac:dyDescent="0.25">
      <c r="A411" s="51"/>
      <c r="B411" s="51"/>
      <c r="C411" s="40" t="s">
        <v>93</v>
      </c>
      <c r="D411" s="37" t="s">
        <v>69</v>
      </c>
      <c r="E411" s="41">
        <v>0</v>
      </c>
      <c r="F411" s="41">
        <v>0</v>
      </c>
      <c r="G411" s="41">
        <v>0</v>
      </c>
      <c r="H411" s="51"/>
      <c r="I411" s="51"/>
      <c r="J411" s="51"/>
      <c r="K411" s="51"/>
    </row>
    <row r="412" spans="1:11" ht="14.1" customHeight="1" x14ac:dyDescent="0.25">
      <c r="A412" s="51"/>
      <c r="B412" s="51"/>
      <c r="C412" s="40" t="s">
        <v>94</v>
      </c>
      <c r="D412" s="37" t="s">
        <v>69</v>
      </c>
      <c r="E412" s="41">
        <v>0</v>
      </c>
      <c r="F412" s="41">
        <v>0</v>
      </c>
      <c r="G412" s="41">
        <v>0</v>
      </c>
      <c r="H412" s="51"/>
      <c r="I412" s="51"/>
      <c r="J412" s="51"/>
      <c r="K412" s="51"/>
    </row>
    <row r="413" spans="1:11" ht="14.1" customHeight="1" x14ac:dyDescent="0.25">
      <c r="A413" s="51"/>
      <c r="B413" s="51"/>
      <c r="C413" s="40" t="s">
        <v>95</v>
      </c>
      <c r="D413" s="37" t="s">
        <v>69</v>
      </c>
      <c r="E413" s="41">
        <v>0</v>
      </c>
      <c r="F413" s="41">
        <v>0</v>
      </c>
      <c r="G413" s="41">
        <v>0</v>
      </c>
      <c r="H413" s="51"/>
      <c r="I413" s="51"/>
      <c r="J413" s="51"/>
      <c r="K413" s="51"/>
    </row>
    <row r="414" spans="1:11" ht="14.1" customHeight="1" x14ac:dyDescent="0.25">
      <c r="A414" s="51"/>
      <c r="B414" s="51"/>
      <c r="C414" s="40" t="s">
        <v>98</v>
      </c>
      <c r="D414" s="37" t="s">
        <v>69</v>
      </c>
      <c r="E414" s="41">
        <v>0</v>
      </c>
      <c r="F414" s="41">
        <v>0</v>
      </c>
      <c r="G414" s="41">
        <v>0</v>
      </c>
      <c r="H414" s="51"/>
      <c r="I414" s="51"/>
      <c r="J414" s="51"/>
      <c r="K414" s="51"/>
    </row>
    <row r="415" spans="1:11" ht="14.1" customHeight="1" x14ac:dyDescent="0.25">
      <c r="A415" s="51"/>
      <c r="B415" s="51"/>
      <c r="C415" s="40" t="s">
        <v>99</v>
      </c>
      <c r="D415" s="37" t="s">
        <v>69</v>
      </c>
      <c r="E415" s="41">
        <v>0</v>
      </c>
      <c r="F415" s="41">
        <v>0</v>
      </c>
      <c r="G415" s="41">
        <v>0</v>
      </c>
      <c r="H415" s="51"/>
      <c r="I415" s="51"/>
      <c r="J415" s="51"/>
      <c r="K415" s="51"/>
    </row>
    <row r="416" spans="1:11" ht="14.1" customHeight="1" x14ac:dyDescent="0.25">
      <c r="A416" s="51"/>
      <c r="B416" s="51"/>
      <c r="C416" s="36" t="s">
        <v>100</v>
      </c>
      <c r="D416" s="41">
        <v>0</v>
      </c>
      <c r="E416" s="41">
        <v>0</v>
      </c>
      <c r="F416" s="41">
        <v>0</v>
      </c>
      <c r="G416" s="41">
        <v>1200000</v>
      </c>
      <c r="H416" s="51"/>
      <c r="I416" s="51"/>
      <c r="J416" s="51"/>
      <c r="K416" s="51"/>
    </row>
    <row r="417" spans="1:11" ht="14.1" customHeight="1" x14ac:dyDescent="0.25">
      <c r="A417" s="51"/>
      <c r="B417" s="51"/>
      <c r="C417" s="30" t="s">
        <v>50</v>
      </c>
      <c r="D417" s="1575" t="s">
        <v>2632</v>
      </c>
      <c r="E417" s="1576"/>
      <c r="F417" s="1576"/>
      <c r="G417" s="1576"/>
      <c r="H417" s="51"/>
      <c r="I417" s="51"/>
      <c r="J417" s="51"/>
      <c r="K417" s="51"/>
    </row>
    <row r="418" spans="1:11" ht="14.1" customHeight="1" x14ac:dyDescent="0.25">
      <c r="A418" s="51"/>
      <c r="B418" s="51"/>
      <c r="C418" s="31" t="s">
        <v>52</v>
      </c>
      <c r="D418" s="1587" t="s">
        <v>2633</v>
      </c>
      <c r="E418" s="1588"/>
      <c r="F418" s="1588"/>
      <c r="G418" s="1588"/>
      <c r="H418" s="51"/>
      <c r="I418" s="51"/>
      <c r="J418" s="51"/>
      <c r="K418" s="51"/>
    </row>
    <row r="419" spans="1:11" ht="14.1" customHeight="1" x14ac:dyDescent="0.25">
      <c r="A419" s="51"/>
      <c r="B419" s="51"/>
      <c r="C419" s="31" t="s">
        <v>54</v>
      </c>
      <c r="D419" s="1587" t="s">
        <v>2094</v>
      </c>
      <c r="E419" s="1588"/>
      <c r="F419" s="1588"/>
      <c r="G419" s="1588"/>
      <c r="H419" s="51"/>
      <c r="I419" s="51"/>
      <c r="J419" s="51"/>
      <c r="K419" s="51"/>
    </row>
    <row r="420" spans="1:11" ht="15" customHeight="1" x14ac:dyDescent="0.25">
      <c r="A420" s="51"/>
      <c r="B420" s="51"/>
      <c r="C420" s="52"/>
      <c r="D420" s="33">
        <v>2023</v>
      </c>
      <c r="E420" s="33">
        <v>2024</v>
      </c>
      <c r="F420" s="33">
        <v>2025</v>
      </c>
      <c r="G420" s="33">
        <v>2026</v>
      </c>
      <c r="H420" s="51"/>
      <c r="I420" s="51"/>
      <c r="J420" s="51"/>
      <c r="K420" s="51"/>
    </row>
    <row r="421" spans="1:11" ht="15" customHeight="1" x14ac:dyDescent="0.25">
      <c r="A421" s="51"/>
      <c r="B421" s="51"/>
      <c r="C421" s="53"/>
      <c r="D421" s="35" t="s">
        <v>17</v>
      </c>
      <c r="E421" s="35" t="s">
        <v>18</v>
      </c>
      <c r="F421" s="35" t="s">
        <v>18</v>
      </c>
      <c r="G421" s="35" t="s">
        <v>18</v>
      </c>
      <c r="H421" s="51"/>
      <c r="I421" s="51"/>
      <c r="J421" s="51"/>
      <c r="K421" s="51"/>
    </row>
    <row r="422" spans="1:11" ht="14.1" customHeight="1" x14ac:dyDescent="0.25">
      <c r="A422" s="51"/>
      <c r="B422" s="51"/>
      <c r="C422" s="38" t="s">
        <v>56</v>
      </c>
      <c r="D422" s="39" t="s">
        <v>128</v>
      </c>
      <c r="E422" s="39" t="s">
        <v>747</v>
      </c>
      <c r="F422" s="39" t="s">
        <v>747</v>
      </c>
      <c r="G422" s="39" t="s">
        <v>75</v>
      </c>
      <c r="H422" s="51"/>
      <c r="I422" s="51"/>
      <c r="J422" s="51"/>
      <c r="K422" s="51"/>
    </row>
    <row r="423" spans="1:11" ht="14.1" customHeight="1" x14ac:dyDescent="0.25">
      <c r="A423" s="51"/>
      <c r="B423" s="51"/>
      <c r="C423" s="38" t="s">
        <v>59</v>
      </c>
      <c r="D423" s="39" t="s">
        <v>2634</v>
      </c>
      <c r="E423" s="39" t="s">
        <v>2635</v>
      </c>
      <c r="F423" s="39" t="s">
        <v>2636</v>
      </c>
      <c r="G423" s="39" t="s">
        <v>75</v>
      </c>
      <c r="H423" s="51"/>
      <c r="I423" s="51"/>
      <c r="J423" s="51"/>
      <c r="K423" s="51"/>
    </row>
    <row r="424" spans="1:11" ht="14.1" customHeight="1" x14ac:dyDescent="0.25">
      <c r="A424" s="51"/>
      <c r="B424" s="51"/>
      <c r="C424" s="38" t="s">
        <v>63</v>
      </c>
      <c r="D424" s="39" t="s">
        <v>2634</v>
      </c>
      <c r="E424" s="39" t="s">
        <v>2637</v>
      </c>
      <c r="F424" s="39" t="s">
        <v>2638</v>
      </c>
      <c r="G424" s="39" t="s">
        <v>75</v>
      </c>
      <c r="H424" s="51"/>
      <c r="I424" s="51"/>
      <c r="J424" s="51"/>
      <c r="K424" s="51"/>
    </row>
    <row r="425" spans="1:11" ht="14.1" customHeight="1" x14ac:dyDescent="0.25">
      <c r="A425" s="51"/>
      <c r="B425" s="51"/>
      <c r="C425" s="38" t="s">
        <v>68</v>
      </c>
      <c r="D425" s="39" t="s">
        <v>69</v>
      </c>
      <c r="E425" s="39" t="s">
        <v>2639</v>
      </c>
      <c r="F425" s="39" t="s">
        <v>75</v>
      </c>
      <c r="G425" s="39" t="s">
        <v>206</v>
      </c>
      <c r="H425" s="51"/>
      <c r="I425" s="51"/>
      <c r="J425" s="51"/>
      <c r="K425" s="51"/>
    </row>
    <row r="426" spans="1:11" ht="14.1" customHeight="1" x14ac:dyDescent="0.25">
      <c r="A426" s="51"/>
      <c r="B426" s="51"/>
      <c r="C426" s="38" t="s">
        <v>73</v>
      </c>
      <c r="D426" s="39" t="s">
        <v>69</v>
      </c>
      <c r="E426" s="39" t="s">
        <v>2640</v>
      </c>
      <c r="F426" s="39" t="s">
        <v>2641</v>
      </c>
      <c r="G426" s="39" t="s">
        <v>206</v>
      </c>
      <c r="H426" s="51"/>
      <c r="I426" s="51"/>
      <c r="J426" s="51"/>
      <c r="K426" s="51"/>
    </row>
    <row r="427" spans="1:11" ht="14.1" customHeight="1" x14ac:dyDescent="0.25">
      <c r="A427" s="51"/>
      <c r="B427" s="51"/>
      <c r="C427" s="38" t="s">
        <v>77</v>
      </c>
      <c r="D427" s="39" t="s">
        <v>69</v>
      </c>
      <c r="E427" s="39" t="s">
        <v>2642</v>
      </c>
      <c r="F427" s="39" t="s">
        <v>2641</v>
      </c>
      <c r="G427" s="39" t="s">
        <v>206</v>
      </c>
      <c r="H427" s="51"/>
      <c r="I427" s="51"/>
      <c r="J427" s="51"/>
      <c r="K427" s="51"/>
    </row>
    <row r="428" spans="1:11" ht="14.1" customHeight="1" x14ac:dyDescent="0.25">
      <c r="A428" s="51"/>
      <c r="B428" s="51"/>
      <c r="C428" s="1589" t="s">
        <v>81</v>
      </c>
      <c r="D428" s="1590"/>
      <c r="E428" s="1590"/>
      <c r="F428" s="1590"/>
      <c r="G428" s="1590"/>
      <c r="H428" s="51"/>
      <c r="I428" s="51"/>
      <c r="J428" s="51"/>
      <c r="K428" s="51"/>
    </row>
    <row r="429" spans="1:11" ht="14.1" customHeight="1" x14ac:dyDescent="0.25">
      <c r="A429" s="51"/>
      <c r="B429" s="51"/>
      <c r="C429" s="52"/>
      <c r="D429" s="33">
        <v>2023</v>
      </c>
      <c r="E429" s="33">
        <v>2024</v>
      </c>
      <c r="F429" s="33">
        <v>2025</v>
      </c>
      <c r="G429" s="33">
        <v>2026</v>
      </c>
      <c r="H429" s="51"/>
      <c r="I429" s="51"/>
      <c r="J429" s="51"/>
      <c r="K429" s="51"/>
    </row>
    <row r="430" spans="1:11" ht="14.1" customHeight="1" x14ac:dyDescent="0.25">
      <c r="A430" s="51"/>
      <c r="B430" s="51"/>
      <c r="C430" s="53"/>
      <c r="D430" s="35" t="s">
        <v>17</v>
      </c>
      <c r="E430" s="35" t="s">
        <v>18</v>
      </c>
      <c r="F430" s="35" t="s">
        <v>18</v>
      </c>
      <c r="G430" s="35" t="s">
        <v>18</v>
      </c>
      <c r="H430" s="51"/>
      <c r="I430" s="51"/>
      <c r="J430" s="51"/>
      <c r="K430" s="51"/>
    </row>
    <row r="431" spans="1:11" ht="14.1" customHeight="1" x14ac:dyDescent="0.25">
      <c r="A431" s="51"/>
      <c r="B431" s="51"/>
      <c r="C431" s="40" t="s">
        <v>82</v>
      </c>
      <c r="D431" s="41">
        <v>0</v>
      </c>
      <c r="E431" s="41">
        <v>0</v>
      </c>
      <c r="F431" s="41">
        <v>0</v>
      </c>
      <c r="G431" s="41">
        <v>0</v>
      </c>
      <c r="H431" s="51"/>
      <c r="I431" s="51"/>
      <c r="J431" s="51"/>
      <c r="K431" s="51"/>
    </row>
    <row r="432" spans="1:11" ht="14.1" customHeight="1" x14ac:dyDescent="0.25">
      <c r="A432" s="51"/>
      <c r="B432" s="51"/>
      <c r="C432" s="40" t="s">
        <v>83</v>
      </c>
      <c r="D432" s="41">
        <v>0</v>
      </c>
      <c r="E432" s="41">
        <v>0</v>
      </c>
      <c r="F432" s="41">
        <v>0</v>
      </c>
      <c r="G432" s="41">
        <v>0</v>
      </c>
      <c r="H432" s="51"/>
      <c r="I432" s="51"/>
      <c r="J432" s="51"/>
      <c r="K432" s="51"/>
    </row>
    <row r="433" spans="1:11" ht="14.1" customHeight="1" x14ac:dyDescent="0.25">
      <c r="A433" s="51"/>
      <c r="B433" s="51"/>
      <c r="C433" s="40" t="s">
        <v>84</v>
      </c>
      <c r="D433" s="41">
        <v>0</v>
      </c>
      <c r="E433" s="41">
        <v>0</v>
      </c>
      <c r="F433" s="41">
        <v>0</v>
      </c>
      <c r="G433" s="41">
        <v>0</v>
      </c>
      <c r="H433" s="51"/>
      <c r="I433" s="51"/>
      <c r="J433" s="51"/>
      <c r="K433" s="51"/>
    </row>
    <row r="434" spans="1:11" ht="14.1" customHeight="1" x14ac:dyDescent="0.25">
      <c r="A434" s="51"/>
      <c r="B434" s="51"/>
      <c r="C434" s="40" t="s">
        <v>85</v>
      </c>
      <c r="D434" s="41">
        <v>0</v>
      </c>
      <c r="E434" s="41">
        <v>0</v>
      </c>
      <c r="F434" s="41">
        <v>0</v>
      </c>
      <c r="G434" s="41">
        <v>0</v>
      </c>
      <c r="H434" s="51"/>
      <c r="I434" s="51"/>
      <c r="J434" s="51"/>
      <c r="K434" s="51"/>
    </row>
    <row r="435" spans="1:11" ht="14.1" customHeight="1" x14ac:dyDescent="0.25">
      <c r="A435" s="51"/>
      <c r="B435" s="51"/>
      <c r="C435" s="40" t="s">
        <v>83</v>
      </c>
      <c r="D435" s="41">
        <v>0</v>
      </c>
      <c r="E435" s="41">
        <v>0</v>
      </c>
      <c r="F435" s="41">
        <v>0</v>
      </c>
      <c r="G435" s="41">
        <v>0</v>
      </c>
      <c r="H435" s="51"/>
      <c r="I435" s="51"/>
      <c r="J435" s="51"/>
      <c r="K435" s="51"/>
    </row>
    <row r="436" spans="1:11" ht="14.1" customHeight="1" x14ac:dyDescent="0.25">
      <c r="A436" s="51"/>
      <c r="B436" s="51"/>
      <c r="C436" s="40" t="s">
        <v>84</v>
      </c>
      <c r="D436" s="41">
        <v>0</v>
      </c>
      <c r="E436" s="41">
        <v>0</v>
      </c>
      <c r="F436" s="41">
        <v>0</v>
      </c>
      <c r="G436" s="41">
        <v>0</v>
      </c>
      <c r="H436" s="51"/>
      <c r="I436" s="51"/>
      <c r="J436" s="51"/>
      <c r="K436" s="51"/>
    </row>
    <row r="437" spans="1:11" ht="14.1" customHeight="1" x14ac:dyDescent="0.25">
      <c r="A437" s="51"/>
      <c r="B437" s="51"/>
      <c r="C437" s="40" t="s">
        <v>86</v>
      </c>
      <c r="D437" s="41">
        <v>0</v>
      </c>
      <c r="E437" s="41">
        <v>0</v>
      </c>
      <c r="F437" s="41">
        <v>0</v>
      </c>
      <c r="G437" s="41">
        <v>0</v>
      </c>
      <c r="H437" s="51"/>
      <c r="I437" s="51"/>
      <c r="J437" s="51"/>
      <c r="K437" s="51"/>
    </row>
    <row r="438" spans="1:11" ht="14.1" customHeight="1" x14ac:dyDescent="0.25">
      <c r="A438" s="51"/>
      <c r="B438" s="51"/>
      <c r="C438" s="40" t="s">
        <v>83</v>
      </c>
      <c r="D438" s="41">
        <v>0</v>
      </c>
      <c r="E438" s="41">
        <v>0</v>
      </c>
      <c r="F438" s="41">
        <v>0</v>
      </c>
      <c r="G438" s="41">
        <v>0</v>
      </c>
      <c r="H438" s="51"/>
      <c r="I438" s="51"/>
      <c r="J438" s="51"/>
      <c r="K438" s="51"/>
    </row>
    <row r="439" spans="1:11" ht="14.1" customHeight="1" x14ac:dyDescent="0.25">
      <c r="A439" s="51"/>
      <c r="B439" s="51"/>
      <c r="C439" s="40" t="s">
        <v>84</v>
      </c>
      <c r="D439" s="41">
        <v>0</v>
      </c>
      <c r="E439" s="41">
        <v>0</v>
      </c>
      <c r="F439" s="41">
        <v>0</v>
      </c>
      <c r="G439" s="41">
        <v>0</v>
      </c>
      <c r="H439" s="51"/>
      <c r="I439" s="51"/>
      <c r="J439" s="51"/>
      <c r="K439" s="51"/>
    </row>
    <row r="440" spans="1:11" ht="14.1" customHeight="1" x14ac:dyDescent="0.25">
      <c r="A440" s="51"/>
      <c r="B440" s="51"/>
      <c r="C440" s="40" t="s">
        <v>87</v>
      </c>
      <c r="D440" s="41">
        <v>0</v>
      </c>
      <c r="E440" s="41">
        <v>0</v>
      </c>
      <c r="F440" s="41">
        <v>0</v>
      </c>
      <c r="G440" s="41">
        <v>0</v>
      </c>
      <c r="H440" s="51"/>
      <c r="I440" s="51"/>
      <c r="J440" s="51"/>
      <c r="K440" s="51"/>
    </row>
    <row r="441" spans="1:11" ht="14.1" customHeight="1" x14ac:dyDescent="0.25">
      <c r="A441" s="51"/>
      <c r="B441" s="51"/>
      <c r="C441" s="40" t="s">
        <v>83</v>
      </c>
      <c r="D441" s="41">
        <v>0</v>
      </c>
      <c r="E441" s="41">
        <v>0</v>
      </c>
      <c r="F441" s="41">
        <v>0</v>
      </c>
      <c r="G441" s="41">
        <v>0</v>
      </c>
      <c r="H441" s="51"/>
      <c r="I441" s="51"/>
      <c r="J441" s="51"/>
      <c r="K441" s="51"/>
    </row>
    <row r="442" spans="1:11" ht="14.1" customHeight="1" x14ac:dyDescent="0.25">
      <c r="A442" s="51"/>
      <c r="B442" s="51"/>
      <c r="C442" s="40" t="s">
        <v>84</v>
      </c>
      <c r="D442" s="41">
        <v>0</v>
      </c>
      <c r="E442" s="41">
        <v>0</v>
      </c>
      <c r="F442" s="41">
        <v>0</v>
      </c>
      <c r="G442" s="41">
        <v>0</v>
      </c>
      <c r="H442" s="51"/>
      <c r="I442" s="51"/>
      <c r="J442" s="51"/>
      <c r="K442" s="51"/>
    </row>
    <row r="443" spans="1:11" ht="14.1" customHeight="1" x14ac:dyDescent="0.25">
      <c r="A443" s="51"/>
      <c r="B443" s="51"/>
      <c r="C443" s="40" t="s">
        <v>88</v>
      </c>
      <c r="D443" s="41">
        <v>0</v>
      </c>
      <c r="E443" s="41">
        <v>0</v>
      </c>
      <c r="F443" s="41">
        <v>0</v>
      </c>
      <c r="G443" s="41">
        <v>0</v>
      </c>
      <c r="H443" s="51"/>
      <c r="I443" s="51"/>
      <c r="J443" s="51"/>
      <c r="K443" s="51"/>
    </row>
    <row r="444" spans="1:11" ht="14.1" customHeight="1" x14ac:dyDescent="0.25">
      <c r="A444" s="51"/>
      <c r="B444" s="51"/>
      <c r="C444" s="40" t="s">
        <v>83</v>
      </c>
      <c r="D444" s="41">
        <v>0</v>
      </c>
      <c r="E444" s="41">
        <v>0</v>
      </c>
      <c r="F444" s="41">
        <v>0</v>
      </c>
      <c r="G444" s="41">
        <v>0</v>
      </c>
      <c r="H444" s="51"/>
      <c r="I444" s="51"/>
      <c r="J444" s="51"/>
      <c r="K444" s="51"/>
    </row>
    <row r="445" spans="1:11" ht="14.1" customHeight="1" x14ac:dyDescent="0.25">
      <c r="A445" s="51"/>
      <c r="B445" s="51"/>
      <c r="C445" s="40" t="s">
        <v>84</v>
      </c>
      <c r="D445" s="41">
        <v>0</v>
      </c>
      <c r="E445" s="41">
        <v>0</v>
      </c>
      <c r="F445" s="41">
        <v>0</v>
      </c>
      <c r="G445" s="41">
        <v>0</v>
      </c>
      <c r="H445" s="51"/>
      <c r="I445" s="51"/>
      <c r="J445" s="51"/>
      <c r="K445" s="51"/>
    </row>
    <row r="446" spans="1:11" ht="14.1" customHeight="1" x14ac:dyDescent="0.25">
      <c r="A446" s="51"/>
      <c r="B446" s="51"/>
      <c r="C446" s="40" t="s">
        <v>89</v>
      </c>
      <c r="D446" s="41">
        <v>0</v>
      </c>
      <c r="E446" s="41">
        <v>0</v>
      </c>
      <c r="F446" s="41">
        <v>0</v>
      </c>
      <c r="G446" s="41">
        <v>0</v>
      </c>
      <c r="H446" s="51"/>
      <c r="I446" s="51"/>
      <c r="J446" s="51"/>
      <c r="K446" s="51"/>
    </row>
    <row r="447" spans="1:11" ht="14.1" customHeight="1" x14ac:dyDescent="0.25">
      <c r="A447" s="51"/>
      <c r="B447" s="51"/>
      <c r="C447" s="40" t="s">
        <v>83</v>
      </c>
      <c r="D447" s="41">
        <v>0</v>
      </c>
      <c r="E447" s="41">
        <v>0</v>
      </c>
      <c r="F447" s="41">
        <v>0</v>
      </c>
      <c r="G447" s="41">
        <v>0</v>
      </c>
      <c r="H447" s="51"/>
      <c r="I447" s="51"/>
      <c r="J447" s="51"/>
      <c r="K447" s="51"/>
    </row>
    <row r="448" spans="1:11" ht="14.1" customHeight="1" x14ac:dyDescent="0.25">
      <c r="A448" s="51"/>
      <c r="B448" s="51"/>
      <c r="C448" s="40" t="s">
        <v>84</v>
      </c>
      <c r="D448" s="41">
        <v>0</v>
      </c>
      <c r="E448" s="41">
        <v>0</v>
      </c>
      <c r="F448" s="41">
        <v>0</v>
      </c>
      <c r="G448" s="41">
        <v>0</v>
      </c>
      <c r="H448" s="51"/>
      <c r="I448" s="51"/>
      <c r="J448" s="51"/>
      <c r="K448" s="51"/>
    </row>
    <row r="449" spans="1:11" ht="14.1" customHeight="1" x14ac:dyDescent="0.25">
      <c r="A449" s="51"/>
      <c r="B449" s="51"/>
      <c r="C449" s="40" t="s">
        <v>90</v>
      </c>
      <c r="D449" s="41">
        <v>0</v>
      </c>
      <c r="E449" s="41">
        <v>0</v>
      </c>
      <c r="F449" s="41">
        <v>0</v>
      </c>
      <c r="G449" s="41">
        <v>0</v>
      </c>
      <c r="H449" s="51"/>
      <c r="I449" s="51"/>
      <c r="J449" s="51"/>
      <c r="K449" s="51"/>
    </row>
    <row r="450" spans="1:11" ht="14.1" customHeight="1" x14ac:dyDescent="0.25">
      <c r="A450" s="51"/>
      <c r="B450" s="51"/>
      <c r="C450" s="40" t="s">
        <v>83</v>
      </c>
      <c r="D450" s="41">
        <v>0</v>
      </c>
      <c r="E450" s="41">
        <v>0</v>
      </c>
      <c r="F450" s="41">
        <v>0</v>
      </c>
      <c r="G450" s="41">
        <v>0</v>
      </c>
      <c r="H450" s="51"/>
      <c r="I450" s="51"/>
      <c r="J450" s="51"/>
      <c r="K450" s="51"/>
    </row>
    <row r="451" spans="1:11" ht="14.1" customHeight="1" x14ac:dyDescent="0.25">
      <c r="A451" s="51"/>
      <c r="B451" s="51"/>
      <c r="C451" s="40" t="s">
        <v>84</v>
      </c>
      <c r="D451" s="41">
        <v>0</v>
      </c>
      <c r="E451" s="41">
        <v>0</v>
      </c>
      <c r="F451" s="41">
        <v>0</v>
      </c>
      <c r="G451" s="41">
        <v>0</v>
      </c>
      <c r="H451" s="51"/>
      <c r="I451" s="51"/>
      <c r="J451" s="51"/>
      <c r="K451" s="51"/>
    </row>
    <row r="452" spans="1:11" ht="14.1" customHeight="1" x14ac:dyDescent="0.25">
      <c r="A452" s="51"/>
      <c r="B452" s="51"/>
      <c r="C452" s="40" t="s">
        <v>91</v>
      </c>
      <c r="D452" s="41">
        <v>0</v>
      </c>
      <c r="E452" s="41">
        <v>0</v>
      </c>
      <c r="F452" s="41">
        <v>0</v>
      </c>
      <c r="G452" s="41">
        <v>0</v>
      </c>
      <c r="H452" s="51"/>
      <c r="I452" s="51"/>
      <c r="J452" s="51"/>
      <c r="K452" s="51"/>
    </row>
    <row r="453" spans="1:11" ht="14.1" customHeight="1" x14ac:dyDescent="0.25">
      <c r="A453" s="51"/>
      <c r="B453" s="51"/>
      <c r="C453" s="40" t="s">
        <v>83</v>
      </c>
      <c r="D453" s="41">
        <v>0</v>
      </c>
      <c r="E453" s="41">
        <v>0</v>
      </c>
      <c r="F453" s="41">
        <v>0</v>
      </c>
      <c r="G453" s="41">
        <v>0</v>
      </c>
      <c r="H453" s="51"/>
      <c r="I453" s="51"/>
      <c r="J453" s="51"/>
      <c r="K453" s="51"/>
    </row>
    <row r="454" spans="1:11" ht="14.1" customHeight="1" x14ac:dyDescent="0.25">
      <c r="A454" s="51"/>
      <c r="B454" s="51"/>
      <c r="C454" s="40" t="s">
        <v>92</v>
      </c>
      <c r="D454" s="41">
        <v>0</v>
      </c>
      <c r="E454" s="41">
        <v>0</v>
      </c>
      <c r="F454" s="41">
        <v>0</v>
      </c>
      <c r="G454" s="41">
        <v>0</v>
      </c>
      <c r="H454" s="51"/>
      <c r="I454" s="51"/>
      <c r="J454" s="51"/>
      <c r="K454" s="51"/>
    </row>
    <row r="455" spans="1:11" ht="14.1" customHeight="1" x14ac:dyDescent="0.25">
      <c r="A455" s="51"/>
      <c r="B455" s="51"/>
      <c r="C455" s="40" t="s">
        <v>93</v>
      </c>
      <c r="D455" s="41">
        <v>0</v>
      </c>
      <c r="E455" s="41">
        <v>0</v>
      </c>
      <c r="F455" s="41">
        <v>0</v>
      </c>
      <c r="G455" s="41">
        <v>0</v>
      </c>
      <c r="H455" s="51"/>
      <c r="I455" s="51"/>
      <c r="J455" s="51"/>
      <c r="K455" s="51"/>
    </row>
    <row r="456" spans="1:11" ht="14.1" customHeight="1" x14ac:dyDescent="0.25">
      <c r="A456" s="51"/>
      <c r="B456" s="51"/>
      <c r="C456" s="40" t="s">
        <v>94</v>
      </c>
      <c r="D456" s="41">
        <v>0</v>
      </c>
      <c r="E456" s="41">
        <v>0</v>
      </c>
      <c r="F456" s="41">
        <v>0</v>
      </c>
      <c r="G456" s="41">
        <v>0</v>
      </c>
      <c r="H456" s="51"/>
      <c r="I456" s="51"/>
      <c r="J456" s="51"/>
      <c r="K456" s="51"/>
    </row>
    <row r="457" spans="1:11" ht="14.1" customHeight="1" x14ac:dyDescent="0.25">
      <c r="A457" s="51"/>
      <c r="B457" s="51"/>
      <c r="C457" s="40" t="s">
        <v>95</v>
      </c>
      <c r="D457" s="41">
        <v>0</v>
      </c>
      <c r="E457" s="41">
        <v>0</v>
      </c>
      <c r="F457" s="41">
        <v>0</v>
      </c>
      <c r="G457" s="41">
        <v>0</v>
      </c>
      <c r="H457" s="51"/>
      <c r="I457" s="51"/>
      <c r="J457" s="51"/>
      <c r="K457" s="51"/>
    </row>
    <row r="458" spans="1:11" ht="14.1" customHeight="1" x14ac:dyDescent="0.25">
      <c r="A458" s="51"/>
      <c r="B458" s="51"/>
      <c r="C458" s="40" t="s">
        <v>96</v>
      </c>
      <c r="D458" s="41">
        <v>0</v>
      </c>
      <c r="E458" s="41">
        <v>4000000</v>
      </c>
      <c r="F458" s="41">
        <v>4450000</v>
      </c>
      <c r="G458" s="41">
        <v>0</v>
      </c>
      <c r="H458" s="51"/>
      <c r="I458" s="51"/>
      <c r="J458" s="51"/>
      <c r="K458" s="51"/>
    </row>
    <row r="459" spans="1:11" ht="14.1" customHeight="1" x14ac:dyDescent="0.25">
      <c r="A459" s="51"/>
      <c r="B459" s="51"/>
      <c r="C459" s="40" t="s">
        <v>83</v>
      </c>
      <c r="D459" s="41">
        <v>0</v>
      </c>
      <c r="E459" s="41">
        <v>4000000</v>
      </c>
      <c r="F459" s="41">
        <v>4450000</v>
      </c>
      <c r="G459" s="41">
        <v>0</v>
      </c>
      <c r="H459" s="51"/>
      <c r="I459" s="51"/>
      <c r="J459" s="51"/>
      <c r="K459" s="51"/>
    </row>
    <row r="460" spans="1:11" ht="14.1" customHeight="1" x14ac:dyDescent="0.25">
      <c r="A460" s="51"/>
      <c r="B460" s="51"/>
      <c r="C460" s="40" t="s">
        <v>92</v>
      </c>
      <c r="D460" s="41">
        <v>0</v>
      </c>
      <c r="E460" s="41">
        <v>0</v>
      </c>
      <c r="F460" s="41">
        <v>0</v>
      </c>
      <c r="G460" s="41">
        <v>0</v>
      </c>
      <c r="H460" s="51"/>
      <c r="I460" s="51"/>
      <c r="J460" s="51"/>
      <c r="K460" s="51"/>
    </row>
    <row r="461" spans="1:11" ht="14.1" customHeight="1" x14ac:dyDescent="0.25">
      <c r="A461" s="51"/>
      <c r="B461" s="51"/>
      <c r="C461" s="40" t="s">
        <v>93</v>
      </c>
      <c r="D461" s="41">
        <v>0</v>
      </c>
      <c r="E461" s="41">
        <v>0</v>
      </c>
      <c r="F461" s="41">
        <v>0</v>
      </c>
      <c r="G461" s="41">
        <v>0</v>
      </c>
      <c r="H461" s="51"/>
      <c r="I461" s="51"/>
      <c r="J461" s="51"/>
      <c r="K461" s="51"/>
    </row>
    <row r="462" spans="1:11" ht="14.1" customHeight="1" x14ac:dyDescent="0.25">
      <c r="A462" s="51"/>
      <c r="B462" s="51"/>
      <c r="C462" s="40" t="s">
        <v>94</v>
      </c>
      <c r="D462" s="41">
        <v>0</v>
      </c>
      <c r="E462" s="41">
        <v>0</v>
      </c>
      <c r="F462" s="41">
        <v>0</v>
      </c>
      <c r="G462" s="41">
        <v>0</v>
      </c>
      <c r="H462" s="51"/>
      <c r="I462" s="51"/>
      <c r="J462" s="51"/>
      <c r="K462" s="51"/>
    </row>
    <row r="463" spans="1:11" ht="14.1" customHeight="1" x14ac:dyDescent="0.25">
      <c r="A463" s="51"/>
      <c r="B463" s="51"/>
      <c r="C463" s="40" t="s">
        <v>95</v>
      </c>
      <c r="D463" s="41">
        <v>0</v>
      </c>
      <c r="E463" s="41">
        <v>0</v>
      </c>
      <c r="F463" s="41">
        <v>0</v>
      </c>
      <c r="G463" s="41">
        <v>0</v>
      </c>
      <c r="H463" s="51"/>
      <c r="I463" s="51"/>
      <c r="J463" s="51"/>
      <c r="K463" s="51"/>
    </row>
    <row r="464" spans="1:11" ht="14.1" customHeight="1" x14ac:dyDescent="0.25">
      <c r="A464" s="51"/>
      <c r="B464" s="51"/>
      <c r="C464" s="40" t="s">
        <v>97</v>
      </c>
      <c r="D464" s="41">
        <v>0</v>
      </c>
      <c r="E464" s="41">
        <v>0</v>
      </c>
      <c r="F464" s="41">
        <v>0</v>
      </c>
      <c r="G464" s="41">
        <v>0</v>
      </c>
      <c r="H464" s="51"/>
      <c r="I464" s="51"/>
      <c r="J464" s="51"/>
      <c r="K464" s="51"/>
    </row>
    <row r="465" spans="1:11" ht="14.1" customHeight="1" x14ac:dyDescent="0.25">
      <c r="A465" s="51"/>
      <c r="B465" s="51"/>
      <c r="C465" s="40" t="s">
        <v>83</v>
      </c>
      <c r="D465" s="41">
        <v>0</v>
      </c>
      <c r="E465" s="41">
        <v>0</v>
      </c>
      <c r="F465" s="41">
        <v>0</v>
      </c>
      <c r="G465" s="41">
        <v>0</v>
      </c>
      <c r="H465" s="51"/>
      <c r="I465" s="51"/>
      <c r="J465" s="51"/>
      <c r="K465" s="51"/>
    </row>
    <row r="466" spans="1:11" ht="14.1" customHeight="1" x14ac:dyDescent="0.25">
      <c r="A466" s="51"/>
      <c r="B466" s="51"/>
      <c r="C466" s="40" t="s">
        <v>92</v>
      </c>
      <c r="D466" s="41">
        <v>0</v>
      </c>
      <c r="E466" s="41">
        <v>0</v>
      </c>
      <c r="F466" s="41">
        <v>0</v>
      </c>
      <c r="G466" s="41">
        <v>0</v>
      </c>
      <c r="H466" s="51"/>
      <c r="I466" s="51"/>
      <c r="J466" s="51"/>
      <c r="K466" s="51"/>
    </row>
    <row r="467" spans="1:11" ht="14.1" customHeight="1" x14ac:dyDescent="0.25">
      <c r="A467" s="51"/>
      <c r="B467" s="51"/>
      <c r="C467" s="40" t="s">
        <v>93</v>
      </c>
      <c r="D467" s="41">
        <v>0</v>
      </c>
      <c r="E467" s="41">
        <v>0</v>
      </c>
      <c r="F467" s="41">
        <v>0</v>
      </c>
      <c r="G467" s="41">
        <v>0</v>
      </c>
      <c r="H467" s="51"/>
      <c r="I467" s="51"/>
      <c r="J467" s="51"/>
      <c r="K467" s="51"/>
    </row>
    <row r="468" spans="1:11" ht="14.1" customHeight="1" x14ac:dyDescent="0.25">
      <c r="A468" s="51"/>
      <c r="B468" s="51"/>
      <c r="C468" s="40" t="s">
        <v>94</v>
      </c>
      <c r="D468" s="41">
        <v>0</v>
      </c>
      <c r="E468" s="41">
        <v>0</v>
      </c>
      <c r="F468" s="41">
        <v>0</v>
      </c>
      <c r="G468" s="41">
        <v>0</v>
      </c>
      <c r="H468" s="51"/>
      <c r="I468" s="51"/>
      <c r="J468" s="51"/>
      <c r="K468" s="51"/>
    </row>
    <row r="469" spans="1:11" ht="14.1" customHeight="1" x14ac:dyDescent="0.25">
      <c r="A469" s="51"/>
      <c r="B469" s="51"/>
      <c r="C469" s="40" t="s">
        <v>95</v>
      </c>
      <c r="D469" s="41">
        <v>0</v>
      </c>
      <c r="E469" s="41">
        <v>0</v>
      </c>
      <c r="F469" s="41">
        <v>0</v>
      </c>
      <c r="G469" s="41">
        <v>0</v>
      </c>
      <c r="H469" s="51"/>
      <c r="I469" s="51"/>
      <c r="J469" s="51"/>
      <c r="K469" s="51"/>
    </row>
    <row r="470" spans="1:11" ht="14.1" customHeight="1" x14ac:dyDescent="0.25">
      <c r="A470" s="51"/>
      <c r="B470" s="51"/>
      <c r="C470" s="40" t="s">
        <v>98</v>
      </c>
      <c r="D470" s="41">
        <v>0</v>
      </c>
      <c r="E470" s="41">
        <v>0</v>
      </c>
      <c r="F470" s="41">
        <v>0</v>
      </c>
      <c r="G470" s="41">
        <v>0</v>
      </c>
      <c r="H470" s="51"/>
      <c r="I470" s="51"/>
      <c r="J470" s="51"/>
      <c r="K470" s="51"/>
    </row>
    <row r="471" spans="1:11" ht="14.1" customHeight="1" x14ac:dyDescent="0.25">
      <c r="A471" s="51"/>
      <c r="B471" s="51"/>
      <c r="C471" s="40" t="s">
        <v>99</v>
      </c>
      <c r="D471" s="41">
        <v>0</v>
      </c>
      <c r="E471" s="41">
        <v>0</v>
      </c>
      <c r="F471" s="41">
        <v>0</v>
      </c>
      <c r="G471" s="41">
        <v>0</v>
      </c>
      <c r="H471" s="51"/>
      <c r="I471" s="51"/>
      <c r="J471" s="51"/>
      <c r="K471" s="51"/>
    </row>
    <row r="472" spans="1:11" ht="14.1" customHeight="1" x14ac:dyDescent="0.25">
      <c r="A472" s="51"/>
      <c r="B472" s="51"/>
      <c r="C472" s="36" t="s">
        <v>100</v>
      </c>
      <c r="D472" s="41">
        <v>0</v>
      </c>
      <c r="E472" s="41">
        <v>4000000</v>
      </c>
      <c r="F472" s="41">
        <v>4450000</v>
      </c>
      <c r="G472" s="41">
        <v>0</v>
      </c>
      <c r="H472" s="51"/>
      <c r="I472" s="51"/>
      <c r="J472" s="51"/>
      <c r="K472" s="51"/>
    </row>
    <row r="473" spans="1:11" ht="15" customHeight="1" x14ac:dyDescent="0.25">
      <c r="A473" s="51"/>
      <c r="B473" s="51"/>
      <c r="C473" s="42" t="s">
        <v>69</v>
      </c>
      <c r="D473" s="43" t="s">
        <v>69</v>
      </c>
      <c r="E473" s="43" t="s">
        <v>69</v>
      </c>
      <c r="F473" s="43" t="s">
        <v>69</v>
      </c>
      <c r="G473" s="43" t="s">
        <v>69</v>
      </c>
      <c r="H473" s="51"/>
      <c r="I473" s="51"/>
      <c r="J473" s="51"/>
      <c r="K473" s="51"/>
    </row>
    <row r="474" spans="1:11" ht="15" customHeight="1" x14ac:dyDescent="0.25">
      <c r="A474" s="51"/>
      <c r="B474" s="51"/>
      <c r="C474" s="28" t="s">
        <v>113</v>
      </c>
      <c r="D474" s="44">
        <v>0</v>
      </c>
      <c r="E474" s="44">
        <v>332700000</v>
      </c>
      <c r="F474" s="44">
        <v>243000000</v>
      </c>
      <c r="G474" s="44">
        <v>243000000</v>
      </c>
      <c r="H474" s="51"/>
      <c r="I474" s="51"/>
      <c r="J474" s="51"/>
      <c r="K474" s="51"/>
    </row>
    <row r="475" spans="1:11" ht="15" customHeight="1" x14ac:dyDescent="0.25">
      <c r="A475" s="51"/>
      <c r="B475" s="51"/>
      <c r="C475" s="38" t="s">
        <v>82</v>
      </c>
      <c r="D475" s="45">
        <v>0</v>
      </c>
      <c r="E475" s="45">
        <v>131400000</v>
      </c>
      <c r="F475" s="45">
        <v>131400000</v>
      </c>
      <c r="G475" s="45">
        <v>131400000</v>
      </c>
      <c r="H475" s="51"/>
      <c r="I475" s="51"/>
      <c r="J475" s="51"/>
      <c r="K475" s="51"/>
    </row>
    <row r="476" spans="1:11" ht="15" customHeight="1" x14ac:dyDescent="0.25">
      <c r="A476" s="51"/>
      <c r="B476" s="51"/>
      <c r="C476" s="38" t="s">
        <v>83</v>
      </c>
      <c r="D476" s="45">
        <v>0</v>
      </c>
      <c r="E476" s="45">
        <v>131400000</v>
      </c>
      <c r="F476" s="45">
        <v>131400000</v>
      </c>
      <c r="G476" s="45">
        <v>131400000</v>
      </c>
      <c r="H476" s="51"/>
      <c r="I476" s="51"/>
      <c r="J476" s="51"/>
      <c r="K476" s="51"/>
    </row>
    <row r="477" spans="1:11" ht="15" customHeight="1" x14ac:dyDescent="0.25">
      <c r="A477" s="51"/>
      <c r="B477" s="51"/>
      <c r="C477" s="38" t="s">
        <v>84</v>
      </c>
      <c r="D477" s="45">
        <v>0</v>
      </c>
      <c r="E477" s="45">
        <v>0</v>
      </c>
      <c r="F477" s="45">
        <v>0</v>
      </c>
      <c r="G477" s="45">
        <v>0</v>
      </c>
      <c r="H477" s="51"/>
      <c r="I477" s="51"/>
      <c r="J477" s="51"/>
      <c r="K477" s="51"/>
    </row>
    <row r="478" spans="1:11" ht="15" customHeight="1" x14ac:dyDescent="0.25">
      <c r="A478" s="51"/>
      <c r="B478" s="51"/>
      <c r="C478" s="38" t="s">
        <v>85</v>
      </c>
      <c r="D478" s="45">
        <v>0</v>
      </c>
      <c r="E478" s="45">
        <v>21300000</v>
      </c>
      <c r="F478" s="45">
        <v>21300000</v>
      </c>
      <c r="G478" s="45">
        <v>21300000</v>
      </c>
      <c r="H478" s="51"/>
      <c r="I478" s="51"/>
      <c r="J478" s="51"/>
      <c r="K478" s="51"/>
    </row>
    <row r="479" spans="1:11" ht="15" customHeight="1" x14ac:dyDescent="0.25">
      <c r="A479" s="51"/>
      <c r="B479" s="51"/>
      <c r="C479" s="38" t="s">
        <v>83</v>
      </c>
      <c r="D479" s="45">
        <v>0</v>
      </c>
      <c r="E479" s="45">
        <v>21300000</v>
      </c>
      <c r="F479" s="45">
        <v>21300000</v>
      </c>
      <c r="G479" s="45">
        <v>21300000</v>
      </c>
      <c r="H479" s="51"/>
      <c r="I479" s="51"/>
      <c r="J479" s="51"/>
      <c r="K479" s="51"/>
    </row>
    <row r="480" spans="1:11" ht="15" customHeight="1" x14ac:dyDescent="0.25">
      <c r="A480" s="51"/>
      <c r="B480" s="51"/>
      <c r="C480" s="38" t="s">
        <v>84</v>
      </c>
      <c r="D480" s="45">
        <v>0</v>
      </c>
      <c r="E480" s="45">
        <v>0</v>
      </c>
      <c r="F480" s="45">
        <v>0</v>
      </c>
      <c r="G480" s="45">
        <v>0</v>
      </c>
      <c r="H480" s="51"/>
      <c r="I480" s="51"/>
      <c r="J480" s="51"/>
      <c r="K480" s="51"/>
    </row>
    <row r="481" spans="1:11" ht="15" customHeight="1" x14ac:dyDescent="0.25">
      <c r="A481" s="51"/>
      <c r="B481" s="51"/>
      <c r="C481" s="38" t="s">
        <v>86</v>
      </c>
      <c r="D481" s="45">
        <v>0</v>
      </c>
      <c r="E481" s="45">
        <v>49620000</v>
      </c>
      <c r="F481" s="45">
        <v>40000000</v>
      </c>
      <c r="G481" s="45">
        <v>40000000</v>
      </c>
      <c r="H481" s="51"/>
      <c r="I481" s="51"/>
      <c r="J481" s="51"/>
      <c r="K481" s="51"/>
    </row>
    <row r="482" spans="1:11" ht="15" customHeight="1" x14ac:dyDescent="0.25">
      <c r="A482" s="51"/>
      <c r="B482" s="51"/>
      <c r="C482" s="38" t="s">
        <v>83</v>
      </c>
      <c r="D482" s="45">
        <v>0</v>
      </c>
      <c r="E482" s="45">
        <v>44620000</v>
      </c>
      <c r="F482" s="45">
        <v>35000000</v>
      </c>
      <c r="G482" s="45">
        <v>35000000</v>
      </c>
      <c r="H482" s="51"/>
      <c r="I482" s="51"/>
      <c r="J482" s="51"/>
      <c r="K482" s="51"/>
    </row>
    <row r="483" spans="1:11" ht="15" customHeight="1" x14ac:dyDescent="0.25">
      <c r="A483" s="51"/>
      <c r="B483" s="51"/>
      <c r="C483" s="38" t="s">
        <v>84</v>
      </c>
      <c r="D483" s="45">
        <v>0</v>
      </c>
      <c r="E483" s="45">
        <v>5000000</v>
      </c>
      <c r="F483" s="45">
        <v>5000000</v>
      </c>
      <c r="G483" s="45">
        <v>5000000</v>
      </c>
      <c r="H483" s="51"/>
      <c r="I483" s="51"/>
      <c r="J483" s="51"/>
      <c r="K483" s="51"/>
    </row>
    <row r="484" spans="1:11" ht="15" customHeight="1" x14ac:dyDescent="0.25">
      <c r="A484" s="51"/>
      <c r="B484" s="51"/>
      <c r="C484" s="38" t="s">
        <v>87</v>
      </c>
      <c r="D484" s="45">
        <v>0</v>
      </c>
      <c r="E484" s="45">
        <v>0</v>
      </c>
      <c r="F484" s="45">
        <v>0</v>
      </c>
      <c r="G484" s="45">
        <v>0</v>
      </c>
      <c r="H484" s="51"/>
      <c r="I484" s="51"/>
      <c r="J484" s="51"/>
      <c r="K484" s="51"/>
    </row>
    <row r="485" spans="1:11" ht="15" customHeight="1" x14ac:dyDescent="0.25">
      <c r="A485" s="51"/>
      <c r="B485" s="51"/>
      <c r="C485" s="38" t="s">
        <v>83</v>
      </c>
      <c r="D485" s="45">
        <v>0</v>
      </c>
      <c r="E485" s="45">
        <v>0</v>
      </c>
      <c r="F485" s="45">
        <v>0</v>
      </c>
      <c r="G485" s="45">
        <v>0</v>
      </c>
      <c r="H485" s="51"/>
      <c r="I485" s="51"/>
      <c r="J485" s="51"/>
      <c r="K485" s="51"/>
    </row>
    <row r="486" spans="1:11" ht="15" customHeight="1" x14ac:dyDescent="0.25">
      <c r="A486" s="51"/>
      <c r="B486" s="51"/>
      <c r="C486" s="38" t="s">
        <v>84</v>
      </c>
      <c r="D486" s="45">
        <v>0</v>
      </c>
      <c r="E486" s="45">
        <v>0</v>
      </c>
      <c r="F486" s="45">
        <v>0</v>
      </c>
      <c r="G486" s="45">
        <v>0</v>
      </c>
      <c r="H486" s="51"/>
      <c r="I486" s="51"/>
      <c r="J486" s="51"/>
      <c r="K486" s="51"/>
    </row>
    <row r="487" spans="1:11" ht="20.100000000000001" customHeight="1" x14ac:dyDescent="0.25">
      <c r="A487" s="51"/>
      <c r="B487" s="51"/>
      <c r="C487" s="38" t="s">
        <v>114</v>
      </c>
      <c r="D487" s="46">
        <v>0</v>
      </c>
      <c r="E487" s="46">
        <v>0</v>
      </c>
      <c r="F487" s="46">
        <v>0</v>
      </c>
      <c r="G487" s="46">
        <v>0</v>
      </c>
      <c r="H487" s="51"/>
      <c r="I487" s="51"/>
      <c r="J487" s="51"/>
      <c r="K487" s="51"/>
    </row>
    <row r="488" spans="1:11" ht="15" customHeight="1" x14ac:dyDescent="0.25">
      <c r="A488" s="51"/>
      <c r="B488" s="51"/>
      <c r="C488" s="38" t="s">
        <v>83</v>
      </c>
      <c r="D488" s="45">
        <v>0</v>
      </c>
      <c r="E488" s="45">
        <v>0</v>
      </c>
      <c r="F488" s="45">
        <v>0</v>
      </c>
      <c r="G488" s="45">
        <v>0</v>
      </c>
      <c r="H488" s="51"/>
      <c r="I488" s="51"/>
      <c r="J488" s="51"/>
      <c r="K488" s="51"/>
    </row>
    <row r="489" spans="1:11" ht="15" customHeight="1" x14ac:dyDescent="0.25">
      <c r="A489" s="51"/>
      <c r="B489" s="51"/>
      <c r="C489" s="38" t="s">
        <v>84</v>
      </c>
      <c r="D489" s="45">
        <v>0</v>
      </c>
      <c r="E489" s="45">
        <v>0</v>
      </c>
      <c r="F489" s="45">
        <v>0</v>
      </c>
      <c r="G489" s="45">
        <v>0</v>
      </c>
      <c r="H489" s="51"/>
      <c r="I489" s="51"/>
      <c r="J489" s="51"/>
      <c r="K489" s="51"/>
    </row>
    <row r="490" spans="1:11" ht="15" customHeight="1" x14ac:dyDescent="0.25">
      <c r="A490" s="51"/>
      <c r="B490" s="51"/>
      <c r="C490" s="38" t="s">
        <v>89</v>
      </c>
      <c r="D490" s="45">
        <v>0</v>
      </c>
      <c r="E490" s="45">
        <v>0</v>
      </c>
      <c r="F490" s="45">
        <v>0</v>
      </c>
      <c r="G490" s="45">
        <v>0</v>
      </c>
      <c r="H490" s="51"/>
      <c r="I490" s="51"/>
      <c r="J490" s="51"/>
      <c r="K490" s="51"/>
    </row>
    <row r="491" spans="1:11" ht="15" customHeight="1" x14ac:dyDescent="0.25">
      <c r="A491" s="51"/>
      <c r="B491" s="51"/>
      <c r="C491" s="38" t="s">
        <v>83</v>
      </c>
      <c r="D491" s="45">
        <v>0</v>
      </c>
      <c r="E491" s="45">
        <v>0</v>
      </c>
      <c r="F491" s="45">
        <v>0</v>
      </c>
      <c r="G491" s="45">
        <v>0</v>
      </c>
      <c r="H491" s="51"/>
      <c r="I491" s="51"/>
      <c r="J491" s="51"/>
      <c r="K491" s="51"/>
    </row>
    <row r="492" spans="1:11" ht="15" customHeight="1" x14ac:dyDescent="0.25">
      <c r="A492" s="51"/>
      <c r="B492" s="51"/>
      <c r="C492" s="38" t="s">
        <v>84</v>
      </c>
      <c r="D492" s="45">
        <v>0</v>
      </c>
      <c r="E492" s="45">
        <v>0</v>
      </c>
      <c r="F492" s="45">
        <v>0</v>
      </c>
      <c r="G492" s="45">
        <v>0</v>
      </c>
      <c r="H492" s="51"/>
      <c r="I492" s="51"/>
      <c r="J492" s="51"/>
      <c r="K492" s="51"/>
    </row>
    <row r="493" spans="1:11" ht="15" customHeight="1" x14ac:dyDescent="0.25">
      <c r="A493" s="51"/>
      <c r="B493" s="51"/>
      <c r="C493" s="38" t="s">
        <v>90</v>
      </c>
      <c r="D493" s="45">
        <v>0</v>
      </c>
      <c r="E493" s="45">
        <v>380000</v>
      </c>
      <c r="F493" s="45">
        <v>300000</v>
      </c>
      <c r="G493" s="45">
        <v>300000</v>
      </c>
      <c r="H493" s="51"/>
      <c r="I493" s="51"/>
      <c r="J493" s="51"/>
      <c r="K493" s="51"/>
    </row>
    <row r="494" spans="1:11" ht="15" customHeight="1" x14ac:dyDescent="0.25">
      <c r="A494" s="51"/>
      <c r="B494" s="51"/>
      <c r="C494" s="38" t="s">
        <v>83</v>
      </c>
      <c r="D494" s="45">
        <v>0</v>
      </c>
      <c r="E494" s="45">
        <v>380000</v>
      </c>
      <c r="F494" s="45">
        <v>300000</v>
      </c>
      <c r="G494" s="45">
        <v>300000</v>
      </c>
      <c r="H494" s="51"/>
      <c r="I494" s="51"/>
      <c r="J494" s="51"/>
      <c r="K494" s="51"/>
    </row>
    <row r="495" spans="1:11" ht="15" customHeight="1" x14ac:dyDescent="0.25">
      <c r="A495" s="51"/>
      <c r="B495" s="51"/>
      <c r="C495" s="38" t="s">
        <v>84</v>
      </c>
      <c r="D495" s="45">
        <v>0</v>
      </c>
      <c r="E495" s="45">
        <v>0</v>
      </c>
      <c r="F495" s="45">
        <v>0</v>
      </c>
      <c r="G495" s="45">
        <v>0</v>
      </c>
      <c r="H495" s="51"/>
      <c r="I495" s="51"/>
      <c r="J495" s="51"/>
      <c r="K495" s="51"/>
    </row>
    <row r="496" spans="1:11" ht="15" customHeight="1" x14ac:dyDescent="0.25">
      <c r="A496" s="51"/>
      <c r="B496" s="51"/>
      <c r="C496" s="38" t="s">
        <v>91</v>
      </c>
      <c r="D496" s="45">
        <v>0</v>
      </c>
      <c r="E496" s="45">
        <v>0</v>
      </c>
      <c r="F496" s="45">
        <v>0</v>
      </c>
      <c r="G496" s="45">
        <v>0</v>
      </c>
      <c r="H496" s="51"/>
      <c r="I496" s="51"/>
      <c r="J496" s="51"/>
      <c r="K496" s="51"/>
    </row>
    <row r="497" spans="1:11" ht="15" customHeight="1" x14ac:dyDescent="0.25">
      <c r="A497" s="51"/>
      <c r="B497" s="51"/>
      <c r="C497" s="38" t="s">
        <v>83</v>
      </c>
      <c r="D497" s="45">
        <v>0</v>
      </c>
      <c r="E497" s="45">
        <v>0</v>
      </c>
      <c r="F497" s="45">
        <v>0</v>
      </c>
      <c r="G497" s="45">
        <v>0</v>
      </c>
      <c r="H497" s="51"/>
      <c r="I497" s="51"/>
      <c r="J497" s="51"/>
      <c r="K497" s="51"/>
    </row>
    <row r="498" spans="1:11" ht="15" customHeight="1" x14ac:dyDescent="0.25">
      <c r="A498" s="51"/>
      <c r="B498" s="51"/>
      <c r="C498" s="38" t="s">
        <v>92</v>
      </c>
      <c r="D498" s="45">
        <v>0</v>
      </c>
      <c r="E498" s="45">
        <v>0</v>
      </c>
      <c r="F498" s="45">
        <v>0</v>
      </c>
      <c r="G498" s="45">
        <v>0</v>
      </c>
      <c r="H498" s="51"/>
      <c r="I498" s="51"/>
      <c r="J498" s="51"/>
      <c r="K498" s="51"/>
    </row>
    <row r="499" spans="1:11" ht="15" customHeight="1" x14ac:dyDescent="0.25">
      <c r="A499" s="51"/>
      <c r="B499" s="51"/>
      <c r="C499" s="38" t="s">
        <v>93</v>
      </c>
      <c r="D499" s="45">
        <v>0</v>
      </c>
      <c r="E499" s="45">
        <v>0</v>
      </c>
      <c r="F499" s="45">
        <v>0</v>
      </c>
      <c r="G499" s="45">
        <v>0</v>
      </c>
      <c r="H499" s="51"/>
      <c r="I499" s="51"/>
      <c r="J499" s="51"/>
      <c r="K499" s="51"/>
    </row>
    <row r="500" spans="1:11" ht="15" customHeight="1" x14ac:dyDescent="0.25">
      <c r="A500" s="51"/>
      <c r="B500" s="51"/>
      <c r="C500" s="38" t="s">
        <v>94</v>
      </c>
      <c r="D500" s="45">
        <v>0</v>
      </c>
      <c r="E500" s="45">
        <v>0</v>
      </c>
      <c r="F500" s="45">
        <v>0</v>
      </c>
      <c r="G500" s="45">
        <v>0</v>
      </c>
      <c r="H500" s="51"/>
      <c r="I500" s="51"/>
      <c r="J500" s="51"/>
      <c r="K500" s="51"/>
    </row>
    <row r="501" spans="1:11" ht="15" customHeight="1" x14ac:dyDescent="0.25">
      <c r="A501" s="51"/>
      <c r="B501" s="51"/>
      <c r="C501" s="38" t="s">
        <v>95</v>
      </c>
      <c r="D501" s="45">
        <v>0</v>
      </c>
      <c r="E501" s="45">
        <v>0</v>
      </c>
      <c r="F501" s="45">
        <v>0</v>
      </c>
      <c r="G501" s="45">
        <v>0</v>
      </c>
      <c r="H501" s="51"/>
      <c r="I501" s="51"/>
      <c r="J501" s="51"/>
      <c r="K501" s="51"/>
    </row>
    <row r="502" spans="1:11" ht="15" customHeight="1" x14ac:dyDescent="0.25">
      <c r="A502" s="51"/>
      <c r="B502" s="51"/>
      <c r="C502" s="38" t="s">
        <v>96</v>
      </c>
      <c r="D502" s="45">
        <v>0</v>
      </c>
      <c r="E502" s="45">
        <v>130000000</v>
      </c>
      <c r="F502" s="45">
        <v>50000000</v>
      </c>
      <c r="G502" s="45">
        <v>50000000</v>
      </c>
      <c r="H502" s="51"/>
      <c r="I502" s="51"/>
      <c r="J502" s="51"/>
      <c r="K502" s="51"/>
    </row>
    <row r="503" spans="1:11" ht="15" customHeight="1" x14ac:dyDescent="0.25">
      <c r="A503" s="51"/>
      <c r="B503" s="51"/>
      <c r="C503" s="38" t="s">
        <v>83</v>
      </c>
      <c r="D503" s="45">
        <v>0</v>
      </c>
      <c r="E503" s="45">
        <v>130000000</v>
      </c>
      <c r="F503" s="45">
        <v>50000000</v>
      </c>
      <c r="G503" s="45">
        <v>50000000</v>
      </c>
      <c r="H503" s="51"/>
      <c r="I503" s="51"/>
      <c r="J503" s="51"/>
      <c r="K503" s="51"/>
    </row>
    <row r="504" spans="1:11" ht="15" customHeight="1" x14ac:dyDescent="0.25">
      <c r="A504" s="51"/>
      <c r="B504" s="51"/>
      <c r="C504" s="38" t="s">
        <v>92</v>
      </c>
      <c r="D504" s="45">
        <v>0</v>
      </c>
      <c r="E504" s="45">
        <v>0</v>
      </c>
      <c r="F504" s="45">
        <v>0</v>
      </c>
      <c r="G504" s="45">
        <v>0</v>
      </c>
      <c r="H504" s="51"/>
      <c r="I504" s="51"/>
      <c r="J504" s="51"/>
      <c r="K504" s="51"/>
    </row>
    <row r="505" spans="1:11" ht="15" customHeight="1" x14ac:dyDescent="0.25">
      <c r="A505" s="51"/>
      <c r="B505" s="51"/>
      <c r="C505" s="38" t="s">
        <v>93</v>
      </c>
      <c r="D505" s="45">
        <v>0</v>
      </c>
      <c r="E505" s="45">
        <v>0</v>
      </c>
      <c r="F505" s="45">
        <v>0</v>
      </c>
      <c r="G505" s="45">
        <v>0</v>
      </c>
      <c r="H505" s="51"/>
      <c r="I505" s="51"/>
      <c r="J505" s="51"/>
      <c r="K505" s="51"/>
    </row>
    <row r="506" spans="1:11" ht="15" customHeight="1" x14ac:dyDescent="0.25">
      <c r="A506" s="51"/>
      <c r="B506" s="51"/>
      <c r="C506" s="38" t="s">
        <v>94</v>
      </c>
      <c r="D506" s="45">
        <v>0</v>
      </c>
      <c r="E506" s="45">
        <v>0</v>
      </c>
      <c r="F506" s="45">
        <v>0</v>
      </c>
      <c r="G506" s="45">
        <v>0</v>
      </c>
      <c r="H506" s="51"/>
      <c r="I506" s="51"/>
      <c r="J506" s="51"/>
      <c r="K506" s="51"/>
    </row>
    <row r="507" spans="1:11" ht="15" customHeight="1" x14ac:dyDescent="0.25">
      <c r="A507" s="51"/>
      <c r="B507" s="51"/>
      <c r="C507" s="38" t="s">
        <v>95</v>
      </c>
      <c r="D507" s="45">
        <v>0</v>
      </c>
      <c r="E507" s="45">
        <v>0</v>
      </c>
      <c r="F507" s="45">
        <v>0</v>
      </c>
      <c r="G507" s="45">
        <v>0</v>
      </c>
      <c r="H507" s="51"/>
      <c r="I507" s="51"/>
      <c r="J507" s="51"/>
      <c r="K507" s="51"/>
    </row>
    <row r="508" spans="1:11" ht="15" customHeight="1" x14ac:dyDescent="0.25">
      <c r="A508" s="51"/>
      <c r="B508" s="51"/>
      <c r="C508" s="38" t="s">
        <v>97</v>
      </c>
      <c r="D508" s="45">
        <v>0</v>
      </c>
      <c r="E508" s="45">
        <v>0</v>
      </c>
      <c r="F508" s="45">
        <v>0</v>
      </c>
      <c r="G508" s="45">
        <v>0</v>
      </c>
      <c r="H508" s="51"/>
      <c r="I508" s="51"/>
      <c r="J508" s="51"/>
      <c r="K508" s="51"/>
    </row>
    <row r="509" spans="1:11" ht="15" customHeight="1" x14ac:dyDescent="0.25">
      <c r="A509" s="51"/>
      <c r="B509" s="51"/>
      <c r="C509" s="38" t="s">
        <v>83</v>
      </c>
      <c r="D509" s="45">
        <v>0</v>
      </c>
      <c r="E509" s="45">
        <v>0</v>
      </c>
      <c r="F509" s="45">
        <v>0</v>
      </c>
      <c r="G509" s="45">
        <v>0</v>
      </c>
      <c r="H509" s="51"/>
      <c r="I509" s="51"/>
      <c r="J509" s="51"/>
      <c r="K509" s="51"/>
    </row>
    <row r="510" spans="1:11" ht="15" customHeight="1" x14ac:dyDescent="0.25">
      <c r="A510" s="51"/>
      <c r="B510" s="51"/>
      <c r="C510" s="38" t="s">
        <v>92</v>
      </c>
      <c r="D510" s="45">
        <v>0</v>
      </c>
      <c r="E510" s="45">
        <v>0</v>
      </c>
      <c r="F510" s="45">
        <v>0</v>
      </c>
      <c r="G510" s="45">
        <v>0</v>
      </c>
      <c r="H510" s="51"/>
      <c r="I510" s="51"/>
      <c r="J510" s="51"/>
      <c r="K510" s="51"/>
    </row>
    <row r="511" spans="1:11" ht="15" customHeight="1" x14ac:dyDescent="0.25">
      <c r="A511" s="51"/>
      <c r="B511" s="51"/>
      <c r="C511" s="38" t="s">
        <v>93</v>
      </c>
      <c r="D511" s="45">
        <v>0</v>
      </c>
      <c r="E511" s="45">
        <v>0</v>
      </c>
      <c r="F511" s="45">
        <v>0</v>
      </c>
      <c r="G511" s="45">
        <v>0</v>
      </c>
      <c r="H511" s="51"/>
      <c r="I511" s="51"/>
      <c r="J511" s="51"/>
      <c r="K511" s="51"/>
    </row>
    <row r="512" spans="1:11" ht="15" customHeight="1" x14ac:dyDescent="0.25">
      <c r="A512" s="51"/>
      <c r="B512" s="51"/>
      <c r="C512" s="38" t="s">
        <v>94</v>
      </c>
      <c r="D512" s="45">
        <v>0</v>
      </c>
      <c r="E512" s="45">
        <v>0</v>
      </c>
      <c r="F512" s="45">
        <v>0</v>
      </c>
      <c r="G512" s="45">
        <v>0</v>
      </c>
      <c r="H512" s="51"/>
      <c r="I512" s="51"/>
      <c r="J512" s="51"/>
      <c r="K512" s="51"/>
    </row>
    <row r="513" spans="1:11" ht="15" customHeight="1" x14ac:dyDescent="0.25">
      <c r="A513" s="51"/>
      <c r="B513" s="51"/>
      <c r="C513" s="38" t="s">
        <v>95</v>
      </c>
      <c r="D513" s="45">
        <v>0</v>
      </c>
      <c r="E513" s="45">
        <v>0</v>
      </c>
      <c r="F513" s="45">
        <v>0</v>
      </c>
      <c r="G513" s="45">
        <v>0</v>
      </c>
      <c r="H513" s="51"/>
      <c r="I513" s="51"/>
      <c r="J513" s="51"/>
      <c r="K513" s="51"/>
    </row>
    <row r="514" spans="1:11" ht="15" customHeight="1" x14ac:dyDescent="0.25">
      <c r="A514" s="51"/>
      <c r="B514" s="51"/>
      <c r="C514" s="38" t="s">
        <v>98</v>
      </c>
      <c r="D514" s="45">
        <v>0</v>
      </c>
      <c r="E514" s="45">
        <v>0</v>
      </c>
      <c r="F514" s="45">
        <v>0</v>
      </c>
      <c r="G514" s="45">
        <v>0</v>
      </c>
      <c r="H514" s="51"/>
      <c r="I514" s="51"/>
      <c r="J514" s="51"/>
      <c r="K514" s="51"/>
    </row>
    <row r="515" spans="1:11" ht="15" customHeight="1" x14ac:dyDescent="0.25">
      <c r="A515" s="51"/>
      <c r="B515" s="51"/>
      <c r="C515" s="38" t="s">
        <v>99</v>
      </c>
      <c r="D515" s="45">
        <v>0</v>
      </c>
      <c r="E515" s="45">
        <v>0</v>
      </c>
      <c r="F515" s="45">
        <v>0</v>
      </c>
      <c r="G515" s="45">
        <v>0</v>
      </c>
      <c r="H515" s="51"/>
      <c r="I515" s="51"/>
      <c r="J515" s="51"/>
      <c r="K515" s="51"/>
    </row>
    <row r="516" spans="1:11" ht="20.100000000000001" customHeight="1" x14ac:dyDescent="0.25">
      <c r="A516" s="51"/>
      <c r="B516" s="51"/>
      <c r="C516" s="47" t="s">
        <v>69</v>
      </c>
      <c r="D516" s="51"/>
      <c r="E516" s="51"/>
      <c r="F516" s="51"/>
      <c r="G516" s="51"/>
      <c r="H516" s="51"/>
      <c r="I516" s="51"/>
      <c r="J516" s="51"/>
      <c r="K516" s="51"/>
    </row>
  </sheetData>
  <mergeCells count="48">
    <mergeCell ref="C428:G428"/>
    <mergeCell ref="D305:G305"/>
    <mergeCell ref="D306:G306"/>
    <mergeCell ref="D307:G307"/>
    <mergeCell ref="C316:G316"/>
    <mergeCell ref="D361:G361"/>
    <mergeCell ref="D362:G362"/>
    <mergeCell ref="D363:G363"/>
    <mergeCell ref="C372:G372"/>
    <mergeCell ref="D417:G417"/>
    <mergeCell ref="D418:G418"/>
    <mergeCell ref="D419:G419"/>
    <mergeCell ref="C260:G260"/>
    <mergeCell ref="D137:G137"/>
    <mergeCell ref="D138:G138"/>
    <mergeCell ref="C147:G147"/>
    <mergeCell ref="D192:G192"/>
    <mergeCell ref="D193:G193"/>
    <mergeCell ref="D194:G194"/>
    <mergeCell ref="C203:G203"/>
    <mergeCell ref="D248:G248"/>
    <mergeCell ref="D249:G249"/>
    <mergeCell ref="D250:G250"/>
    <mergeCell ref="D251:G251"/>
    <mergeCell ref="D136:G136"/>
    <mergeCell ref="D21:G21"/>
    <mergeCell ref="D22:G22"/>
    <mergeCell ref="D23:G23"/>
    <mergeCell ref="D24:G24"/>
    <mergeCell ref="C33:G33"/>
    <mergeCell ref="C78:G78"/>
    <mergeCell ref="D79:G79"/>
    <mergeCell ref="D80:G80"/>
    <mergeCell ref="D81:G81"/>
    <mergeCell ref="D82:G82"/>
    <mergeCell ref="C91:G91"/>
    <mergeCell ref="C20:G20"/>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78375-A231-4BF5-820A-C6B67A12A930}">
  <sheetPr>
    <outlinePr summaryBelow="0"/>
  </sheetPr>
  <dimension ref="A1:K471"/>
  <sheetViews>
    <sheetView view="pageBreakPreview" topLeftCell="B403" zoomScale="73" zoomScaleNormal="100" zoomScaleSheetLayoutView="73" workbookViewId="0">
      <selection activeCell="B472" sqref="A472:XFD483"/>
    </sheetView>
  </sheetViews>
  <sheetFormatPr defaultRowHeight="15" x14ac:dyDescent="0.25"/>
  <cols>
    <col min="1" max="1" width="13.28515625" style="26" hidden="1" customWidth="1"/>
    <col min="2" max="2" width="6.4257812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261</v>
      </c>
      <c r="E3" s="1570"/>
      <c r="F3" s="1570"/>
      <c r="G3" s="1570"/>
      <c r="H3" s="25"/>
      <c r="I3" s="25"/>
      <c r="J3" s="25"/>
      <c r="K3" s="25"/>
    </row>
    <row r="4" spans="1:11" ht="14.1" customHeight="1" x14ac:dyDescent="0.25">
      <c r="A4" s="25"/>
      <c r="B4" s="25"/>
      <c r="C4" s="27" t="s">
        <v>4</v>
      </c>
      <c r="D4" s="1569" t="s">
        <v>262</v>
      </c>
      <c r="E4" s="1570"/>
      <c r="F4" s="1570"/>
      <c r="G4" s="1570"/>
      <c r="H4" s="25"/>
      <c r="I4" s="25"/>
      <c r="J4" s="25"/>
      <c r="K4" s="25"/>
    </row>
    <row r="5" spans="1:11" ht="14.1" customHeight="1" x14ac:dyDescent="0.25">
      <c r="A5" s="25"/>
      <c r="B5" s="25"/>
      <c r="C5" s="27" t="s">
        <v>6</v>
      </c>
      <c r="D5" s="1569" t="s">
        <v>263</v>
      </c>
      <c r="E5" s="1570"/>
      <c r="F5" s="1570"/>
      <c r="G5" s="1570"/>
      <c r="H5" s="25"/>
      <c r="I5" s="25"/>
      <c r="J5" s="25"/>
      <c r="K5" s="25"/>
    </row>
    <row r="6" spans="1:11" ht="14.1" customHeight="1" x14ac:dyDescent="0.25">
      <c r="A6" s="25"/>
      <c r="B6" s="25"/>
      <c r="C6" s="27" t="s">
        <v>8</v>
      </c>
      <c r="D6" s="1569" t="s">
        <v>264</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93.95" customHeight="1" x14ac:dyDescent="0.25">
      <c r="A9" s="25"/>
      <c r="B9" s="25"/>
      <c r="C9" s="1581" t="s">
        <v>265</v>
      </c>
      <c r="D9" s="1582"/>
      <c r="E9" s="1582"/>
      <c r="F9" s="1582"/>
      <c r="G9" s="1582"/>
      <c r="H9" s="25"/>
      <c r="I9" s="25"/>
      <c r="J9" s="25"/>
      <c r="K9" s="25"/>
    </row>
    <row r="10" spans="1:11" ht="173.1" customHeight="1" x14ac:dyDescent="0.25">
      <c r="A10" s="25"/>
      <c r="B10" s="25"/>
      <c r="C10" s="28" t="s">
        <v>14</v>
      </c>
      <c r="D10" s="1583" t="s">
        <v>266</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83.1" customHeight="1" x14ac:dyDescent="0.25">
      <c r="A13" s="25"/>
      <c r="B13" s="25"/>
      <c r="C13" s="38" t="s">
        <v>267</v>
      </c>
      <c r="D13" s="39" t="s">
        <v>268</v>
      </c>
      <c r="E13" s="39" t="s">
        <v>268</v>
      </c>
      <c r="F13" s="39" t="s">
        <v>268</v>
      </c>
      <c r="G13" s="39" t="s">
        <v>268</v>
      </c>
      <c r="H13" s="25"/>
      <c r="I13" s="25"/>
      <c r="J13" s="25"/>
      <c r="K13" s="25"/>
    </row>
    <row r="14" spans="1:11" ht="72.95" customHeight="1" x14ac:dyDescent="0.25">
      <c r="A14" s="25"/>
      <c r="B14" s="25"/>
      <c r="C14" s="38" t="s">
        <v>269</v>
      </c>
      <c r="D14" s="39" t="s">
        <v>268</v>
      </c>
      <c r="E14" s="39" t="s">
        <v>268</v>
      </c>
      <c r="F14" s="39" t="s">
        <v>268</v>
      </c>
      <c r="G14" s="39" t="s">
        <v>268</v>
      </c>
      <c r="H14" s="25"/>
      <c r="I14" s="25"/>
      <c r="J14" s="25"/>
      <c r="K14" s="25"/>
    </row>
    <row r="15" spans="1:11" ht="264.95" customHeight="1" x14ac:dyDescent="0.25">
      <c r="A15" s="25"/>
      <c r="B15" s="25"/>
      <c r="C15" s="28" t="s">
        <v>24</v>
      </c>
      <c r="D15" s="1583" t="s">
        <v>270</v>
      </c>
      <c r="E15" s="1584"/>
      <c r="F15" s="1584"/>
      <c r="G15" s="1584"/>
      <c r="H15" s="25"/>
      <c r="I15" s="25"/>
      <c r="J15" s="25"/>
      <c r="K15" s="25"/>
    </row>
    <row r="16" spans="1:11" ht="27.95" customHeight="1" x14ac:dyDescent="0.25">
      <c r="A16" s="25"/>
      <c r="B16" s="25"/>
      <c r="C16" s="38" t="s">
        <v>26</v>
      </c>
      <c r="D16" s="48">
        <v>2023</v>
      </c>
      <c r="E16" s="48">
        <v>2024</v>
      </c>
      <c r="F16" s="48">
        <v>2025</v>
      </c>
      <c r="G16" s="48">
        <v>2026</v>
      </c>
      <c r="H16" s="25"/>
      <c r="I16" s="25"/>
      <c r="J16" s="25"/>
      <c r="K16" s="25"/>
    </row>
    <row r="17" spans="1:11" ht="14.1" customHeight="1" x14ac:dyDescent="0.25">
      <c r="A17" s="25"/>
      <c r="B17" s="25"/>
      <c r="C17" s="49"/>
      <c r="D17" s="50" t="s">
        <v>17</v>
      </c>
      <c r="E17" s="50" t="s">
        <v>18</v>
      </c>
      <c r="F17" s="50" t="s">
        <v>18</v>
      </c>
      <c r="G17" s="50" t="s">
        <v>18</v>
      </c>
      <c r="H17" s="25"/>
      <c r="I17" s="25"/>
      <c r="J17" s="25"/>
      <c r="K17" s="25"/>
    </row>
    <row r="18" spans="1:11" ht="20.100000000000001" customHeight="1" x14ac:dyDescent="0.25">
      <c r="A18" s="25"/>
      <c r="B18" s="25"/>
      <c r="C18" s="38" t="s">
        <v>271</v>
      </c>
      <c r="D18" s="39" t="s">
        <v>268</v>
      </c>
      <c r="E18" s="39" t="s">
        <v>272</v>
      </c>
      <c r="F18" s="39" t="s">
        <v>272</v>
      </c>
      <c r="G18" s="39" t="s">
        <v>272</v>
      </c>
      <c r="H18" s="25"/>
      <c r="I18" s="25"/>
      <c r="J18" s="25"/>
      <c r="K18" s="25"/>
    </row>
    <row r="19" spans="1:11" ht="83.1" customHeight="1" x14ac:dyDescent="0.25">
      <c r="A19" s="25"/>
      <c r="B19" s="25"/>
      <c r="C19" s="38" t="s">
        <v>273</v>
      </c>
      <c r="D19" s="39" t="s">
        <v>268</v>
      </c>
      <c r="E19" s="39" t="s">
        <v>272</v>
      </c>
      <c r="F19" s="39" t="s">
        <v>272</v>
      </c>
      <c r="G19" s="39" t="s">
        <v>272</v>
      </c>
      <c r="H19" s="25"/>
      <c r="I19" s="25"/>
      <c r="J19" s="25"/>
      <c r="K19" s="25"/>
    </row>
    <row r="20" spans="1:11" ht="93.95" customHeight="1" x14ac:dyDescent="0.25">
      <c r="A20" s="25"/>
      <c r="B20" s="25"/>
      <c r="C20" s="38" t="s">
        <v>274</v>
      </c>
      <c r="D20" s="39" t="s">
        <v>268</v>
      </c>
      <c r="E20" s="39" t="s">
        <v>272</v>
      </c>
      <c r="F20" s="39" t="s">
        <v>272</v>
      </c>
      <c r="G20" s="39" t="s">
        <v>272</v>
      </c>
      <c r="H20" s="25"/>
      <c r="I20" s="25"/>
      <c r="J20" s="25"/>
      <c r="K20" s="25"/>
    </row>
    <row r="21" spans="1:11" ht="30.95" customHeight="1" x14ac:dyDescent="0.25">
      <c r="A21" s="25"/>
      <c r="B21" s="25"/>
      <c r="C21" s="38" t="s">
        <v>275</v>
      </c>
      <c r="D21" s="39" t="s">
        <v>268</v>
      </c>
      <c r="E21" s="39" t="s">
        <v>268</v>
      </c>
      <c r="F21" s="39" t="s">
        <v>268</v>
      </c>
      <c r="G21" s="39" t="s">
        <v>268</v>
      </c>
      <c r="H21" s="25"/>
      <c r="I21" s="25"/>
      <c r="J21" s="25"/>
      <c r="K21" s="25"/>
    </row>
    <row r="22" spans="1:11" ht="20.100000000000001" customHeight="1" x14ac:dyDescent="0.25">
      <c r="A22" s="25"/>
      <c r="B22" s="25"/>
      <c r="C22" s="38" t="s">
        <v>276</v>
      </c>
      <c r="D22" s="39" t="s">
        <v>268</v>
      </c>
      <c r="E22" s="39" t="s">
        <v>272</v>
      </c>
      <c r="F22" s="39" t="s">
        <v>272</v>
      </c>
      <c r="G22" s="39" t="s">
        <v>272</v>
      </c>
      <c r="H22" s="25"/>
      <c r="I22" s="25"/>
      <c r="J22" s="25"/>
      <c r="K22" s="25"/>
    </row>
    <row r="23" spans="1:11" ht="14.1" customHeight="1" x14ac:dyDescent="0.25">
      <c r="A23" s="25"/>
      <c r="B23" s="25"/>
      <c r="C23" s="1585" t="s">
        <v>47</v>
      </c>
      <c r="D23" s="1586"/>
      <c r="E23" s="1586"/>
      <c r="F23" s="1586"/>
      <c r="G23" s="1586"/>
      <c r="H23" s="25"/>
      <c r="I23" s="25"/>
      <c r="J23" s="25"/>
      <c r="K23" s="25"/>
    </row>
    <row r="24" spans="1:11" ht="14.1" customHeight="1" x14ac:dyDescent="0.25">
      <c r="A24" s="25"/>
      <c r="B24" s="25"/>
      <c r="C24" s="29" t="s">
        <v>277</v>
      </c>
      <c r="D24" s="1585" t="s">
        <v>278</v>
      </c>
      <c r="E24" s="1586"/>
      <c r="F24" s="1586"/>
      <c r="G24" s="1586"/>
      <c r="H24" s="25"/>
      <c r="I24" s="25"/>
      <c r="J24" s="25"/>
      <c r="K24" s="25"/>
    </row>
    <row r="25" spans="1:11" ht="27" customHeight="1" x14ac:dyDescent="0.25">
      <c r="A25" s="25"/>
      <c r="B25" s="25"/>
      <c r="C25" s="30" t="s">
        <v>50</v>
      </c>
      <c r="D25" s="1575" t="s">
        <v>279</v>
      </c>
      <c r="E25" s="1576"/>
      <c r="F25" s="1576"/>
      <c r="G25" s="1576"/>
      <c r="H25" s="25"/>
      <c r="I25" s="25"/>
      <c r="J25" s="25"/>
      <c r="K25" s="25"/>
    </row>
    <row r="26" spans="1:11" ht="27" customHeight="1" x14ac:dyDescent="0.25">
      <c r="A26" s="25"/>
      <c r="B26" s="25"/>
      <c r="C26" s="31" t="s">
        <v>52</v>
      </c>
      <c r="D26" s="1587" t="s">
        <v>280</v>
      </c>
      <c r="E26" s="1588"/>
      <c r="F26" s="1588"/>
      <c r="G26" s="1588"/>
      <c r="H26" s="25"/>
      <c r="I26" s="25"/>
      <c r="J26" s="25"/>
      <c r="K26" s="25"/>
    </row>
    <row r="27" spans="1:11" ht="27" customHeight="1" x14ac:dyDescent="0.25">
      <c r="A27" s="25"/>
      <c r="B27" s="25"/>
      <c r="C27" s="31" t="s">
        <v>54</v>
      </c>
      <c r="D27" s="1587" t="s">
        <v>281</v>
      </c>
      <c r="E27" s="1588"/>
      <c r="F27" s="1588"/>
      <c r="G27" s="1588"/>
      <c r="H27" s="25"/>
      <c r="I27" s="25"/>
      <c r="J27" s="25"/>
      <c r="K27" s="25"/>
    </row>
    <row r="28" spans="1:11" ht="15" customHeight="1" x14ac:dyDescent="0.25">
      <c r="A28" s="25"/>
      <c r="B28" s="25"/>
      <c r="C28" s="32"/>
      <c r="D28" s="33">
        <v>2023</v>
      </c>
      <c r="E28" s="33">
        <v>2024</v>
      </c>
      <c r="F28" s="33">
        <v>2025</v>
      </c>
      <c r="G28" s="33">
        <v>2026</v>
      </c>
      <c r="H28" s="25"/>
      <c r="I28" s="25"/>
      <c r="J28" s="25"/>
      <c r="K28" s="25"/>
    </row>
    <row r="29" spans="1:11" ht="15" customHeight="1" x14ac:dyDescent="0.25">
      <c r="A29" s="25"/>
      <c r="B29" s="25"/>
      <c r="C29" s="34"/>
      <c r="D29" s="35" t="s">
        <v>17</v>
      </c>
      <c r="E29" s="35" t="s">
        <v>18</v>
      </c>
      <c r="F29" s="35" t="s">
        <v>18</v>
      </c>
      <c r="G29" s="35" t="s">
        <v>18</v>
      </c>
      <c r="H29" s="25"/>
      <c r="I29" s="25"/>
      <c r="J29" s="25"/>
      <c r="K29" s="25"/>
    </row>
    <row r="30" spans="1:11" ht="14.1" customHeight="1" x14ac:dyDescent="0.25">
      <c r="A30" s="25"/>
      <c r="B30" s="25"/>
      <c r="C30" s="38" t="s">
        <v>56</v>
      </c>
      <c r="D30" s="39" t="s">
        <v>282</v>
      </c>
      <c r="E30" s="39" t="s">
        <v>282</v>
      </c>
      <c r="F30" s="39" t="s">
        <v>282</v>
      </c>
      <c r="G30" s="39" t="s">
        <v>282</v>
      </c>
      <c r="H30" s="25"/>
      <c r="I30" s="25"/>
      <c r="J30" s="25"/>
      <c r="K30" s="25"/>
    </row>
    <row r="31" spans="1:11" ht="14.1" customHeight="1" x14ac:dyDescent="0.25">
      <c r="A31" s="25"/>
      <c r="B31" s="25"/>
      <c r="C31" s="38" t="s">
        <v>59</v>
      </c>
      <c r="D31" s="39" t="s">
        <v>283</v>
      </c>
      <c r="E31" s="39" t="s">
        <v>284</v>
      </c>
      <c r="F31" s="39" t="s">
        <v>284</v>
      </c>
      <c r="G31" s="39" t="s">
        <v>284</v>
      </c>
      <c r="H31" s="25"/>
      <c r="I31" s="25"/>
      <c r="J31" s="25"/>
      <c r="K31" s="25"/>
    </row>
    <row r="32" spans="1:11" ht="14.1" customHeight="1" x14ac:dyDescent="0.25">
      <c r="A32" s="25"/>
      <c r="B32" s="25"/>
      <c r="C32" s="38" t="s">
        <v>63</v>
      </c>
      <c r="D32" s="39" t="s">
        <v>285</v>
      </c>
      <c r="E32" s="39" t="s">
        <v>286</v>
      </c>
      <c r="F32" s="39" t="s">
        <v>286</v>
      </c>
      <c r="G32" s="39" t="s">
        <v>286</v>
      </c>
      <c r="H32" s="25"/>
      <c r="I32" s="25"/>
      <c r="J32" s="25"/>
      <c r="K32" s="25"/>
    </row>
    <row r="33" spans="1:11" ht="14.1" customHeight="1" x14ac:dyDescent="0.25">
      <c r="A33" s="25"/>
      <c r="B33" s="25"/>
      <c r="C33" s="38" t="s">
        <v>68</v>
      </c>
      <c r="D33" s="39" t="s">
        <v>69</v>
      </c>
      <c r="E33" s="39" t="s">
        <v>75</v>
      </c>
      <c r="F33" s="39" t="s">
        <v>75</v>
      </c>
      <c r="G33" s="39" t="s">
        <v>75</v>
      </c>
      <c r="H33" s="25"/>
      <c r="I33" s="25"/>
      <c r="J33" s="25"/>
      <c r="K33" s="25"/>
    </row>
    <row r="34" spans="1:11" ht="14.1" customHeight="1" x14ac:dyDescent="0.25">
      <c r="A34" s="25"/>
      <c r="B34" s="25"/>
      <c r="C34" s="38" t="s">
        <v>73</v>
      </c>
      <c r="D34" s="39" t="s">
        <v>69</v>
      </c>
      <c r="E34" s="39" t="s">
        <v>287</v>
      </c>
      <c r="F34" s="39" t="s">
        <v>75</v>
      </c>
      <c r="G34" s="39" t="s">
        <v>75</v>
      </c>
      <c r="H34" s="25"/>
      <c r="I34" s="25"/>
      <c r="J34" s="25"/>
      <c r="K34" s="25"/>
    </row>
    <row r="35" spans="1:11" ht="14.1" customHeight="1" x14ac:dyDescent="0.25">
      <c r="A35" s="25"/>
      <c r="B35" s="25"/>
      <c r="C35" s="38" t="s">
        <v>77</v>
      </c>
      <c r="D35" s="39" t="s">
        <v>69</v>
      </c>
      <c r="E35" s="39" t="s">
        <v>287</v>
      </c>
      <c r="F35" s="39" t="s">
        <v>75</v>
      </c>
      <c r="G35" s="39" t="s">
        <v>75</v>
      </c>
      <c r="H35" s="25"/>
      <c r="I35" s="25"/>
      <c r="J35" s="25"/>
      <c r="K35" s="25"/>
    </row>
    <row r="36" spans="1:11" ht="14.1" customHeight="1" x14ac:dyDescent="0.25">
      <c r="A36" s="25"/>
      <c r="B36" s="25"/>
      <c r="C36" s="1589" t="s">
        <v>81</v>
      </c>
      <c r="D36" s="1590"/>
      <c r="E36" s="1590"/>
      <c r="F36" s="1590"/>
      <c r="G36" s="1590"/>
      <c r="H36" s="25"/>
      <c r="I36" s="25"/>
      <c r="J36" s="25"/>
      <c r="K36" s="25"/>
    </row>
    <row r="37" spans="1:11" ht="14.1" customHeight="1" x14ac:dyDescent="0.25">
      <c r="A37" s="25"/>
      <c r="B37" s="25"/>
      <c r="C37" s="32"/>
      <c r="D37" s="33">
        <v>2023</v>
      </c>
      <c r="E37" s="33">
        <v>2024</v>
      </c>
      <c r="F37" s="33">
        <v>2025</v>
      </c>
      <c r="G37" s="33">
        <v>2026</v>
      </c>
      <c r="H37" s="25"/>
      <c r="I37" s="25"/>
      <c r="J37" s="25"/>
      <c r="K37" s="25"/>
    </row>
    <row r="38" spans="1:11" ht="14.1" customHeight="1" x14ac:dyDescent="0.25">
      <c r="A38" s="25"/>
      <c r="B38" s="25"/>
      <c r="C38" s="34"/>
      <c r="D38" s="35" t="s">
        <v>17</v>
      </c>
      <c r="E38" s="35" t="s">
        <v>18</v>
      </c>
      <c r="F38" s="35" t="s">
        <v>18</v>
      </c>
      <c r="G38" s="35" t="s">
        <v>18</v>
      </c>
      <c r="H38" s="25"/>
      <c r="I38" s="25"/>
      <c r="J38" s="25"/>
      <c r="K38" s="25"/>
    </row>
    <row r="39" spans="1:11" ht="14.1" customHeight="1" x14ac:dyDescent="0.25">
      <c r="A39" s="25"/>
      <c r="B39" s="25"/>
      <c r="C39" s="40" t="s">
        <v>82</v>
      </c>
      <c r="D39" s="41">
        <v>0</v>
      </c>
      <c r="E39" s="41">
        <v>30500000</v>
      </c>
      <c r="F39" s="41">
        <v>30500000</v>
      </c>
      <c r="G39" s="41">
        <v>30500000</v>
      </c>
      <c r="H39" s="25"/>
      <c r="I39" s="25"/>
      <c r="J39" s="25"/>
      <c r="K39" s="25"/>
    </row>
    <row r="40" spans="1:11" ht="14.1" customHeight="1" x14ac:dyDescent="0.25">
      <c r="A40" s="25"/>
      <c r="B40" s="25"/>
      <c r="C40" s="40" t="s">
        <v>83</v>
      </c>
      <c r="D40" s="41">
        <v>0</v>
      </c>
      <c r="E40" s="41">
        <v>30500000</v>
      </c>
      <c r="F40" s="41">
        <v>30500000</v>
      </c>
      <c r="G40" s="41">
        <v>30500000</v>
      </c>
      <c r="H40" s="25"/>
      <c r="I40" s="25"/>
      <c r="J40" s="25"/>
      <c r="K40" s="25"/>
    </row>
    <row r="41" spans="1:11" ht="14.1" customHeight="1" x14ac:dyDescent="0.25">
      <c r="A41" s="25"/>
      <c r="B41" s="25"/>
      <c r="C41" s="40" t="s">
        <v>84</v>
      </c>
      <c r="D41" s="41">
        <v>0</v>
      </c>
      <c r="E41" s="41">
        <v>0</v>
      </c>
      <c r="F41" s="41">
        <v>0</v>
      </c>
      <c r="G41" s="41">
        <v>0</v>
      </c>
      <c r="H41" s="25"/>
      <c r="I41" s="25"/>
      <c r="J41" s="25"/>
      <c r="K41" s="25"/>
    </row>
    <row r="42" spans="1:11" ht="14.1" customHeight="1" x14ac:dyDescent="0.25">
      <c r="A42" s="25"/>
      <c r="B42" s="25"/>
      <c r="C42" s="40" t="s">
        <v>85</v>
      </c>
      <c r="D42" s="41">
        <v>0</v>
      </c>
      <c r="E42" s="41">
        <v>4500000</v>
      </c>
      <c r="F42" s="41">
        <v>4500000</v>
      </c>
      <c r="G42" s="41">
        <v>4500000</v>
      </c>
      <c r="H42" s="25"/>
      <c r="I42" s="25"/>
      <c r="J42" s="25"/>
      <c r="K42" s="25"/>
    </row>
    <row r="43" spans="1:11" ht="14.1" customHeight="1" x14ac:dyDescent="0.25">
      <c r="A43" s="25"/>
      <c r="B43" s="25"/>
      <c r="C43" s="40" t="s">
        <v>83</v>
      </c>
      <c r="D43" s="41">
        <v>0</v>
      </c>
      <c r="E43" s="41">
        <v>4500000</v>
      </c>
      <c r="F43" s="41">
        <v>4500000</v>
      </c>
      <c r="G43" s="41">
        <v>4500000</v>
      </c>
      <c r="H43" s="25"/>
      <c r="I43" s="25"/>
      <c r="J43" s="25"/>
      <c r="K43" s="25"/>
    </row>
    <row r="44" spans="1:11" ht="14.1" customHeight="1" x14ac:dyDescent="0.25">
      <c r="A44" s="25"/>
      <c r="B44" s="25"/>
      <c r="C44" s="40" t="s">
        <v>84</v>
      </c>
      <c r="D44" s="41">
        <v>0</v>
      </c>
      <c r="E44" s="41">
        <v>0</v>
      </c>
      <c r="F44" s="41">
        <v>0</v>
      </c>
      <c r="G44" s="41">
        <v>0</v>
      </c>
      <c r="H44" s="25"/>
      <c r="I44" s="25"/>
      <c r="J44" s="25"/>
      <c r="K44" s="25"/>
    </row>
    <row r="45" spans="1:11" ht="14.1" customHeight="1" x14ac:dyDescent="0.25">
      <c r="A45" s="25"/>
      <c r="B45" s="25"/>
      <c r="C45" s="40" t="s">
        <v>86</v>
      </c>
      <c r="D45" s="41">
        <v>0</v>
      </c>
      <c r="E45" s="41">
        <v>10000000</v>
      </c>
      <c r="F45" s="41">
        <v>10000000</v>
      </c>
      <c r="G45" s="41">
        <v>10000000</v>
      </c>
      <c r="H45" s="25"/>
      <c r="I45" s="25"/>
      <c r="J45" s="25"/>
      <c r="K45" s="25"/>
    </row>
    <row r="46" spans="1:11" ht="14.1" customHeight="1" x14ac:dyDescent="0.25">
      <c r="A46" s="25"/>
      <c r="B46" s="25"/>
      <c r="C46" s="40" t="s">
        <v>83</v>
      </c>
      <c r="D46" s="41">
        <v>0</v>
      </c>
      <c r="E46" s="41">
        <v>10000000</v>
      </c>
      <c r="F46" s="41">
        <v>10000000</v>
      </c>
      <c r="G46" s="41">
        <v>10000000</v>
      </c>
      <c r="H46" s="25"/>
      <c r="I46" s="25"/>
      <c r="J46" s="25"/>
      <c r="K46" s="25"/>
    </row>
    <row r="47" spans="1:11" ht="14.1" customHeight="1" x14ac:dyDescent="0.25">
      <c r="A47" s="25"/>
      <c r="B47" s="25"/>
      <c r="C47" s="40" t="s">
        <v>84</v>
      </c>
      <c r="D47" s="41">
        <v>0</v>
      </c>
      <c r="E47" s="41">
        <v>0</v>
      </c>
      <c r="F47" s="41">
        <v>0</v>
      </c>
      <c r="G47" s="41">
        <v>0</v>
      </c>
      <c r="H47" s="25"/>
      <c r="I47" s="25"/>
      <c r="J47" s="25"/>
      <c r="K47" s="25"/>
    </row>
    <row r="48" spans="1:11" ht="14.1" customHeight="1" x14ac:dyDescent="0.25">
      <c r="A48" s="25"/>
      <c r="B48" s="25"/>
      <c r="C48" s="40" t="s">
        <v>87</v>
      </c>
      <c r="D48" s="41">
        <v>0</v>
      </c>
      <c r="E48" s="41">
        <v>0</v>
      </c>
      <c r="F48" s="41">
        <v>0</v>
      </c>
      <c r="G48" s="41">
        <v>0</v>
      </c>
      <c r="H48" s="25"/>
      <c r="I48" s="25"/>
      <c r="J48" s="25"/>
      <c r="K48" s="25"/>
    </row>
    <row r="49" spans="1:11" ht="14.1" customHeight="1" x14ac:dyDescent="0.25">
      <c r="A49" s="25"/>
      <c r="B49" s="25"/>
      <c r="C49" s="40" t="s">
        <v>83</v>
      </c>
      <c r="D49" s="41">
        <v>0</v>
      </c>
      <c r="E49" s="41">
        <v>0</v>
      </c>
      <c r="F49" s="41">
        <v>0</v>
      </c>
      <c r="G49" s="41">
        <v>0</v>
      </c>
      <c r="H49" s="25"/>
      <c r="I49" s="25"/>
      <c r="J49" s="25"/>
      <c r="K49" s="25"/>
    </row>
    <row r="50" spans="1:11" ht="14.1" customHeight="1" x14ac:dyDescent="0.25">
      <c r="A50" s="25"/>
      <c r="B50" s="25"/>
      <c r="C50" s="40" t="s">
        <v>84</v>
      </c>
      <c r="D50" s="41">
        <v>0</v>
      </c>
      <c r="E50" s="41">
        <v>0</v>
      </c>
      <c r="F50" s="41">
        <v>0</v>
      </c>
      <c r="G50" s="41">
        <v>0</v>
      </c>
      <c r="H50" s="25"/>
      <c r="I50" s="25"/>
      <c r="J50" s="25"/>
      <c r="K50" s="25"/>
    </row>
    <row r="51" spans="1:11" ht="14.1" customHeight="1" x14ac:dyDescent="0.25">
      <c r="A51" s="25"/>
      <c r="B51" s="25"/>
      <c r="C51" s="40" t="s">
        <v>88</v>
      </c>
      <c r="D51" s="41">
        <v>0</v>
      </c>
      <c r="E51" s="41">
        <v>0</v>
      </c>
      <c r="F51" s="41">
        <v>0</v>
      </c>
      <c r="G51" s="41">
        <v>0</v>
      </c>
      <c r="H51" s="25"/>
      <c r="I51" s="25"/>
      <c r="J51" s="25"/>
      <c r="K51" s="25"/>
    </row>
    <row r="52" spans="1:11" ht="14.1" customHeight="1" x14ac:dyDescent="0.25">
      <c r="A52" s="25"/>
      <c r="B52" s="25"/>
      <c r="C52" s="40" t="s">
        <v>83</v>
      </c>
      <c r="D52" s="41">
        <v>0</v>
      </c>
      <c r="E52" s="41">
        <v>0</v>
      </c>
      <c r="F52" s="41">
        <v>0</v>
      </c>
      <c r="G52" s="41">
        <v>0</v>
      </c>
      <c r="H52" s="25"/>
      <c r="I52" s="25"/>
      <c r="J52" s="25"/>
      <c r="K52" s="25"/>
    </row>
    <row r="53" spans="1:11" ht="14.1" customHeight="1" x14ac:dyDescent="0.25">
      <c r="A53" s="25"/>
      <c r="B53" s="25"/>
      <c r="C53" s="40" t="s">
        <v>84</v>
      </c>
      <c r="D53" s="41">
        <v>0</v>
      </c>
      <c r="E53" s="41">
        <v>0</v>
      </c>
      <c r="F53" s="41">
        <v>0</v>
      </c>
      <c r="G53" s="41">
        <v>0</v>
      </c>
      <c r="H53" s="25"/>
      <c r="I53" s="25"/>
      <c r="J53" s="25"/>
      <c r="K53" s="25"/>
    </row>
    <row r="54" spans="1:11" ht="14.1" customHeight="1" x14ac:dyDescent="0.25">
      <c r="A54" s="25"/>
      <c r="B54" s="25"/>
      <c r="C54" s="40" t="s">
        <v>89</v>
      </c>
      <c r="D54" s="41">
        <v>0</v>
      </c>
      <c r="E54" s="41">
        <v>0</v>
      </c>
      <c r="F54" s="41">
        <v>0</v>
      </c>
      <c r="G54" s="41">
        <v>0</v>
      </c>
      <c r="H54" s="25"/>
      <c r="I54" s="25"/>
      <c r="J54" s="25"/>
      <c r="K54" s="25"/>
    </row>
    <row r="55" spans="1:11" ht="14.1" customHeight="1" x14ac:dyDescent="0.25">
      <c r="A55" s="25"/>
      <c r="B55" s="25"/>
      <c r="C55" s="40" t="s">
        <v>83</v>
      </c>
      <c r="D55" s="41">
        <v>0</v>
      </c>
      <c r="E55" s="41">
        <v>0</v>
      </c>
      <c r="F55" s="41">
        <v>0</v>
      </c>
      <c r="G55" s="41">
        <v>0</v>
      </c>
      <c r="H55" s="25"/>
      <c r="I55" s="25"/>
      <c r="J55" s="25"/>
      <c r="K55" s="25"/>
    </row>
    <row r="56" spans="1:11" ht="14.1" customHeight="1" x14ac:dyDescent="0.25">
      <c r="A56" s="25"/>
      <c r="B56" s="25"/>
      <c r="C56" s="40" t="s">
        <v>84</v>
      </c>
      <c r="D56" s="41">
        <v>0</v>
      </c>
      <c r="E56" s="41">
        <v>0</v>
      </c>
      <c r="F56" s="41">
        <v>0</v>
      </c>
      <c r="G56" s="41">
        <v>0</v>
      </c>
      <c r="H56" s="25"/>
      <c r="I56" s="25"/>
      <c r="J56" s="25"/>
      <c r="K56" s="25"/>
    </row>
    <row r="57" spans="1:11" ht="14.1" customHeight="1" x14ac:dyDescent="0.25">
      <c r="A57" s="25"/>
      <c r="B57" s="25"/>
      <c r="C57" s="40" t="s">
        <v>90</v>
      </c>
      <c r="D57" s="41">
        <v>0</v>
      </c>
      <c r="E57" s="41">
        <v>30000000</v>
      </c>
      <c r="F57" s="41">
        <v>30000000</v>
      </c>
      <c r="G57" s="41">
        <v>30000000</v>
      </c>
      <c r="H57" s="25"/>
      <c r="I57" s="25"/>
      <c r="J57" s="25"/>
      <c r="K57" s="25"/>
    </row>
    <row r="58" spans="1:11" ht="14.1" customHeight="1" x14ac:dyDescent="0.25">
      <c r="A58" s="25"/>
      <c r="B58" s="25"/>
      <c r="C58" s="40" t="s">
        <v>83</v>
      </c>
      <c r="D58" s="41">
        <v>0</v>
      </c>
      <c r="E58" s="41">
        <v>30000000</v>
      </c>
      <c r="F58" s="41">
        <v>30000000</v>
      </c>
      <c r="G58" s="41">
        <v>30000000</v>
      </c>
      <c r="H58" s="25"/>
      <c r="I58" s="25"/>
      <c r="J58" s="25"/>
      <c r="K58" s="25"/>
    </row>
    <row r="59" spans="1:11" ht="14.1" customHeight="1" x14ac:dyDescent="0.25">
      <c r="A59" s="25"/>
      <c r="B59" s="25"/>
      <c r="C59" s="40" t="s">
        <v>84</v>
      </c>
      <c r="D59" s="41">
        <v>0</v>
      </c>
      <c r="E59" s="41">
        <v>0</v>
      </c>
      <c r="F59" s="41">
        <v>0</v>
      </c>
      <c r="G59" s="41">
        <v>0</v>
      </c>
      <c r="H59" s="25"/>
      <c r="I59" s="25"/>
      <c r="J59" s="25"/>
      <c r="K59" s="25"/>
    </row>
    <row r="60" spans="1:11" ht="14.1" customHeight="1" x14ac:dyDescent="0.25">
      <c r="A60" s="25"/>
      <c r="B60" s="25"/>
      <c r="C60" s="40" t="s">
        <v>91</v>
      </c>
      <c r="D60" s="41">
        <v>0</v>
      </c>
      <c r="E60" s="41">
        <v>0</v>
      </c>
      <c r="F60" s="41">
        <v>0</v>
      </c>
      <c r="G60" s="41">
        <v>0</v>
      </c>
      <c r="H60" s="25"/>
      <c r="I60" s="25"/>
      <c r="J60" s="25"/>
      <c r="K60" s="25"/>
    </row>
    <row r="61" spans="1:11" ht="14.1" customHeight="1" x14ac:dyDescent="0.25">
      <c r="A61" s="25"/>
      <c r="B61" s="25"/>
      <c r="C61" s="40" t="s">
        <v>83</v>
      </c>
      <c r="D61" s="41">
        <v>0</v>
      </c>
      <c r="E61" s="41">
        <v>0</v>
      </c>
      <c r="F61" s="41">
        <v>0</v>
      </c>
      <c r="G61" s="41">
        <v>0</v>
      </c>
      <c r="H61" s="25"/>
      <c r="I61" s="25"/>
      <c r="J61" s="25"/>
      <c r="K61" s="25"/>
    </row>
    <row r="62" spans="1:11" ht="14.1" customHeight="1" x14ac:dyDescent="0.25">
      <c r="A62" s="25"/>
      <c r="B62" s="25"/>
      <c r="C62" s="40" t="s">
        <v>92</v>
      </c>
      <c r="D62" s="41">
        <v>0</v>
      </c>
      <c r="E62" s="41">
        <v>0</v>
      </c>
      <c r="F62" s="41">
        <v>0</v>
      </c>
      <c r="G62" s="41">
        <v>0</v>
      </c>
      <c r="H62" s="25"/>
      <c r="I62" s="25"/>
      <c r="J62" s="25"/>
      <c r="K62" s="25"/>
    </row>
    <row r="63" spans="1:11" ht="14.1" customHeight="1" x14ac:dyDescent="0.25">
      <c r="A63" s="25"/>
      <c r="B63" s="25"/>
      <c r="C63" s="40" t="s">
        <v>93</v>
      </c>
      <c r="D63" s="41">
        <v>0</v>
      </c>
      <c r="E63" s="41">
        <v>0</v>
      </c>
      <c r="F63" s="41">
        <v>0</v>
      </c>
      <c r="G63" s="41">
        <v>0</v>
      </c>
      <c r="H63" s="25"/>
      <c r="I63" s="25"/>
      <c r="J63" s="25"/>
      <c r="K63" s="25"/>
    </row>
    <row r="64" spans="1:11" ht="14.1" customHeight="1" x14ac:dyDescent="0.25">
      <c r="A64" s="25"/>
      <c r="B64" s="25"/>
      <c r="C64" s="40" t="s">
        <v>94</v>
      </c>
      <c r="D64" s="41">
        <v>0</v>
      </c>
      <c r="E64" s="41">
        <v>0</v>
      </c>
      <c r="F64" s="41">
        <v>0</v>
      </c>
      <c r="G64" s="41">
        <v>0</v>
      </c>
      <c r="H64" s="25"/>
      <c r="I64" s="25"/>
      <c r="J64" s="25"/>
      <c r="K64" s="25"/>
    </row>
    <row r="65" spans="1:11" ht="14.1" customHeight="1" x14ac:dyDescent="0.25">
      <c r="A65" s="25"/>
      <c r="B65" s="25"/>
      <c r="C65" s="40" t="s">
        <v>95</v>
      </c>
      <c r="D65" s="41">
        <v>0</v>
      </c>
      <c r="E65" s="41">
        <v>0</v>
      </c>
      <c r="F65" s="41">
        <v>0</v>
      </c>
      <c r="G65" s="41">
        <v>0</v>
      </c>
      <c r="H65" s="25"/>
      <c r="I65" s="25"/>
      <c r="J65" s="25"/>
      <c r="K65" s="25"/>
    </row>
    <row r="66" spans="1:11" ht="14.1" customHeight="1" x14ac:dyDescent="0.25">
      <c r="A66" s="25"/>
      <c r="B66" s="25"/>
      <c r="C66" s="40" t="s">
        <v>96</v>
      </c>
      <c r="D66" s="41">
        <v>0</v>
      </c>
      <c r="E66" s="41">
        <v>0</v>
      </c>
      <c r="F66" s="41">
        <v>0</v>
      </c>
      <c r="G66" s="41">
        <v>0</v>
      </c>
      <c r="H66" s="25"/>
      <c r="I66" s="25"/>
      <c r="J66" s="25"/>
      <c r="K66" s="25"/>
    </row>
    <row r="67" spans="1:11" ht="14.1" customHeight="1" x14ac:dyDescent="0.25">
      <c r="A67" s="25"/>
      <c r="B67" s="25"/>
      <c r="C67" s="40" t="s">
        <v>83</v>
      </c>
      <c r="D67" s="41">
        <v>0</v>
      </c>
      <c r="E67" s="41">
        <v>0</v>
      </c>
      <c r="F67" s="41">
        <v>0</v>
      </c>
      <c r="G67" s="41">
        <v>0</v>
      </c>
      <c r="H67" s="25"/>
      <c r="I67" s="25"/>
      <c r="J67" s="25"/>
      <c r="K67" s="25"/>
    </row>
    <row r="68" spans="1:11" ht="14.1" customHeight="1" x14ac:dyDescent="0.25">
      <c r="A68" s="25"/>
      <c r="B68" s="25"/>
      <c r="C68" s="40" t="s">
        <v>92</v>
      </c>
      <c r="D68" s="41">
        <v>0</v>
      </c>
      <c r="E68" s="41">
        <v>0</v>
      </c>
      <c r="F68" s="41">
        <v>0</v>
      </c>
      <c r="G68" s="41">
        <v>0</v>
      </c>
      <c r="H68" s="25"/>
      <c r="I68" s="25"/>
      <c r="J68" s="25"/>
      <c r="K68" s="25"/>
    </row>
    <row r="69" spans="1:11" ht="14.1" customHeight="1" x14ac:dyDescent="0.25">
      <c r="A69" s="25"/>
      <c r="B69" s="25"/>
      <c r="C69" s="40" t="s">
        <v>93</v>
      </c>
      <c r="D69" s="41">
        <v>0</v>
      </c>
      <c r="E69" s="41">
        <v>0</v>
      </c>
      <c r="F69" s="41">
        <v>0</v>
      </c>
      <c r="G69" s="41">
        <v>0</v>
      </c>
      <c r="H69" s="25"/>
      <c r="I69" s="25"/>
      <c r="J69" s="25"/>
      <c r="K69" s="25"/>
    </row>
    <row r="70" spans="1:11" ht="14.1" customHeight="1" x14ac:dyDescent="0.25">
      <c r="A70" s="25"/>
      <c r="B70" s="25"/>
      <c r="C70" s="40" t="s">
        <v>94</v>
      </c>
      <c r="D70" s="41">
        <v>0</v>
      </c>
      <c r="E70" s="41">
        <v>0</v>
      </c>
      <c r="F70" s="41">
        <v>0</v>
      </c>
      <c r="G70" s="41">
        <v>0</v>
      </c>
      <c r="H70" s="25"/>
      <c r="I70" s="25"/>
      <c r="J70" s="25"/>
      <c r="K70" s="25"/>
    </row>
    <row r="71" spans="1:11" ht="14.1" customHeight="1" x14ac:dyDescent="0.25">
      <c r="A71" s="25"/>
      <c r="B71" s="25"/>
      <c r="C71" s="40" t="s">
        <v>95</v>
      </c>
      <c r="D71" s="41">
        <v>0</v>
      </c>
      <c r="E71" s="41">
        <v>0</v>
      </c>
      <c r="F71" s="41">
        <v>0</v>
      </c>
      <c r="G71" s="41">
        <v>0</v>
      </c>
      <c r="H71" s="25"/>
      <c r="I71" s="25"/>
      <c r="J71" s="25"/>
      <c r="K71" s="25"/>
    </row>
    <row r="72" spans="1:11" ht="14.1" customHeight="1" x14ac:dyDescent="0.25">
      <c r="A72" s="25"/>
      <c r="B72" s="25"/>
      <c r="C72" s="40" t="s">
        <v>97</v>
      </c>
      <c r="D72" s="41">
        <v>0</v>
      </c>
      <c r="E72" s="41">
        <v>0</v>
      </c>
      <c r="F72" s="41">
        <v>0</v>
      </c>
      <c r="G72" s="41">
        <v>0</v>
      </c>
      <c r="H72" s="25"/>
      <c r="I72" s="25"/>
      <c r="J72" s="25"/>
      <c r="K72" s="25"/>
    </row>
    <row r="73" spans="1:11" ht="14.1" customHeight="1" x14ac:dyDescent="0.25">
      <c r="A73" s="25"/>
      <c r="B73" s="25"/>
      <c r="C73" s="40" t="s">
        <v>83</v>
      </c>
      <c r="D73" s="41">
        <v>0</v>
      </c>
      <c r="E73" s="41">
        <v>0</v>
      </c>
      <c r="F73" s="41">
        <v>0</v>
      </c>
      <c r="G73" s="41">
        <v>0</v>
      </c>
      <c r="H73" s="25"/>
      <c r="I73" s="25"/>
      <c r="J73" s="25"/>
      <c r="K73" s="25"/>
    </row>
    <row r="74" spans="1:11" ht="14.1" customHeight="1" x14ac:dyDescent="0.25">
      <c r="A74" s="25"/>
      <c r="B74" s="25"/>
      <c r="C74" s="40" t="s">
        <v>92</v>
      </c>
      <c r="D74" s="41">
        <v>0</v>
      </c>
      <c r="E74" s="41">
        <v>0</v>
      </c>
      <c r="F74" s="41">
        <v>0</v>
      </c>
      <c r="G74" s="41">
        <v>0</v>
      </c>
      <c r="H74" s="25"/>
      <c r="I74" s="25"/>
      <c r="J74" s="25"/>
      <c r="K74" s="25"/>
    </row>
    <row r="75" spans="1:11" ht="14.1" customHeight="1" x14ac:dyDescent="0.25">
      <c r="A75" s="25"/>
      <c r="B75" s="25"/>
      <c r="C75" s="40" t="s">
        <v>93</v>
      </c>
      <c r="D75" s="41">
        <v>0</v>
      </c>
      <c r="E75" s="41">
        <v>0</v>
      </c>
      <c r="F75" s="41">
        <v>0</v>
      </c>
      <c r="G75" s="41">
        <v>0</v>
      </c>
      <c r="H75" s="25"/>
      <c r="I75" s="25"/>
      <c r="J75" s="25"/>
      <c r="K75" s="25"/>
    </row>
    <row r="76" spans="1:11" ht="14.1" customHeight="1" x14ac:dyDescent="0.25">
      <c r="A76" s="25"/>
      <c r="B76" s="25"/>
      <c r="C76" s="40" t="s">
        <v>94</v>
      </c>
      <c r="D76" s="41">
        <v>0</v>
      </c>
      <c r="E76" s="41">
        <v>0</v>
      </c>
      <c r="F76" s="41">
        <v>0</v>
      </c>
      <c r="G76" s="41">
        <v>0</v>
      </c>
      <c r="H76" s="25"/>
      <c r="I76" s="25"/>
      <c r="J76" s="25"/>
      <c r="K76" s="25"/>
    </row>
    <row r="77" spans="1:11" ht="14.1" customHeight="1" x14ac:dyDescent="0.25">
      <c r="A77" s="25"/>
      <c r="B77" s="25"/>
      <c r="C77" s="40" t="s">
        <v>95</v>
      </c>
      <c r="D77" s="41">
        <v>0</v>
      </c>
      <c r="E77" s="41">
        <v>0</v>
      </c>
      <c r="F77" s="41">
        <v>0</v>
      </c>
      <c r="G77" s="41">
        <v>0</v>
      </c>
      <c r="H77" s="25"/>
      <c r="I77" s="25"/>
      <c r="J77" s="25"/>
      <c r="K77" s="25"/>
    </row>
    <row r="78" spans="1:11" ht="14.1" customHeight="1" x14ac:dyDescent="0.25">
      <c r="A78" s="25"/>
      <c r="B78" s="25"/>
      <c r="C78" s="40" t="s">
        <v>98</v>
      </c>
      <c r="D78" s="41">
        <v>0</v>
      </c>
      <c r="E78" s="41">
        <v>0</v>
      </c>
      <c r="F78" s="41">
        <v>0</v>
      </c>
      <c r="G78" s="41">
        <v>0</v>
      </c>
      <c r="H78" s="25"/>
      <c r="I78" s="25"/>
      <c r="J78" s="25"/>
      <c r="K78" s="25"/>
    </row>
    <row r="79" spans="1:11" ht="14.1" customHeight="1" x14ac:dyDescent="0.25">
      <c r="A79" s="25"/>
      <c r="B79" s="25"/>
      <c r="C79" s="40" t="s">
        <v>99</v>
      </c>
      <c r="D79" s="41">
        <v>0</v>
      </c>
      <c r="E79" s="41">
        <v>0</v>
      </c>
      <c r="F79" s="41">
        <v>0</v>
      </c>
      <c r="G79" s="41">
        <v>0</v>
      </c>
      <c r="H79" s="25"/>
      <c r="I79" s="25"/>
      <c r="J79" s="25"/>
      <c r="K79" s="25"/>
    </row>
    <row r="80" spans="1:11" ht="14.1" customHeight="1" x14ac:dyDescent="0.25">
      <c r="A80" s="25"/>
      <c r="B80" s="25"/>
      <c r="C80" s="36" t="s">
        <v>100</v>
      </c>
      <c r="D80" s="41">
        <v>0</v>
      </c>
      <c r="E80" s="41">
        <v>75000000</v>
      </c>
      <c r="F80" s="41">
        <v>75000000</v>
      </c>
      <c r="G80" s="41">
        <v>75000000</v>
      </c>
      <c r="H80" s="25"/>
      <c r="I80" s="25"/>
      <c r="J80" s="25"/>
      <c r="K80" s="25"/>
    </row>
    <row r="81" spans="1:11" ht="30.95" customHeight="1" x14ac:dyDescent="0.25">
      <c r="A81" s="25"/>
      <c r="B81" s="25"/>
      <c r="C81" s="30" t="s">
        <v>50</v>
      </c>
      <c r="D81" s="1575" t="s">
        <v>288</v>
      </c>
      <c r="E81" s="1576"/>
      <c r="F81" s="1576"/>
      <c r="G81" s="1576"/>
      <c r="H81" s="25"/>
      <c r="I81" s="25"/>
      <c r="J81" s="25"/>
      <c r="K81" s="25"/>
    </row>
    <row r="82" spans="1:11" ht="30.95" customHeight="1" x14ac:dyDescent="0.25">
      <c r="A82" s="25"/>
      <c r="B82" s="25"/>
      <c r="C82" s="31" t="s">
        <v>52</v>
      </c>
      <c r="D82" s="1587" t="s">
        <v>289</v>
      </c>
      <c r="E82" s="1588"/>
      <c r="F82" s="1588"/>
      <c r="G82" s="1588"/>
      <c r="H82" s="25"/>
      <c r="I82" s="25"/>
      <c r="J82" s="25"/>
      <c r="K82" s="25"/>
    </row>
    <row r="83" spans="1:11" ht="30.95" customHeight="1" x14ac:dyDescent="0.25">
      <c r="A83" s="25"/>
      <c r="B83" s="25"/>
      <c r="C83" s="31" t="s">
        <v>54</v>
      </c>
      <c r="D83" s="1587" t="s">
        <v>290</v>
      </c>
      <c r="E83" s="1588"/>
      <c r="F83" s="1588"/>
      <c r="G83" s="1588"/>
      <c r="H83" s="25"/>
      <c r="I83" s="25"/>
      <c r="J83" s="25"/>
      <c r="K83" s="25"/>
    </row>
    <row r="84" spans="1:11" ht="15" customHeight="1" x14ac:dyDescent="0.25">
      <c r="A84" s="25"/>
      <c r="B84" s="25"/>
      <c r="C84" s="32"/>
      <c r="D84" s="33">
        <v>2023</v>
      </c>
      <c r="E84" s="33">
        <v>2024</v>
      </c>
      <c r="F84" s="33">
        <v>2025</v>
      </c>
      <c r="G84" s="33">
        <v>2026</v>
      </c>
      <c r="H84" s="25"/>
      <c r="I84" s="25"/>
      <c r="J84" s="25"/>
      <c r="K84" s="25"/>
    </row>
    <row r="85" spans="1:11" ht="15" customHeight="1" x14ac:dyDescent="0.25">
      <c r="A85" s="25"/>
      <c r="B85" s="25"/>
      <c r="C85" s="34"/>
      <c r="D85" s="35" t="s">
        <v>17</v>
      </c>
      <c r="E85" s="35" t="s">
        <v>18</v>
      </c>
      <c r="F85" s="35" t="s">
        <v>18</v>
      </c>
      <c r="G85" s="35" t="s">
        <v>18</v>
      </c>
      <c r="H85" s="25"/>
      <c r="I85" s="25"/>
      <c r="J85" s="25"/>
      <c r="K85" s="25"/>
    </row>
    <row r="86" spans="1:11" ht="14.1" customHeight="1" x14ac:dyDescent="0.25">
      <c r="A86" s="25"/>
      <c r="B86" s="25"/>
      <c r="C86" s="38" t="s">
        <v>56</v>
      </c>
      <c r="D86" s="39" t="s">
        <v>291</v>
      </c>
      <c r="E86" s="39" t="s">
        <v>291</v>
      </c>
      <c r="F86" s="39" t="s">
        <v>291</v>
      </c>
      <c r="G86" s="39" t="s">
        <v>291</v>
      </c>
      <c r="H86" s="25"/>
      <c r="I86" s="25"/>
      <c r="J86" s="25"/>
      <c r="K86" s="25"/>
    </row>
    <row r="87" spans="1:11" ht="14.1" customHeight="1" x14ac:dyDescent="0.25">
      <c r="A87" s="25"/>
      <c r="B87" s="25"/>
      <c r="C87" s="38" t="s">
        <v>59</v>
      </c>
      <c r="D87" s="39" t="s">
        <v>292</v>
      </c>
      <c r="E87" s="39" t="s">
        <v>292</v>
      </c>
      <c r="F87" s="39" t="s">
        <v>292</v>
      </c>
      <c r="G87" s="39" t="s">
        <v>293</v>
      </c>
      <c r="H87" s="25"/>
      <c r="I87" s="25"/>
      <c r="J87" s="25"/>
      <c r="K87" s="25"/>
    </row>
    <row r="88" spans="1:11" ht="14.1" customHeight="1" x14ac:dyDescent="0.25">
      <c r="A88" s="25"/>
      <c r="B88" s="25"/>
      <c r="C88" s="38" t="s">
        <v>63</v>
      </c>
      <c r="D88" s="39" t="s">
        <v>294</v>
      </c>
      <c r="E88" s="39" t="s">
        <v>294</v>
      </c>
      <c r="F88" s="39" t="s">
        <v>294</v>
      </c>
      <c r="G88" s="39" t="s">
        <v>295</v>
      </c>
      <c r="H88" s="25"/>
      <c r="I88" s="25"/>
      <c r="J88" s="25"/>
      <c r="K88" s="25"/>
    </row>
    <row r="89" spans="1:11" ht="14.1" customHeight="1" x14ac:dyDescent="0.25">
      <c r="A89" s="25"/>
      <c r="B89" s="25"/>
      <c r="C89" s="38" t="s">
        <v>68</v>
      </c>
      <c r="D89" s="39" t="s">
        <v>69</v>
      </c>
      <c r="E89" s="39" t="s">
        <v>75</v>
      </c>
      <c r="F89" s="39" t="s">
        <v>75</v>
      </c>
      <c r="G89" s="39" t="s">
        <v>75</v>
      </c>
      <c r="H89" s="25"/>
      <c r="I89" s="25"/>
      <c r="J89" s="25"/>
      <c r="K89" s="25"/>
    </row>
    <row r="90" spans="1:11" ht="14.1" customHeight="1" x14ac:dyDescent="0.25">
      <c r="A90" s="25"/>
      <c r="B90" s="25"/>
      <c r="C90" s="38" t="s">
        <v>73</v>
      </c>
      <c r="D90" s="39" t="s">
        <v>69</v>
      </c>
      <c r="E90" s="39" t="s">
        <v>75</v>
      </c>
      <c r="F90" s="39" t="s">
        <v>75</v>
      </c>
      <c r="G90" s="39" t="s">
        <v>296</v>
      </c>
      <c r="H90" s="25"/>
      <c r="I90" s="25"/>
      <c r="J90" s="25"/>
      <c r="K90" s="25"/>
    </row>
    <row r="91" spans="1:11" ht="14.1" customHeight="1" x14ac:dyDescent="0.25">
      <c r="A91" s="25"/>
      <c r="B91" s="25"/>
      <c r="C91" s="38" t="s">
        <v>77</v>
      </c>
      <c r="D91" s="39" t="s">
        <v>69</v>
      </c>
      <c r="E91" s="39" t="s">
        <v>75</v>
      </c>
      <c r="F91" s="39" t="s">
        <v>75</v>
      </c>
      <c r="G91" s="39" t="s">
        <v>296</v>
      </c>
      <c r="H91" s="25"/>
      <c r="I91" s="25"/>
      <c r="J91" s="25"/>
      <c r="K91" s="25"/>
    </row>
    <row r="92" spans="1:11" ht="14.1" customHeight="1" x14ac:dyDescent="0.25">
      <c r="A92" s="25"/>
      <c r="B92" s="25"/>
      <c r="C92" s="1589" t="s">
        <v>81</v>
      </c>
      <c r="D92" s="1590"/>
      <c r="E92" s="1590"/>
      <c r="F92" s="1590"/>
      <c r="G92" s="1590"/>
      <c r="H92" s="25"/>
      <c r="I92" s="25"/>
      <c r="J92" s="25"/>
      <c r="K92" s="25"/>
    </row>
    <row r="93" spans="1:11" ht="14.1" customHeight="1" x14ac:dyDescent="0.25">
      <c r="A93" s="25"/>
      <c r="B93" s="25"/>
      <c r="C93" s="32"/>
      <c r="D93" s="33">
        <v>2023</v>
      </c>
      <c r="E93" s="33">
        <v>2024</v>
      </c>
      <c r="F93" s="33">
        <v>2025</v>
      </c>
      <c r="G93" s="33">
        <v>2026</v>
      </c>
      <c r="H93" s="25"/>
      <c r="I93" s="25"/>
      <c r="J93" s="25"/>
      <c r="K93" s="25"/>
    </row>
    <row r="94" spans="1:11" ht="14.1" customHeight="1" x14ac:dyDescent="0.25">
      <c r="A94" s="25"/>
      <c r="B94" s="25"/>
      <c r="C94" s="34"/>
      <c r="D94" s="35" t="s">
        <v>17</v>
      </c>
      <c r="E94" s="35" t="s">
        <v>18</v>
      </c>
      <c r="F94" s="35" t="s">
        <v>18</v>
      </c>
      <c r="G94" s="35" t="s">
        <v>18</v>
      </c>
      <c r="H94" s="25"/>
      <c r="I94" s="25"/>
      <c r="J94" s="25"/>
      <c r="K94" s="25"/>
    </row>
    <row r="95" spans="1:11" ht="14.1" customHeight="1" x14ac:dyDescent="0.25">
      <c r="A95" s="25"/>
      <c r="B95" s="25"/>
      <c r="C95" s="40" t="s">
        <v>82</v>
      </c>
      <c r="D95" s="41">
        <v>0</v>
      </c>
      <c r="E95" s="41">
        <v>0</v>
      </c>
      <c r="F95" s="41">
        <v>0</v>
      </c>
      <c r="G95" s="41">
        <v>0</v>
      </c>
      <c r="H95" s="25"/>
      <c r="I95" s="25"/>
      <c r="J95" s="25"/>
      <c r="K95" s="25"/>
    </row>
    <row r="96" spans="1:11" ht="14.1" customHeight="1" x14ac:dyDescent="0.25">
      <c r="A96" s="25"/>
      <c r="B96" s="25"/>
      <c r="C96" s="40" t="s">
        <v>83</v>
      </c>
      <c r="D96" s="41">
        <v>0</v>
      </c>
      <c r="E96" s="41">
        <v>0</v>
      </c>
      <c r="F96" s="41">
        <v>0</v>
      </c>
      <c r="G96" s="41">
        <v>0</v>
      </c>
      <c r="H96" s="25"/>
      <c r="I96" s="25"/>
      <c r="J96" s="25"/>
      <c r="K96" s="25"/>
    </row>
    <row r="97" spans="1:11" ht="14.1" customHeight="1" x14ac:dyDescent="0.25">
      <c r="A97" s="25"/>
      <c r="B97" s="25"/>
      <c r="C97" s="40" t="s">
        <v>84</v>
      </c>
      <c r="D97" s="41">
        <v>0</v>
      </c>
      <c r="E97" s="41">
        <v>0</v>
      </c>
      <c r="F97" s="41">
        <v>0</v>
      </c>
      <c r="G97" s="41">
        <v>0</v>
      </c>
      <c r="H97" s="25"/>
      <c r="I97" s="25"/>
      <c r="J97" s="25"/>
      <c r="K97" s="25"/>
    </row>
    <row r="98" spans="1:11" ht="14.1" customHeight="1" x14ac:dyDescent="0.25">
      <c r="A98" s="25"/>
      <c r="B98" s="25"/>
      <c r="C98" s="40" t="s">
        <v>85</v>
      </c>
      <c r="D98" s="41">
        <v>0</v>
      </c>
      <c r="E98" s="41">
        <v>0</v>
      </c>
      <c r="F98" s="41">
        <v>0</v>
      </c>
      <c r="G98" s="41">
        <v>0</v>
      </c>
      <c r="H98" s="25"/>
      <c r="I98" s="25"/>
      <c r="J98" s="25"/>
      <c r="K98" s="25"/>
    </row>
    <row r="99" spans="1:11" ht="14.1" customHeight="1" x14ac:dyDescent="0.25">
      <c r="A99" s="25"/>
      <c r="B99" s="25"/>
      <c r="C99" s="40" t="s">
        <v>83</v>
      </c>
      <c r="D99" s="41">
        <v>0</v>
      </c>
      <c r="E99" s="41">
        <v>0</v>
      </c>
      <c r="F99" s="41">
        <v>0</v>
      </c>
      <c r="G99" s="41">
        <v>0</v>
      </c>
      <c r="H99" s="25"/>
      <c r="I99" s="25"/>
      <c r="J99" s="25"/>
      <c r="K99" s="25"/>
    </row>
    <row r="100" spans="1:11" ht="14.1" customHeight="1" x14ac:dyDescent="0.25">
      <c r="A100" s="25"/>
      <c r="B100" s="25"/>
      <c r="C100" s="40" t="s">
        <v>84</v>
      </c>
      <c r="D100" s="41">
        <v>0</v>
      </c>
      <c r="E100" s="41">
        <v>0</v>
      </c>
      <c r="F100" s="41">
        <v>0</v>
      </c>
      <c r="G100" s="41">
        <v>0</v>
      </c>
      <c r="H100" s="25"/>
      <c r="I100" s="25"/>
      <c r="J100" s="25"/>
      <c r="K100" s="25"/>
    </row>
    <row r="101" spans="1:11" ht="14.1" customHeight="1" x14ac:dyDescent="0.25">
      <c r="A101" s="25"/>
      <c r="B101" s="25"/>
      <c r="C101" s="40" t="s">
        <v>86</v>
      </c>
      <c r="D101" s="41">
        <v>0</v>
      </c>
      <c r="E101" s="41">
        <v>36400000</v>
      </c>
      <c r="F101" s="41">
        <v>36400000</v>
      </c>
      <c r="G101" s="41">
        <v>22900000</v>
      </c>
      <c r="H101" s="25"/>
      <c r="I101" s="25"/>
      <c r="J101" s="25"/>
      <c r="K101" s="25"/>
    </row>
    <row r="102" spans="1:11" ht="14.1" customHeight="1" x14ac:dyDescent="0.25">
      <c r="A102" s="25"/>
      <c r="B102" s="25"/>
      <c r="C102" s="40" t="s">
        <v>83</v>
      </c>
      <c r="D102" s="41">
        <v>0</v>
      </c>
      <c r="E102" s="41">
        <v>36400000</v>
      </c>
      <c r="F102" s="41">
        <v>36400000</v>
      </c>
      <c r="G102" s="41">
        <v>22900000</v>
      </c>
      <c r="H102" s="25"/>
      <c r="I102" s="25"/>
      <c r="J102" s="25"/>
      <c r="K102" s="25"/>
    </row>
    <row r="103" spans="1:11" ht="14.1" customHeight="1" x14ac:dyDescent="0.25">
      <c r="A103" s="25"/>
      <c r="B103" s="25"/>
      <c r="C103" s="40" t="s">
        <v>84</v>
      </c>
      <c r="D103" s="41">
        <v>0</v>
      </c>
      <c r="E103" s="41">
        <v>0</v>
      </c>
      <c r="F103" s="41">
        <v>0</v>
      </c>
      <c r="G103" s="41">
        <v>0</v>
      </c>
      <c r="H103" s="25"/>
      <c r="I103" s="25"/>
      <c r="J103" s="25"/>
      <c r="K103" s="25"/>
    </row>
    <row r="104" spans="1:11" ht="14.1" customHeight="1" x14ac:dyDescent="0.25">
      <c r="A104" s="25"/>
      <c r="B104" s="25"/>
      <c r="C104" s="40" t="s">
        <v>87</v>
      </c>
      <c r="D104" s="41">
        <v>0</v>
      </c>
      <c r="E104" s="41">
        <v>0</v>
      </c>
      <c r="F104" s="41">
        <v>0</v>
      </c>
      <c r="G104" s="41">
        <v>0</v>
      </c>
      <c r="H104" s="25"/>
      <c r="I104" s="25"/>
      <c r="J104" s="25"/>
      <c r="K104" s="25"/>
    </row>
    <row r="105" spans="1:11" ht="14.1" customHeight="1" x14ac:dyDescent="0.25">
      <c r="A105" s="25"/>
      <c r="B105" s="25"/>
      <c r="C105" s="40" t="s">
        <v>83</v>
      </c>
      <c r="D105" s="41">
        <v>0</v>
      </c>
      <c r="E105" s="41">
        <v>0</v>
      </c>
      <c r="F105" s="41">
        <v>0</v>
      </c>
      <c r="G105" s="41">
        <v>0</v>
      </c>
      <c r="H105" s="25"/>
      <c r="I105" s="25"/>
      <c r="J105" s="25"/>
      <c r="K105" s="25"/>
    </row>
    <row r="106" spans="1:11" ht="14.1" customHeight="1" x14ac:dyDescent="0.25">
      <c r="A106" s="25"/>
      <c r="B106" s="25"/>
      <c r="C106" s="40" t="s">
        <v>84</v>
      </c>
      <c r="D106" s="41">
        <v>0</v>
      </c>
      <c r="E106" s="41">
        <v>0</v>
      </c>
      <c r="F106" s="41">
        <v>0</v>
      </c>
      <c r="G106" s="41">
        <v>0</v>
      </c>
      <c r="H106" s="25"/>
      <c r="I106" s="25"/>
      <c r="J106" s="25"/>
      <c r="K106" s="25"/>
    </row>
    <row r="107" spans="1:11" ht="14.1" customHeight="1" x14ac:dyDescent="0.25">
      <c r="A107" s="25"/>
      <c r="B107" s="25"/>
      <c r="C107" s="40" t="s">
        <v>88</v>
      </c>
      <c r="D107" s="41">
        <v>0</v>
      </c>
      <c r="E107" s="41">
        <v>0</v>
      </c>
      <c r="F107" s="41">
        <v>0</v>
      </c>
      <c r="G107" s="41">
        <v>0</v>
      </c>
      <c r="H107" s="25"/>
      <c r="I107" s="25"/>
      <c r="J107" s="25"/>
      <c r="K107" s="25"/>
    </row>
    <row r="108" spans="1:11" ht="14.1" customHeight="1" x14ac:dyDescent="0.25">
      <c r="A108" s="25"/>
      <c r="B108" s="25"/>
      <c r="C108" s="40" t="s">
        <v>83</v>
      </c>
      <c r="D108" s="41">
        <v>0</v>
      </c>
      <c r="E108" s="41">
        <v>0</v>
      </c>
      <c r="F108" s="41">
        <v>0</v>
      </c>
      <c r="G108" s="41">
        <v>0</v>
      </c>
      <c r="H108" s="25"/>
      <c r="I108" s="25"/>
      <c r="J108" s="25"/>
      <c r="K108" s="25"/>
    </row>
    <row r="109" spans="1:11" ht="14.1" customHeight="1" x14ac:dyDescent="0.25">
      <c r="A109" s="25"/>
      <c r="B109" s="25"/>
      <c r="C109" s="40" t="s">
        <v>84</v>
      </c>
      <c r="D109" s="41">
        <v>0</v>
      </c>
      <c r="E109" s="41">
        <v>0</v>
      </c>
      <c r="F109" s="41">
        <v>0</v>
      </c>
      <c r="G109" s="41">
        <v>0</v>
      </c>
      <c r="H109" s="25"/>
      <c r="I109" s="25"/>
      <c r="J109" s="25"/>
      <c r="K109" s="25"/>
    </row>
    <row r="110" spans="1:11" ht="14.1" customHeight="1" x14ac:dyDescent="0.25">
      <c r="A110" s="25"/>
      <c r="B110" s="25"/>
      <c r="C110" s="40" t="s">
        <v>89</v>
      </c>
      <c r="D110" s="41">
        <v>0</v>
      </c>
      <c r="E110" s="41">
        <v>600000</v>
      </c>
      <c r="F110" s="41">
        <v>600000</v>
      </c>
      <c r="G110" s="41">
        <v>600000</v>
      </c>
      <c r="H110" s="25"/>
      <c r="I110" s="25"/>
      <c r="J110" s="25"/>
      <c r="K110" s="25"/>
    </row>
    <row r="111" spans="1:11" ht="14.1" customHeight="1" x14ac:dyDescent="0.25">
      <c r="A111" s="25"/>
      <c r="B111" s="25"/>
      <c r="C111" s="40" t="s">
        <v>83</v>
      </c>
      <c r="D111" s="41">
        <v>0</v>
      </c>
      <c r="E111" s="41">
        <v>600000</v>
      </c>
      <c r="F111" s="41">
        <v>600000</v>
      </c>
      <c r="G111" s="41">
        <v>600000</v>
      </c>
      <c r="H111" s="25"/>
      <c r="I111" s="25"/>
      <c r="J111" s="25"/>
      <c r="K111" s="25"/>
    </row>
    <row r="112" spans="1:11" ht="14.1" customHeight="1" x14ac:dyDescent="0.25">
      <c r="A112" s="25"/>
      <c r="B112" s="25"/>
      <c r="C112" s="40" t="s">
        <v>84</v>
      </c>
      <c r="D112" s="41">
        <v>0</v>
      </c>
      <c r="E112" s="41">
        <v>0</v>
      </c>
      <c r="F112" s="41">
        <v>0</v>
      </c>
      <c r="G112" s="41">
        <v>0</v>
      </c>
      <c r="H112" s="25"/>
      <c r="I112" s="25"/>
      <c r="J112" s="25"/>
      <c r="K112" s="25"/>
    </row>
    <row r="113" spans="1:11" ht="14.1" customHeight="1" x14ac:dyDescent="0.25">
      <c r="A113" s="25"/>
      <c r="B113" s="25"/>
      <c r="C113" s="40" t="s">
        <v>90</v>
      </c>
      <c r="D113" s="41">
        <v>0</v>
      </c>
      <c r="E113" s="41">
        <v>0</v>
      </c>
      <c r="F113" s="41">
        <v>0</v>
      </c>
      <c r="G113" s="41">
        <v>0</v>
      </c>
      <c r="H113" s="25"/>
      <c r="I113" s="25"/>
      <c r="J113" s="25"/>
      <c r="K113" s="25"/>
    </row>
    <row r="114" spans="1:11" ht="14.1" customHeight="1" x14ac:dyDescent="0.25">
      <c r="A114" s="25"/>
      <c r="B114" s="25"/>
      <c r="C114" s="40" t="s">
        <v>83</v>
      </c>
      <c r="D114" s="41">
        <v>0</v>
      </c>
      <c r="E114" s="41">
        <v>0</v>
      </c>
      <c r="F114" s="41">
        <v>0</v>
      </c>
      <c r="G114" s="41">
        <v>0</v>
      </c>
      <c r="H114" s="25"/>
      <c r="I114" s="25"/>
      <c r="J114" s="25"/>
      <c r="K114" s="25"/>
    </row>
    <row r="115" spans="1:11" ht="14.1" customHeight="1" x14ac:dyDescent="0.25">
      <c r="A115" s="25"/>
      <c r="B115" s="25"/>
      <c r="C115" s="40" t="s">
        <v>84</v>
      </c>
      <c r="D115" s="41">
        <v>0</v>
      </c>
      <c r="E115" s="41">
        <v>0</v>
      </c>
      <c r="F115" s="41">
        <v>0</v>
      </c>
      <c r="G115" s="41">
        <v>0</v>
      </c>
      <c r="H115" s="25"/>
      <c r="I115" s="25"/>
      <c r="J115" s="25"/>
      <c r="K115" s="25"/>
    </row>
    <row r="116" spans="1:11" ht="14.1" customHeight="1" x14ac:dyDescent="0.25">
      <c r="A116" s="25"/>
      <c r="B116" s="25"/>
      <c r="C116" s="40" t="s">
        <v>91</v>
      </c>
      <c r="D116" s="41">
        <v>0</v>
      </c>
      <c r="E116" s="41">
        <v>0</v>
      </c>
      <c r="F116" s="41">
        <v>0</v>
      </c>
      <c r="G116" s="41">
        <v>0</v>
      </c>
      <c r="H116" s="25"/>
      <c r="I116" s="25"/>
      <c r="J116" s="25"/>
      <c r="K116" s="25"/>
    </row>
    <row r="117" spans="1:11" ht="14.1" customHeight="1" x14ac:dyDescent="0.25">
      <c r="A117" s="25"/>
      <c r="B117" s="25"/>
      <c r="C117" s="40" t="s">
        <v>83</v>
      </c>
      <c r="D117" s="41">
        <v>0</v>
      </c>
      <c r="E117" s="41">
        <v>0</v>
      </c>
      <c r="F117" s="41">
        <v>0</v>
      </c>
      <c r="G117" s="41">
        <v>0</v>
      </c>
      <c r="H117" s="25"/>
      <c r="I117" s="25"/>
      <c r="J117" s="25"/>
      <c r="K117" s="25"/>
    </row>
    <row r="118" spans="1:11" ht="14.1" customHeight="1" x14ac:dyDescent="0.25">
      <c r="A118" s="25"/>
      <c r="B118" s="25"/>
      <c r="C118" s="40" t="s">
        <v>92</v>
      </c>
      <c r="D118" s="41">
        <v>0</v>
      </c>
      <c r="E118" s="41">
        <v>0</v>
      </c>
      <c r="F118" s="41">
        <v>0</v>
      </c>
      <c r="G118" s="41">
        <v>0</v>
      </c>
      <c r="H118" s="25"/>
      <c r="I118" s="25"/>
      <c r="J118" s="25"/>
      <c r="K118" s="25"/>
    </row>
    <row r="119" spans="1:11" ht="14.1" customHeight="1" x14ac:dyDescent="0.25">
      <c r="A119" s="25"/>
      <c r="B119" s="25"/>
      <c r="C119" s="40" t="s">
        <v>93</v>
      </c>
      <c r="D119" s="41">
        <v>0</v>
      </c>
      <c r="E119" s="41">
        <v>0</v>
      </c>
      <c r="F119" s="41">
        <v>0</v>
      </c>
      <c r="G119" s="41">
        <v>0</v>
      </c>
      <c r="H119" s="25"/>
      <c r="I119" s="25"/>
      <c r="J119" s="25"/>
      <c r="K119" s="25"/>
    </row>
    <row r="120" spans="1:11" ht="14.1" customHeight="1" x14ac:dyDescent="0.25">
      <c r="A120" s="25"/>
      <c r="B120" s="25"/>
      <c r="C120" s="40" t="s">
        <v>94</v>
      </c>
      <c r="D120" s="41">
        <v>0</v>
      </c>
      <c r="E120" s="41">
        <v>0</v>
      </c>
      <c r="F120" s="41">
        <v>0</v>
      </c>
      <c r="G120" s="41">
        <v>0</v>
      </c>
      <c r="H120" s="25"/>
      <c r="I120" s="25"/>
      <c r="J120" s="25"/>
      <c r="K120" s="25"/>
    </row>
    <row r="121" spans="1:11" ht="14.1" customHeight="1" x14ac:dyDescent="0.25">
      <c r="A121" s="25"/>
      <c r="B121" s="25"/>
      <c r="C121" s="40" t="s">
        <v>95</v>
      </c>
      <c r="D121" s="41">
        <v>0</v>
      </c>
      <c r="E121" s="41">
        <v>0</v>
      </c>
      <c r="F121" s="41">
        <v>0</v>
      </c>
      <c r="G121" s="41">
        <v>0</v>
      </c>
      <c r="H121" s="25"/>
      <c r="I121" s="25"/>
      <c r="J121" s="25"/>
      <c r="K121" s="25"/>
    </row>
    <row r="122" spans="1:11" ht="14.1" customHeight="1" x14ac:dyDescent="0.25">
      <c r="A122" s="25"/>
      <c r="B122" s="25"/>
      <c r="C122" s="40" t="s">
        <v>96</v>
      </c>
      <c r="D122" s="41">
        <v>0</v>
      </c>
      <c r="E122" s="41">
        <v>0</v>
      </c>
      <c r="F122" s="41">
        <v>0</v>
      </c>
      <c r="G122" s="41">
        <v>0</v>
      </c>
      <c r="H122" s="25"/>
      <c r="I122" s="25"/>
      <c r="J122" s="25"/>
      <c r="K122" s="25"/>
    </row>
    <row r="123" spans="1:11" ht="14.1" customHeight="1" x14ac:dyDescent="0.25">
      <c r="A123" s="25"/>
      <c r="B123" s="25"/>
      <c r="C123" s="40" t="s">
        <v>83</v>
      </c>
      <c r="D123" s="41">
        <v>0</v>
      </c>
      <c r="E123" s="41">
        <v>0</v>
      </c>
      <c r="F123" s="41">
        <v>0</v>
      </c>
      <c r="G123" s="41">
        <v>0</v>
      </c>
      <c r="H123" s="25"/>
      <c r="I123" s="25"/>
      <c r="J123" s="25"/>
      <c r="K123" s="25"/>
    </row>
    <row r="124" spans="1:11" ht="14.1" customHeight="1" x14ac:dyDescent="0.25">
      <c r="A124" s="25"/>
      <c r="B124" s="25"/>
      <c r="C124" s="40" t="s">
        <v>92</v>
      </c>
      <c r="D124" s="41">
        <v>0</v>
      </c>
      <c r="E124" s="41">
        <v>0</v>
      </c>
      <c r="F124" s="41">
        <v>0</v>
      </c>
      <c r="G124" s="41">
        <v>0</v>
      </c>
      <c r="H124" s="25"/>
      <c r="I124" s="25"/>
      <c r="J124" s="25"/>
      <c r="K124" s="25"/>
    </row>
    <row r="125" spans="1:11" ht="14.1" customHeight="1" x14ac:dyDescent="0.25">
      <c r="A125" s="25"/>
      <c r="B125" s="25"/>
      <c r="C125" s="40" t="s">
        <v>93</v>
      </c>
      <c r="D125" s="41">
        <v>0</v>
      </c>
      <c r="E125" s="41">
        <v>0</v>
      </c>
      <c r="F125" s="41">
        <v>0</v>
      </c>
      <c r="G125" s="41">
        <v>0</v>
      </c>
      <c r="H125" s="25"/>
      <c r="I125" s="25"/>
      <c r="J125" s="25"/>
      <c r="K125" s="25"/>
    </row>
    <row r="126" spans="1:11" ht="14.1" customHeight="1" x14ac:dyDescent="0.25">
      <c r="A126" s="25"/>
      <c r="B126" s="25"/>
      <c r="C126" s="40" t="s">
        <v>94</v>
      </c>
      <c r="D126" s="41">
        <v>0</v>
      </c>
      <c r="E126" s="41">
        <v>0</v>
      </c>
      <c r="F126" s="41">
        <v>0</v>
      </c>
      <c r="G126" s="41">
        <v>0</v>
      </c>
      <c r="H126" s="25"/>
      <c r="I126" s="25"/>
      <c r="J126" s="25"/>
      <c r="K126" s="25"/>
    </row>
    <row r="127" spans="1:11" ht="14.1" customHeight="1" x14ac:dyDescent="0.25">
      <c r="A127" s="25"/>
      <c r="B127" s="25"/>
      <c r="C127" s="40" t="s">
        <v>95</v>
      </c>
      <c r="D127" s="41">
        <v>0</v>
      </c>
      <c r="E127" s="41">
        <v>0</v>
      </c>
      <c r="F127" s="41">
        <v>0</v>
      </c>
      <c r="G127" s="41">
        <v>0</v>
      </c>
      <c r="H127" s="25"/>
      <c r="I127" s="25"/>
      <c r="J127" s="25"/>
      <c r="K127" s="25"/>
    </row>
    <row r="128" spans="1:11" ht="14.1" customHeight="1" x14ac:dyDescent="0.25">
      <c r="A128" s="25"/>
      <c r="B128" s="25"/>
      <c r="C128" s="40" t="s">
        <v>97</v>
      </c>
      <c r="D128" s="41">
        <v>0</v>
      </c>
      <c r="E128" s="41">
        <v>0</v>
      </c>
      <c r="F128" s="41">
        <v>0</v>
      </c>
      <c r="G128" s="41">
        <v>0</v>
      </c>
      <c r="H128" s="25"/>
      <c r="I128" s="25"/>
      <c r="J128" s="25"/>
      <c r="K128" s="25"/>
    </row>
    <row r="129" spans="1:11" ht="14.1" customHeight="1" x14ac:dyDescent="0.25">
      <c r="A129" s="25"/>
      <c r="B129" s="25"/>
      <c r="C129" s="40" t="s">
        <v>83</v>
      </c>
      <c r="D129" s="41">
        <v>0</v>
      </c>
      <c r="E129" s="41">
        <v>0</v>
      </c>
      <c r="F129" s="41">
        <v>0</v>
      </c>
      <c r="G129" s="41">
        <v>0</v>
      </c>
      <c r="H129" s="25"/>
      <c r="I129" s="25"/>
      <c r="J129" s="25"/>
      <c r="K129" s="25"/>
    </row>
    <row r="130" spans="1:11" ht="14.1" customHeight="1" x14ac:dyDescent="0.25">
      <c r="A130" s="25"/>
      <c r="B130" s="25"/>
      <c r="C130" s="40" t="s">
        <v>92</v>
      </c>
      <c r="D130" s="41">
        <v>0</v>
      </c>
      <c r="E130" s="41">
        <v>0</v>
      </c>
      <c r="F130" s="41">
        <v>0</v>
      </c>
      <c r="G130" s="41">
        <v>0</v>
      </c>
      <c r="H130" s="25"/>
      <c r="I130" s="25"/>
      <c r="J130" s="25"/>
      <c r="K130" s="25"/>
    </row>
    <row r="131" spans="1:11" ht="14.1" customHeight="1" x14ac:dyDescent="0.25">
      <c r="A131" s="25"/>
      <c r="B131" s="25"/>
      <c r="C131" s="40" t="s">
        <v>93</v>
      </c>
      <c r="D131" s="41">
        <v>0</v>
      </c>
      <c r="E131" s="41">
        <v>0</v>
      </c>
      <c r="F131" s="41">
        <v>0</v>
      </c>
      <c r="G131" s="41">
        <v>0</v>
      </c>
      <c r="H131" s="25"/>
      <c r="I131" s="25"/>
      <c r="J131" s="25"/>
      <c r="K131" s="25"/>
    </row>
    <row r="132" spans="1:11" ht="14.1" customHeight="1" x14ac:dyDescent="0.25">
      <c r="A132" s="25"/>
      <c r="B132" s="25"/>
      <c r="C132" s="40" t="s">
        <v>94</v>
      </c>
      <c r="D132" s="41">
        <v>0</v>
      </c>
      <c r="E132" s="41">
        <v>0</v>
      </c>
      <c r="F132" s="41">
        <v>0</v>
      </c>
      <c r="G132" s="41">
        <v>0</v>
      </c>
      <c r="H132" s="25"/>
      <c r="I132" s="25"/>
      <c r="J132" s="25"/>
      <c r="K132" s="25"/>
    </row>
    <row r="133" spans="1:11" ht="14.1" customHeight="1" x14ac:dyDescent="0.25">
      <c r="A133" s="25"/>
      <c r="B133" s="25"/>
      <c r="C133" s="40" t="s">
        <v>95</v>
      </c>
      <c r="D133" s="41">
        <v>0</v>
      </c>
      <c r="E133" s="41">
        <v>0</v>
      </c>
      <c r="F133" s="41">
        <v>0</v>
      </c>
      <c r="G133" s="41">
        <v>0</v>
      </c>
      <c r="H133" s="25"/>
      <c r="I133" s="25"/>
      <c r="J133" s="25"/>
      <c r="K133" s="25"/>
    </row>
    <row r="134" spans="1:11" ht="14.1" customHeight="1" x14ac:dyDescent="0.25">
      <c r="A134" s="25"/>
      <c r="B134" s="25"/>
      <c r="C134" s="40" t="s">
        <v>98</v>
      </c>
      <c r="D134" s="41">
        <v>0</v>
      </c>
      <c r="E134" s="41">
        <v>0</v>
      </c>
      <c r="F134" s="41">
        <v>0</v>
      </c>
      <c r="G134" s="41">
        <v>0</v>
      </c>
      <c r="H134" s="25"/>
      <c r="I134" s="25"/>
      <c r="J134" s="25"/>
      <c r="K134" s="25"/>
    </row>
    <row r="135" spans="1:11" ht="14.1" customHeight="1" x14ac:dyDescent="0.25">
      <c r="A135" s="25"/>
      <c r="B135" s="25"/>
      <c r="C135" s="40" t="s">
        <v>99</v>
      </c>
      <c r="D135" s="41">
        <v>0</v>
      </c>
      <c r="E135" s="41">
        <v>0</v>
      </c>
      <c r="F135" s="41">
        <v>0</v>
      </c>
      <c r="G135" s="41">
        <v>0</v>
      </c>
      <c r="H135" s="25"/>
      <c r="I135" s="25"/>
      <c r="J135" s="25"/>
      <c r="K135" s="25"/>
    </row>
    <row r="136" spans="1:11" ht="14.1" customHeight="1" x14ac:dyDescent="0.25">
      <c r="A136" s="25"/>
      <c r="B136" s="25"/>
      <c r="C136" s="36" t="s">
        <v>100</v>
      </c>
      <c r="D136" s="41">
        <v>0</v>
      </c>
      <c r="E136" s="41">
        <v>37000000</v>
      </c>
      <c r="F136" s="41">
        <v>37000000</v>
      </c>
      <c r="G136" s="41">
        <v>23500000</v>
      </c>
      <c r="H136" s="25"/>
      <c r="I136" s="25"/>
      <c r="J136" s="25"/>
      <c r="K136" s="25"/>
    </row>
    <row r="137" spans="1:11" ht="14.1" customHeight="1" x14ac:dyDescent="0.25">
      <c r="A137" s="25"/>
      <c r="B137" s="25"/>
      <c r="C137" s="30" t="s">
        <v>50</v>
      </c>
      <c r="D137" s="1575" t="s">
        <v>297</v>
      </c>
      <c r="E137" s="1576"/>
      <c r="F137" s="1576"/>
      <c r="G137" s="1576"/>
      <c r="H137" s="25"/>
      <c r="I137" s="25"/>
      <c r="J137" s="25"/>
      <c r="K137" s="25"/>
    </row>
    <row r="138" spans="1:11" ht="14.1" customHeight="1" x14ac:dyDescent="0.25">
      <c r="A138" s="25"/>
      <c r="B138" s="25"/>
      <c r="C138" s="31" t="s">
        <v>52</v>
      </c>
      <c r="D138" s="1587" t="s">
        <v>298</v>
      </c>
      <c r="E138" s="1588"/>
      <c r="F138" s="1588"/>
      <c r="G138" s="1588"/>
      <c r="H138" s="25"/>
      <c r="I138" s="25"/>
      <c r="J138" s="25"/>
      <c r="K138" s="25"/>
    </row>
    <row r="139" spans="1:11" ht="14.1" customHeight="1" x14ac:dyDescent="0.25">
      <c r="A139" s="25"/>
      <c r="B139" s="25"/>
      <c r="C139" s="31" t="s">
        <v>54</v>
      </c>
      <c r="D139" s="1587" t="s">
        <v>299</v>
      </c>
      <c r="E139" s="1588"/>
      <c r="F139" s="1588"/>
      <c r="G139" s="1588"/>
      <c r="H139" s="25"/>
      <c r="I139" s="25"/>
      <c r="J139" s="25"/>
      <c r="K139" s="25"/>
    </row>
    <row r="140" spans="1:11" ht="15" customHeight="1" x14ac:dyDescent="0.25">
      <c r="A140" s="25"/>
      <c r="B140" s="25"/>
      <c r="C140" s="32"/>
      <c r="D140" s="33">
        <v>2023</v>
      </c>
      <c r="E140" s="33">
        <v>2024</v>
      </c>
      <c r="F140" s="33">
        <v>2025</v>
      </c>
      <c r="G140" s="33">
        <v>2026</v>
      </c>
      <c r="H140" s="25"/>
      <c r="I140" s="25"/>
      <c r="J140" s="25"/>
      <c r="K140" s="25"/>
    </row>
    <row r="141" spans="1:11" ht="15" customHeight="1" x14ac:dyDescent="0.25">
      <c r="A141" s="25"/>
      <c r="B141" s="25"/>
      <c r="C141" s="34"/>
      <c r="D141" s="35" t="s">
        <v>17</v>
      </c>
      <c r="E141" s="35" t="s">
        <v>18</v>
      </c>
      <c r="F141" s="35" t="s">
        <v>18</v>
      </c>
      <c r="G141" s="35" t="s">
        <v>18</v>
      </c>
      <c r="H141" s="25"/>
      <c r="I141" s="25"/>
      <c r="J141" s="25"/>
      <c r="K141" s="25"/>
    </row>
    <row r="142" spans="1:11" ht="14.1" customHeight="1" x14ac:dyDescent="0.25">
      <c r="A142" s="25"/>
      <c r="B142" s="25"/>
      <c r="C142" s="38" t="s">
        <v>56</v>
      </c>
      <c r="D142" s="39" t="s">
        <v>238</v>
      </c>
      <c r="E142" s="39" t="s">
        <v>238</v>
      </c>
      <c r="F142" s="39" t="s">
        <v>238</v>
      </c>
      <c r="G142" s="39" t="s">
        <v>75</v>
      </c>
      <c r="H142" s="25"/>
      <c r="I142" s="25"/>
      <c r="J142" s="25"/>
      <c r="K142" s="25"/>
    </row>
    <row r="143" spans="1:11" ht="14.1" customHeight="1" x14ac:dyDescent="0.25">
      <c r="A143" s="25"/>
      <c r="B143" s="25"/>
      <c r="C143" s="38" t="s">
        <v>59</v>
      </c>
      <c r="D143" s="39" t="s">
        <v>300</v>
      </c>
      <c r="E143" s="39" t="s">
        <v>301</v>
      </c>
      <c r="F143" s="39" t="s">
        <v>301</v>
      </c>
      <c r="G143" s="39" t="s">
        <v>75</v>
      </c>
      <c r="H143" s="25"/>
      <c r="I143" s="25"/>
      <c r="J143" s="25"/>
      <c r="K143" s="25"/>
    </row>
    <row r="144" spans="1:11" ht="14.1" customHeight="1" x14ac:dyDescent="0.25">
      <c r="A144" s="25"/>
      <c r="B144" s="25"/>
      <c r="C144" s="38" t="s">
        <v>63</v>
      </c>
      <c r="D144" s="39" t="s">
        <v>302</v>
      </c>
      <c r="E144" s="39" t="s">
        <v>303</v>
      </c>
      <c r="F144" s="39" t="s">
        <v>303</v>
      </c>
      <c r="G144" s="39" t="s">
        <v>75</v>
      </c>
      <c r="H144" s="25"/>
      <c r="I144" s="25"/>
      <c r="J144" s="25"/>
      <c r="K144" s="25"/>
    </row>
    <row r="145" spans="1:11" ht="14.1" customHeight="1" x14ac:dyDescent="0.25">
      <c r="A145" s="25"/>
      <c r="B145" s="25"/>
      <c r="C145" s="38" t="s">
        <v>68</v>
      </c>
      <c r="D145" s="39" t="s">
        <v>69</v>
      </c>
      <c r="E145" s="39" t="s">
        <v>75</v>
      </c>
      <c r="F145" s="39" t="s">
        <v>75</v>
      </c>
      <c r="G145" s="39" t="s">
        <v>206</v>
      </c>
      <c r="H145" s="25"/>
      <c r="I145" s="25"/>
      <c r="J145" s="25"/>
      <c r="K145" s="25"/>
    </row>
    <row r="146" spans="1:11" ht="14.1" customHeight="1" x14ac:dyDescent="0.25">
      <c r="A146" s="25"/>
      <c r="B146" s="25"/>
      <c r="C146" s="38" t="s">
        <v>73</v>
      </c>
      <c r="D146" s="39" t="s">
        <v>69</v>
      </c>
      <c r="E146" s="39" t="s">
        <v>304</v>
      </c>
      <c r="F146" s="39" t="s">
        <v>75</v>
      </c>
      <c r="G146" s="39" t="s">
        <v>206</v>
      </c>
      <c r="H146" s="25"/>
      <c r="I146" s="25"/>
      <c r="J146" s="25"/>
      <c r="K146" s="25"/>
    </row>
    <row r="147" spans="1:11" ht="14.1" customHeight="1" x14ac:dyDescent="0.25">
      <c r="A147" s="25"/>
      <c r="B147" s="25"/>
      <c r="C147" s="38" t="s">
        <v>77</v>
      </c>
      <c r="D147" s="39" t="s">
        <v>69</v>
      </c>
      <c r="E147" s="39" t="s">
        <v>304</v>
      </c>
      <c r="F147" s="39" t="s">
        <v>75</v>
      </c>
      <c r="G147" s="39" t="s">
        <v>206</v>
      </c>
      <c r="H147" s="25"/>
      <c r="I147" s="25"/>
      <c r="J147" s="25"/>
      <c r="K147" s="25"/>
    </row>
    <row r="148" spans="1:11" ht="14.1" customHeight="1" x14ac:dyDescent="0.25">
      <c r="A148" s="25"/>
      <c r="B148" s="25"/>
      <c r="C148" s="1589" t="s">
        <v>81</v>
      </c>
      <c r="D148" s="1590"/>
      <c r="E148" s="1590"/>
      <c r="F148" s="1590"/>
      <c r="G148" s="1590"/>
      <c r="H148" s="25"/>
      <c r="I148" s="25"/>
      <c r="J148" s="25"/>
      <c r="K148" s="25"/>
    </row>
    <row r="149" spans="1:11" ht="14.1" customHeight="1" x14ac:dyDescent="0.25">
      <c r="A149" s="25"/>
      <c r="B149" s="25"/>
      <c r="C149" s="32"/>
      <c r="D149" s="33">
        <v>2023</v>
      </c>
      <c r="E149" s="33">
        <v>2024</v>
      </c>
      <c r="F149" s="33">
        <v>2025</v>
      </c>
      <c r="G149" s="33">
        <v>2026</v>
      </c>
      <c r="H149" s="25"/>
      <c r="I149" s="25"/>
      <c r="J149" s="25"/>
      <c r="K149" s="25"/>
    </row>
    <row r="150" spans="1:11" ht="14.1" customHeight="1" x14ac:dyDescent="0.25">
      <c r="A150" s="25"/>
      <c r="B150" s="25"/>
      <c r="C150" s="34"/>
      <c r="D150" s="35" t="s">
        <v>17</v>
      </c>
      <c r="E150" s="35" t="s">
        <v>18</v>
      </c>
      <c r="F150" s="35" t="s">
        <v>18</v>
      </c>
      <c r="G150" s="35" t="s">
        <v>18</v>
      </c>
      <c r="H150" s="25"/>
      <c r="I150" s="25"/>
      <c r="J150" s="25"/>
      <c r="K150" s="25"/>
    </row>
    <row r="151" spans="1:11" ht="14.1" customHeight="1" x14ac:dyDescent="0.25">
      <c r="A151" s="25"/>
      <c r="B151" s="25"/>
      <c r="C151" s="40" t="s">
        <v>82</v>
      </c>
      <c r="D151" s="41">
        <v>0</v>
      </c>
      <c r="E151" s="41">
        <v>0</v>
      </c>
      <c r="F151" s="41">
        <v>0</v>
      </c>
      <c r="G151" s="41">
        <v>0</v>
      </c>
      <c r="H151" s="25"/>
      <c r="I151" s="25"/>
      <c r="J151" s="25"/>
      <c r="K151" s="25"/>
    </row>
    <row r="152" spans="1:11" ht="14.1" customHeight="1" x14ac:dyDescent="0.25">
      <c r="A152" s="25"/>
      <c r="B152" s="25"/>
      <c r="C152" s="40" t="s">
        <v>83</v>
      </c>
      <c r="D152" s="41">
        <v>0</v>
      </c>
      <c r="E152" s="41">
        <v>0</v>
      </c>
      <c r="F152" s="41">
        <v>0</v>
      </c>
      <c r="G152" s="41">
        <v>0</v>
      </c>
      <c r="H152" s="25"/>
      <c r="I152" s="25"/>
      <c r="J152" s="25"/>
      <c r="K152" s="25"/>
    </row>
    <row r="153" spans="1:11" ht="14.1" customHeight="1" x14ac:dyDescent="0.25">
      <c r="A153" s="25"/>
      <c r="B153" s="25"/>
      <c r="C153" s="40" t="s">
        <v>84</v>
      </c>
      <c r="D153" s="41">
        <v>0</v>
      </c>
      <c r="E153" s="41">
        <v>0</v>
      </c>
      <c r="F153" s="41">
        <v>0</v>
      </c>
      <c r="G153" s="41">
        <v>0</v>
      </c>
      <c r="H153" s="25"/>
      <c r="I153" s="25"/>
      <c r="J153" s="25"/>
      <c r="K153" s="25"/>
    </row>
    <row r="154" spans="1:11" ht="14.1" customHeight="1" x14ac:dyDescent="0.25">
      <c r="A154" s="25"/>
      <c r="B154" s="25"/>
      <c r="C154" s="40" t="s">
        <v>85</v>
      </c>
      <c r="D154" s="41">
        <v>0</v>
      </c>
      <c r="E154" s="41">
        <v>0</v>
      </c>
      <c r="F154" s="41">
        <v>0</v>
      </c>
      <c r="G154" s="41">
        <v>0</v>
      </c>
      <c r="H154" s="25"/>
      <c r="I154" s="25"/>
      <c r="J154" s="25"/>
      <c r="K154" s="25"/>
    </row>
    <row r="155" spans="1:11" ht="14.1" customHeight="1" x14ac:dyDescent="0.25">
      <c r="A155" s="25"/>
      <c r="B155" s="25"/>
      <c r="C155" s="40" t="s">
        <v>83</v>
      </c>
      <c r="D155" s="41">
        <v>0</v>
      </c>
      <c r="E155" s="41">
        <v>0</v>
      </c>
      <c r="F155" s="41">
        <v>0</v>
      </c>
      <c r="G155" s="41">
        <v>0</v>
      </c>
      <c r="H155" s="25"/>
      <c r="I155" s="25"/>
      <c r="J155" s="25"/>
      <c r="K155" s="25"/>
    </row>
    <row r="156" spans="1:11" ht="14.1" customHeight="1" x14ac:dyDescent="0.25">
      <c r="A156" s="25"/>
      <c r="B156" s="25"/>
      <c r="C156" s="40" t="s">
        <v>84</v>
      </c>
      <c r="D156" s="41">
        <v>0</v>
      </c>
      <c r="E156" s="41">
        <v>0</v>
      </c>
      <c r="F156" s="41">
        <v>0</v>
      </c>
      <c r="G156" s="41">
        <v>0</v>
      </c>
      <c r="H156" s="25"/>
      <c r="I156" s="25"/>
      <c r="J156" s="25"/>
      <c r="K156" s="25"/>
    </row>
    <row r="157" spans="1:11" ht="14.1" customHeight="1" x14ac:dyDescent="0.25">
      <c r="A157" s="25"/>
      <c r="B157" s="25"/>
      <c r="C157" s="40" t="s">
        <v>86</v>
      </c>
      <c r="D157" s="41">
        <v>0</v>
      </c>
      <c r="E157" s="41">
        <v>45500000</v>
      </c>
      <c r="F157" s="41">
        <v>45500000</v>
      </c>
      <c r="G157" s="41">
        <v>0</v>
      </c>
      <c r="H157" s="25"/>
      <c r="I157" s="25"/>
      <c r="J157" s="25"/>
      <c r="K157" s="25"/>
    </row>
    <row r="158" spans="1:11" ht="14.1" customHeight="1" x14ac:dyDescent="0.25">
      <c r="A158" s="25"/>
      <c r="B158" s="25"/>
      <c r="C158" s="40" t="s">
        <v>83</v>
      </c>
      <c r="D158" s="41">
        <v>0</v>
      </c>
      <c r="E158" s="41">
        <v>45500000</v>
      </c>
      <c r="F158" s="41">
        <v>45500000</v>
      </c>
      <c r="G158" s="41">
        <v>0</v>
      </c>
      <c r="H158" s="25"/>
      <c r="I158" s="25"/>
      <c r="J158" s="25"/>
      <c r="K158" s="25"/>
    </row>
    <row r="159" spans="1:11" ht="14.1" customHeight="1" x14ac:dyDescent="0.25">
      <c r="A159" s="25"/>
      <c r="B159" s="25"/>
      <c r="C159" s="40" t="s">
        <v>84</v>
      </c>
      <c r="D159" s="41">
        <v>0</v>
      </c>
      <c r="E159" s="41">
        <v>0</v>
      </c>
      <c r="F159" s="41">
        <v>0</v>
      </c>
      <c r="G159" s="41">
        <v>0</v>
      </c>
      <c r="H159" s="25"/>
      <c r="I159" s="25"/>
      <c r="J159" s="25"/>
      <c r="K159" s="25"/>
    </row>
    <row r="160" spans="1:11" ht="14.1" customHeight="1" x14ac:dyDescent="0.25">
      <c r="A160" s="25"/>
      <c r="B160" s="25"/>
      <c r="C160" s="40" t="s">
        <v>87</v>
      </c>
      <c r="D160" s="41">
        <v>0</v>
      </c>
      <c r="E160" s="41">
        <v>0</v>
      </c>
      <c r="F160" s="41">
        <v>0</v>
      </c>
      <c r="G160" s="41">
        <v>0</v>
      </c>
      <c r="H160" s="25"/>
      <c r="I160" s="25"/>
      <c r="J160" s="25"/>
      <c r="K160" s="25"/>
    </row>
    <row r="161" spans="1:11" ht="14.1" customHeight="1" x14ac:dyDescent="0.25">
      <c r="A161" s="25"/>
      <c r="B161" s="25"/>
      <c r="C161" s="40" t="s">
        <v>83</v>
      </c>
      <c r="D161" s="41">
        <v>0</v>
      </c>
      <c r="E161" s="41">
        <v>0</v>
      </c>
      <c r="F161" s="41">
        <v>0</v>
      </c>
      <c r="G161" s="41">
        <v>0</v>
      </c>
      <c r="H161" s="25"/>
      <c r="I161" s="25"/>
      <c r="J161" s="25"/>
      <c r="K161" s="25"/>
    </row>
    <row r="162" spans="1:11" ht="14.1" customHeight="1" x14ac:dyDescent="0.25">
      <c r="A162" s="25"/>
      <c r="B162" s="25"/>
      <c r="C162" s="40" t="s">
        <v>84</v>
      </c>
      <c r="D162" s="41">
        <v>0</v>
      </c>
      <c r="E162" s="41">
        <v>0</v>
      </c>
      <c r="F162" s="41">
        <v>0</v>
      </c>
      <c r="G162" s="41">
        <v>0</v>
      </c>
      <c r="H162" s="25"/>
      <c r="I162" s="25"/>
      <c r="J162" s="25"/>
      <c r="K162" s="25"/>
    </row>
    <row r="163" spans="1:11" ht="14.1" customHeight="1" x14ac:dyDescent="0.25">
      <c r="A163" s="25"/>
      <c r="B163" s="25"/>
      <c r="C163" s="40" t="s">
        <v>88</v>
      </c>
      <c r="D163" s="41">
        <v>0</v>
      </c>
      <c r="E163" s="41">
        <v>0</v>
      </c>
      <c r="F163" s="41">
        <v>0</v>
      </c>
      <c r="G163" s="41">
        <v>0</v>
      </c>
      <c r="H163" s="25"/>
      <c r="I163" s="25"/>
      <c r="J163" s="25"/>
      <c r="K163" s="25"/>
    </row>
    <row r="164" spans="1:11" ht="14.1" customHeight="1" x14ac:dyDescent="0.25">
      <c r="A164" s="25"/>
      <c r="B164" s="25"/>
      <c r="C164" s="40" t="s">
        <v>83</v>
      </c>
      <c r="D164" s="41">
        <v>0</v>
      </c>
      <c r="E164" s="41">
        <v>0</v>
      </c>
      <c r="F164" s="41">
        <v>0</v>
      </c>
      <c r="G164" s="41">
        <v>0</v>
      </c>
      <c r="H164" s="25"/>
      <c r="I164" s="25"/>
      <c r="J164" s="25"/>
      <c r="K164" s="25"/>
    </row>
    <row r="165" spans="1:11" ht="14.1" customHeight="1" x14ac:dyDescent="0.25">
      <c r="A165" s="25"/>
      <c r="B165" s="25"/>
      <c r="C165" s="40" t="s">
        <v>84</v>
      </c>
      <c r="D165" s="41">
        <v>0</v>
      </c>
      <c r="E165" s="41">
        <v>0</v>
      </c>
      <c r="F165" s="41">
        <v>0</v>
      </c>
      <c r="G165" s="41">
        <v>0</v>
      </c>
      <c r="H165" s="25"/>
      <c r="I165" s="25"/>
      <c r="J165" s="25"/>
      <c r="K165" s="25"/>
    </row>
    <row r="166" spans="1:11" ht="14.1" customHeight="1" x14ac:dyDescent="0.25">
      <c r="A166" s="25"/>
      <c r="B166" s="25"/>
      <c r="C166" s="40" t="s">
        <v>89</v>
      </c>
      <c r="D166" s="41">
        <v>0</v>
      </c>
      <c r="E166" s="41">
        <v>0</v>
      </c>
      <c r="F166" s="41">
        <v>0</v>
      </c>
      <c r="G166" s="41">
        <v>0</v>
      </c>
      <c r="H166" s="25"/>
      <c r="I166" s="25"/>
      <c r="J166" s="25"/>
      <c r="K166" s="25"/>
    </row>
    <row r="167" spans="1:11" ht="14.1" customHeight="1" x14ac:dyDescent="0.25">
      <c r="A167" s="25"/>
      <c r="B167" s="25"/>
      <c r="C167" s="40" t="s">
        <v>83</v>
      </c>
      <c r="D167" s="41">
        <v>0</v>
      </c>
      <c r="E167" s="41">
        <v>0</v>
      </c>
      <c r="F167" s="41">
        <v>0</v>
      </c>
      <c r="G167" s="41">
        <v>0</v>
      </c>
      <c r="H167" s="25"/>
      <c r="I167" s="25"/>
      <c r="J167" s="25"/>
      <c r="K167" s="25"/>
    </row>
    <row r="168" spans="1:11" ht="14.1" customHeight="1" x14ac:dyDescent="0.25">
      <c r="A168" s="25"/>
      <c r="B168" s="25"/>
      <c r="C168" s="40" t="s">
        <v>84</v>
      </c>
      <c r="D168" s="41">
        <v>0</v>
      </c>
      <c r="E168" s="41">
        <v>0</v>
      </c>
      <c r="F168" s="41">
        <v>0</v>
      </c>
      <c r="G168" s="41">
        <v>0</v>
      </c>
      <c r="H168" s="25"/>
      <c r="I168" s="25"/>
      <c r="J168" s="25"/>
      <c r="K168" s="25"/>
    </row>
    <row r="169" spans="1:11" ht="14.1" customHeight="1" x14ac:dyDescent="0.25">
      <c r="A169" s="25"/>
      <c r="B169" s="25"/>
      <c r="C169" s="40" t="s">
        <v>90</v>
      </c>
      <c r="D169" s="41">
        <v>0</v>
      </c>
      <c r="E169" s="41">
        <v>0</v>
      </c>
      <c r="F169" s="41">
        <v>0</v>
      </c>
      <c r="G169" s="41">
        <v>0</v>
      </c>
      <c r="H169" s="25"/>
      <c r="I169" s="25"/>
      <c r="J169" s="25"/>
      <c r="K169" s="25"/>
    </row>
    <row r="170" spans="1:11" ht="14.1" customHeight="1" x14ac:dyDescent="0.25">
      <c r="A170" s="25"/>
      <c r="B170" s="25"/>
      <c r="C170" s="40" t="s">
        <v>83</v>
      </c>
      <c r="D170" s="41">
        <v>0</v>
      </c>
      <c r="E170" s="41">
        <v>0</v>
      </c>
      <c r="F170" s="41">
        <v>0</v>
      </c>
      <c r="G170" s="41">
        <v>0</v>
      </c>
      <c r="H170" s="25"/>
      <c r="I170" s="25"/>
      <c r="J170" s="25"/>
      <c r="K170" s="25"/>
    </row>
    <row r="171" spans="1:11" ht="14.1" customHeight="1" x14ac:dyDescent="0.25">
      <c r="A171" s="25"/>
      <c r="B171" s="25"/>
      <c r="C171" s="40" t="s">
        <v>84</v>
      </c>
      <c r="D171" s="41">
        <v>0</v>
      </c>
      <c r="E171" s="41">
        <v>0</v>
      </c>
      <c r="F171" s="41">
        <v>0</v>
      </c>
      <c r="G171" s="41">
        <v>0</v>
      </c>
      <c r="H171" s="25"/>
      <c r="I171" s="25"/>
      <c r="J171" s="25"/>
      <c r="K171" s="25"/>
    </row>
    <row r="172" spans="1:11" ht="14.1" customHeight="1" x14ac:dyDescent="0.25">
      <c r="A172" s="25"/>
      <c r="B172" s="25"/>
      <c r="C172" s="40" t="s">
        <v>91</v>
      </c>
      <c r="D172" s="41">
        <v>0</v>
      </c>
      <c r="E172" s="41">
        <v>0</v>
      </c>
      <c r="F172" s="41">
        <v>0</v>
      </c>
      <c r="G172" s="41">
        <v>0</v>
      </c>
      <c r="H172" s="25"/>
      <c r="I172" s="25"/>
      <c r="J172" s="25"/>
      <c r="K172" s="25"/>
    </row>
    <row r="173" spans="1:11" ht="14.1" customHeight="1" x14ac:dyDescent="0.25">
      <c r="A173" s="25"/>
      <c r="B173" s="25"/>
      <c r="C173" s="40" t="s">
        <v>83</v>
      </c>
      <c r="D173" s="41">
        <v>0</v>
      </c>
      <c r="E173" s="41">
        <v>0</v>
      </c>
      <c r="F173" s="41">
        <v>0</v>
      </c>
      <c r="G173" s="41">
        <v>0</v>
      </c>
      <c r="H173" s="25"/>
      <c r="I173" s="25"/>
      <c r="J173" s="25"/>
      <c r="K173" s="25"/>
    </row>
    <row r="174" spans="1:11" ht="14.1" customHeight="1" x14ac:dyDescent="0.25">
      <c r="A174" s="25"/>
      <c r="B174" s="25"/>
      <c r="C174" s="40" t="s">
        <v>92</v>
      </c>
      <c r="D174" s="41">
        <v>0</v>
      </c>
      <c r="E174" s="41">
        <v>0</v>
      </c>
      <c r="F174" s="41">
        <v>0</v>
      </c>
      <c r="G174" s="41">
        <v>0</v>
      </c>
      <c r="H174" s="25"/>
      <c r="I174" s="25"/>
      <c r="J174" s="25"/>
      <c r="K174" s="25"/>
    </row>
    <row r="175" spans="1:11" ht="14.1" customHeight="1" x14ac:dyDescent="0.25">
      <c r="A175" s="25"/>
      <c r="B175" s="25"/>
      <c r="C175" s="40" t="s">
        <v>93</v>
      </c>
      <c r="D175" s="41">
        <v>0</v>
      </c>
      <c r="E175" s="41">
        <v>0</v>
      </c>
      <c r="F175" s="41">
        <v>0</v>
      </c>
      <c r="G175" s="41">
        <v>0</v>
      </c>
      <c r="H175" s="25"/>
      <c r="I175" s="25"/>
      <c r="J175" s="25"/>
      <c r="K175" s="25"/>
    </row>
    <row r="176" spans="1:11" ht="14.1" customHeight="1" x14ac:dyDescent="0.25">
      <c r="A176" s="25"/>
      <c r="B176" s="25"/>
      <c r="C176" s="40" t="s">
        <v>94</v>
      </c>
      <c r="D176" s="41">
        <v>0</v>
      </c>
      <c r="E176" s="41">
        <v>0</v>
      </c>
      <c r="F176" s="41">
        <v>0</v>
      </c>
      <c r="G176" s="41">
        <v>0</v>
      </c>
      <c r="H176" s="25"/>
      <c r="I176" s="25"/>
      <c r="J176" s="25"/>
      <c r="K176" s="25"/>
    </row>
    <row r="177" spans="1:11" ht="14.1" customHeight="1" x14ac:dyDescent="0.25">
      <c r="A177" s="25"/>
      <c r="B177" s="25"/>
      <c r="C177" s="40" t="s">
        <v>95</v>
      </c>
      <c r="D177" s="41">
        <v>0</v>
      </c>
      <c r="E177" s="41">
        <v>0</v>
      </c>
      <c r="F177" s="41">
        <v>0</v>
      </c>
      <c r="G177" s="41">
        <v>0</v>
      </c>
      <c r="H177" s="25"/>
      <c r="I177" s="25"/>
      <c r="J177" s="25"/>
      <c r="K177" s="25"/>
    </row>
    <row r="178" spans="1:11" ht="14.1" customHeight="1" x14ac:dyDescent="0.25">
      <c r="A178" s="25"/>
      <c r="B178" s="25"/>
      <c r="C178" s="40" t="s">
        <v>96</v>
      </c>
      <c r="D178" s="41">
        <v>0</v>
      </c>
      <c r="E178" s="41">
        <v>0</v>
      </c>
      <c r="F178" s="41">
        <v>0</v>
      </c>
      <c r="G178" s="41">
        <v>0</v>
      </c>
      <c r="H178" s="25"/>
      <c r="I178" s="25"/>
      <c r="J178" s="25"/>
      <c r="K178" s="25"/>
    </row>
    <row r="179" spans="1:11" ht="14.1" customHeight="1" x14ac:dyDescent="0.25">
      <c r="A179" s="25"/>
      <c r="B179" s="25"/>
      <c r="C179" s="40" t="s">
        <v>83</v>
      </c>
      <c r="D179" s="41">
        <v>0</v>
      </c>
      <c r="E179" s="41">
        <v>0</v>
      </c>
      <c r="F179" s="41">
        <v>0</v>
      </c>
      <c r="G179" s="41">
        <v>0</v>
      </c>
      <c r="H179" s="25"/>
      <c r="I179" s="25"/>
      <c r="J179" s="25"/>
      <c r="K179" s="25"/>
    </row>
    <row r="180" spans="1:11" ht="14.1" customHeight="1" x14ac:dyDescent="0.25">
      <c r="A180" s="25"/>
      <c r="B180" s="25"/>
      <c r="C180" s="40" t="s">
        <v>92</v>
      </c>
      <c r="D180" s="41">
        <v>0</v>
      </c>
      <c r="E180" s="41">
        <v>0</v>
      </c>
      <c r="F180" s="41">
        <v>0</v>
      </c>
      <c r="G180" s="41">
        <v>0</v>
      </c>
      <c r="H180" s="25"/>
      <c r="I180" s="25"/>
      <c r="J180" s="25"/>
      <c r="K180" s="25"/>
    </row>
    <row r="181" spans="1:11" ht="14.1" customHeight="1" x14ac:dyDescent="0.25">
      <c r="A181" s="25"/>
      <c r="B181" s="25"/>
      <c r="C181" s="40" t="s">
        <v>93</v>
      </c>
      <c r="D181" s="41">
        <v>0</v>
      </c>
      <c r="E181" s="41">
        <v>0</v>
      </c>
      <c r="F181" s="41">
        <v>0</v>
      </c>
      <c r="G181" s="41">
        <v>0</v>
      </c>
      <c r="H181" s="25"/>
      <c r="I181" s="25"/>
      <c r="J181" s="25"/>
      <c r="K181" s="25"/>
    </row>
    <row r="182" spans="1:11" ht="14.1" customHeight="1" x14ac:dyDescent="0.25">
      <c r="A182" s="25"/>
      <c r="B182" s="25"/>
      <c r="C182" s="40" t="s">
        <v>94</v>
      </c>
      <c r="D182" s="41">
        <v>0</v>
      </c>
      <c r="E182" s="41">
        <v>0</v>
      </c>
      <c r="F182" s="41">
        <v>0</v>
      </c>
      <c r="G182" s="41">
        <v>0</v>
      </c>
      <c r="H182" s="25"/>
      <c r="I182" s="25"/>
      <c r="J182" s="25"/>
      <c r="K182" s="25"/>
    </row>
    <row r="183" spans="1:11" ht="14.1" customHeight="1" x14ac:dyDescent="0.25">
      <c r="A183" s="25"/>
      <c r="B183" s="25"/>
      <c r="C183" s="40" t="s">
        <v>95</v>
      </c>
      <c r="D183" s="41">
        <v>0</v>
      </c>
      <c r="E183" s="41">
        <v>0</v>
      </c>
      <c r="F183" s="41">
        <v>0</v>
      </c>
      <c r="G183" s="41">
        <v>0</v>
      </c>
      <c r="H183" s="25"/>
      <c r="I183" s="25"/>
      <c r="J183" s="25"/>
      <c r="K183" s="25"/>
    </row>
    <row r="184" spans="1:11" ht="14.1" customHeight="1" x14ac:dyDescent="0.25">
      <c r="A184" s="25"/>
      <c r="B184" s="25"/>
      <c r="C184" s="40" t="s">
        <v>97</v>
      </c>
      <c r="D184" s="41">
        <v>0</v>
      </c>
      <c r="E184" s="41">
        <v>0</v>
      </c>
      <c r="F184" s="41">
        <v>0</v>
      </c>
      <c r="G184" s="41">
        <v>0</v>
      </c>
      <c r="H184" s="25"/>
      <c r="I184" s="25"/>
      <c r="J184" s="25"/>
      <c r="K184" s="25"/>
    </row>
    <row r="185" spans="1:11" ht="14.1" customHeight="1" x14ac:dyDescent="0.25">
      <c r="A185" s="25"/>
      <c r="B185" s="25"/>
      <c r="C185" s="40" t="s">
        <v>83</v>
      </c>
      <c r="D185" s="41">
        <v>0</v>
      </c>
      <c r="E185" s="41">
        <v>0</v>
      </c>
      <c r="F185" s="41">
        <v>0</v>
      </c>
      <c r="G185" s="41">
        <v>0</v>
      </c>
      <c r="H185" s="25"/>
      <c r="I185" s="25"/>
      <c r="J185" s="25"/>
      <c r="K185" s="25"/>
    </row>
    <row r="186" spans="1:11" ht="14.1" customHeight="1" x14ac:dyDescent="0.25">
      <c r="A186" s="25"/>
      <c r="B186" s="25"/>
      <c r="C186" s="40" t="s">
        <v>92</v>
      </c>
      <c r="D186" s="41">
        <v>0</v>
      </c>
      <c r="E186" s="41">
        <v>0</v>
      </c>
      <c r="F186" s="41">
        <v>0</v>
      </c>
      <c r="G186" s="41">
        <v>0</v>
      </c>
      <c r="H186" s="25"/>
      <c r="I186" s="25"/>
      <c r="J186" s="25"/>
      <c r="K186" s="25"/>
    </row>
    <row r="187" spans="1:11" ht="14.1" customHeight="1" x14ac:dyDescent="0.25">
      <c r="A187" s="25"/>
      <c r="B187" s="25"/>
      <c r="C187" s="40" t="s">
        <v>93</v>
      </c>
      <c r="D187" s="41">
        <v>0</v>
      </c>
      <c r="E187" s="41">
        <v>0</v>
      </c>
      <c r="F187" s="41">
        <v>0</v>
      </c>
      <c r="G187" s="41">
        <v>0</v>
      </c>
      <c r="H187" s="25"/>
      <c r="I187" s="25"/>
      <c r="J187" s="25"/>
      <c r="K187" s="25"/>
    </row>
    <row r="188" spans="1:11" ht="14.1" customHeight="1" x14ac:dyDescent="0.25">
      <c r="A188" s="25"/>
      <c r="B188" s="25"/>
      <c r="C188" s="40" t="s">
        <v>94</v>
      </c>
      <c r="D188" s="41">
        <v>0</v>
      </c>
      <c r="E188" s="41">
        <v>0</v>
      </c>
      <c r="F188" s="41">
        <v>0</v>
      </c>
      <c r="G188" s="41">
        <v>0</v>
      </c>
      <c r="H188" s="25"/>
      <c r="I188" s="25"/>
      <c r="J188" s="25"/>
      <c r="K188" s="25"/>
    </row>
    <row r="189" spans="1:11" ht="14.1" customHeight="1" x14ac:dyDescent="0.25">
      <c r="A189" s="25"/>
      <c r="B189" s="25"/>
      <c r="C189" s="40" t="s">
        <v>95</v>
      </c>
      <c r="D189" s="41">
        <v>0</v>
      </c>
      <c r="E189" s="41">
        <v>0</v>
      </c>
      <c r="F189" s="41">
        <v>0</v>
      </c>
      <c r="G189" s="41">
        <v>0</v>
      </c>
      <c r="H189" s="25"/>
      <c r="I189" s="25"/>
      <c r="J189" s="25"/>
      <c r="K189" s="25"/>
    </row>
    <row r="190" spans="1:11" ht="14.1" customHeight="1" x14ac:dyDescent="0.25">
      <c r="A190" s="25"/>
      <c r="B190" s="25"/>
      <c r="C190" s="40" t="s">
        <v>98</v>
      </c>
      <c r="D190" s="41">
        <v>0</v>
      </c>
      <c r="E190" s="41">
        <v>0</v>
      </c>
      <c r="F190" s="41">
        <v>0</v>
      </c>
      <c r="G190" s="41">
        <v>0</v>
      </c>
      <c r="H190" s="25"/>
      <c r="I190" s="25"/>
      <c r="J190" s="25"/>
      <c r="K190" s="25"/>
    </row>
    <row r="191" spans="1:11" ht="14.1" customHeight="1" x14ac:dyDescent="0.25">
      <c r="A191" s="25"/>
      <c r="B191" s="25"/>
      <c r="C191" s="40" t="s">
        <v>99</v>
      </c>
      <c r="D191" s="41">
        <v>0</v>
      </c>
      <c r="E191" s="41">
        <v>0</v>
      </c>
      <c r="F191" s="41">
        <v>0</v>
      </c>
      <c r="G191" s="41">
        <v>0</v>
      </c>
      <c r="H191" s="25"/>
      <c r="I191" s="25"/>
      <c r="J191" s="25"/>
      <c r="K191" s="25"/>
    </row>
    <row r="192" spans="1:11" ht="14.1" customHeight="1" x14ac:dyDescent="0.25">
      <c r="A192" s="25"/>
      <c r="B192" s="25"/>
      <c r="C192" s="36" t="s">
        <v>100</v>
      </c>
      <c r="D192" s="41">
        <v>0</v>
      </c>
      <c r="E192" s="41">
        <v>45500000</v>
      </c>
      <c r="F192" s="41">
        <v>45500000</v>
      </c>
      <c r="G192" s="41">
        <v>0</v>
      </c>
      <c r="H192" s="25"/>
      <c r="I192" s="25"/>
      <c r="J192" s="25"/>
      <c r="K192" s="25"/>
    </row>
    <row r="193" spans="1:11" ht="14.1" customHeight="1" x14ac:dyDescent="0.25">
      <c r="A193" s="25"/>
      <c r="B193" s="25"/>
      <c r="C193" s="1585" t="s">
        <v>101</v>
      </c>
      <c r="D193" s="1586"/>
      <c r="E193" s="1586"/>
      <c r="F193" s="1586"/>
      <c r="G193" s="1586"/>
      <c r="H193" s="25"/>
      <c r="I193" s="25"/>
      <c r="J193" s="25"/>
      <c r="K193" s="25"/>
    </row>
    <row r="194" spans="1:11" ht="14.1" customHeight="1" x14ac:dyDescent="0.25">
      <c r="A194" s="25"/>
      <c r="B194" s="25"/>
      <c r="C194" s="29" t="s">
        <v>305</v>
      </c>
      <c r="D194" s="1585" t="s">
        <v>306</v>
      </c>
      <c r="E194" s="1586"/>
      <c r="F194" s="1586"/>
      <c r="G194" s="1586"/>
      <c r="H194" s="25"/>
      <c r="I194" s="25"/>
      <c r="J194" s="25"/>
      <c r="K194" s="25"/>
    </row>
    <row r="195" spans="1:11" ht="14.1" customHeight="1" x14ac:dyDescent="0.25">
      <c r="A195" s="25"/>
      <c r="B195" s="25"/>
      <c r="C195" s="30" t="s">
        <v>50</v>
      </c>
      <c r="D195" s="1575" t="s">
        <v>307</v>
      </c>
      <c r="E195" s="1576"/>
      <c r="F195" s="1576"/>
      <c r="G195" s="1576"/>
      <c r="H195" s="25"/>
      <c r="I195" s="25"/>
      <c r="J195" s="25"/>
      <c r="K195" s="25"/>
    </row>
    <row r="196" spans="1:11" ht="14.1" customHeight="1" x14ac:dyDescent="0.25">
      <c r="A196" s="25"/>
      <c r="B196" s="25"/>
      <c r="C196" s="31" t="s">
        <v>52</v>
      </c>
      <c r="D196" s="1587" t="s">
        <v>308</v>
      </c>
      <c r="E196" s="1588"/>
      <c r="F196" s="1588"/>
      <c r="G196" s="1588"/>
      <c r="H196" s="25"/>
      <c r="I196" s="25"/>
      <c r="J196" s="25"/>
      <c r="K196" s="25"/>
    </row>
    <row r="197" spans="1:11" ht="14.1" customHeight="1" x14ac:dyDescent="0.25">
      <c r="A197" s="25"/>
      <c r="B197" s="25"/>
      <c r="C197" s="31" t="s">
        <v>54</v>
      </c>
      <c r="D197" s="1587" t="s">
        <v>309</v>
      </c>
      <c r="E197" s="1588"/>
      <c r="F197" s="1588"/>
      <c r="G197" s="1588"/>
      <c r="H197" s="25"/>
      <c r="I197" s="25"/>
      <c r="J197" s="25"/>
      <c r="K197" s="25"/>
    </row>
    <row r="198" spans="1:11" ht="15" customHeight="1" x14ac:dyDescent="0.25">
      <c r="A198" s="25"/>
      <c r="B198" s="25"/>
      <c r="C198" s="32"/>
      <c r="D198" s="33">
        <v>2023</v>
      </c>
      <c r="E198" s="33">
        <v>2024</v>
      </c>
      <c r="F198" s="33">
        <v>2025</v>
      </c>
      <c r="G198" s="33">
        <v>2026</v>
      </c>
      <c r="H198" s="25"/>
      <c r="I198" s="25"/>
      <c r="J198" s="25"/>
      <c r="K198" s="25"/>
    </row>
    <row r="199" spans="1:11" ht="15" customHeight="1" x14ac:dyDescent="0.25">
      <c r="A199" s="25"/>
      <c r="B199" s="25"/>
      <c r="C199" s="34"/>
      <c r="D199" s="35" t="s">
        <v>17</v>
      </c>
      <c r="E199" s="35" t="s">
        <v>18</v>
      </c>
      <c r="F199" s="35" t="s">
        <v>18</v>
      </c>
      <c r="G199" s="35" t="s">
        <v>18</v>
      </c>
      <c r="H199" s="25"/>
      <c r="I199" s="25"/>
      <c r="J199" s="25"/>
      <c r="K199" s="25"/>
    </row>
    <row r="200" spans="1:11" ht="14.1" customHeight="1" x14ac:dyDescent="0.25">
      <c r="A200" s="25"/>
      <c r="B200" s="25"/>
      <c r="C200" s="38" t="s">
        <v>56</v>
      </c>
      <c r="D200" s="39" t="s">
        <v>310</v>
      </c>
      <c r="E200" s="39" t="s">
        <v>310</v>
      </c>
      <c r="F200" s="39" t="s">
        <v>310</v>
      </c>
      <c r="G200" s="39" t="s">
        <v>310</v>
      </c>
      <c r="H200" s="25"/>
      <c r="I200" s="25"/>
      <c r="J200" s="25"/>
      <c r="K200" s="25"/>
    </row>
    <row r="201" spans="1:11" ht="14.1" customHeight="1" x14ac:dyDescent="0.25">
      <c r="A201" s="25"/>
      <c r="B201" s="25"/>
      <c r="C201" s="38" t="s">
        <v>59</v>
      </c>
      <c r="D201" s="39" t="s">
        <v>75</v>
      </c>
      <c r="E201" s="39" t="s">
        <v>311</v>
      </c>
      <c r="F201" s="39" t="s">
        <v>311</v>
      </c>
      <c r="G201" s="39" t="s">
        <v>311</v>
      </c>
      <c r="H201" s="25"/>
      <c r="I201" s="25"/>
      <c r="J201" s="25"/>
      <c r="K201" s="25"/>
    </row>
    <row r="202" spans="1:11" ht="14.1" customHeight="1" x14ac:dyDescent="0.25">
      <c r="A202" s="25"/>
      <c r="B202" s="25"/>
      <c r="C202" s="38" t="s">
        <v>63</v>
      </c>
      <c r="D202" s="39" t="s">
        <v>75</v>
      </c>
      <c r="E202" s="39" t="s">
        <v>312</v>
      </c>
      <c r="F202" s="39" t="s">
        <v>312</v>
      </c>
      <c r="G202" s="39" t="s">
        <v>312</v>
      </c>
      <c r="H202" s="25"/>
      <c r="I202" s="25"/>
      <c r="J202" s="25"/>
      <c r="K202" s="25"/>
    </row>
    <row r="203" spans="1:11" ht="14.1" customHeight="1" x14ac:dyDescent="0.25">
      <c r="A203" s="25"/>
      <c r="B203" s="25"/>
      <c r="C203" s="38" t="s">
        <v>68</v>
      </c>
      <c r="D203" s="39" t="s">
        <v>69</v>
      </c>
      <c r="E203" s="39" t="s">
        <v>75</v>
      </c>
      <c r="F203" s="39" t="s">
        <v>75</v>
      </c>
      <c r="G203" s="39" t="s">
        <v>75</v>
      </c>
      <c r="H203" s="25"/>
      <c r="I203" s="25"/>
      <c r="J203" s="25"/>
      <c r="K203" s="25"/>
    </row>
    <row r="204" spans="1:11" ht="14.1" customHeight="1" x14ac:dyDescent="0.25">
      <c r="A204" s="25"/>
      <c r="B204" s="25"/>
      <c r="C204" s="38" t="s">
        <v>73</v>
      </c>
      <c r="D204" s="39" t="s">
        <v>69</v>
      </c>
      <c r="E204" s="39" t="s">
        <v>69</v>
      </c>
      <c r="F204" s="39" t="s">
        <v>75</v>
      </c>
      <c r="G204" s="39" t="s">
        <v>75</v>
      </c>
      <c r="H204" s="25"/>
      <c r="I204" s="25"/>
      <c r="J204" s="25"/>
      <c r="K204" s="25"/>
    </row>
    <row r="205" spans="1:11" ht="14.1" customHeight="1" x14ac:dyDescent="0.25">
      <c r="A205" s="25"/>
      <c r="B205" s="25"/>
      <c r="C205" s="38" t="s">
        <v>77</v>
      </c>
      <c r="D205" s="39" t="s">
        <v>69</v>
      </c>
      <c r="E205" s="39" t="s">
        <v>69</v>
      </c>
      <c r="F205" s="39" t="s">
        <v>75</v>
      </c>
      <c r="G205" s="39" t="s">
        <v>75</v>
      </c>
      <c r="H205" s="25"/>
      <c r="I205" s="25"/>
      <c r="J205" s="25"/>
      <c r="K205" s="25"/>
    </row>
    <row r="206" spans="1:11" ht="14.1" customHeight="1" x14ac:dyDescent="0.25">
      <c r="A206" s="25"/>
      <c r="B206" s="25"/>
      <c r="C206" s="1589" t="s">
        <v>81</v>
      </c>
      <c r="D206" s="1590"/>
      <c r="E206" s="1590"/>
      <c r="F206" s="1590"/>
      <c r="G206" s="1590"/>
      <c r="H206" s="25"/>
      <c r="I206" s="25"/>
      <c r="J206" s="25"/>
      <c r="K206" s="25"/>
    </row>
    <row r="207" spans="1:11" ht="14.1" customHeight="1" x14ac:dyDescent="0.25">
      <c r="A207" s="25"/>
      <c r="B207" s="25"/>
      <c r="C207" s="32"/>
      <c r="D207" s="33">
        <v>2023</v>
      </c>
      <c r="E207" s="33">
        <v>2024</v>
      </c>
      <c r="F207" s="33">
        <v>2025</v>
      </c>
      <c r="G207" s="33">
        <v>2026</v>
      </c>
      <c r="H207" s="25"/>
      <c r="I207" s="25"/>
      <c r="J207" s="25"/>
      <c r="K207" s="25"/>
    </row>
    <row r="208" spans="1:11" ht="14.1" customHeight="1" x14ac:dyDescent="0.25">
      <c r="A208" s="25"/>
      <c r="B208" s="25"/>
      <c r="C208" s="34"/>
      <c r="D208" s="35" t="s">
        <v>17</v>
      </c>
      <c r="E208" s="35" t="s">
        <v>18</v>
      </c>
      <c r="F208" s="35" t="s">
        <v>18</v>
      </c>
      <c r="G208" s="35" t="s">
        <v>18</v>
      </c>
      <c r="H208" s="25"/>
      <c r="I208" s="25"/>
      <c r="J208" s="25"/>
      <c r="K208" s="25"/>
    </row>
    <row r="209" spans="1:11" ht="14.1" customHeight="1" x14ac:dyDescent="0.25">
      <c r="A209" s="25"/>
      <c r="B209" s="25"/>
      <c r="C209" s="40" t="s">
        <v>82</v>
      </c>
      <c r="D209" s="41">
        <v>0</v>
      </c>
      <c r="E209" s="41">
        <v>0</v>
      </c>
      <c r="F209" s="41">
        <v>0</v>
      </c>
      <c r="G209" s="41">
        <v>0</v>
      </c>
      <c r="H209" s="25"/>
      <c r="I209" s="25"/>
      <c r="J209" s="25"/>
      <c r="K209" s="25"/>
    </row>
    <row r="210" spans="1:11" ht="14.1" customHeight="1" x14ac:dyDescent="0.25">
      <c r="A210" s="25"/>
      <c r="B210" s="25"/>
      <c r="C210" s="40" t="s">
        <v>83</v>
      </c>
      <c r="D210" s="41">
        <v>0</v>
      </c>
      <c r="E210" s="41">
        <v>0</v>
      </c>
      <c r="F210" s="41">
        <v>0</v>
      </c>
      <c r="G210" s="41">
        <v>0</v>
      </c>
      <c r="H210" s="25"/>
      <c r="I210" s="25"/>
      <c r="J210" s="25"/>
      <c r="K210" s="25"/>
    </row>
    <row r="211" spans="1:11" ht="14.1" customHeight="1" x14ac:dyDescent="0.25">
      <c r="A211" s="25"/>
      <c r="B211" s="25"/>
      <c r="C211" s="40" t="s">
        <v>84</v>
      </c>
      <c r="D211" s="41">
        <v>0</v>
      </c>
      <c r="E211" s="41">
        <v>0</v>
      </c>
      <c r="F211" s="41">
        <v>0</v>
      </c>
      <c r="G211" s="41">
        <v>0</v>
      </c>
      <c r="H211" s="25"/>
      <c r="I211" s="25"/>
      <c r="J211" s="25"/>
      <c r="K211" s="25"/>
    </row>
    <row r="212" spans="1:11" ht="14.1" customHeight="1" x14ac:dyDescent="0.25">
      <c r="A212" s="25"/>
      <c r="B212" s="25"/>
      <c r="C212" s="40" t="s">
        <v>85</v>
      </c>
      <c r="D212" s="41">
        <v>0</v>
      </c>
      <c r="E212" s="41">
        <v>0</v>
      </c>
      <c r="F212" s="41">
        <v>0</v>
      </c>
      <c r="G212" s="41">
        <v>0</v>
      </c>
      <c r="H212" s="25"/>
      <c r="I212" s="25"/>
      <c r="J212" s="25"/>
      <c r="K212" s="25"/>
    </row>
    <row r="213" spans="1:11" ht="14.1" customHeight="1" x14ac:dyDescent="0.25">
      <c r="A213" s="25"/>
      <c r="B213" s="25"/>
      <c r="C213" s="40" t="s">
        <v>83</v>
      </c>
      <c r="D213" s="41">
        <v>0</v>
      </c>
      <c r="E213" s="41">
        <v>0</v>
      </c>
      <c r="F213" s="41">
        <v>0</v>
      </c>
      <c r="G213" s="41">
        <v>0</v>
      </c>
      <c r="H213" s="25"/>
      <c r="I213" s="25"/>
      <c r="J213" s="25"/>
      <c r="K213" s="25"/>
    </row>
    <row r="214" spans="1:11" ht="14.1" customHeight="1" x14ac:dyDescent="0.25">
      <c r="A214" s="25"/>
      <c r="B214" s="25"/>
      <c r="C214" s="40" t="s">
        <v>84</v>
      </c>
      <c r="D214" s="41">
        <v>0</v>
      </c>
      <c r="E214" s="41">
        <v>0</v>
      </c>
      <c r="F214" s="41">
        <v>0</v>
      </c>
      <c r="G214" s="41">
        <v>0</v>
      </c>
      <c r="H214" s="25"/>
      <c r="I214" s="25"/>
      <c r="J214" s="25"/>
      <c r="K214" s="25"/>
    </row>
    <row r="215" spans="1:11" ht="14.1" customHeight="1" x14ac:dyDescent="0.25">
      <c r="A215" s="25"/>
      <c r="B215" s="25"/>
      <c r="C215" s="40" t="s">
        <v>86</v>
      </c>
      <c r="D215" s="41">
        <v>0</v>
      </c>
      <c r="E215" s="41">
        <v>0</v>
      </c>
      <c r="F215" s="41">
        <v>0</v>
      </c>
      <c r="G215" s="41">
        <v>0</v>
      </c>
      <c r="H215" s="25"/>
      <c r="I215" s="25"/>
      <c r="J215" s="25"/>
      <c r="K215" s="25"/>
    </row>
    <row r="216" spans="1:11" ht="14.1" customHeight="1" x14ac:dyDescent="0.25">
      <c r="A216" s="25"/>
      <c r="B216" s="25"/>
      <c r="C216" s="40" t="s">
        <v>83</v>
      </c>
      <c r="D216" s="41">
        <v>0</v>
      </c>
      <c r="E216" s="41">
        <v>0</v>
      </c>
      <c r="F216" s="41">
        <v>0</v>
      </c>
      <c r="G216" s="41">
        <v>0</v>
      </c>
      <c r="H216" s="25"/>
      <c r="I216" s="25"/>
      <c r="J216" s="25"/>
      <c r="K216" s="25"/>
    </row>
    <row r="217" spans="1:11" ht="14.1" customHeight="1" x14ac:dyDescent="0.25">
      <c r="A217" s="25"/>
      <c r="B217" s="25"/>
      <c r="C217" s="40" t="s">
        <v>84</v>
      </c>
      <c r="D217" s="41">
        <v>0</v>
      </c>
      <c r="E217" s="41">
        <v>0</v>
      </c>
      <c r="F217" s="41">
        <v>0</v>
      </c>
      <c r="G217" s="41">
        <v>0</v>
      </c>
      <c r="H217" s="25"/>
      <c r="I217" s="25"/>
      <c r="J217" s="25"/>
      <c r="K217" s="25"/>
    </row>
    <row r="218" spans="1:11" ht="14.1" customHeight="1" x14ac:dyDescent="0.25">
      <c r="A218" s="25"/>
      <c r="B218" s="25"/>
      <c r="C218" s="40" t="s">
        <v>87</v>
      </c>
      <c r="D218" s="41">
        <v>0</v>
      </c>
      <c r="E218" s="41">
        <v>0</v>
      </c>
      <c r="F218" s="41">
        <v>0</v>
      </c>
      <c r="G218" s="41">
        <v>0</v>
      </c>
      <c r="H218" s="25"/>
      <c r="I218" s="25"/>
      <c r="J218" s="25"/>
      <c r="K218" s="25"/>
    </row>
    <row r="219" spans="1:11" ht="14.1" customHeight="1" x14ac:dyDescent="0.25">
      <c r="A219" s="25"/>
      <c r="B219" s="25"/>
      <c r="C219" s="40" t="s">
        <v>83</v>
      </c>
      <c r="D219" s="41">
        <v>0</v>
      </c>
      <c r="E219" s="41">
        <v>0</v>
      </c>
      <c r="F219" s="41">
        <v>0</v>
      </c>
      <c r="G219" s="41">
        <v>0</v>
      </c>
      <c r="H219" s="25"/>
      <c r="I219" s="25"/>
      <c r="J219" s="25"/>
      <c r="K219" s="25"/>
    </row>
    <row r="220" spans="1:11" ht="14.1" customHeight="1" x14ac:dyDescent="0.25">
      <c r="A220" s="25"/>
      <c r="B220" s="25"/>
      <c r="C220" s="40" t="s">
        <v>84</v>
      </c>
      <c r="D220" s="41">
        <v>0</v>
      </c>
      <c r="E220" s="41">
        <v>0</v>
      </c>
      <c r="F220" s="41">
        <v>0</v>
      </c>
      <c r="G220" s="41">
        <v>0</v>
      </c>
      <c r="H220" s="25"/>
      <c r="I220" s="25"/>
      <c r="J220" s="25"/>
      <c r="K220" s="25"/>
    </row>
    <row r="221" spans="1:11" ht="14.1" customHeight="1" x14ac:dyDescent="0.25">
      <c r="A221" s="25"/>
      <c r="B221" s="25"/>
      <c r="C221" s="40" t="s">
        <v>88</v>
      </c>
      <c r="D221" s="41">
        <v>0</v>
      </c>
      <c r="E221" s="41">
        <v>0</v>
      </c>
      <c r="F221" s="41">
        <v>0</v>
      </c>
      <c r="G221" s="41">
        <v>0</v>
      </c>
      <c r="H221" s="25"/>
      <c r="I221" s="25"/>
      <c r="J221" s="25"/>
      <c r="K221" s="25"/>
    </row>
    <row r="222" spans="1:11" ht="14.1" customHeight="1" x14ac:dyDescent="0.25">
      <c r="A222" s="25"/>
      <c r="B222" s="25"/>
      <c r="C222" s="40" t="s">
        <v>83</v>
      </c>
      <c r="D222" s="41">
        <v>0</v>
      </c>
      <c r="E222" s="41">
        <v>0</v>
      </c>
      <c r="F222" s="41">
        <v>0</v>
      </c>
      <c r="G222" s="41">
        <v>0</v>
      </c>
      <c r="H222" s="25"/>
      <c r="I222" s="25"/>
      <c r="J222" s="25"/>
      <c r="K222" s="25"/>
    </row>
    <row r="223" spans="1:11" ht="14.1" customHeight="1" x14ac:dyDescent="0.25">
      <c r="A223" s="25"/>
      <c r="B223" s="25"/>
      <c r="C223" s="40" t="s">
        <v>84</v>
      </c>
      <c r="D223" s="41">
        <v>0</v>
      </c>
      <c r="E223" s="41">
        <v>0</v>
      </c>
      <c r="F223" s="41">
        <v>0</v>
      </c>
      <c r="G223" s="41">
        <v>0</v>
      </c>
      <c r="H223" s="25"/>
      <c r="I223" s="25"/>
      <c r="J223" s="25"/>
      <c r="K223" s="25"/>
    </row>
    <row r="224" spans="1:11" ht="14.1" customHeight="1" x14ac:dyDescent="0.25">
      <c r="A224" s="25"/>
      <c r="B224" s="25"/>
      <c r="C224" s="40" t="s">
        <v>89</v>
      </c>
      <c r="D224" s="41">
        <v>0</v>
      </c>
      <c r="E224" s="41">
        <v>0</v>
      </c>
      <c r="F224" s="41">
        <v>0</v>
      </c>
      <c r="G224" s="41">
        <v>0</v>
      </c>
      <c r="H224" s="25"/>
      <c r="I224" s="25"/>
      <c r="J224" s="25"/>
      <c r="K224" s="25"/>
    </row>
    <row r="225" spans="1:11" ht="14.1" customHeight="1" x14ac:dyDescent="0.25">
      <c r="A225" s="25"/>
      <c r="B225" s="25"/>
      <c r="C225" s="40" t="s">
        <v>83</v>
      </c>
      <c r="D225" s="41">
        <v>0</v>
      </c>
      <c r="E225" s="41">
        <v>0</v>
      </c>
      <c r="F225" s="41">
        <v>0</v>
      </c>
      <c r="G225" s="41">
        <v>0</v>
      </c>
      <c r="H225" s="25"/>
      <c r="I225" s="25"/>
      <c r="J225" s="25"/>
      <c r="K225" s="25"/>
    </row>
    <row r="226" spans="1:11" ht="14.1" customHeight="1" x14ac:dyDescent="0.25">
      <c r="A226" s="25"/>
      <c r="B226" s="25"/>
      <c r="C226" s="40" t="s">
        <v>84</v>
      </c>
      <c r="D226" s="41">
        <v>0</v>
      </c>
      <c r="E226" s="41">
        <v>0</v>
      </c>
      <c r="F226" s="41">
        <v>0</v>
      </c>
      <c r="G226" s="41">
        <v>0</v>
      </c>
      <c r="H226" s="25"/>
      <c r="I226" s="25"/>
      <c r="J226" s="25"/>
      <c r="K226" s="25"/>
    </row>
    <row r="227" spans="1:11" ht="14.1" customHeight="1" x14ac:dyDescent="0.25">
      <c r="A227" s="25"/>
      <c r="B227" s="25"/>
      <c r="C227" s="40" t="s">
        <v>90</v>
      </c>
      <c r="D227" s="41">
        <v>0</v>
      </c>
      <c r="E227" s="41">
        <v>0</v>
      </c>
      <c r="F227" s="41">
        <v>0</v>
      </c>
      <c r="G227" s="41">
        <v>0</v>
      </c>
      <c r="H227" s="25"/>
      <c r="I227" s="25"/>
      <c r="J227" s="25"/>
      <c r="K227" s="25"/>
    </row>
    <row r="228" spans="1:11" ht="14.1" customHeight="1" x14ac:dyDescent="0.25">
      <c r="A228" s="25"/>
      <c r="B228" s="25"/>
      <c r="C228" s="40" t="s">
        <v>83</v>
      </c>
      <c r="D228" s="41">
        <v>0</v>
      </c>
      <c r="E228" s="41">
        <v>0</v>
      </c>
      <c r="F228" s="41">
        <v>0</v>
      </c>
      <c r="G228" s="41">
        <v>0</v>
      </c>
      <c r="H228" s="25"/>
      <c r="I228" s="25"/>
      <c r="J228" s="25"/>
      <c r="K228" s="25"/>
    </row>
    <row r="229" spans="1:11" ht="14.1" customHeight="1" x14ac:dyDescent="0.25">
      <c r="A229" s="25"/>
      <c r="B229" s="25"/>
      <c r="C229" s="40" t="s">
        <v>84</v>
      </c>
      <c r="D229" s="41">
        <v>0</v>
      </c>
      <c r="E229" s="41">
        <v>0</v>
      </c>
      <c r="F229" s="41">
        <v>0</v>
      </c>
      <c r="G229" s="41">
        <v>0</v>
      </c>
      <c r="H229" s="25"/>
      <c r="I229" s="25"/>
      <c r="J229" s="25"/>
      <c r="K229" s="25"/>
    </row>
    <row r="230" spans="1:11" ht="14.1" customHeight="1" x14ac:dyDescent="0.25">
      <c r="A230" s="25"/>
      <c r="B230" s="25"/>
      <c r="C230" s="40" t="s">
        <v>91</v>
      </c>
      <c r="D230" s="41">
        <v>0</v>
      </c>
      <c r="E230" s="41">
        <v>0</v>
      </c>
      <c r="F230" s="41">
        <v>0</v>
      </c>
      <c r="G230" s="41">
        <v>0</v>
      </c>
      <c r="H230" s="25"/>
      <c r="I230" s="25"/>
      <c r="J230" s="25"/>
      <c r="K230" s="25"/>
    </row>
    <row r="231" spans="1:11" ht="14.1" customHeight="1" x14ac:dyDescent="0.25">
      <c r="A231" s="25"/>
      <c r="B231" s="25"/>
      <c r="C231" s="40" t="s">
        <v>83</v>
      </c>
      <c r="D231" s="41">
        <v>0</v>
      </c>
      <c r="E231" s="41">
        <v>0</v>
      </c>
      <c r="F231" s="41">
        <v>0</v>
      </c>
      <c r="G231" s="41">
        <v>0</v>
      </c>
      <c r="H231" s="25"/>
      <c r="I231" s="25"/>
      <c r="J231" s="25"/>
      <c r="K231" s="25"/>
    </row>
    <row r="232" spans="1:11" ht="14.1" customHeight="1" x14ac:dyDescent="0.25">
      <c r="A232" s="25"/>
      <c r="B232" s="25"/>
      <c r="C232" s="40" t="s">
        <v>92</v>
      </c>
      <c r="D232" s="41">
        <v>0</v>
      </c>
      <c r="E232" s="41">
        <v>0</v>
      </c>
      <c r="F232" s="41">
        <v>0</v>
      </c>
      <c r="G232" s="41">
        <v>0</v>
      </c>
      <c r="H232" s="25"/>
      <c r="I232" s="25"/>
      <c r="J232" s="25"/>
      <c r="K232" s="25"/>
    </row>
    <row r="233" spans="1:11" ht="14.1" customHeight="1" x14ac:dyDescent="0.25">
      <c r="A233" s="25"/>
      <c r="B233" s="25"/>
      <c r="C233" s="40" t="s">
        <v>93</v>
      </c>
      <c r="D233" s="41">
        <v>0</v>
      </c>
      <c r="E233" s="41">
        <v>0</v>
      </c>
      <c r="F233" s="41">
        <v>0</v>
      </c>
      <c r="G233" s="41">
        <v>0</v>
      </c>
      <c r="H233" s="25"/>
      <c r="I233" s="25"/>
      <c r="J233" s="25"/>
      <c r="K233" s="25"/>
    </row>
    <row r="234" spans="1:11" ht="14.1" customHeight="1" x14ac:dyDescent="0.25">
      <c r="A234" s="25"/>
      <c r="B234" s="25"/>
      <c r="C234" s="40" t="s">
        <v>94</v>
      </c>
      <c r="D234" s="41">
        <v>0</v>
      </c>
      <c r="E234" s="41">
        <v>0</v>
      </c>
      <c r="F234" s="41">
        <v>0</v>
      </c>
      <c r="G234" s="41">
        <v>0</v>
      </c>
      <c r="H234" s="25"/>
      <c r="I234" s="25"/>
      <c r="J234" s="25"/>
      <c r="K234" s="25"/>
    </row>
    <row r="235" spans="1:11" ht="14.1" customHeight="1" x14ac:dyDescent="0.25">
      <c r="A235" s="25"/>
      <c r="B235" s="25"/>
      <c r="C235" s="40" t="s">
        <v>95</v>
      </c>
      <c r="D235" s="41">
        <v>0</v>
      </c>
      <c r="E235" s="41">
        <v>0</v>
      </c>
      <c r="F235" s="41">
        <v>0</v>
      </c>
      <c r="G235" s="41">
        <v>0</v>
      </c>
      <c r="H235" s="25"/>
      <c r="I235" s="25"/>
      <c r="J235" s="25"/>
      <c r="K235" s="25"/>
    </row>
    <row r="236" spans="1:11" ht="14.1" customHeight="1" x14ac:dyDescent="0.25">
      <c r="A236" s="25"/>
      <c r="B236" s="25"/>
      <c r="C236" s="40" t="s">
        <v>96</v>
      </c>
      <c r="D236" s="41">
        <v>0</v>
      </c>
      <c r="E236" s="41">
        <v>300000</v>
      </c>
      <c r="F236" s="41">
        <v>300000</v>
      </c>
      <c r="G236" s="41">
        <v>300000</v>
      </c>
      <c r="H236" s="25"/>
      <c r="I236" s="25"/>
      <c r="J236" s="25"/>
      <c r="K236" s="25"/>
    </row>
    <row r="237" spans="1:11" ht="14.1" customHeight="1" x14ac:dyDescent="0.25">
      <c r="A237" s="25"/>
      <c r="B237" s="25"/>
      <c r="C237" s="40" t="s">
        <v>83</v>
      </c>
      <c r="D237" s="41">
        <v>0</v>
      </c>
      <c r="E237" s="41">
        <v>300000</v>
      </c>
      <c r="F237" s="41">
        <v>300000</v>
      </c>
      <c r="G237" s="41">
        <v>300000</v>
      </c>
      <c r="H237" s="25"/>
      <c r="I237" s="25"/>
      <c r="J237" s="25"/>
      <c r="K237" s="25"/>
    </row>
    <row r="238" spans="1:11" ht="14.1" customHeight="1" x14ac:dyDescent="0.25">
      <c r="A238" s="25"/>
      <c r="B238" s="25"/>
      <c r="C238" s="40" t="s">
        <v>92</v>
      </c>
      <c r="D238" s="41">
        <v>0</v>
      </c>
      <c r="E238" s="41">
        <v>0</v>
      </c>
      <c r="F238" s="41">
        <v>0</v>
      </c>
      <c r="G238" s="41">
        <v>0</v>
      </c>
      <c r="H238" s="25"/>
      <c r="I238" s="25"/>
      <c r="J238" s="25"/>
      <c r="K238" s="25"/>
    </row>
    <row r="239" spans="1:11" ht="14.1" customHeight="1" x14ac:dyDescent="0.25">
      <c r="A239" s="25"/>
      <c r="B239" s="25"/>
      <c r="C239" s="40" t="s">
        <v>93</v>
      </c>
      <c r="D239" s="41">
        <v>0</v>
      </c>
      <c r="E239" s="41">
        <v>0</v>
      </c>
      <c r="F239" s="41">
        <v>0</v>
      </c>
      <c r="G239" s="41">
        <v>0</v>
      </c>
      <c r="H239" s="25"/>
      <c r="I239" s="25"/>
      <c r="J239" s="25"/>
      <c r="K239" s="25"/>
    </row>
    <row r="240" spans="1:11" ht="14.1" customHeight="1" x14ac:dyDescent="0.25">
      <c r="A240" s="25"/>
      <c r="B240" s="25"/>
      <c r="C240" s="40" t="s">
        <v>94</v>
      </c>
      <c r="D240" s="41">
        <v>0</v>
      </c>
      <c r="E240" s="41">
        <v>0</v>
      </c>
      <c r="F240" s="41">
        <v>0</v>
      </c>
      <c r="G240" s="41">
        <v>0</v>
      </c>
      <c r="H240" s="25"/>
      <c r="I240" s="25"/>
      <c r="J240" s="25"/>
      <c r="K240" s="25"/>
    </row>
    <row r="241" spans="1:11" ht="14.1" customHeight="1" x14ac:dyDescent="0.25">
      <c r="A241" s="25"/>
      <c r="B241" s="25"/>
      <c r="C241" s="40" t="s">
        <v>95</v>
      </c>
      <c r="D241" s="41">
        <v>0</v>
      </c>
      <c r="E241" s="41">
        <v>0</v>
      </c>
      <c r="F241" s="41">
        <v>0</v>
      </c>
      <c r="G241" s="41">
        <v>0</v>
      </c>
      <c r="H241" s="25"/>
      <c r="I241" s="25"/>
      <c r="J241" s="25"/>
      <c r="K241" s="25"/>
    </row>
    <row r="242" spans="1:11" ht="14.1" customHeight="1" x14ac:dyDescent="0.25">
      <c r="A242" s="25"/>
      <c r="B242" s="25"/>
      <c r="C242" s="40" t="s">
        <v>97</v>
      </c>
      <c r="D242" s="41">
        <v>0</v>
      </c>
      <c r="E242" s="41">
        <v>0</v>
      </c>
      <c r="F242" s="41">
        <v>0</v>
      </c>
      <c r="G242" s="41">
        <v>0</v>
      </c>
      <c r="H242" s="25"/>
      <c r="I242" s="25"/>
      <c r="J242" s="25"/>
      <c r="K242" s="25"/>
    </row>
    <row r="243" spans="1:11" ht="14.1" customHeight="1" x14ac:dyDescent="0.25">
      <c r="A243" s="25"/>
      <c r="B243" s="25"/>
      <c r="C243" s="40" t="s">
        <v>83</v>
      </c>
      <c r="D243" s="41">
        <v>0</v>
      </c>
      <c r="E243" s="41">
        <v>0</v>
      </c>
      <c r="F243" s="41">
        <v>0</v>
      </c>
      <c r="G243" s="41">
        <v>0</v>
      </c>
      <c r="H243" s="25"/>
      <c r="I243" s="25"/>
      <c r="J243" s="25"/>
      <c r="K243" s="25"/>
    </row>
    <row r="244" spans="1:11" ht="14.1" customHeight="1" x14ac:dyDescent="0.25">
      <c r="A244" s="25"/>
      <c r="B244" s="25"/>
      <c r="C244" s="40" t="s">
        <v>92</v>
      </c>
      <c r="D244" s="41">
        <v>0</v>
      </c>
      <c r="E244" s="41">
        <v>0</v>
      </c>
      <c r="F244" s="41">
        <v>0</v>
      </c>
      <c r="G244" s="41">
        <v>0</v>
      </c>
      <c r="H244" s="25"/>
      <c r="I244" s="25"/>
      <c r="J244" s="25"/>
      <c r="K244" s="25"/>
    </row>
    <row r="245" spans="1:11" ht="14.1" customHeight="1" x14ac:dyDescent="0.25">
      <c r="A245" s="25"/>
      <c r="B245" s="25"/>
      <c r="C245" s="40" t="s">
        <v>93</v>
      </c>
      <c r="D245" s="41">
        <v>0</v>
      </c>
      <c r="E245" s="41">
        <v>0</v>
      </c>
      <c r="F245" s="41">
        <v>0</v>
      </c>
      <c r="G245" s="41">
        <v>0</v>
      </c>
      <c r="H245" s="25"/>
      <c r="I245" s="25"/>
      <c r="J245" s="25"/>
      <c r="K245" s="25"/>
    </row>
    <row r="246" spans="1:11" ht="14.1" customHeight="1" x14ac:dyDescent="0.25">
      <c r="A246" s="25"/>
      <c r="B246" s="25"/>
      <c r="C246" s="40" t="s">
        <v>94</v>
      </c>
      <c r="D246" s="41">
        <v>0</v>
      </c>
      <c r="E246" s="41">
        <v>0</v>
      </c>
      <c r="F246" s="41">
        <v>0</v>
      </c>
      <c r="G246" s="41">
        <v>0</v>
      </c>
      <c r="H246" s="25"/>
      <c r="I246" s="25"/>
      <c r="J246" s="25"/>
      <c r="K246" s="25"/>
    </row>
    <row r="247" spans="1:11" ht="14.1" customHeight="1" x14ac:dyDescent="0.25">
      <c r="A247" s="25"/>
      <c r="B247" s="25"/>
      <c r="C247" s="40" t="s">
        <v>95</v>
      </c>
      <c r="D247" s="41">
        <v>0</v>
      </c>
      <c r="E247" s="41">
        <v>0</v>
      </c>
      <c r="F247" s="41">
        <v>0</v>
      </c>
      <c r="G247" s="41">
        <v>0</v>
      </c>
      <c r="H247" s="25"/>
      <c r="I247" s="25"/>
      <c r="J247" s="25"/>
      <c r="K247" s="25"/>
    </row>
    <row r="248" spans="1:11" ht="14.1" customHeight="1" x14ac:dyDescent="0.25">
      <c r="A248" s="25"/>
      <c r="B248" s="25"/>
      <c r="C248" s="40" t="s">
        <v>98</v>
      </c>
      <c r="D248" s="41">
        <v>0</v>
      </c>
      <c r="E248" s="41">
        <v>0</v>
      </c>
      <c r="F248" s="41">
        <v>0</v>
      </c>
      <c r="G248" s="41">
        <v>0</v>
      </c>
      <c r="H248" s="25"/>
      <c r="I248" s="25"/>
      <c r="J248" s="25"/>
      <c r="K248" s="25"/>
    </row>
    <row r="249" spans="1:11" ht="14.1" customHeight="1" x14ac:dyDescent="0.25">
      <c r="A249" s="25"/>
      <c r="B249" s="25"/>
      <c r="C249" s="40" t="s">
        <v>99</v>
      </c>
      <c r="D249" s="41">
        <v>0</v>
      </c>
      <c r="E249" s="41">
        <v>0</v>
      </c>
      <c r="F249" s="41">
        <v>0</v>
      </c>
      <c r="G249" s="41">
        <v>0</v>
      </c>
      <c r="H249" s="25"/>
      <c r="I249" s="25"/>
      <c r="J249" s="25"/>
      <c r="K249" s="25"/>
    </row>
    <row r="250" spans="1:11" ht="14.1" customHeight="1" x14ac:dyDescent="0.25">
      <c r="A250" s="25"/>
      <c r="B250" s="25"/>
      <c r="C250" s="36" t="s">
        <v>100</v>
      </c>
      <c r="D250" s="41">
        <v>0</v>
      </c>
      <c r="E250" s="41">
        <v>300000</v>
      </c>
      <c r="F250" s="41">
        <v>300000</v>
      </c>
      <c r="G250" s="41">
        <v>300000</v>
      </c>
      <c r="H250" s="25"/>
      <c r="I250" s="25"/>
      <c r="J250" s="25"/>
      <c r="K250" s="25"/>
    </row>
    <row r="251" spans="1:11" ht="14.1" customHeight="1" x14ac:dyDescent="0.25">
      <c r="A251" s="25"/>
      <c r="B251" s="25"/>
      <c r="C251" s="29" t="s">
        <v>313</v>
      </c>
      <c r="D251" s="1585" t="s">
        <v>314</v>
      </c>
      <c r="E251" s="1586"/>
      <c r="F251" s="1586"/>
      <c r="G251" s="1586"/>
      <c r="H251" s="25"/>
      <c r="I251" s="25"/>
      <c r="J251" s="25"/>
      <c r="K251" s="25"/>
    </row>
    <row r="252" spans="1:11" ht="14.1" customHeight="1" x14ac:dyDescent="0.25">
      <c r="A252" s="25"/>
      <c r="B252" s="25"/>
      <c r="C252" s="30" t="s">
        <v>50</v>
      </c>
      <c r="D252" s="1575" t="s">
        <v>315</v>
      </c>
      <c r="E252" s="1576"/>
      <c r="F252" s="1576"/>
      <c r="G252" s="1576"/>
      <c r="H252" s="25"/>
      <c r="I252" s="25"/>
      <c r="J252" s="25"/>
      <c r="K252" s="25"/>
    </row>
    <row r="253" spans="1:11" ht="14.1" customHeight="1" x14ac:dyDescent="0.25">
      <c r="A253" s="25"/>
      <c r="B253" s="25"/>
      <c r="C253" s="31" t="s">
        <v>52</v>
      </c>
      <c r="D253" s="1587" t="s">
        <v>314</v>
      </c>
      <c r="E253" s="1588"/>
      <c r="F253" s="1588"/>
      <c r="G253" s="1588"/>
      <c r="H253" s="25"/>
      <c r="I253" s="25"/>
      <c r="J253" s="25"/>
      <c r="K253" s="25"/>
    </row>
    <row r="254" spans="1:11" ht="14.1" customHeight="1" x14ac:dyDescent="0.25">
      <c r="A254" s="25"/>
      <c r="B254" s="25"/>
      <c r="C254" s="31" t="s">
        <v>54</v>
      </c>
      <c r="D254" s="1587" t="s">
        <v>316</v>
      </c>
      <c r="E254" s="1588"/>
      <c r="F254" s="1588"/>
      <c r="G254" s="1588"/>
      <c r="H254" s="25"/>
      <c r="I254" s="25"/>
      <c r="J254" s="25"/>
      <c r="K254" s="25"/>
    </row>
    <row r="255" spans="1:11" ht="15" customHeight="1" x14ac:dyDescent="0.25">
      <c r="A255" s="25"/>
      <c r="B255" s="25"/>
      <c r="C255" s="32"/>
      <c r="D255" s="33">
        <v>2023</v>
      </c>
      <c r="E255" s="33">
        <v>2024</v>
      </c>
      <c r="F255" s="33">
        <v>2025</v>
      </c>
      <c r="G255" s="33">
        <v>2026</v>
      </c>
      <c r="H255" s="25"/>
      <c r="I255" s="25"/>
      <c r="J255" s="25"/>
      <c r="K255" s="25"/>
    </row>
    <row r="256" spans="1:11" ht="15" customHeight="1" x14ac:dyDescent="0.25">
      <c r="A256" s="25"/>
      <c r="B256" s="25"/>
      <c r="C256" s="34"/>
      <c r="D256" s="35" t="s">
        <v>17</v>
      </c>
      <c r="E256" s="35" t="s">
        <v>18</v>
      </c>
      <c r="F256" s="35" t="s">
        <v>18</v>
      </c>
      <c r="G256" s="35" t="s">
        <v>18</v>
      </c>
      <c r="H256" s="25"/>
      <c r="I256" s="25"/>
      <c r="J256" s="25"/>
      <c r="K256" s="25"/>
    </row>
    <row r="257" spans="1:11" ht="14.1" customHeight="1" x14ac:dyDescent="0.25">
      <c r="A257" s="25"/>
      <c r="B257" s="25"/>
      <c r="C257" s="38" t="s">
        <v>56</v>
      </c>
      <c r="D257" s="39" t="s">
        <v>212</v>
      </c>
      <c r="E257" s="39" t="s">
        <v>212</v>
      </c>
      <c r="F257" s="39" t="s">
        <v>212</v>
      </c>
      <c r="G257" s="39" t="s">
        <v>212</v>
      </c>
      <c r="H257" s="25"/>
      <c r="I257" s="25"/>
      <c r="J257" s="25"/>
      <c r="K257" s="25"/>
    </row>
    <row r="258" spans="1:11" ht="14.1" customHeight="1" x14ac:dyDescent="0.25">
      <c r="A258" s="25"/>
      <c r="B258" s="25"/>
      <c r="C258" s="38" t="s">
        <v>59</v>
      </c>
      <c r="D258" s="39" t="s">
        <v>317</v>
      </c>
      <c r="E258" s="39" t="s">
        <v>318</v>
      </c>
      <c r="F258" s="39" t="s">
        <v>318</v>
      </c>
      <c r="G258" s="39" t="s">
        <v>318</v>
      </c>
      <c r="H258" s="25"/>
      <c r="I258" s="25"/>
      <c r="J258" s="25"/>
      <c r="K258" s="25"/>
    </row>
    <row r="259" spans="1:11" ht="14.1" customHeight="1" x14ac:dyDescent="0.25">
      <c r="A259" s="25"/>
      <c r="B259" s="25"/>
      <c r="C259" s="38" t="s">
        <v>63</v>
      </c>
      <c r="D259" s="39" t="s">
        <v>319</v>
      </c>
      <c r="E259" s="39" t="s">
        <v>320</v>
      </c>
      <c r="F259" s="39" t="s">
        <v>320</v>
      </c>
      <c r="G259" s="39" t="s">
        <v>320</v>
      </c>
      <c r="H259" s="25"/>
      <c r="I259" s="25"/>
      <c r="J259" s="25"/>
      <c r="K259" s="25"/>
    </row>
    <row r="260" spans="1:11" ht="14.1" customHeight="1" x14ac:dyDescent="0.25">
      <c r="A260" s="25"/>
      <c r="B260" s="25"/>
      <c r="C260" s="38" t="s">
        <v>68</v>
      </c>
      <c r="D260" s="39" t="s">
        <v>69</v>
      </c>
      <c r="E260" s="39" t="s">
        <v>75</v>
      </c>
      <c r="F260" s="39" t="s">
        <v>75</v>
      </c>
      <c r="G260" s="39" t="s">
        <v>75</v>
      </c>
      <c r="H260" s="25"/>
      <c r="I260" s="25"/>
      <c r="J260" s="25"/>
      <c r="K260" s="25"/>
    </row>
    <row r="261" spans="1:11" ht="14.1" customHeight="1" x14ac:dyDescent="0.25">
      <c r="A261" s="25"/>
      <c r="B261" s="25"/>
      <c r="C261" s="38" t="s">
        <v>73</v>
      </c>
      <c r="D261" s="39" t="s">
        <v>69</v>
      </c>
      <c r="E261" s="39" t="s">
        <v>321</v>
      </c>
      <c r="F261" s="39" t="s">
        <v>75</v>
      </c>
      <c r="G261" s="39" t="s">
        <v>75</v>
      </c>
      <c r="H261" s="25"/>
      <c r="I261" s="25"/>
      <c r="J261" s="25"/>
      <c r="K261" s="25"/>
    </row>
    <row r="262" spans="1:11" ht="14.1" customHeight="1" x14ac:dyDescent="0.25">
      <c r="A262" s="25"/>
      <c r="B262" s="25"/>
      <c r="C262" s="38" t="s">
        <v>77</v>
      </c>
      <c r="D262" s="39" t="s">
        <v>69</v>
      </c>
      <c r="E262" s="39" t="s">
        <v>321</v>
      </c>
      <c r="F262" s="39" t="s">
        <v>75</v>
      </c>
      <c r="G262" s="39" t="s">
        <v>75</v>
      </c>
      <c r="H262" s="25"/>
      <c r="I262" s="25"/>
      <c r="J262" s="25"/>
      <c r="K262" s="25"/>
    </row>
    <row r="263" spans="1:11" ht="14.1" customHeight="1" x14ac:dyDescent="0.25">
      <c r="A263" s="25"/>
      <c r="B263" s="25"/>
      <c r="C263" s="1589" t="s">
        <v>81</v>
      </c>
      <c r="D263" s="1590"/>
      <c r="E263" s="1590"/>
      <c r="F263" s="1590"/>
      <c r="G263" s="1590"/>
      <c r="H263" s="25"/>
      <c r="I263" s="25"/>
      <c r="J263" s="25"/>
      <c r="K263" s="25"/>
    </row>
    <row r="264" spans="1:11" ht="14.1" customHeight="1" x14ac:dyDescent="0.25">
      <c r="A264" s="25"/>
      <c r="B264" s="25"/>
      <c r="C264" s="32"/>
      <c r="D264" s="33">
        <v>2023</v>
      </c>
      <c r="E264" s="33">
        <v>2024</v>
      </c>
      <c r="F264" s="33">
        <v>2025</v>
      </c>
      <c r="G264" s="33">
        <v>2026</v>
      </c>
      <c r="H264" s="25"/>
      <c r="I264" s="25"/>
      <c r="J264" s="25"/>
      <c r="K264" s="25"/>
    </row>
    <row r="265" spans="1:11" ht="14.1" customHeight="1" x14ac:dyDescent="0.25">
      <c r="A265" s="25"/>
      <c r="B265" s="25"/>
      <c r="C265" s="34"/>
      <c r="D265" s="35" t="s">
        <v>17</v>
      </c>
      <c r="E265" s="35" t="s">
        <v>18</v>
      </c>
      <c r="F265" s="35" t="s">
        <v>18</v>
      </c>
      <c r="G265" s="35" t="s">
        <v>18</v>
      </c>
      <c r="H265" s="25"/>
      <c r="I265" s="25"/>
      <c r="J265" s="25"/>
      <c r="K265" s="25"/>
    </row>
    <row r="266" spans="1:11" ht="14.1" customHeight="1" x14ac:dyDescent="0.25">
      <c r="A266" s="25"/>
      <c r="B266" s="25"/>
      <c r="C266" s="40" t="s">
        <v>82</v>
      </c>
      <c r="D266" s="41">
        <v>0</v>
      </c>
      <c r="E266" s="41">
        <v>0</v>
      </c>
      <c r="F266" s="41">
        <v>0</v>
      </c>
      <c r="G266" s="41">
        <v>0</v>
      </c>
      <c r="H266" s="25"/>
      <c r="I266" s="25"/>
      <c r="J266" s="25"/>
      <c r="K266" s="25"/>
    </row>
    <row r="267" spans="1:11" ht="14.1" customHeight="1" x14ac:dyDescent="0.25">
      <c r="A267" s="25"/>
      <c r="B267" s="25"/>
      <c r="C267" s="40" t="s">
        <v>83</v>
      </c>
      <c r="D267" s="41">
        <v>0</v>
      </c>
      <c r="E267" s="41">
        <v>0</v>
      </c>
      <c r="F267" s="41">
        <v>0</v>
      </c>
      <c r="G267" s="41">
        <v>0</v>
      </c>
      <c r="H267" s="25"/>
      <c r="I267" s="25"/>
      <c r="J267" s="25"/>
      <c r="K267" s="25"/>
    </row>
    <row r="268" spans="1:11" ht="14.1" customHeight="1" x14ac:dyDescent="0.25">
      <c r="A268" s="25"/>
      <c r="B268" s="25"/>
      <c r="C268" s="40" t="s">
        <v>84</v>
      </c>
      <c r="D268" s="41">
        <v>0</v>
      </c>
      <c r="E268" s="41">
        <v>0</v>
      </c>
      <c r="F268" s="41">
        <v>0</v>
      </c>
      <c r="G268" s="41">
        <v>0</v>
      </c>
      <c r="H268" s="25"/>
      <c r="I268" s="25"/>
      <c r="J268" s="25"/>
      <c r="K268" s="25"/>
    </row>
    <row r="269" spans="1:11" ht="14.1" customHeight="1" x14ac:dyDescent="0.25">
      <c r="A269" s="25"/>
      <c r="B269" s="25"/>
      <c r="C269" s="40" t="s">
        <v>85</v>
      </c>
      <c r="D269" s="41">
        <v>0</v>
      </c>
      <c r="E269" s="41">
        <v>0</v>
      </c>
      <c r="F269" s="41">
        <v>0</v>
      </c>
      <c r="G269" s="41">
        <v>0</v>
      </c>
      <c r="H269" s="25"/>
      <c r="I269" s="25"/>
      <c r="J269" s="25"/>
      <c r="K269" s="25"/>
    </row>
    <row r="270" spans="1:11" ht="14.1" customHeight="1" x14ac:dyDescent="0.25">
      <c r="A270" s="25"/>
      <c r="B270" s="25"/>
      <c r="C270" s="40" t="s">
        <v>83</v>
      </c>
      <c r="D270" s="41">
        <v>0</v>
      </c>
      <c r="E270" s="41">
        <v>0</v>
      </c>
      <c r="F270" s="41">
        <v>0</v>
      </c>
      <c r="G270" s="41">
        <v>0</v>
      </c>
      <c r="H270" s="25"/>
      <c r="I270" s="25"/>
      <c r="J270" s="25"/>
      <c r="K270" s="25"/>
    </row>
    <row r="271" spans="1:11" ht="14.1" customHeight="1" x14ac:dyDescent="0.25">
      <c r="A271" s="25"/>
      <c r="B271" s="25"/>
      <c r="C271" s="40" t="s">
        <v>84</v>
      </c>
      <c r="D271" s="41">
        <v>0</v>
      </c>
      <c r="E271" s="41">
        <v>0</v>
      </c>
      <c r="F271" s="41">
        <v>0</v>
      </c>
      <c r="G271" s="41">
        <v>0</v>
      </c>
      <c r="H271" s="25"/>
      <c r="I271" s="25"/>
      <c r="J271" s="25"/>
      <c r="K271" s="25"/>
    </row>
    <row r="272" spans="1:11" ht="14.1" customHeight="1" x14ac:dyDescent="0.25">
      <c r="A272" s="25"/>
      <c r="B272" s="25"/>
      <c r="C272" s="40" t="s">
        <v>86</v>
      </c>
      <c r="D272" s="41">
        <v>0</v>
      </c>
      <c r="E272" s="41">
        <v>0</v>
      </c>
      <c r="F272" s="41">
        <v>0</v>
      </c>
      <c r="G272" s="41">
        <v>0</v>
      </c>
      <c r="H272" s="25"/>
      <c r="I272" s="25"/>
      <c r="J272" s="25"/>
      <c r="K272" s="25"/>
    </row>
    <row r="273" spans="1:11" ht="14.1" customHeight="1" x14ac:dyDescent="0.25">
      <c r="A273" s="25"/>
      <c r="B273" s="25"/>
      <c r="C273" s="40" t="s">
        <v>83</v>
      </c>
      <c r="D273" s="41">
        <v>0</v>
      </c>
      <c r="E273" s="41">
        <v>0</v>
      </c>
      <c r="F273" s="41">
        <v>0</v>
      </c>
      <c r="G273" s="41">
        <v>0</v>
      </c>
      <c r="H273" s="25"/>
      <c r="I273" s="25"/>
      <c r="J273" s="25"/>
      <c r="K273" s="25"/>
    </row>
    <row r="274" spans="1:11" ht="14.1" customHeight="1" x14ac:dyDescent="0.25">
      <c r="A274" s="25"/>
      <c r="B274" s="25"/>
      <c r="C274" s="40" t="s">
        <v>84</v>
      </c>
      <c r="D274" s="41">
        <v>0</v>
      </c>
      <c r="E274" s="41">
        <v>0</v>
      </c>
      <c r="F274" s="41">
        <v>0</v>
      </c>
      <c r="G274" s="41">
        <v>0</v>
      </c>
      <c r="H274" s="25"/>
      <c r="I274" s="25"/>
      <c r="J274" s="25"/>
      <c r="K274" s="25"/>
    </row>
    <row r="275" spans="1:11" ht="14.1" customHeight="1" x14ac:dyDescent="0.25">
      <c r="A275" s="25"/>
      <c r="B275" s="25"/>
      <c r="C275" s="40" t="s">
        <v>87</v>
      </c>
      <c r="D275" s="41">
        <v>0</v>
      </c>
      <c r="E275" s="41">
        <v>0</v>
      </c>
      <c r="F275" s="41">
        <v>0</v>
      </c>
      <c r="G275" s="41">
        <v>0</v>
      </c>
      <c r="H275" s="25"/>
      <c r="I275" s="25"/>
      <c r="J275" s="25"/>
      <c r="K275" s="25"/>
    </row>
    <row r="276" spans="1:11" ht="14.1" customHeight="1" x14ac:dyDescent="0.25">
      <c r="A276" s="25"/>
      <c r="B276" s="25"/>
      <c r="C276" s="40" t="s">
        <v>83</v>
      </c>
      <c r="D276" s="41">
        <v>0</v>
      </c>
      <c r="E276" s="41">
        <v>0</v>
      </c>
      <c r="F276" s="41">
        <v>0</v>
      </c>
      <c r="G276" s="41">
        <v>0</v>
      </c>
      <c r="H276" s="25"/>
      <c r="I276" s="25"/>
      <c r="J276" s="25"/>
      <c r="K276" s="25"/>
    </row>
    <row r="277" spans="1:11" ht="14.1" customHeight="1" x14ac:dyDescent="0.25">
      <c r="A277" s="25"/>
      <c r="B277" s="25"/>
      <c r="C277" s="40" t="s">
        <v>84</v>
      </c>
      <c r="D277" s="41">
        <v>0</v>
      </c>
      <c r="E277" s="41">
        <v>0</v>
      </c>
      <c r="F277" s="41">
        <v>0</v>
      </c>
      <c r="G277" s="41">
        <v>0</v>
      </c>
      <c r="H277" s="25"/>
      <c r="I277" s="25"/>
      <c r="J277" s="25"/>
      <c r="K277" s="25"/>
    </row>
    <row r="278" spans="1:11" ht="14.1" customHeight="1" x14ac:dyDescent="0.25">
      <c r="A278" s="25"/>
      <c r="B278" s="25"/>
      <c r="C278" s="40" t="s">
        <v>88</v>
      </c>
      <c r="D278" s="41">
        <v>0</v>
      </c>
      <c r="E278" s="41">
        <v>0</v>
      </c>
      <c r="F278" s="41">
        <v>0</v>
      </c>
      <c r="G278" s="41">
        <v>0</v>
      </c>
      <c r="H278" s="25"/>
      <c r="I278" s="25"/>
      <c r="J278" s="25"/>
      <c r="K278" s="25"/>
    </row>
    <row r="279" spans="1:11" ht="14.1" customHeight="1" x14ac:dyDescent="0.25">
      <c r="A279" s="25"/>
      <c r="B279" s="25"/>
      <c r="C279" s="40" t="s">
        <v>83</v>
      </c>
      <c r="D279" s="41">
        <v>0</v>
      </c>
      <c r="E279" s="41">
        <v>0</v>
      </c>
      <c r="F279" s="41">
        <v>0</v>
      </c>
      <c r="G279" s="41">
        <v>0</v>
      </c>
      <c r="H279" s="25"/>
      <c r="I279" s="25"/>
      <c r="J279" s="25"/>
      <c r="K279" s="25"/>
    </row>
    <row r="280" spans="1:11" ht="14.1" customHeight="1" x14ac:dyDescent="0.25">
      <c r="A280" s="25"/>
      <c r="B280" s="25"/>
      <c r="C280" s="40" t="s">
        <v>84</v>
      </c>
      <c r="D280" s="41">
        <v>0</v>
      </c>
      <c r="E280" s="41">
        <v>0</v>
      </c>
      <c r="F280" s="41">
        <v>0</v>
      </c>
      <c r="G280" s="41">
        <v>0</v>
      </c>
      <c r="H280" s="25"/>
      <c r="I280" s="25"/>
      <c r="J280" s="25"/>
      <c r="K280" s="25"/>
    </row>
    <row r="281" spans="1:11" ht="14.1" customHeight="1" x14ac:dyDescent="0.25">
      <c r="A281" s="25"/>
      <c r="B281" s="25"/>
      <c r="C281" s="40" t="s">
        <v>89</v>
      </c>
      <c r="D281" s="41">
        <v>0</v>
      </c>
      <c r="E281" s="41">
        <v>0</v>
      </c>
      <c r="F281" s="41">
        <v>0</v>
      </c>
      <c r="G281" s="41">
        <v>0</v>
      </c>
      <c r="H281" s="25"/>
      <c r="I281" s="25"/>
      <c r="J281" s="25"/>
      <c r="K281" s="25"/>
    </row>
    <row r="282" spans="1:11" ht="14.1" customHeight="1" x14ac:dyDescent="0.25">
      <c r="A282" s="25"/>
      <c r="B282" s="25"/>
      <c r="C282" s="40" t="s">
        <v>83</v>
      </c>
      <c r="D282" s="41">
        <v>0</v>
      </c>
      <c r="E282" s="41">
        <v>0</v>
      </c>
      <c r="F282" s="41">
        <v>0</v>
      </c>
      <c r="G282" s="41">
        <v>0</v>
      </c>
      <c r="H282" s="25"/>
      <c r="I282" s="25"/>
      <c r="J282" s="25"/>
      <c r="K282" s="25"/>
    </row>
    <row r="283" spans="1:11" ht="14.1" customHeight="1" x14ac:dyDescent="0.25">
      <c r="A283" s="25"/>
      <c r="B283" s="25"/>
      <c r="C283" s="40" t="s">
        <v>84</v>
      </c>
      <c r="D283" s="41">
        <v>0</v>
      </c>
      <c r="E283" s="41">
        <v>0</v>
      </c>
      <c r="F283" s="41">
        <v>0</v>
      </c>
      <c r="G283" s="41">
        <v>0</v>
      </c>
      <c r="H283" s="25"/>
      <c r="I283" s="25"/>
      <c r="J283" s="25"/>
      <c r="K283" s="25"/>
    </row>
    <row r="284" spans="1:11" ht="14.1" customHeight="1" x14ac:dyDescent="0.25">
      <c r="A284" s="25"/>
      <c r="B284" s="25"/>
      <c r="C284" s="40" t="s">
        <v>90</v>
      </c>
      <c r="D284" s="41">
        <v>0</v>
      </c>
      <c r="E284" s="41">
        <v>0</v>
      </c>
      <c r="F284" s="41">
        <v>0</v>
      </c>
      <c r="G284" s="41">
        <v>0</v>
      </c>
      <c r="H284" s="25"/>
      <c r="I284" s="25"/>
      <c r="J284" s="25"/>
      <c r="K284" s="25"/>
    </row>
    <row r="285" spans="1:11" ht="14.1" customHeight="1" x14ac:dyDescent="0.25">
      <c r="A285" s="25"/>
      <c r="B285" s="25"/>
      <c r="C285" s="40" t="s">
        <v>83</v>
      </c>
      <c r="D285" s="41">
        <v>0</v>
      </c>
      <c r="E285" s="41">
        <v>0</v>
      </c>
      <c r="F285" s="41">
        <v>0</v>
      </c>
      <c r="G285" s="41">
        <v>0</v>
      </c>
      <c r="H285" s="25"/>
      <c r="I285" s="25"/>
      <c r="J285" s="25"/>
      <c r="K285" s="25"/>
    </row>
    <row r="286" spans="1:11" ht="14.1" customHeight="1" x14ac:dyDescent="0.25">
      <c r="A286" s="25"/>
      <c r="B286" s="25"/>
      <c r="C286" s="40" t="s">
        <v>84</v>
      </c>
      <c r="D286" s="41">
        <v>0</v>
      </c>
      <c r="E286" s="41">
        <v>0</v>
      </c>
      <c r="F286" s="41">
        <v>0</v>
      </c>
      <c r="G286" s="41">
        <v>0</v>
      </c>
      <c r="H286" s="25"/>
      <c r="I286" s="25"/>
      <c r="J286" s="25"/>
      <c r="K286" s="25"/>
    </row>
    <row r="287" spans="1:11" ht="14.1" customHeight="1" x14ac:dyDescent="0.25">
      <c r="A287" s="25"/>
      <c r="B287" s="25"/>
      <c r="C287" s="40" t="s">
        <v>91</v>
      </c>
      <c r="D287" s="41">
        <v>0</v>
      </c>
      <c r="E287" s="41">
        <v>0</v>
      </c>
      <c r="F287" s="41">
        <v>0</v>
      </c>
      <c r="G287" s="41">
        <v>0</v>
      </c>
      <c r="H287" s="25"/>
      <c r="I287" s="25"/>
      <c r="J287" s="25"/>
      <c r="K287" s="25"/>
    </row>
    <row r="288" spans="1:11" ht="14.1" customHeight="1" x14ac:dyDescent="0.25">
      <c r="A288" s="25"/>
      <c r="B288" s="25"/>
      <c r="C288" s="40" t="s">
        <v>83</v>
      </c>
      <c r="D288" s="41">
        <v>0</v>
      </c>
      <c r="E288" s="41">
        <v>0</v>
      </c>
      <c r="F288" s="41">
        <v>0</v>
      </c>
      <c r="G288" s="41">
        <v>0</v>
      </c>
      <c r="H288" s="25"/>
      <c r="I288" s="25"/>
      <c r="J288" s="25"/>
      <c r="K288" s="25"/>
    </row>
    <row r="289" spans="1:11" ht="14.1" customHeight="1" x14ac:dyDescent="0.25">
      <c r="A289" s="25"/>
      <c r="B289" s="25"/>
      <c r="C289" s="40" t="s">
        <v>92</v>
      </c>
      <c r="D289" s="41">
        <v>0</v>
      </c>
      <c r="E289" s="41">
        <v>0</v>
      </c>
      <c r="F289" s="41">
        <v>0</v>
      </c>
      <c r="G289" s="41">
        <v>0</v>
      </c>
      <c r="H289" s="25"/>
      <c r="I289" s="25"/>
      <c r="J289" s="25"/>
      <c r="K289" s="25"/>
    </row>
    <row r="290" spans="1:11" ht="14.1" customHeight="1" x14ac:dyDescent="0.25">
      <c r="A290" s="25"/>
      <c r="B290" s="25"/>
      <c r="C290" s="40" t="s">
        <v>93</v>
      </c>
      <c r="D290" s="41">
        <v>0</v>
      </c>
      <c r="E290" s="41">
        <v>0</v>
      </c>
      <c r="F290" s="41">
        <v>0</v>
      </c>
      <c r="G290" s="41">
        <v>0</v>
      </c>
      <c r="H290" s="25"/>
      <c r="I290" s="25"/>
      <c r="J290" s="25"/>
      <c r="K290" s="25"/>
    </row>
    <row r="291" spans="1:11" ht="14.1" customHeight="1" x14ac:dyDescent="0.25">
      <c r="A291" s="25"/>
      <c r="B291" s="25"/>
      <c r="C291" s="40" t="s">
        <v>94</v>
      </c>
      <c r="D291" s="41">
        <v>0</v>
      </c>
      <c r="E291" s="41">
        <v>0</v>
      </c>
      <c r="F291" s="41">
        <v>0</v>
      </c>
      <c r="G291" s="41">
        <v>0</v>
      </c>
      <c r="H291" s="25"/>
      <c r="I291" s="25"/>
      <c r="J291" s="25"/>
      <c r="K291" s="25"/>
    </row>
    <row r="292" spans="1:11" ht="14.1" customHeight="1" x14ac:dyDescent="0.25">
      <c r="A292" s="25"/>
      <c r="B292" s="25"/>
      <c r="C292" s="40" t="s">
        <v>95</v>
      </c>
      <c r="D292" s="41">
        <v>0</v>
      </c>
      <c r="E292" s="41">
        <v>0</v>
      </c>
      <c r="F292" s="41">
        <v>0</v>
      </c>
      <c r="G292" s="41">
        <v>0</v>
      </c>
      <c r="H292" s="25"/>
      <c r="I292" s="25"/>
      <c r="J292" s="25"/>
      <c r="K292" s="25"/>
    </row>
    <row r="293" spans="1:11" ht="14.1" customHeight="1" x14ac:dyDescent="0.25">
      <c r="A293" s="25"/>
      <c r="B293" s="25"/>
      <c r="C293" s="40" t="s">
        <v>96</v>
      </c>
      <c r="D293" s="41">
        <v>0</v>
      </c>
      <c r="E293" s="41">
        <v>700000</v>
      </c>
      <c r="F293" s="41">
        <v>700000</v>
      </c>
      <c r="G293" s="41">
        <v>700000</v>
      </c>
      <c r="H293" s="25"/>
      <c r="I293" s="25"/>
      <c r="J293" s="25"/>
      <c r="K293" s="25"/>
    </row>
    <row r="294" spans="1:11" ht="14.1" customHeight="1" x14ac:dyDescent="0.25">
      <c r="A294" s="25"/>
      <c r="B294" s="25"/>
      <c r="C294" s="40" t="s">
        <v>83</v>
      </c>
      <c r="D294" s="41">
        <v>0</v>
      </c>
      <c r="E294" s="41">
        <v>700000</v>
      </c>
      <c r="F294" s="41">
        <v>700000</v>
      </c>
      <c r="G294" s="41">
        <v>700000</v>
      </c>
      <c r="H294" s="25"/>
      <c r="I294" s="25"/>
      <c r="J294" s="25"/>
      <c r="K294" s="25"/>
    </row>
    <row r="295" spans="1:11" ht="14.1" customHeight="1" x14ac:dyDescent="0.25">
      <c r="A295" s="25"/>
      <c r="B295" s="25"/>
      <c r="C295" s="40" t="s">
        <v>92</v>
      </c>
      <c r="D295" s="41">
        <v>0</v>
      </c>
      <c r="E295" s="41">
        <v>0</v>
      </c>
      <c r="F295" s="41">
        <v>0</v>
      </c>
      <c r="G295" s="41">
        <v>0</v>
      </c>
      <c r="H295" s="25"/>
      <c r="I295" s="25"/>
      <c r="J295" s="25"/>
      <c r="K295" s="25"/>
    </row>
    <row r="296" spans="1:11" ht="14.1" customHeight="1" x14ac:dyDescent="0.25">
      <c r="A296" s="25"/>
      <c r="B296" s="25"/>
      <c r="C296" s="40" t="s">
        <v>93</v>
      </c>
      <c r="D296" s="41">
        <v>0</v>
      </c>
      <c r="E296" s="41">
        <v>0</v>
      </c>
      <c r="F296" s="41">
        <v>0</v>
      </c>
      <c r="G296" s="41">
        <v>0</v>
      </c>
      <c r="H296" s="25"/>
      <c r="I296" s="25"/>
      <c r="J296" s="25"/>
      <c r="K296" s="25"/>
    </row>
    <row r="297" spans="1:11" ht="14.1" customHeight="1" x14ac:dyDescent="0.25">
      <c r="A297" s="25"/>
      <c r="B297" s="25"/>
      <c r="C297" s="40" t="s">
        <v>94</v>
      </c>
      <c r="D297" s="41">
        <v>0</v>
      </c>
      <c r="E297" s="41">
        <v>0</v>
      </c>
      <c r="F297" s="41">
        <v>0</v>
      </c>
      <c r="G297" s="41">
        <v>0</v>
      </c>
      <c r="H297" s="25"/>
      <c r="I297" s="25"/>
      <c r="J297" s="25"/>
      <c r="K297" s="25"/>
    </row>
    <row r="298" spans="1:11" ht="14.1" customHeight="1" x14ac:dyDescent="0.25">
      <c r="A298" s="25"/>
      <c r="B298" s="25"/>
      <c r="C298" s="40" t="s">
        <v>95</v>
      </c>
      <c r="D298" s="41">
        <v>0</v>
      </c>
      <c r="E298" s="41">
        <v>0</v>
      </c>
      <c r="F298" s="41">
        <v>0</v>
      </c>
      <c r="G298" s="41">
        <v>0</v>
      </c>
      <c r="H298" s="25"/>
      <c r="I298" s="25"/>
      <c r="J298" s="25"/>
      <c r="K298" s="25"/>
    </row>
    <row r="299" spans="1:11" ht="14.1" customHeight="1" x14ac:dyDescent="0.25">
      <c r="A299" s="25"/>
      <c r="B299" s="25"/>
      <c r="C299" s="40" t="s">
        <v>97</v>
      </c>
      <c r="D299" s="41">
        <v>0</v>
      </c>
      <c r="E299" s="41">
        <v>0</v>
      </c>
      <c r="F299" s="41">
        <v>0</v>
      </c>
      <c r="G299" s="41">
        <v>0</v>
      </c>
      <c r="H299" s="25"/>
      <c r="I299" s="25"/>
      <c r="J299" s="25"/>
      <c r="K299" s="25"/>
    </row>
    <row r="300" spans="1:11" ht="14.1" customHeight="1" x14ac:dyDescent="0.25">
      <c r="A300" s="25"/>
      <c r="B300" s="25"/>
      <c r="C300" s="40" t="s">
        <v>83</v>
      </c>
      <c r="D300" s="41">
        <v>0</v>
      </c>
      <c r="E300" s="41">
        <v>0</v>
      </c>
      <c r="F300" s="41">
        <v>0</v>
      </c>
      <c r="G300" s="41">
        <v>0</v>
      </c>
      <c r="H300" s="25"/>
      <c r="I300" s="25"/>
      <c r="J300" s="25"/>
      <c r="K300" s="25"/>
    </row>
    <row r="301" spans="1:11" ht="14.1" customHeight="1" x14ac:dyDescent="0.25">
      <c r="A301" s="25"/>
      <c r="B301" s="25"/>
      <c r="C301" s="40" t="s">
        <v>92</v>
      </c>
      <c r="D301" s="41">
        <v>0</v>
      </c>
      <c r="E301" s="41">
        <v>0</v>
      </c>
      <c r="F301" s="41">
        <v>0</v>
      </c>
      <c r="G301" s="41">
        <v>0</v>
      </c>
      <c r="H301" s="25"/>
      <c r="I301" s="25"/>
      <c r="J301" s="25"/>
      <c r="K301" s="25"/>
    </row>
    <row r="302" spans="1:11" ht="14.1" customHeight="1" x14ac:dyDescent="0.25">
      <c r="A302" s="25"/>
      <c r="B302" s="25"/>
      <c r="C302" s="40" t="s">
        <v>93</v>
      </c>
      <c r="D302" s="41">
        <v>0</v>
      </c>
      <c r="E302" s="41">
        <v>0</v>
      </c>
      <c r="F302" s="41">
        <v>0</v>
      </c>
      <c r="G302" s="41">
        <v>0</v>
      </c>
      <c r="H302" s="25"/>
      <c r="I302" s="25"/>
      <c r="J302" s="25"/>
      <c r="K302" s="25"/>
    </row>
    <row r="303" spans="1:11" ht="14.1" customHeight="1" x14ac:dyDescent="0.25">
      <c r="A303" s="25"/>
      <c r="B303" s="25"/>
      <c r="C303" s="40" t="s">
        <v>94</v>
      </c>
      <c r="D303" s="41">
        <v>0</v>
      </c>
      <c r="E303" s="41">
        <v>0</v>
      </c>
      <c r="F303" s="41">
        <v>0</v>
      </c>
      <c r="G303" s="41">
        <v>0</v>
      </c>
      <c r="H303" s="25"/>
      <c r="I303" s="25"/>
      <c r="J303" s="25"/>
      <c r="K303" s="25"/>
    </row>
    <row r="304" spans="1:11" ht="14.1" customHeight="1" x14ac:dyDescent="0.25">
      <c r="A304" s="25"/>
      <c r="B304" s="25"/>
      <c r="C304" s="40" t="s">
        <v>95</v>
      </c>
      <c r="D304" s="41">
        <v>0</v>
      </c>
      <c r="E304" s="41">
        <v>0</v>
      </c>
      <c r="F304" s="41">
        <v>0</v>
      </c>
      <c r="G304" s="41">
        <v>0</v>
      </c>
      <c r="H304" s="25"/>
      <c r="I304" s="25"/>
      <c r="J304" s="25"/>
      <c r="K304" s="25"/>
    </row>
    <row r="305" spans="1:11" ht="14.1" customHeight="1" x14ac:dyDescent="0.25">
      <c r="A305" s="25"/>
      <c r="B305" s="25"/>
      <c r="C305" s="40" t="s">
        <v>98</v>
      </c>
      <c r="D305" s="41">
        <v>0</v>
      </c>
      <c r="E305" s="41">
        <v>0</v>
      </c>
      <c r="F305" s="41">
        <v>0</v>
      </c>
      <c r="G305" s="41">
        <v>0</v>
      </c>
      <c r="H305" s="25"/>
      <c r="I305" s="25"/>
      <c r="J305" s="25"/>
      <c r="K305" s="25"/>
    </row>
    <row r="306" spans="1:11" ht="14.1" customHeight="1" x14ac:dyDescent="0.25">
      <c r="A306" s="25"/>
      <c r="B306" s="25"/>
      <c r="C306" s="40" t="s">
        <v>99</v>
      </c>
      <c r="D306" s="41">
        <v>0</v>
      </c>
      <c r="E306" s="41">
        <v>0</v>
      </c>
      <c r="F306" s="41">
        <v>0</v>
      </c>
      <c r="G306" s="41">
        <v>0</v>
      </c>
      <c r="H306" s="25"/>
      <c r="I306" s="25"/>
      <c r="J306" s="25"/>
      <c r="K306" s="25"/>
    </row>
    <row r="307" spans="1:11" ht="14.1" customHeight="1" x14ac:dyDescent="0.25">
      <c r="A307" s="25"/>
      <c r="B307" s="25"/>
      <c r="C307" s="36" t="s">
        <v>100</v>
      </c>
      <c r="D307" s="41">
        <v>0</v>
      </c>
      <c r="E307" s="41">
        <v>700000</v>
      </c>
      <c r="F307" s="41">
        <v>700000</v>
      </c>
      <c r="G307" s="41">
        <v>700000</v>
      </c>
      <c r="H307" s="25"/>
      <c r="I307" s="25"/>
      <c r="J307" s="25"/>
      <c r="K307" s="25"/>
    </row>
    <row r="308" spans="1:11" ht="150.94999999999999" customHeight="1" x14ac:dyDescent="0.25">
      <c r="A308" s="25"/>
      <c r="B308" s="25"/>
      <c r="C308" s="28" t="s">
        <v>24</v>
      </c>
      <c r="D308" s="1583" t="s">
        <v>322</v>
      </c>
      <c r="E308" s="1584"/>
      <c r="F308" s="1584"/>
      <c r="G308" s="1584"/>
      <c r="H308" s="25"/>
      <c r="I308" s="25"/>
      <c r="J308" s="25"/>
      <c r="K308" s="25"/>
    </row>
    <row r="309" spans="1:11" ht="27.95" customHeight="1" x14ac:dyDescent="0.25">
      <c r="A309" s="25"/>
      <c r="B309" s="25"/>
      <c r="C309" s="38" t="s">
        <v>26</v>
      </c>
      <c r="D309" s="48">
        <v>2023</v>
      </c>
      <c r="E309" s="48">
        <v>2024</v>
      </c>
      <c r="F309" s="48">
        <v>2025</v>
      </c>
      <c r="G309" s="48">
        <v>2026</v>
      </c>
      <c r="H309" s="25"/>
      <c r="I309" s="25"/>
      <c r="J309" s="25"/>
      <c r="K309" s="25"/>
    </row>
    <row r="310" spans="1:11" ht="14.1" customHeight="1" x14ac:dyDescent="0.25">
      <c r="A310" s="25"/>
      <c r="B310" s="25"/>
      <c r="C310" s="49"/>
      <c r="D310" s="50" t="s">
        <v>17</v>
      </c>
      <c r="E310" s="50" t="s">
        <v>18</v>
      </c>
      <c r="F310" s="50" t="s">
        <v>18</v>
      </c>
      <c r="G310" s="50" t="s">
        <v>18</v>
      </c>
      <c r="H310" s="25"/>
      <c r="I310" s="25"/>
      <c r="J310" s="25"/>
      <c r="K310" s="25"/>
    </row>
    <row r="311" spans="1:11" ht="30.95" customHeight="1" x14ac:dyDescent="0.25">
      <c r="A311" s="25"/>
      <c r="B311" s="25"/>
      <c r="C311" s="38" t="s">
        <v>323</v>
      </c>
      <c r="D311" s="39" t="s">
        <v>324</v>
      </c>
      <c r="E311" s="39" t="s">
        <v>211</v>
      </c>
      <c r="F311" s="39" t="s">
        <v>211</v>
      </c>
      <c r="G311" s="39" t="s">
        <v>211</v>
      </c>
      <c r="H311" s="25"/>
      <c r="I311" s="25"/>
      <c r="J311" s="25"/>
      <c r="K311" s="25"/>
    </row>
    <row r="312" spans="1:11" ht="30.95" customHeight="1" x14ac:dyDescent="0.25">
      <c r="A312" s="25"/>
      <c r="B312" s="25"/>
      <c r="C312" s="38" t="s">
        <v>325</v>
      </c>
      <c r="D312" s="39" t="s">
        <v>268</v>
      </c>
      <c r="E312" s="39" t="s">
        <v>272</v>
      </c>
      <c r="F312" s="39" t="s">
        <v>272</v>
      </c>
      <c r="G312" s="39" t="s">
        <v>272</v>
      </c>
      <c r="H312" s="25"/>
      <c r="I312" s="25"/>
      <c r="J312" s="25"/>
      <c r="K312" s="25"/>
    </row>
    <row r="313" spans="1:11" ht="41.1" customHeight="1" x14ac:dyDescent="0.25">
      <c r="A313" s="25"/>
      <c r="B313" s="25"/>
      <c r="C313" s="38" t="s">
        <v>326</v>
      </c>
      <c r="D313" s="39" t="s">
        <v>327</v>
      </c>
      <c r="E313" s="39" t="s">
        <v>107</v>
      </c>
      <c r="F313" s="39" t="s">
        <v>107</v>
      </c>
      <c r="G313" s="39" t="s">
        <v>107</v>
      </c>
      <c r="H313" s="25"/>
      <c r="I313" s="25"/>
      <c r="J313" s="25"/>
      <c r="K313" s="25"/>
    </row>
    <row r="314" spans="1:11" ht="14.1" customHeight="1" x14ac:dyDescent="0.25">
      <c r="A314" s="25"/>
      <c r="B314" s="25"/>
      <c r="C314" s="1585" t="s">
        <v>47</v>
      </c>
      <c r="D314" s="1586"/>
      <c r="E314" s="1586"/>
      <c r="F314" s="1586"/>
      <c r="G314" s="1586"/>
      <c r="H314" s="25"/>
      <c r="I314" s="25"/>
      <c r="J314" s="25"/>
      <c r="K314" s="25"/>
    </row>
    <row r="315" spans="1:11" ht="14.1" customHeight="1" x14ac:dyDescent="0.25">
      <c r="A315" s="25"/>
      <c r="B315" s="25"/>
      <c r="C315" s="29" t="s">
        <v>277</v>
      </c>
      <c r="D315" s="1585" t="s">
        <v>278</v>
      </c>
      <c r="E315" s="1586"/>
      <c r="F315" s="1586"/>
      <c r="G315" s="1586"/>
      <c r="H315" s="25"/>
      <c r="I315" s="25"/>
      <c r="J315" s="25"/>
      <c r="K315" s="25"/>
    </row>
    <row r="316" spans="1:11" ht="27" customHeight="1" x14ac:dyDescent="0.25">
      <c r="A316" s="25"/>
      <c r="B316" s="25"/>
      <c r="C316" s="30" t="s">
        <v>50</v>
      </c>
      <c r="D316" s="1575" t="s">
        <v>279</v>
      </c>
      <c r="E316" s="1576"/>
      <c r="F316" s="1576"/>
      <c r="G316" s="1576"/>
      <c r="H316" s="25"/>
      <c r="I316" s="25"/>
      <c r="J316" s="25"/>
      <c r="K316" s="25"/>
    </row>
    <row r="317" spans="1:11" ht="27" customHeight="1" x14ac:dyDescent="0.25">
      <c r="A317" s="25"/>
      <c r="B317" s="25"/>
      <c r="C317" s="31" t="s">
        <v>52</v>
      </c>
      <c r="D317" s="1587" t="s">
        <v>280</v>
      </c>
      <c r="E317" s="1588"/>
      <c r="F317" s="1588"/>
      <c r="G317" s="1588"/>
      <c r="H317" s="25"/>
      <c r="I317" s="25"/>
      <c r="J317" s="25"/>
      <c r="K317" s="25"/>
    </row>
    <row r="318" spans="1:11" ht="27" customHeight="1" x14ac:dyDescent="0.25">
      <c r="A318" s="25"/>
      <c r="B318" s="25"/>
      <c r="C318" s="31" t="s">
        <v>54</v>
      </c>
      <c r="D318" s="1587" t="s">
        <v>281</v>
      </c>
      <c r="E318" s="1588"/>
      <c r="F318" s="1588"/>
      <c r="G318" s="1588"/>
      <c r="H318" s="25"/>
      <c r="I318" s="25"/>
      <c r="J318" s="25"/>
      <c r="K318" s="25"/>
    </row>
    <row r="319" spans="1:11" ht="15" customHeight="1" x14ac:dyDescent="0.25">
      <c r="A319" s="25"/>
      <c r="B319" s="25"/>
      <c r="C319" s="32"/>
      <c r="D319" s="33">
        <v>2023</v>
      </c>
      <c r="E319" s="33">
        <v>2024</v>
      </c>
      <c r="F319" s="33">
        <v>2025</v>
      </c>
      <c r="G319" s="33">
        <v>2026</v>
      </c>
      <c r="H319" s="25"/>
      <c r="I319" s="25"/>
      <c r="J319" s="25"/>
      <c r="K319" s="25"/>
    </row>
    <row r="320" spans="1:11" ht="15" customHeight="1" x14ac:dyDescent="0.25">
      <c r="A320" s="25"/>
      <c r="B320" s="25"/>
      <c r="C320" s="34"/>
      <c r="D320" s="35" t="s">
        <v>17</v>
      </c>
      <c r="E320" s="35" t="s">
        <v>18</v>
      </c>
      <c r="F320" s="35" t="s">
        <v>18</v>
      </c>
      <c r="G320" s="35" t="s">
        <v>18</v>
      </c>
      <c r="H320" s="25"/>
      <c r="I320" s="25"/>
      <c r="J320" s="25"/>
      <c r="K320" s="25"/>
    </row>
    <row r="321" spans="1:11" ht="14.1" customHeight="1" x14ac:dyDescent="0.25">
      <c r="A321" s="25"/>
      <c r="B321" s="25"/>
      <c r="C321" s="38" t="s">
        <v>56</v>
      </c>
      <c r="D321" s="39" t="s">
        <v>282</v>
      </c>
      <c r="E321" s="39" t="s">
        <v>282</v>
      </c>
      <c r="F321" s="39" t="s">
        <v>282</v>
      </c>
      <c r="G321" s="39" t="s">
        <v>282</v>
      </c>
      <c r="H321" s="25"/>
      <c r="I321" s="25"/>
      <c r="J321" s="25"/>
      <c r="K321" s="25"/>
    </row>
    <row r="322" spans="1:11" ht="14.1" customHeight="1" x14ac:dyDescent="0.25">
      <c r="A322" s="25"/>
      <c r="B322" s="25"/>
      <c r="C322" s="38" t="s">
        <v>59</v>
      </c>
      <c r="D322" s="39" t="s">
        <v>283</v>
      </c>
      <c r="E322" s="39" t="s">
        <v>284</v>
      </c>
      <c r="F322" s="39" t="s">
        <v>284</v>
      </c>
      <c r="G322" s="39" t="s">
        <v>284</v>
      </c>
      <c r="H322" s="25"/>
      <c r="I322" s="25"/>
      <c r="J322" s="25"/>
      <c r="K322" s="25"/>
    </row>
    <row r="323" spans="1:11" ht="14.1" customHeight="1" x14ac:dyDescent="0.25">
      <c r="A323" s="25"/>
      <c r="B323" s="25"/>
      <c r="C323" s="38" t="s">
        <v>63</v>
      </c>
      <c r="D323" s="39" t="s">
        <v>285</v>
      </c>
      <c r="E323" s="39" t="s">
        <v>286</v>
      </c>
      <c r="F323" s="39" t="s">
        <v>286</v>
      </c>
      <c r="G323" s="39" t="s">
        <v>286</v>
      </c>
      <c r="H323" s="25"/>
      <c r="I323" s="25"/>
      <c r="J323" s="25"/>
      <c r="K323" s="25"/>
    </row>
    <row r="324" spans="1:11" ht="14.1" customHeight="1" x14ac:dyDescent="0.25">
      <c r="A324" s="25"/>
      <c r="B324" s="25"/>
      <c r="C324" s="38" t="s">
        <v>68</v>
      </c>
      <c r="D324" s="39" t="s">
        <v>69</v>
      </c>
      <c r="E324" s="39" t="s">
        <v>75</v>
      </c>
      <c r="F324" s="39" t="s">
        <v>75</v>
      </c>
      <c r="G324" s="39" t="s">
        <v>75</v>
      </c>
      <c r="H324" s="25"/>
      <c r="I324" s="25"/>
      <c r="J324" s="25"/>
      <c r="K324" s="25"/>
    </row>
    <row r="325" spans="1:11" ht="14.1" customHeight="1" x14ac:dyDescent="0.25">
      <c r="A325" s="25"/>
      <c r="B325" s="25"/>
      <c r="C325" s="38" t="s">
        <v>73</v>
      </c>
      <c r="D325" s="39" t="s">
        <v>69</v>
      </c>
      <c r="E325" s="39" t="s">
        <v>287</v>
      </c>
      <c r="F325" s="39" t="s">
        <v>75</v>
      </c>
      <c r="G325" s="39" t="s">
        <v>75</v>
      </c>
      <c r="H325" s="25"/>
      <c r="I325" s="25"/>
      <c r="J325" s="25"/>
      <c r="K325" s="25"/>
    </row>
    <row r="326" spans="1:11" ht="14.1" customHeight="1" x14ac:dyDescent="0.25">
      <c r="A326" s="25"/>
      <c r="B326" s="25"/>
      <c r="C326" s="38" t="s">
        <v>77</v>
      </c>
      <c r="D326" s="39" t="s">
        <v>69</v>
      </c>
      <c r="E326" s="39" t="s">
        <v>287</v>
      </c>
      <c r="F326" s="39" t="s">
        <v>75</v>
      </c>
      <c r="G326" s="39" t="s">
        <v>75</v>
      </c>
      <c r="H326" s="25"/>
      <c r="I326" s="25"/>
      <c r="J326" s="25"/>
      <c r="K326" s="25"/>
    </row>
    <row r="327" spans="1:11" ht="14.1" customHeight="1" x14ac:dyDescent="0.25">
      <c r="A327" s="25"/>
      <c r="B327" s="25"/>
      <c r="C327" s="1589" t="s">
        <v>81</v>
      </c>
      <c r="D327" s="1590"/>
      <c r="E327" s="1590"/>
      <c r="F327" s="1590"/>
      <c r="G327" s="1590"/>
      <c r="H327" s="25"/>
      <c r="I327" s="25"/>
      <c r="J327" s="25"/>
      <c r="K327" s="25"/>
    </row>
    <row r="328" spans="1:11" ht="14.1" customHeight="1" x14ac:dyDescent="0.25">
      <c r="A328" s="25"/>
      <c r="B328" s="25"/>
      <c r="C328" s="32"/>
      <c r="D328" s="33">
        <v>2023</v>
      </c>
      <c r="E328" s="33">
        <v>2024</v>
      </c>
      <c r="F328" s="33">
        <v>2025</v>
      </c>
      <c r="G328" s="33">
        <v>2026</v>
      </c>
      <c r="H328" s="25"/>
      <c r="I328" s="25"/>
      <c r="J328" s="25"/>
      <c r="K328" s="25"/>
    </row>
    <row r="329" spans="1:11" ht="14.1" customHeight="1" x14ac:dyDescent="0.25">
      <c r="A329" s="25"/>
      <c r="B329" s="25"/>
      <c r="C329" s="34"/>
      <c r="D329" s="35" t="s">
        <v>17</v>
      </c>
      <c r="E329" s="35" t="s">
        <v>18</v>
      </c>
      <c r="F329" s="35" t="s">
        <v>18</v>
      </c>
      <c r="G329" s="35" t="s">
        <v>18</v>
      </c>
      <c r="H329" s="25"/>
      <c r="I329" s="25"/>
      <c r="J329" s="25"/>
      <c r="K329" s="25"/>
    </row>
    <row r="330" spans="1:11" ht="14.1" customHeight="1" x14ac:dyDescent="0.25">
      <c r="A330" s="25"/>
      <c r="B330" s="25"/>
      <c r="C330" s="40" t="s">
        <v>82</v>
      </c>
      <c r="D330" s="41">
        <v>0</v>
      </c>
      <c r="E330" s="41">
        <v>30500000</v>
      </c>
      <c r="F330" s="41">
        <v>30500000</v>
      </c>
      <c r="G330" s="41">
        <v>30500000</v>
      </c>
      <c r="H330" s="25"/>
      <c r="I330" s="25"/>
      <c r="J330" s="25"/>
      <c r="K330" s="25"/>
    </row>
    <row r="331" spans="1:11" ht="14.1" customHeight="1" x14ac:dyDescent="0.25">
      <c r="A331" s="25"/>
      <c r="B331" s="25"/>
      <c r="C331" s="40" t="s">
        <v>83</v>
      </c>
      <c r="D331" s="41">
        <v>0</v>
      </c>
      <c r="E331" s="41">
        <v>30500000</v>
      </c>
      <c r="F331" s="41">
        <v>30500000</v>
      </c>
      <c r="G331" s="41">
        <v>30500000</v>
      </c>
      <c r="H331" s="25"/>
      <c r="I331" s="25"/>
      <c r="J331" s="25"/>
      <c r="K331" s="25"/>
    </row>
    <row r="332" spans="1:11" ht="14.1" customHeight="1" x14ac:dyDescent="0.25">
      <c r="A332" s="25"/>
      <c r="B332" s="25"/>
      <c r="C332" s="40" t="s">
        <v>84</v>
      </c>
      <c r="D332" s="41">
        <v>0</v>
      </c>
      <c r="E332" s="41">
        <v>0</v>
      </c>
      <c r="F332" s="41">
        <v>0</v>
      </c>
      <c r="G332" s="41">
        <v>0</v>
      </c>
      <c r="H332" s="25"/>
      <c r="I332" s="25"/>
      <c r="J332" s="25"/>
      <c r="K332" s="25"/>
    </row>
    <row r="333" spans="1:11" ht="14.1" customHeight="1" x14ac:dyDescent="0.25">
      <c r="A333" s="25"/>
      <c r="B333" s="25"/>
      <c r="C333" s="40" t="s">
        <v>85</v>
      </c>
      <c r="D333" s="41">
        <v>0</v>
      </c>
      <c r="E333" s="41">
        <v>4500000</v>
      </c>
      <c r="F333" s="41">
        <v>4500000</v>
      </c>
      <c r="G333" s="41">
        <v>4500000</v>
      </c>
      <c r="H333" s="25"/>
      <c r="I333" s="25"/>
      <c r="J333" s="25"/>
      <c r="K333" s="25"/>
    </row>
    <row r="334" spans="1:11" ht="14.1" customHeight="1" x14ac:dyDescent="0.25">
      <c r="A334" s="25"/>
      <c r="B334" s="25"/>
      <c r="C334" s="40" t="s">
        <v>83</v>
      </c>
      <c r="D334" s="41">
        <v>0</v>
      </c>
      <c r="E334" s="41">
        <v>4500000</v>
      </c>
      <c r="F334" s="41">
        <v>4500000</v>
      </c>
      <c r="G334" s="41">
        <v>4500000</v>
      </c>
      <c r="H334" s="25"/>
      <c r="I334" s="25"/>
      <c r="J334" s="25"/>
      <c r="K334" s="25"/>
    </row>
    <row r="335" spans="1:11" ht="14.1" customHeight="1" x14ac:dyDescent="0.25">
      <c r="A335" s="25"/>
      <c r="B335" s="25"/>
      <c r="C335" s="40" t="s">
        <v>84</v>
      </c>
      <c r="D335" s="41">
        <v>0</v>
      </c>
      <c r="E335" s="41">
        <v>0</v>
      </c>
      <c r="F335" s="41">
        <v>0</v>
      </c>
      <c r="G335" s="41">
        <v>0</v>
      </c>
      <c r="H335" s="25"/>
      <c r="I335" s="25"/>
      <c r="J335" s="25"/>
      <c r="K335" s="25"/>
    </row>
    <row r="336" spans="1:11" ht="14.1" customHeight="1" x14ac:dyDescent="0.25">
      <c r="A336" s="25"/>
      <c r="B336" s="25"/>
      <c r="C336" s="40" t="s">
        <v>86</v>
      </c>
      <c r="D336" s="41">
        <v>0</v>
      </c>
      <c r="E336" s="41">
        <v>10000000</v>
      </c>
      <c r="F336" s="41">
        <v>10000000</v>
      </c>
      <c r="G336" s="41">
        <v>10000000</v>
      </c>
      <c r="H336" s="25"/>
      <c r="I336" s="25"/>
      <c r="J336" s="25"/>
      <c r="K336" s="25"/>
    </row>
    <row r="337" spans="1:11" ht="14.1" customHeight="1" x14ac:dyDescent="0.25">
      <c r="A337" s="25"/>
      <c r="B337" s="25"/>
      <c r="C337" s="40" t="s">
        <v>83</v>
      </c>
      <c r="D337" s="41">
        <v>0</v>
      </c>
      <c r="E337" s="41">
        <v>10000000</v>
      </c>
      <c r="F337" s="41">
        <v>10000000</v>
      </c>
      <c r="G337" s="41">
        <v>10000000</v>
      </c>
      <c r="H337" s="25"/>
      <c r="I337" s="25"/>
      <c r="J337" s="25"/>
      <c r="K337" s="25"/>
    </row>
    <row r="338" spans="1:11" ht="14.1" customHeight="1" x14ac:dyDescent="0.25">
      <c r="A338" s="25"/>
      <c r="B338" s="25"/>
      <c r="C338" s="40" t="s">
        <v>84</v>
      </c>
      <c r="D338" s="41">
        <v>0</v>
      </c>
      <c r="E338" s="41">
        <v>0</v>
      </c>
      <c r="F338" s="41">
        <v>0</v>
      </c>
      <c r="G338" s="41">
        <v>0</v>
      </c>
      <c r="H338" s="25"/>
      <c r="I338" s="25"/>
      <c r="J338" s="25"/>
      <c r="K338" s="25"/>
    </row>
    <row r="339" spans="1:11" ht="14.1" customHeight="1" x14ac:dyDescent="0.25">
      <c r="A339" s="25"/>
      <c r="B339" s="25"/>
      <c r="C339" s="40" t="s">
        <v>87</v>
      </c>
      <c r="D339" s="41">
        <v>0</v>
      </c>
      <c r="E339" s="41">
        <v>0</v>
      </c>
      <c r="F339" s="41">
        <v>0</v>
      </c>
      <c r="G339" s="41">
        <v>0</v>
      </c>
      <c r="H339" s="25"/>
      <c r="I339" s="25"/>
      <c r="J339" s="25"/>
      <c r="K339" s="25"/>
    </row>
    <row r="340" spans="1:11" ht="14.1" customHeight="1" x14ac:dyDescent="0.25">
      <c r="A340" s="25"/>
      <c r="B340" s="25"/>
      <c r="C340" s="40" t="s">
        <v>83</v>
      </c>
      <c r="D340" s="41">
        <v>0</v>
      </c>
      <c r="E340" s="41">
        <v>0</v>
      </c>
      <c r="F340" s="41">
        <v>0</v>
      </c>
      <c r="G340" s="41">
        <v>0</v>
      </c>
      <c r="H340" s="25"/>
      <c r="I340" s="25"/>
      <c r="J340" s="25"/>
      <c r="K340" s="25"/>
    </row>
    <row r="341" spans="1:11" ht="14.1" customHeight="1" x14ac:dyDescent="0.25">
      <c r="A341" s="25"/>
      <c r="B341" s="25"/>
      <c r="C341" s="40" t="s">
        <v>84</v>
      </c>
      <c r="D341" s="41">
        <v>0</v>
      </c>
      <c r="E341" s="41">
        <v>0</v>
      </c>
      <c r="F341" s="41">
        <v>0</v>
      </c>
      <c r="G341" s="41">
        <v>0</v>
      </c>
      <c r="H341" s="25"/>
      <c r="I341" s="25"/>
      <c r="J341" s="25"/>
      <c r="K341" s="25"/>
    </row>
    <row r="342" spans="1:11" ht="14.1" customHeight="1" x14ac:dyDescent="0.25">
      <c r="A342" s="25"/>
      <c r="B342" s="25"/>
      <c r="C342" s="40" t="s">
        <v>88</v>
      </c>
      <c r="D342" s="41">
        <v>0</v>
      </c>
      <c r="E342" s="41">
        <v>0</v>
      </c>
      <c r="F342" s="41">
        <v>0</v>
      </c>
      <c r="G342" s="41">
        <v>0</v>
      </c>
      <c r="H342" s="25"/>
      <c r="I342" s="25"/>
      <c r="J342" s="25"/>
      <c r="K342" s="25"/>
    </row>
    <row r="343" spans="1:11" ht="14.1" customHeight="1" x14ac:dyDescent="0.25">
      <c r="A343" s="25"/>
      <c r="B343" s="25"/>
      <c r="C343" s="40" t="s">
        <v>83</v>
      </c>
      <c r="D343" s="41">
        <v>0</v>
      </c>
      <c r="E343" s="41">
        <v>0</v>
      </c>
      <c r="F343" s="41">
        <v>0</v>
      </c>
      <c r="G343" s="41">
        <v>0</v>
      </c>
      <c r="H343" s="25"/>
      <c r="I343" s="25"/>
      <c r="J343" s="25"/>
      <c r="K343" s="25"/>
    </row>
    <row r="344" spans="1:11" ht="14.1" customHeight="1" x14ac:dyDescent="0.25">
      <c r="A344" s="25"/>
      <c r="B344" s="25"/>
      <c r="C344" s="40" t="s">
        <v>84</v>
      </c>
      <c r="D344" s="41">
        <v>0</v>
      </c>
      <c r="E344" s="41">
        <v>0</v>
      </c>
      <c r="F344" s="41">
        <v>0</v>
      </c>
      <c r="G344" s="41">
        <v>0</v>
      </c>
      <c r="H344" s="25"/>
      <c r="I344" s="25"/>
      <c r="J344" s="25"/>
      <c r="K344" s="25"/>
    </row>
    <row r="345" spans="1:11" ht="14.1" customHeight="1" x14ac:dyDescent="0.25">
      <c r="A345" s="25"/>
      <c r="B345" s="25"/>
      <c r="C345" s="40" t="s">
        <v>89</v>
      </c>
      <c r="D345" s="41">
        <v>0</v>
      </c>
      <c r="E345" s="41">
        <v>0</v>
      </c>
      <c r="F345" s="41">
        <v>0</v>
      </c>
      <c r="G345" s="41">
        <v>0</v>
      </c>
      <c r="H345" s="25"/>
      <c r="I345" s="25"/>
      <c r="J345" s="25"/>
      <c r="K345" s="25"/>
    </row>
    <row r="346" spans="1:11" ht="14.1" customHeight="1" x14ac:dyDescent="0.25">
      <c r="A346" s="25"/>
      <c r="B346" s="25"/>
      <c r="C346" s="40" t="s">
        <v>83</v>
      </c>
      <c r="D346" s="41">
        <v>0</v>
      </c>
      <c r="E346" s="41">
        <v>0</v>
      </c>
      <c r="F346" s="41">
        <v>0</v>
      </c>
      <c r="G346" s="41">
        <v>0</v>
      </c>
      <c r="H346" s="25"/>
      <c r="I346" s="25"/>
      <c r="J346" s="25"/>
      <c r="K346" s="25"/>
    </row>
    <row r="347" spans="1:11" ht="14.1" customHeight="1" x14ac:dyDescent="0.25">
      <c r="A347" s="25"/>
      <c r="B347" s="25"/>
      <c r="C347" s="40" t="s">
        <v>84</v>
      </c>
      <c r="D347" s="41">
        <v>0</v>
      </c>
      <c r="E347" s="41">
        <v>0</v>
      </c>
      <c r="F347" s="41">
        <v>0</v>
      </c>
      <c r="G347" s="41">
        <v>0</v>
      </c>
      <c r="H347" s="25"/>
      <c r="I347" s="25"/>
      <c r="J347" s="25"/>
      <c r="K347" s="25"/>
    </row>
    <row r="348" spans="1:11" ht="14.1" customHeight="1" x14ac:dyDescent="0.25">
      <c r="A348" s="25"/>
      <c r="B348" s="25"/>
      <c r="C348" s="40" t="s">
        <v>90</v>
      </c>
      <c r="D348" s="41">
        <v>0</v>
      </c>
      <c r="E348" s="41">
        <v>30000000</v>
      </c>
      <c r="F348" s="41">
        <v>30000000</v>
      </c>
      <c r="G348" s="41">
        <v>30000000</v>
      </c>
      <c r="H348" s="25"/>
      <c r="I348" s="25"/>
      <c r="J348" s="25"/>
      <c r="K348" s="25"/>
    </row>
    <row r="349" spans="1:11" ht="14.1" customHeight="1" x14ac:dyDescent="0.25">
      <c r="A349" s="25"/>
      <c r="B349" s="25"/>
      <c r="C349" s="40" t="s">
        <v>83</v>
      </c>
      <c r="D349" s="41">
        <v>0</v>
      </c>
      <c r="E349" s="41">
        <v>30000000</v>
      </c>
      <c r="F349" s="41">
        <v>30000000</v>
      </c>
      <c r="G349" s="41">
        <v>30000000</v>
      </c>
      <c r="H349" s="25"/>
      <c r="I349" s="25"/>
      <c r="J349" s="25"/>
      <c r="K349" s="25"/>
    </row>
    <row r="350" spans="1:11" ht="14.1" customHeight="1" x14ac:dyDescent="0.25">
      <c r="A350" s="25"/>
      <c r="B350" s="25"/>
      <c r="C350" s="40" t="s">
        <v>84</v>
      </c>
      <c r="D350" s="41">
        <v>0</v>
      </c>
      <c r="E350" s="41">
        <v>0</v>
      </c>
      <c r="F350" s="41">
        <v>0</v>
      </c>
      <c r="G350" s="41">
        <v>0</v>
      </c>
      <c r="H350" s="25"/>
      <c r="I350" s="25"/>
      <c r="J350" s="25"/>
      <c r="K350" s="25"/>
    </row>
    <row r="351" spans="1:11" ht="14.1" customHeight="1" x14ac:dyDescent="0.25">
      <c r="A351" s="25"/>
      <c r="B351" s="25"/>
      <c r="C351" s="40" t="s">
        <v>91</v>
      </c>
      <c r="D351" s="41">
        <v>0</v>
      </c>
      <c r="E351" s="41">
        <v>0</v>
      </c>
      <c r="F351" s="41">
        <v>0</v>
      </c>
      <c r="G351" s="41">
        <v>0</v>
      </c>
      <c r="H351" s="25"/>
      <c r="I351" s="25"/>
      <c r="J351" s="25"/>
      <c r="K351" s="25"/>
    </row>
    <row r="352" spans="1:11" ht="14.1" customHeight="1" x14ac:dyDescent="0.25">
      <c r="A352" s="25"/>
      <c r="B352" s="25"/>
      <c r="C352" s="40" t="s">
        <v>83</v>
      </c>
      <c r="D352" s="41">
        <v>0</v>
      </c>
      <c r="E352" s="41">
        <v>0</v>
      </c>
      <c r="F352" s="41">
        <v>0</v>
      </c>
      <c r="G352" s="41">
        <v>0</v>
      </c>
      <c r="H352" s="25"/>
      <c r="I352" s="25"/>
      <c r="J352" s="25"/>
      <c r="K352" s="25"/>
    </row>
    <row r="353" spans="1:11" ht="14.1" customHeight="1" x14ac:dyDescent="0.25">
      <c r="A353" s="25"/>
      <c r="B353" s="25"/>
      <c r="C353" s="40" t="s">
        <v>92</v>
      </c>
      <c r="D353" s="41">
        <v>0</v>
      </c>
      <c r="E353" s="41">
        <v>0</v>
      </c>
      <c r="F353" s="41">
        <v>0</v>
      </c>
      <c r="G353" s="41">
        <v>0</v>
      </c>
      <c r="H353" s="25"/>
      <c r="I353" s="25"/>
      <c r="J353" s="25"/>
      <c r="K353" s="25"/>
    </row>
    <row r="354" spans="1:11" ht="14.1" customHeight="1" x14ac:dyDescent="0.25">
      <c r="A354" s="25"/>
      <c r="B354" s="25"/>
      <c r="C354" s="40" t="s">
        <v>93</v>
      </c>
      <c r="D354" s="41">
        <v>0</v>
      </c>
      <c r="E354" s="41">
        <v>0</v>
      </c>
      <c r="F354" s="41">
        <v>0</v>
      </c>
      <c r="G354" s="41">
        <v>0</v>
      </c>
      <c r="H354" s="25"/>
      <c r="I354" s="25"/>
      <c r="J354" s="25"/>
      <c r="K354" s="25"/>
    </row>
    <row r="355" spans="1:11" ht="14.1" customHeight="1" x14ac:dyDescent="0.25">
      <c r="A355" s="25"/>
      <c r="B355" s="25"/>
      <c r="C355" s="40" t="s">
        <v>94</v>
      </c>
      <c r="D355" s="41">
        <v>0</v>
      </c>
      <c r="E355" s="41">
        <v>0</v>
      </c>
      <c r="F355" s="41">
        <v>0</v>
      </c>
      <c r="G355" s="41">
        <v>0</v>
      </c>
      <c r="H355" s="25"/>
      <c r="I355" s="25"/>
      <c r="J355" s="25"/>
      <c r="K355" s="25"/>
    </row>
    <row r="356" spans="1:11" ht="14.1" customHeight="1" x14ac:dyDescent="0.25">
      <c r="A356" s="25"/>
      <c r="B356" s="25"/>
      <c r="C356" s="40" t="s">
        <v>95</v>
      </c>
      <c r="D356" s="41">
        <v>0</v>
      </c>
      <c r="E356" s="41">
        <v>0</v>
      </c>
      <c r="F356" s="41">
        <v>0</v>
      </c>
      <c r="G356" s="41">
        <v>0</v>
      </c>
      <c r="H356" s="25"/>
      <c r="I356" s="25"/>
      <c r="J356" s="25"/>
      <c r="K356" s="25"/>
    </row>
    <row r="357" spans="1:11" ht="14.1" customHeight="1" x14ac:dyDescent="0.25">
      <c r="A357" s="25"/>
      <c r="B357" s="25"/>
      <c r="C357" s="40" t="s">
        <v>96</v>
      </c>
      <c r="D357" s="41">
        <v>0</v>
      </c>
      <c r="E357" s="41">
        <v>0</v>
      </c>
      <c r="F357" s="41">
        <v>0</v>
      </c>
      <c r="G357" s="41">
        <v>0</v>
      </c>
      <c r="H357" s="25"/>
      <c r="I357" s="25"/>
      <c r="J357" s="25"/>
      <c r="K357" s="25"/>
    </row>
    <row r="358" spans="1:11" ht="14.1" customHeight="1" x14ac:dyDescent="0.25">
      <c r="A358" s="25"/>
      <c r="B358" s="25"/>
      <c r="C358" s="40" t="s">
        <v>83</v>
      </c>
      <c r="D358" s="41">
        <v>0</v>
      </c>
      <c r="E358" s="41">
        <v>0</v>
      </c>
      <c r="F358" s="41">
        <v>0</v>
      </c>
      <c r="G358" s="41">
        <v>0</v>
      </c>
      <c r="H358" s="25"/>
      <c r="I358" s="25"/>
      <c r="J358" s="25"/>
      <c r="K358" s="25"/>
    </row>
    <row r="359" spans="1:11" ht="14.1" customHeight="1" x14ac:dyDescent="0.25">
      <c r="A359" s="25"/>
      <c r="B359" s="25"/>
      <c r="C359" s="40" t="s">
        <v>92</v>
      </c>
      <c r="D359" s="41">
        <v>0</v>
      </c>
      <c r="E359" s="41">
        <v>0</v>
      </c>
      <c r="F359" s="41">
        <v>0</v>
      </c>
      <c r="G359" s="41">
        <v>0</v>
      </c>
      <c r="H359" s="25"/>
      <c r="I359" s="25"/>
      <c r="J359" s="25"/>
      <c r="K359" s="25"/>
    </row>
    <row r="360" spans="1:11" ht="14.1" customHeight="1" x14ac:dyDescent="0.25">
      <c r="A360" s="25"/>
      <c r="B360" s="25"/>
      <c r="C360" s="40" t="s">
        <v>93</v>
      </c>
      <c r="D360" s="41">
        <v>0</v>
      </c>
      <c r="E360" s="41">
        <v>0</v>
      </c>
      <c r="F360" s="41">
        <v>0</v>
      </c>
      <c r="G360" s="41">
        <v>0</v>
      </c>
      <c r="H360" s="25"/>
      <c r="I360" s="25"/>
      <c r="J360" s="25"/>
      <c r="K360" s="25"/>
    </row>
    <row r="361" spans="1:11" ht="14.1" customHeight="1" x14ac:dyDescent="0.25">
      <c r="A361" s="25"/>
      <c r="B361" s="25"/>
      <c r="C361" s="40" t="s">
        <v>94</v>
      </c>
      <c r="D361" s="41">
        <v>0</v>
      </c>
      <c r="E361" s="41">
        <v>0</v>
      </c>
      <c r="F361" s="41">
        <v>0</v>
      </c>
      <c r="G361" s="41">
        <v>0</v>
      </c>
      <c r="H361" s="25"/>
      <c r="I361" s="25"/>
      <c r="J361" s="25"/>
      <c r="K361" s="25"/>
    </row>
    <row r="362" spans="1:11" ht="14.1" customHeight="1" x14ac:dyDescent="0.25">
      <c r="A362" s="25"/>
      <c r="B362" s="25"/>
      <c r="C362" s="40" t="s">
        <v>95</v>
      </c>
      <c r="D362" s="41">
        <v>0</v>
      </c>
      <c r="E362" s="41">
        <v>0</v>
      </c>
      <c r="F362" s="41">
        <v>0</v>
      </c>
      <c r="G362" s="41">
        <v>0</v>
      </c>
      <c r="H362" s="25"/>
      <c r="I362" s="25"/>
      <c r="J362" s="25"/>
      <c r="K362" s="25"/>
    </row>
    <row r="363" spans="1:11" ht="14.1" customHeight="1" x14ac:dyDescent="0.25">
      <c r="A363" s="25"/>
      <c r="B363" s="25"/>
      <c r="C363" s="40" t="s">
        <v>97</v>
      </c>
      <c r="D363" s="41">
        <v>0</v>
      </c>
      <c r="E363" s="41">
        <v>0</v>
      </c>
      <c r="F363" s="41">
        <v>0</v>
      </c>
      <c r="G363" s="41">
        <v>0</v>
      </c>
      <c r="H363" s="25"/>
      <c r="I363" s="25"/>
      <c r="J363" s="25"/>
      <c r="K363" s="25"/>
    </row>
    <row r="364" spans="1:11" ht="14.1" customHeight="1" x14ac:dyDescent="0.25">
      <c r="A364" s="25"/>
      <c r="B364" s="25"/>
      <c r="C364" s="40" t="s">
        <v>83</v>
      </c>
      <c r="D364" s="41">
        <v>0</v>
      </c>
      <c r="E364" s="41">
        <v>0</v>
      </c>
      <c r="F364" s="41">
        <v>0</v>
      </c>
      <c r="G364" s="41">
        <v>0</v>
      </c>
      <c r="H364" s="25"/>
      <c r="I364" s="25"/>
      <c r="J364" s="25"/>
      <c r="K364" s="25"/>
    </row>
    <row r="365" spans="1:11" ht="14.1" customHeight="1" x14ac:dyDescent="0.25">
      <c r="A365" s="25"/>
      <c r="B365" s="25"/>
      <c r="C365" s="40" t="s">
        <v>92</v>
      </c>
      <c r="D365" s="41">
        <v>0</v>
      </c>
      <c r="E365" s="41">
        <v>0</v>
      </c>
      <c r="F365" s="41">
        <v>0</v>
      </c>
      <c r="G365" s="41">
        <v>0</v>
      </c>
      <c r="H365" s="25"/>
      <c r="I365" s="25"/>
      <c r="J365" s="25"/>
      <c r="K365" s="25"/>
    </row>
    <row r="366" spans="1:11" ht="14.1" customHeight="1" x14ac:dyDescent="0.25">
      <c r="A366" s="25"/>
      <c r="B366" s="25"/>
      <c r="C366" s="40" t="s">
        <v>93</v>
      </c>
      <c r="D366" s="41">
        <v>0</v>
      </c>
      <c r="E366" s="41">
        <v>0</v>
      </c>
      <c r="F366" s="41">
        <v>0</v>
      </c>
      <c r="G366" s="41">
        <v>0</v>
      </c>
      <c r="H366" s="25"/>
      <c r="I366" s="25"/>
      <c r="J366" s="25"/>
      <c r="K366" s="25"/>
    </row>
    <row r="367" spans="1:11" ht="14.1" customHeight="1" x14ac:dyDescent="0.25">
      <c r="A367" s="25"/>
      <c r="B367" s="25"/>
      <c r="C367" s="40" t="s">
        <v>94</v>
      </c>
      <c r="D367" s="41">
        <v>0</v>
      </c>
      <c r="E367" s="41">
        <v>0</v>
      </c>
      <c r="F367" s="41">
        <v>0</v>
      </c>
      <c r="G367" s="41">
        <v>0</v>
      </c>
      <c r="H367" s="25"/>
      <c r="I367" s="25"/>
      <c r="J367" s="25"/>
      <c r="K367" s="25"/>
    </row>
    <row r="368" spans="1:11" ht="14.1" customHeight="1" x14ac:dyDescent="0.25">
      <c r="A368" s="25"/>
      <c r="B368" s="25"/>
      <c r="C368" s="40" t="s">
        <v>95</v>
      </c>
      <c r="D368" s="41">
        <v>0</v>
      </c>
      <c r="E368" s="41">
        <v>0</v>
      </c>
      <c r="F368" s="41">
        <v>0</v>
      </c>
      <c r="G368" s="41">
        <v>0</v>
      </c>
      <c r="H368" s="25"/>
      <c r="I368" s="25"/>
      <c r="J368" s="25"/>
      <c r="K368" s="25"/>
    </row>
    <row r="369" spans="1:11" ht="14.1" customHeight="1" x14ac:dyDescent="0.25">
      <c r="A369" s="25"/>
      <c r="B369" s="25"/>
      <c r="C369" s="40" t="s">
        <v>98</v>
      </c>
      <c r="D369" s="41">
        <v>0</v>
      </c>
      <c r="E369" s="41">
        <v>0</v>
      </c>
      <c r="F369" s="41">
        <v>0</v>
      </c>
      <c r="G369" s="41">
        <v>0</v>
      </c>
      <c r="H369" s="25"/>
      <c r="I369" s="25"/>
      <c r="J369" s="25"/>
      <c r="K369" s="25"/>
    </row>
    <row r="370" spans="1:11" ht="14.1" customHeight="1" x14ac:dyDescent="0.25">
      <c r="A370" s="25"/>
      <c r="B370" s="25"/>
      <c r="C370" s="40" t="s">
        <v>99</v>
      </c>
      <c r="D370" s="41">
        <v>0</v>
      </c>
      <c r="E370" s="41">
        <v>0</v>
      </c>
      <c r="F370" s="41">
        <v>0</v>
      </c>
      <c r="G370" s="41">
        <v>0</v>
      </c>
      <c r="H370" s="25"/>
      <c r="I370" s="25"/>
      <c r="J370" s="25"/>
      <c r="K370" s="25"/>
    </row>
    <row r="371" spans="1:11" ht="14.1" customHeight="1" x14ac:dyDescent="0.25">
      <c r="A371" s="25"/>
      <c r="B371" s="25"/>
      <c r="C371" s="36" t="s">
        <v>100</v>
      </c>
      <c r="D371" s="41">
        <v>0</v>
      </c>
      <c r="E371" s="41">
        <v>75000000</v>
      </c>
      <c r="F371" s="41">
        <v>75000000</v>
      </c>
      <c r="G371" s="41">
        <v>75000000</v>
      </c>
      <c r="H371" s="25"/>
      <c r="I371" s="25"/>
      <c r="J371" s="25"/>
      <c r="K371" s="25"/>
    </row>
    <row r="372" spans="1:11" ht="36.950000000000003" customHeight="1" x14ac:dyDescent="0.25">
      <c r="A372" s="25"/>
      <c r="B372" s="25"/>
      <c r="C372" s="30" t="s">
        <v>50</v>
      </c>
      <c r="D372" s="1575" t="s">
        <v>328</v>
      </c>
      <c r="E372" s="1576"/>
      <c r="F372" s="1576"/>
      <c r="G372" s="1576"/>
      <c r="H372" s="25"/>
      <c r="I372" s="25"/>
      <c r="J372" s="25"/>
      <c r="K372" s="25"/>
    </row>
    <row r="373" spans="1:11" ht="36.950000000000003" customHeight="1" x14ac:dyDescent="0.25">
      <c r="A373" s="25"/>
      <c r="B373" s="25"/>
      <c r="C373" s="31" t="s">
        <v>52</v>
      </c>
      <c r="D373" s="1587" t="s">
        <v>329</v>
      </c>
      <c r="E373" s="1588"/>
      <c r="F373" s="1588"/>
      <c r="G373" s="1588"/>
      <c r="H373" s="25"/>
      <c r="I373" s="25"/>
      <c r="J373" s="25"/>
      <c r="K373" s="25"/>
    </row>
    <row r="374" spans="1:11" ht="36.950000000000003" customHeight="1" x14ac:dyDescent="0.25">
      <c r="A374" s="25"/>
      <c r="B374" s="25"/>
      <c r="C374" s="31" t="s">
        <v>54</v>
      </c>
      <c r="D374" s="1587" t="s">
        <v>330</v>
      </c>
      <c r="E374" s="1588"/>
      <c r="F374" s="1588"/>
      <c r="G374" s="1588"/>
      <c r="H374" s="25"/>
      <c r="I374" s="25"/>
      <c r="J374" s="25"/>
      <c r="K374" s="25"/>
    </row>
    <row r="375" spans="1:11" ht="15" customHeight="1" x14ac:dyDescent="0.25">
      <c r="A375" s="25"/>
      <c r="B375" s="25"/>
      <c r="C375" s="32"/>
      <c r="D375" s="33">
        <v>2023</v>
      </c>
      <c r="E375" s="33">
        <v>2024</v>
      </c>
      <c r="F375" s="33">
        <v>2025</v>
      </c>
      <c r="G375" s="33">
        <v>2026</v>
      </c>
      <c r="H375" s="25"/>
      <c r="I375" s="25"/>
      <c r="J375" s="25"/>
      <c r="K375" s="25"/>
    </row>
    <row r="376" spans="1:11" ht="15" customHeight="1" x14ac:dyDescent="0.25">
      <c r="A376" s="25"/>
      <c r="B376" s="25"/>
      <c r="C376" s="34"/>
      <c r="D376" s="35" t="s">
        <v>17</v>
      </c>
      <c r="E376" s="35" t="s">
        <v>18</v>
      </c>
      <c r="F376" s="35" t="s">
        <v>18</v>
      </c>
      <c r="G376" s="35" t="s">
        <v>18</v>
      </c>
      <c r="H376" s="25"/>
      <c r="I376" s="25"/>
      <c r="J376" s="25"/>
      <c r="K376" s="25"/>
    </row>
    <row r="377" spans="1:11" ht="14.1" customHeight="1" x14ac:dyDescent="0.25">
      <c r="A377" s="25"/>
      <c r="B377" s="25"/>
      <c r="C377" s="38" t="s">
        <v>56</v>
      </c>
      <c r="D377" s="39" t="s">
        <v>327</v>
      </c>
      <c r="E377" s="39" t="s">
        <v>327</v>
      </c>
      <c r="F377" s="39" t="s">
        <v>327</v>
      </c>
      <c r="G377" s="39" t="s">
        <v>327</v>
      </c>
      <c r="H377" s="25"/>
      <c r="I377" s="25"/>
      <c r="J377" s="25"/>
      <c r="K377" s="25"/>
    </row>
    <row r="378" spans="1:11" ht="14.1" customHeight="1" x14ac:dyDescent="0.25">
      <c r="A378" s="25"/>
      <c r="B378" s="25"/>
      <c r="C378" s="38" t="s">
        <v>59</v>
      </c>
      <c r="D378" s="39" t="s">
        <v>331</v>
      </c>
      <c r="E378" s="39" t="s">
        <v>331</v>
      </c>
      <c r="F378" s="39" t="s">
        <v>331</v>
      </c>
      <c r="G378" s="39" t="s">
        <v>331</v>
      </c>
      <c r="H378" s="25"/>
      <c r="I378" s="25"/>
      <c r="J378" s="25"/>
      <c r="K378" s="25"/>
    </row>
    <row r="379" spans="1:11" ht="14.1" customHeight="1" x14ac:dyDescent="0.25">
      <c r="A379" s="25"/>
      <c r="B379" s="25"/>
      <c r="C379" s="38" t="s">
        <v>63</v>
      </c>
      <c r="D379" s="39" t="s">
        <v>332</v>
      </c>
      <c r="E379" s="39" t="s">
        <v>332</v>
      </c>
      <c r="F379" s="39" t="s">
        <v>332</v>
      </c>
      <c r="G379" s="39" t="s">
        <v>332</v>
      </c>
      <c r="H379" s="25"/>
      <c r="I379" s="25"/>
      <c r="J379" s="25"/>
      <c r="K379" s="25"/>
    </row>
    <row r="380" spans="1:11" ht="14.1" customHeight="1" x14ac:dyDescent="0.25">
      <c r="A380" s="25"/>
      <c r="B380" s="25"/>
      <c r="C380" s="38" t="s">
        <v>68</v>
      </c>
      <c r="D380" s="39" t="s">
        <v>69</v>
      </c>
      <c r="E380" s="39" t="s">
        <v>75</v>
      </c>
      <c r="F380" s="39" t="s">
        <v>75</v>
      </c>
      <c r="G380" s="39" t="s">
        <v>75</v>
      </c>
      <c r="H380" s="25"/>
      <c r="I380" s="25"/>
      <c r="J380" s="25"/>
      <c r="K380" s="25"/>
    </row>
    <row r="381" spans="1:11" ht="14.1" customHeight="1" x14ac:dyDescent="0.25">
      <c r="A381" s="25"/>
      <c r="B381" s="25"/>
      <c r="C381" s="38" t="s">
        <v>73</v>
      </c>
      <c r="D381" s="39" t="s">
        <v>69</v>
      </c>
      <c r="E381" s="39" t="s">
        <v>75</v>
      </c>
      <c r="F381" s="39" t="s">
        <v>75</v>
      </c>
      <c r="G381" s="39" t="s">
        <v>75</v>
      </c>
      <c r="H381" s="25"/>
      <c r="I381" s="25"/>
      <c r="J381" s="25"/>
      <c r="K381" s="25"/>
    </row>
    <row r="382" spans="1:11" ht="14.1" customHeight="1" x14ac:dyDescent="0.25">
      <c r="A382" s="25"/>
      <c r="B382" s="25"/>
      <c r="C382" s="38" t="s">
        <v>77</v>
      </c>
      <c r="D382" s="39" t="s">
        <v>69</v>
      </c>
      <c r="E382" s="39" t="s">
        <v>75</v>
      </c>
      <c r="F382" s="39" t="s">
        <v>75</v>
      </c>
      <c r="G382" s="39" t="s">
        <v>75</v>
      </c>
      <c r="H382" s="25"/>
      <c r="I382" s="25"/>
      <c r="J382" s="25"/>
      <c r="K382" s="25"/>
    </row>
    <row r="383" spans="1:11" ht="14.1" customHeight="1" x14ac:dyDescent="0.25">
      <c r="A383" s="25"/>
      <c r="B383" s="25"/>
      <c r="C383" s="1589" t="s">
        <v>81</v>
      </c>
      <c r="D383" s="1590"/>
      <c r="E383" s="1590"/>
      <c r="F383" s="1590"/>
      <c r="G383" s="1590"/>
      <c r="H383" s="25"/>
      <c r="I383" s="25"/>
      <c r="J383" s="25"/>
      <c r="K383" s="25"/>
    </row>
    <row r="384" spans="1:11" ht="14.1" customHeight="1" x14ac:dyDescent="0.25">
      <c r="A384" s="25"/>
      <c r="B384" s="25"/>
      <c r="C384" s="32"/>
      <c r="D384" s="33">
        <v>2023</v>
      </c>
      <c r="E384" s="33">
        <v>2024</v>
      </c>
      <c r="F384" s="33">
        <v>2025</v>
      </c>
      <c r="G384" s="33">
        <v>2026</v>
      </c>
      <c r="H384" s="25"/>
      <c r="I384" s="25"/>
      <c r="J384" s="25"/>
      <c r="K384" s="25"/>
    </row>
    <row r="385" spans="1:11" ht="14.1" customHeight="1" x14ac:dyDescent="0.25">
      <c r="A385" s="25"/>
      <c r="B385" s="25"/>
      <c r="C385" s="34"/>
      <c r="D385" s="35" t="s">
        <v>17</v>
      </c>
      <c r="E385" s="35" t="s">
        <v>18</v>
      </c>
      <c r="F385" s="35" t="s">
        <v>18</v>
      </c>
      <c r="G385" s="35" t="s">
        <v>18</v>
      </c>
      <c r="H385" s="25"/>
      <c r="I385" s="25"/>
      <c r="J385" s="25"/>
      <c r="K385" s="25"/>
    </row>
    <row r="386" spans="1:11" ht="14.1" customHeight="1" x14ac:dyDescent="0.25">
      <c r="A386" s="25"/>
      <c r="B386" s="25"/>
      <c r="C386" s="40" t="s">
        <v>82</v>
      </c>
      <c r="D386" s="41">
        <v>0</v>
      </c>
      <c r="E386" s="41">
        <v>0</v>
      </c>
      <c r="F386" s="41">
        <v>0</v>
      </c>
      <c r="G386" s="41">
        <v>0</v>
      </c>
      <c r="H386" s="25"/>
      <c r="I386" s="25"/>
      <c r="J386" s="25"/>
      <c r="K386" s="25"/>
    </row>
    <row r="387" spans="1:11" ht="14.1" customHeight="1" x14ac:dyDescent="0.25">
      <c r="A387" s="25"/>
      <c r="B387" s="25"/>
      <c r="C387" s="40" t="s">
        <v>83</v>
      </c>
      <c r="D387" s="41">
        <v>0</v>
      </c>
      <c r="E387" s="41">
        <v>0</v>
      </c>
      <c r="F387" s="41">
        <v>0</v>
      </c>
      <c r="G387" s="41">
        <v>0</v>
      </c>
      <c r="H387" s="25"/>
      <c r="I387" s="25"/>
      <c r="J387" s="25"/>
      <c r="K387" s="25"/>
    </row>
    <row r="388" spans="1:11" ht="14.1" customHeight="1" x14ac:dyDescent="0.25">
      <c r="A388" s="25"/>
      <c r="B388" s="25"/>
      <c r="C388" s="40" t="s">
        <v>84</v>
      </c>
      <c r="D388" s="41">
        <v>0</v>
      </c>
      <c r="E388" s="41">
        <v>0</v>
      </c>
      <c r="F388" s="41">
        <v>0</v>
      </c>
      <c r="G388" s="41">
        <v>0</v>
      </c>
      <c r="H388" s="25"/>
      <c r="I388" s="25"/>
      <c r="J388" s="25"/>
      <c r="K388" s="25"/>
    </row>
    <row r="389" spans="1:11" ht="14.1" customHeight="1" x14ac:dyDescent="0.25">
      <c r="A389" s="25"/>
      <c r="B389" s="25"/>
      <c r="C389" s="40" t="s">
        <v>85</v>
      </c>
      <c r="D389" s="41">
        <v>0</v>
      </c>
      <c r="E389" s="41">
        <v>0</v>
      </c>
      <c r="F389" s="41">
        <v>0</v>
      </c>
      <c r="G389" s="41">
        <v>0</v>
      </c>
      <c r="H389" s="25"/>
      <c r="I389" s="25"/>
      <c r="J389" s="25"/>
      <c r="K389" s="25"/>
    </row>
    <row r="390" spans="1:11" ht="14.1" customHeight="1" x14ac:dyDescent="0.25">
      <c r="A390" s="25"/>
      <c r="B390" s="25"/>
      <c r="C390" s="40" t="s">
        <v>83</v>
      </c>
      <c r="D390" s="41">
        <v>0</v>
      </c>
      <c r="E390" s="41">
        <v>0</v>
      </c>
      <c r="F390" s="41">
        <v>0</v>
      </c>
      <c r="G390" s="41">
        <v>0</v>
      </c>
      <c r="H390" s="25"/>
      <c r="I390" s="25"/>
      <c r="J390" s="25"/>
      <c r="K390" s="25"/>
    </row>
    <row r="391" spans="1:11" ht="14.1" customHeight="1" x14ac:dyDescent="0.25">
      <c r="A391" s="25"/>
      <c r="B391" s="25"/>
      <c r="C391" s="40" t="s">
        <v>84</v>
      </c>
      <c r="D391" s="41">
        <v>0</v>
      </c>
      <c r="E391" s="41">
        <v>0</v>
      </c>
      <c r="F391" s="41">
        <v>0</v>
      </c>
      <c r="G391" s="41">
        <v>0</v>
      </c>
      <c r="H391" s="25"/>
      <c r="I391" s="25"/>
      <c r="J391" s="25"/>
      <c r="K391" s="25"/>
    </row>
    <row r="392" spans="1:11" ht="14.1" customHeight="1" x14ac:dyDescent="0.25">
      <c r="A392" s="25"/>
      <c r="B392" s="25"/>
      <c r="C392" s="40" t="s">
        <v>86</v>
      </c>
      <c r="D392" s="41">
        <v>0</v>
      </c>
      <c r="E392" s="41">
        <v>12000000</v>
      </c>
      <c r="F392" s="41">
        <v>12000000</v>
      </c>
      <c r="G392" s="41">
        <v>12000000</v>
      </c>
      <c r="H392" s="25"/>
      <c r="I392" s="25"/>
      <c r="J392" s="25"/>
      <c r="K392" s="25"/>
    </row>
    <row r="393" spans="1:11" ht="14.1" customHeight="1" x14ac:dyDescent="0.25">
      <c r="A393" s="25"/>
      <c r="B393" s="25"/>
      <c r="C393" s="40" t="s">
        <v>83</v>
      </c>
      <c r="D393" s="41">
        <v>0</v>
      </c>
      <c r="E393" s="41">
        <v>12000000</v>
      </c>
      <c r="F393" s="41">
        <v>12000000</v>
      </c>
      <c r="G393" s="41">
        <v>12000000</v>
      </c>
      <c r="H393" s="25"/>
      <c r="I393" s="25"/>
      <c r="J393" s="25"/>
      <c r="K393" s="25"/>
    </row>
    <row r="394" spans="1:11" ht="14.1" customHeight="1" x14ac:dyDescent="0.25">
      <c r="A394" s="25"/>
      <c r="B394" s="25"/>
      <c r="C394" s="40" t="s">
        <v>84</v>
      </c>
      <c r="D394" s="41">
        <v>0</v>
      </c>
      <c r="E394" s="41">
        <v>0</v>
      </c>
      <c r="F394" s="41">
        <v>0</v>
      </c>
      <c r="G394" s="41">
        <v>0</v>
      </c>
      <c r="H394" s="25"/>
      <c r="I394" s="25"/>
      <c r="J394" s="25"/>
      <c r="K394" s="25"/>
    </row>
    <row r="395" spans="1:11" ht="14.1" customHeight="1" x14ac:dyDescent="0.25">
      <c r="A395" s="25"/>
      <c r="B395" s="25"/>
      <c r="C395" s="40" t="s">
        <v>87</v>
      </c>
      <c r="D395" s="41">
        <v>0</v>
      </c>
      <c r="E395" s="41">
        <v>0</v>
      </c>
      <c r="F395" s="41">
        <v>0</v>
      </c>
      <c r="G395" s="41">
        <v>0</v>
      </c>
      <c r="H395" s="25"/>
      <c r="I395" s="25"/>
      <c r="J395" s="25"/>
      <c r="K395" s="25"/>
    </row>
    <row r="396" spans="1:11" ht="14.1" customHeight="1" x14ac:dyDescent="0.25">
      <c r="A396" s="25"/>
      <c r="B396" s="25"/>
      <c r="C396" s="40" t="s">
        <v>83</v>
      </c>
      <c r="D396" s="41">
        <v>0</v>
      </c>
      <c r="E396" s="41">
        <v>0</v>
      </c>
      <c r="F396" s="41">
        <v>0</v>
      </c>
      <c r="G396" s="41">
        <v>0</v>
      </c>
      <c r="H396" s="25"/>
      <c r="I396" s="25"/>
      <c r="J396" s="25"/>
      <c r="K396" s="25"/>
    </row>
    <row r="397" spans="1:11" ht="14.1" customHeight="1" x14ac:dyDescent="0.25">
      <c r="A397" s="25"/>
      <c r="B397" s="25"/>
      <c r="C397" s="40" t="s">
        <v>84</v>
      </c>
      <c r="D397" s="41">
        <v>0</v>
      </c>
      <c r="E397" s="41">
        <v>0</v>
      </c>
      <c r="F397" s="41">
        <v>0</v>
      </c>
      <c r="G397" s="41">
        <v>0</v>
      </c>
      <c r="H397" s="25"/>
      <c r="I397" s="25"/>
      <c r="J397" s="25"/>
      <c r="K397" s="25"/>
    </row>
    <row r="398" spans="1:11" ht="14.1" customHeight="1" x14ac:dyDescent="0.25">
      <c r="A398" s="25"/>
      <c r="B398" s="25"/>
      <c r="C398" s="40" t="s">
        <v>88</v>
      </c>
      <c r="D398" s="41">
        <v>0</v>
      </c>
      <c r="E398" s="41">
        <v>0</v>
      </c>
      <c r="F398" s="41">
        <v>0</v>
      </c>
      <c r="G398" s="41">
        <v>0</v>
      </c>
      <c r="H398" s="25"/>
      <c r="I398" s="25"/>
      <c r="J398" s="25"/>
      <c r="K398" s="25"/>
    </row>
    <row r="399" spans="1:11" ht="14.1" customHeight="1" x14ac:dyDescent="0.25">
      <c r="A399" s="25"/>
      <c r="B399" s="25"/>
      <c r="C399" s="40" t="s">
        <v>83</v>
      </c>
      <c r="D399" s="41">
        <v>0</v>
      </c>
      <c r="E399" s="41">
        <v>0</v>
      </c>
      <c r="F399" s="41">
        <v>0</v>
      </c>
      <c r="G399" s="41">
        <v>0</v>
      </c>
      <c r="H399" s="25"/>
      <c r="I399" s="25"/>
      <c r="J399" s="25"/>
      <c r="K399" s="25"/>
    </row>
    <row r="400" spans="1:11" ht="14.1" customHeight="1" x14ac:dyDescent="0.25">
      <c r="A400" s="25"/>
      <c r="B400" s="25"/>
      <c r="C400" s="40" t="s">
        <v>84</v>
      </c>
      <c r="D400" s="41">
        <v>0</v>
      </c>
      <c r="E400" s="41">
        <v>0</v>
      </c>
      <c r="F400" s="41">
        <v>0</v>
      </c>
      <c r="G400" s="41">
        <v>0</v>
      </c>
      <c r="H400" s="25"/>
      <c r="I400" s="25"/>
      <c r="J400" s="25"/>
      <c r="K400" s="25"/>
    </row>
    <row r="401" spans="1:11" ht="14.1" customHeight="1" x14ac:dyDescent="0.25">
      <c r="A401" s="25"/>
      <c r="B401" s="25"/>
      <c r="C401" s="40" t="s">
        <v>89</v>
      </c>
      <c r="D401" s="41">
        <v>0</v>
      </c>
      <c r="E401" s="41">
        <v>0</v>
      </c>
      <c r="F401" s="41">
        <v>0</v>
      </c>
      <c r="G401" s="41">
        <v>0</v>
      </c>
      <c r="H401" s="25"/>
      <c r="I401" s="25"/>
      <c r="J401" s="25"/>
      <c r="K401" s="25"/>
    </row>
    <row r="402" spans="1:11" ht="14.1" customHeight="1" x14ac:dyDescent="0.25">
      <c r="A402" s="25"/>
      <c r="B402" s="25"/>
      <c r="C402" s="40" t="s">
        <v>83</v>
      </c>
      <c r="D402" s="41">
        <v>0</v>
      </c>
      <c r="E402" s="41">
        <v>0</v>
      </c>
      <c r="F402" s="41">
        <v>0</v>
      </c>
      <c r="G402" s="41">
        <v>0</v>
      </c>
      <c r="H402" s="25"/>
      <c r="I402" s="25"/>
      <c r="J402" s="25"/>
      <c r="K402" s="25"/>
    </row>
    <row r="403" spans="1:11" ht="14.1" customHeight="1" x14ac:dyDescent="0.25">
      <c r="A403" s="25"/>
      <c r="B403" s="25"/>
      <c r="C403" s="40" t="s">
        <v>84</v>
      </c>
      <c r="D403" s="41">
        <v>0</v>
      </c>
      <c r="E403" s="41">
        <v>0</v>
      </c>
      <c r="F403" s="41">
        <v>0</v>
      </c>
      <c r="G403" s="41">
        <v>0</v>
      </c>
      <c r="H403" s="25"/>
      <c r="I403" s="25"/>
      <c r="J403" s="25"/>
      <c r="K403" s="25"/>
    </row>
    <row r="404" spans="1:11" ht="14.1" customHeight="1" x14ac:dyDescent="0.25">
      <c r="A404" s="25"/>
      <c r="B404" s="25"/>
      <c r="C404" s="40" t="s">
        <v>90</v>
      </c>
      <c r="D404" s="41">
        <v>0</v>
      </c>
      <c r="E404" s="41">
        <v>0</v>
      </c>
      <c r="F404" s="41">
        <v>0</v>
      </c>
      <c r="G404" s="41">
        <v>0</v>
      </c>
      <c r="H404" s="25"/>
      <c r="I404" s="25"/>
      <c r="J404" s="25"/>
      <c r="K404" s="25"/>
    </row>
    <row r="405" spans="1:11" ht="14.1" customHeight="1" x14ac:dyDescent="0.25">
      <c r="A405" s="25"/>
      <c r="B405" s="25"/>
      <c r="C405" s="40" t="s">
        <v>83</v>
      </c>
      <c r="D405" s="41">
        <v>0</v>
      </c>
      <c r="E405" s="41">
        <v>0</v>
      </c>
      <c r="F405" s="41">
        <v>0</v>
      </c>
      <c r="G405" s="41">
        <v>0</v>
      </c>
      <c r="H405" s="25"/>
      <c r="I405" s="25"/>
      <c r="J405" s="25"/>
      <c r="K405" s="25"/>
    </row>
    <row r="406" spans="1:11" ht="14.1" customHeight="1" x14ac:dyDescent="0.25">
      <c r="A406" s="25"/>
      <c r="B406" s="25"/>
      <c r="C406" s="40" t="s">
        <v>84</v>
      </c>
      <c r="D406" s="41">
        <v>0</v>
      </c>
      <c r="E406" s="41">
        <v>0</v>
      </c>
      <c r="F406" s="41">
        <v>0</v>
      </c>
      <c r="G406" s="41">
        <v>0</v>
      </c>
      <c r="H406" s="25"/>
      <c r="I406" s="25"/>
      <c r="J406" s="25"/>
      <c r="K406" s="25"/>
    </row>
    <row r="407" spans="1:11" ht="14.1" customHeight="1" x14ac:dyDescent="0.25">
      <c r="A407" s="25"/>
      <c r="B407" s="25"/>
      <c r="C407" s="40" t="s">
        <v>91</v>
      </c>
      <c r="D407" s="41">
        <v>0</v>
      </c>
      <c r="E407" s="41">
        <v>0</v>
      </c>
      <c r="F407" s="41">
        <v>0</v>
      </c>
      <c r="G407" s="41">
        <v>0</v>
      </c>
      <c r="H407" s="25"/>
      <c r="I407" s="25"/>
      <c r="J407" s="25"/>
      <c r="K407" s="25"/>
    </row>
    <row r="408" spans="1:11" ht="14.1" customHeight="1" x14ac:dyDescent="0.25">
      <c r="A408" s="25"/>
      <c r="B408" s="25"/>
      <c r="C408" s="40" t="s">
        <v>83</v>
      </c>
      <c r="D408" s="41">
        <v>0</v>
      </c>
      <c r="E408" s="41">
        <v>0</v>
      </c>
      <c r="F408" s="41">
        <v>0</v>
      </c>
      <c r="G408" s="41">
        <v>0</v>
      </c>
      <c r="H408" s="25"/>
      <c r="I408" s="25"/>
      <c r="J408" s="25"/>
      <c r="K408" s="25"/>
    </row>
    <row r="409" spans="1:11" ht="14.1" customHeight="1" x14ac:dyDescent="0.25">
      <c r="A409" s="25"/>
      <c r="B409" s="25"/>
      <c r="C409" s="40" t="s">
        <v>92</v>
      </c>
      <c r="D409" s="41">
        <v>0</v>
      </c>
      <c r="E409" s="41">
        <v>0</v>
      </c>
      <c r="F409" s="41">
        <v>0</v>
      </c>
      <c r="G409" s="41">
        <v>0</v>
      </c>
      <c r="H409" s="25"/>
      <c r="I409" s="25"/>
      <c r="J409" s="25"/>
      <c r="K409" s="25"/>
    </row>
    <row r="410" spans="1:11" ht="14.1" customHeight="1" x14ac:dyDescent="0.25">
      <c r="A410" s="25"/>
      <c r="B410" s="25"/>
      <c r="C410" s="40" t="s">
        <v>93</v>
      </c>
      <c r="D410" s="41">
        <v>0</v>
      </c>
      <c r="E410" s="41">
        <v>0</v>
      </c>
      <c r="F410" s="41">
        <v>0</v>
      </c>
      <c r="G410" s="41">
        <v>0</v>
      </c>
      <c r="H410" s="25"/>
      <c r="I410" s="25"/>
      <c r="J410" s="25"/>
      <c r="K410" s="25"/>
    </row>
    <row r="411" spans="1:11" ht="14.1" customHeight="1" x14ac:dyDescent="0.25">
      <c r="A411" s="25"/>
      <c r="B411" s="25"/>
      <c r="C411" s="40" t="s">
        <v>94</v>
      </c>
      <c r="D411" s="41">
        <v>0</v>
      </c>
      <c r="E411" s="41">
        <v>0</v>
      </c>
      <c r="F411" s="41">
        <v>0</v>
      </c>
      <c r="G411" s="41">
        <v>0</v>
      </c>
      <c r="H411" s="25"/>
      <c r="I411" s="25"/>
      <c r="J411" s="25"/>
      <c r="K411" s="25"/>
    </row>
    <row r="412" spans="1:11" ht="14.1" customHeight="1" x14ac:dyDescent="0.25">
      <c r="A412" s="25"/>
      <c r="B412" s="25"/>
      <c r="C412" s="40" t="s">
        <v>95</v>
      </c>
      <c r="D412" s="41">
        <v>0</v>
      </c>
      <c r="E412" s="41">
        <v>0</v>
      </c>
      <c r="F412" s="41">
        <v>0</v>
      </c>
      <c r="G412" s="41">
        <v>0</v>
      </c>
      <c r="H412" s="25"/>
      <c r="I412" s="25"/>
      <c r="J412" s="25"/>
      <c r="K412" s="25"/>
    </row>
    <row r="413" spans="1:11" ht="14.1" customHeight="1" x14ac:dyDescent="0.25">
      <c r="A413" s="25"/>
      <c r="B413" s="25"/>
      <c r="C413" s="40" t="s">
        <v>96</v>
      </c>
      <c r="D413" s="41">
        <v>0</v>
      </c>
      <c r="E413" s="41">
        <v>0</v>
      </c>
      <c r="F413" s="41">
        <v>0</v>
      </c>
      <c r="G413" s="41">
        <v>0</v>
      </c>
      <c r="H413" s="25"/>
      <c r="I413" s="25"/>
      <c r="J413" s="25"/>
      <c r="K413" s="25"/>
    </row>
    <row r="414" spans="1:11" ht="14.1" customHeight="1" x14ac:dyDescent="0.25">
      <c r="A414" s="25"/>
      <c r="B414" s="25"/>
      <c r="C414" s="40" t="s">
        <v>83</v>
      </c>
      <c r="D414" s="41">
        <v>0</v>
      </c>
      <c r="E414" s="41">
        <v>0</v>
      </c>
      <c r="F414" s="41">
        <v>0</v>
      </c>
      <c r="G414" s="41">
        <v>0</v>
      </c>
      <c r="H414" s="25"/>
      <c r="I414" s="25"/>
      <c r="J414" s="25"/>
      <c r="K414" s="25"/>
    </row>
    <row r="415" spans="1:11" ht="14.1" customHeight="1" x14ac:dyDescent="0.25">
      <c r="A415" s="25"/>
      <c r="B415" s="25"/>
      <c r="C415" s="40" t="s">
        <v>92</v>
      </c>
      <c r="D415" s="41">
        <v>0</v>
      </c>
      <c r="E415" s="41">
        <v>0</v>
      </c>
      <c r="F415" s="41">
        <v>0</v>
      </c>
      <c r="G415" s="41">
        <v>0</v>
      </c>
      <c r="H415" s="25"/>
      <c r="I415" s="25"/>
      <c r="J415" s="25"/>
      <c r="K415" s="25"/>
    </row>
    <row r="416" spans="1:11" ht="14.1" customHeight="1" x14ac:dyDescent="0.25">
      <c r="A416" s="25"/>
      <c r="B416" s="25"/>
      <c r="C416" s="40" t="s">
        <v>93</v>
      </c>
      <c r="D416" s="41">
        <v>0</v>
      </c>
      <c r="E416" s="41">
        <v>0</v>
      </c>
      <c r="F416" s="41">
        <v>0</v>
      </c>
      <c r="G416" s="41">
        <v>0</v>
      </c>
      <c r="H416" s="25"/>
      <c r="I416" s="25"/>
      <c r="J416" s="25"/>
      <c r="K416" s="25"/>
    </row>
    <row r="417" spans="1:11" ht="14.1" customHeight="1" x14ac:dyDescent="0.25">
      <c r="A417" s="25"/>
      <c r="B417" s="25"/>
      <c r="C417" s="40" t="s">
        <v>94</v>
      </c>
      <c r="D417" s="41">
        <v>0</v>
      </c>
      <c r="E417" s="41">
        <v>0</v>
      </c>
      <c r="F417" s="41">
        <v>0</v>
      </c>
      <c r="G417" s="41">
        <v>0</v>
      </c>
      <c r="H417" s="25"/>
      <c r="I417" s="25"/>
      <c r="J417" s="25"/>
      <c r="K417" s="25"/>
    </row>
    <row r="418" spans="1:11" ht="14.1" customHeight="1" x14ac:dyDescent="0.25">
      <c r="A418" s="25"/>
      <c r="B418" s="25"/>
      <c r="C418" s="40" t="s">
        <v>95</v>
      </c>
      <c r="D418" s="41">
        <v>0</v>
      </c>
      <c r="E418" s="41">
        <v>0</v>
      </c>
      <c r="F418" s="41">
        <v>0</v>
      </c>
      <c r="G418" s="41">
        <v>0</v>
      </c>
      <c r="H418" s="25"/>
      <c r="I418" s="25"/>
      <c r="J418" s="25"/>
      <c r="K418" s="25"/>
    </row>
    <row r="419" spans="1:11" ht="14.1" customHeight="1" x14ac:dyDescent="0.25">
      <c r="A419" s="25"/>
      <c r="B419" s="25"/>
      <c r="C419" s="40" t="s">
        <v>97</v>
      </c>
      <c r="D419" s="41">
        <v>0</v>
      </c>
      <c r="E419" s="41">
        <v>0</v>
      </c>
      <c r="F419" s="41">
        <v>0</v>
      </c>
      <c r="G419" s="41">
        <v>0</v>
      </c>
      <c r="H419" s="25"/>
      <c r="I419" s="25"/>
      <c r="J419" s="25"/>
      <c r="K419" s="25"/>
    </row>
    <row r="420" spans="1:11" ht="14.1" customHeight="1" x14ac:dyDescent="0.25">
      <c r="A420" s="25"/>
      <c r="B420" s="25"/>
      <c r="C420" s="40" t="s">
        <v>83</v>
      </c>
      <c r="D420" s="41">
        <v>0</v>
      </c>
      <c r="E420" s="41">
        <v>0</v>
      </c>
      <c r="F420" s="41">
        <v>0</v>
      </c>
      <c r="G420" s="41">
        <v>0</v>
      </c>
      <c r="H420" s="25"/>
      <c r="I420" s="25"/>
      <c r="J420" s="25"/>
      <c r="K420" s="25"/>
    </row>
    <row r="421" spans="1:11" ht="14.1" customHeight="1" x14ac:dyDescent="0.25">
      <c r="A421" s="25"/>
      <c r="B421" s="25"/>
      <c r="C421" s="40" t="s">
        <v>92</v>
      </c>
      <c r="D421" s="41">
        <v>0</v>
      </c>
      <c r="E421" s="41">
        <v>0</v>
      </c>
      <c r="F421" s="41">
        <v>0</v>
      </c>
      <c r="G421" s="41">
        <v>0</v>
      </c>
      <c r="H421" s="25"/>
      <c r="I421" s="25"/>
      <c r="J421" s="25"/>
      <c r="K421" s="25"/>
    </row>
    <row r="422" spans="1:11" ht="14.1" customHeight="1" x14ac:dyDescent="0.25">
      <c r="A422" s="25"/>
      <c r="B422" s="25"/>
      <c r="C422" s="40" t="s">
        <v>93</v>
      </c>
      <c r="D422" s="41">
        <v>0</v>
      </c>
      <c r="E422" s="41">
        <v>0</v>
      </c>
      <c r="F422" s="41">
        <v>0</v>
      </c>
      <c r="G422" s="41">
        <v>0</v>
      </c>
      <c r="H422" s="25"/>
      <c r="I422" s="25"/>
      <c r="J422" s="25"/>
      <c r="K422" s="25"/>
    </row>
    <row r="423" spans="1:11" ht="14.1" customHeight="1" x14ac:dyDescent="0.25">
      <c r="A423" s="25"/>
      <c r="B423" s="25"/>
      <c r="C423" s="40" t="s">
        <v>94</v>
      </c>
      <c r="D423" s="41">
        <v>0</v>
      </c>
      <c r="E423" s="41">
        <v>0</v>
      </c>
      <c r="F423" s="41">
        <v>0</v>
      </c>
      <c r="G423" s="41">
        <v>0</v>
      </c>
      <c r="H423" s="25"/>
      <c r="I423" s="25"/>
      <c r="J423" s="25"/>
      <c r="K423" s="25"/>
    </row>
    <row r="424" spans="1:11" ht="14.1" customHeight="1" x14ac:dyDescent="0.25">
      <c r="A424" s="25"/>
      <c r="B424" s="25"/>
      <c r="C424" s="40" t="s">
        <v>95</v>
      </c>
      <c r="D424" s="41">
        <v>0</v>
      </c>
      <c r="E424" s="41">
        <v>0</v>
      </c>
      <c r="F424" s="41">
        <v>0</v>
      </c>
      <c r="G424" s="41">
        <v>0</v>
      </c>
      <c r="H424" s="25"/>
      <c r="I424" s="25"/>
      <c r="J424" s="25"/>
      <c r="K424" s="25"/>
    </row>
    <row r="425" spans="1:11" ht="14.1" customHeight="1" x14ac:dyDescent="0.25">
      <c r="A425" s="25"/>
      <c r="B425" s="25"/>
      <c r="C425" s="40" t="s">
        <v>98</v>
      </c>
      <c r="D425" s="41">
        <v>0</v>
      </c>
      <c r="E425" s="41">
        <v>0</v>
      </c>
      <c r="F425" s="41">
        <v>0</v>
      </c>
      <c r="G425" s="41">
        <v>0</v>
      </c>
      <c r="H425" s="25"/>
      <c r="I425" s="25"/>
      <c r="J425" s="25"/>
      <c r="K425" s="25"/>
    </row>
    <row r="426" spans="1:11" ht="14.1" customHeight="1" x14ac:dyDescent="0.25">
      <c r="A426" s="25"/>
      <c r="B426" s="25"/>
      <c r="C426" s="40" t="s">
        <v>99</v>
      </c>
      <c r="D426" s="41">
        <v>0</v>
      </c>
      <c r="E426" s="41">
        <v>0</v>
      </c>
      <c r="F426" s="41">
        <v>0</v>
      </c>
      <c r="G426" s="41">
        <v>0</v>
      </c>
      <c r="H426" s="25"/>
      <c r="I426" s="25"/>
      <c r="J426" s="25"/>
      <c r="K426" s="25"/>
    </row>
    <row r="427" spans="1:11" ht="14.1" customHeight="1" x14ac:dyDescent="0.25">
      <c r="A427" s="25"/>
      <c r="B427" s="25"/>
      <c r="C427" s="36" t="s">
        <v>100</v>
      </c>
      <c r="D427" s="41">
        <v>0</v>
      </c>
      <c r="E427" s="41">
        <v>12000000</v>
      </c>
      <c r="F427" s="41">
        <v>12000000</v>
      </c>
      <c r="G427" s="41">
        <v>12000000</v>
      </c>
      <c r="H427" s="25"/>
      <c r="I427" s="25"/>
      <c r="J427" s="25"/>
      <c r="K427" s="25"/>
    </row>
    <row r="428" spans="1:11" ht="15" customHeight="1" x14ac:dyDescent="0.25">
      <c r="A428" s="25"/>
      <c r="B428" s="25"/>
      <c r="C428" s="42" t="s">
        <v>69</v>
      </c>
      <c r="D428" s="43" t="s">
        <v>69</v>
      </c>
      <c r="E428" s="43" t="s">
        <v>69</v>
      </c>
      <c r="F428" s="43" t="s">
        <v>69</v>
      </c>
      <c r="G428" s="43" t="s">
        <v>69</v>
      </c>
      <c r="H428" s="25"/>
      <c r="I428" s="25"/>
      <c r="J428" s="25"/>
      <c r="K428" s="25"/>
    </row>
    <row r="429" spans="1:11" ht="15" customHeight="1" x14ac:dyDescent="0.25">
      <c r="A429" s="25"/>
      <c r="B429" s="25"/>
      <c r="C429" s="28" t="s">
        <v>113</v>
      </c>
      <c r="D429" s="44">
        <v>0</v>
      </c>
      <c r="E429" s="44">
        <v>170500000</v>
      </c>
      <c r="F429" s="44">
        <v>170500000</v>
      </c>
      <c r="G429" s="44">
        <v>111500000</v>
      </c>
      <c r="H429" s="25"/>
      <c r="I429" s="25"/>
      <c r="J429" s="25"/>
      <c r="K429" s="25"/>
    </row>
    <row r="430" spans="1:11" ht="15" customHeight="1" x14ac:dyDescent="0.25">
      <c r="A430" s="25"/>
      <c r="B430" s="25"/>
      <c r="C430" s="38" t="s">
        <v>82</v>
      </c>
      <c r="D430" s="45">
        <v>0</v>
      </c>
      <c r="E430" s="45">
        <v>30500000</v>
      </c>
      <c r="F430" s="45">
        <v>30500000</v>
      </c>
      <c r="G430" s="45">
        <v>30500000</v>
      </c>
      <c r="H430" s="25"/>
      <c r="I430" s="25"/>
      <c r="J430" s="25"/>
      <c r="K430" s="25"/>
    </row>
    <row r="431" spans="1:11" ht="15" customHeight="1" x14ac:dyDescent="0.25">
      <c r="A431" s="25"/>
      <c r="B431" s="25"/>
      <c r="C431" s="38" t="s">
        <v>83</v>
      </c>
      <c r="D431" s="45">
        <v>0</v>
      </c>
      <c r="E431" s="45">
        <v>30500000</v>
      </c>
      <c r="F431" s="45">
        <v>30500000</v>
      </c>
      <c r="G431" s="45">
        <v>30500000</v>
      </c>
      <c r="H431" s="25"/>
      <c r="I431" s="25"/>
      <c r="J431" s="25"/>
      <c r="K431" s="25"/>
    </row>
    <row r="432" spans="1:11" ht="15" customHeight="1" x14ac:dyDescent="0.25">
      <c r="A432" s="25"/>
      <c r="B432" s="25"/>
      <c r="C432" s="38" t="s">
        <v>84</v>
      </c>
      <c r="D432" s="45">
        <v>0</v>
      </c>
      <c r="E432" s="45">
        <v>0</v>
      </c>
      <c r="F432" s="45">
        <v>0</v>
      </c>
      <c r="G432" s="45">
        <v>0</v>
      </c>
      <c r="H432" s="25"/>
      <c r="I432" s="25"/>
      <c r="J432" s="25"/>
      <c r="K432" s="25"/>
    </row>
    <row r="433" spans="1:11" ht="15" customHeight="1" x14ac:dyDescent="0.25">
      <c r="A433" s="25"/>
      <c r="B433" s="25"/>
      <c r="C433" s="38" t="s">
        <v>85</v>
      </c>
      <c r="D433" s="45">
        <v>0</v>
      </c>
      <c r="E433" s="45">
        <v>4500000</v>
      </c>
      <c r="F433" s="45">
        <v>4500000</v>
      </c>
      <c r="G433" s="45">
        <v>4500000</v>
      </c>
      <c r="H433" s="25"/>
      <c r="I433" s="25"/>
      <c r="J433" s="25"/>
      <c r="K433" s="25"/>
    </row>
    <row r="434" spans="1:11" ht="15" customHeight="1" x14ac:dyDescent="0.25">
      <c r="A434" s="25"/>
      <c r="B434" s="25"/>
      <c r="C434" s="38" t="s">
        <v>83</v>
      </c>
      <c r="D434" s="45">
        <v>0</v>
      </c>
      <c r="E434" s="45">
        <v>4500000</v>
      </c>
      <c r="F434" s="45">
        <v>4500000</v>
      </c>
      <c r="G434" s="45">
        <v>4500000</v>
      </c>
      <c r="H434" s="25"/>
      <c r="I434" s="25"/>
      <c r="J434" s="25"/>
      <c r="K434" s="25"/>
    </row>
    <row r="435" spans="1:11" ht="15" customHeight="1" x14ac:dyDescent="0.25">
      <c r="A435" s="25"/>
      <c r="B435" s="25"/>
      <c r="C435" s="38" t="s">
        <v>84</v>
      </c>
      <c r="D435" s="45">
        <v>0</v>
      </c>
      <c r="E435" s="45">
        <v>0</v>
      </c>
      <c r="F435" s="45">
        <v>0</v>
      </c>
      <c r="G435" s="45">
        <v>0</v>
      </c>
      <c r="H435" s="25"/>
      <c r="I435" s="25"/>
      <c r="J435" s="25"/>
      <c r="K435" s="25"/>
    </row>
    <row r="436" spans="1:11" ht="15" customHeight="1" x14ac:dyDescent="0.25">
      <c r="A436" s="25"/>
      <c r="B436" s="25"/>
      <c r="C436" s="38" t="s">
        <v>86</v>
      </c>
      <c r="D436" s="45">
        <v>0</v>
      </c>
      <c r="E436" s="45">
        <v>103900000</v>
      </c>
      <c r="F436" s="45">
        <v>103900000</v>
      </c>
      <c r="G436" s="45">
        <v>44900000</v>
      </c>
      <c r="H436" s="25"/>
      <c r="I436" s="25"/>
      <c r="J436" s="25"/>
      <c r="K436" s="25"/>
    </row>
    <row r="437" spans="1:11" ht="15" customHeight="1" x14ac:dyDescent="0.25">
      <c r="A437" s="25"/>
      <c r="B437" s="25"/>
      <c r="C437" s="38" t="s">
        <v>83</v>
      </c>
      <c r="D437" s="45">
        <v>0</v>
      </c>
      <c r="E437" s="45">
        <v>103900000</v>
      </c>
      <c r="F437" s="45">
        <v>103900000</v>
      </c>
      <c r="G437" s="45">
        <v>44900000</v>
      </c>
      <c r="H437" s="25"/>
      <c r="I437" s="25"/>
      <c r="J437" s="25"/>
      <c r="K437" s="25"/>
    </row>
    <row r="438" spans="1:11" ht="15" customHeight="1" x14ac:dyDescent="0.25">
      <c r="A438" s="25"/>
      <c r="B438" s="25"/>
      <c r="C438" s="38" t="s">
        <v>84</v>
      </c>
      <c r="D438" s="45">
        <v>0</v>
      </c>
      <c r="E438" s="45">
        <v>0</v>
      </c>
      <c r="F438" s="45">
        <v>0</v>
      </c>
      <c r="G438" s="45">
        <v>0</v>
      </c>
      <c r="H438" s="25"/>
      <c r="I438" s="25"/>
      <c r="J438" s="25"/>
      <c r="K438" s="25"/>
    </row>
    <row r="439" spans="1:11" ht="15" customHeight="1" x14ac:dyDescent="0.25">
      <c r="A439" s="25"/>
      <c r="B439" s="25"/>
      <c r="C439" s="38" t="s">
        <v>87</v>
      </c>
      <c r="D439" s="45">
        <v>0</v>
      </c>
      <c r="E439" s="45">
        <v>0</v>
      </c>
      <c r="F439" s="45">
        <v>0</v>
      </c>
      <c r="G439" s="45">
        <v>0</v>
      </c>
      <c r="H439" s="25"/>
      <c r="I439" s="25"/>
      <c r="J439" s="25"/>
      <c r="K439" s="25"/>
    </row>
    <row r="440" spans="1:11" ht="15" customHeight="1" x14ac:dyDescent="0.25">
      <c r="A440" s="25"/>
      <c r="B440" s="25"/>
      <c r="C440" s="38" t="s">
        <v>83</v>
      </c>
      <c r="D440" s="45">
        <v>0</v>
      </c>
      <c r="E440" s="45">
        <v>0</v>
      </c>
      <c r="F440" s="45">
        <v>0</v>
      </c>
      <c r="G440" s="45">
        <v>0</v>
      </c>
      <c r="H440" s="25"/>
      <c r="I440" s="25"/>
      <c r="J440" s="25"/>
      <c r="K440" s="25"/>
    </row>
    <row r="441" spans="1:11" ht="15" customHeight="1" x14ac:dyDescent="0.25">
      <c r="A441" s="25"/>
      <c r="B441" s="25"/>
      <c r="C441" s="38" t="s">
        <v>84</v>
      </c>
      <c r="D441" s="45">
        <v>0</v>
      </c>
      <c r="E441" s="45">
        <v>0</v>
      </c>
      <c r="F441" s="45">
        <v>0</v>
      </c>
      <c r="G441" s="45">
        <v>0</v>
      </c>
      <c r="H441" s="25"/>
      <c r="I441" s="25"/>
      <c r="J441" s="25"/>
      <c r="K441" s="25"/>
    </row>
    <row r="442" spans="1:11" ht="20.100000000000001" customHeight="1" x14ac:dyDescent="0.25">
      <c r="A442" s="25"/>
      <c r="B442" s="25"/>
      <c r="C442" s="38" t="s">
        <v>114</v>
      </c>
      <c r="D442" s="46">
        <v>0</v>
      </c>
      <c r="E442" s="46">
        <v>0</v>
      </c>
      <c r="F442" s="46">
        <v>0</v>
      </c>
      <c r="G442" s="46">
        <v>0</v>
      </c>
      <c r="H442" s="25"/>
      <c r="I442" s="25"/>
      <c r="J442" s="25"/>
      <c r="K442" s="25"/>
    </row>
    <row r="443" spans="1:11" ht="15" customHeight="1" x14ac:dyDescent="0.25">
      <c r="A443" s="25"/>
      <c r="B443" s="25"/>
      <c r="C443" s="38" t="s">
        <v>83</v>
      </c>
      <c r="D443" s="45">
        <v>0</v>
      </c>
      <c r="E443" s="45">
        <v>0</v>
      </c>
      <c r="F443" s="45">
        <v>0</v>
      </c>
      <c r="G443" s="45">
        <v>0</v>
      </c>
      <c r="H443" s="25"/>
      <c r="I443" s="25"/>
      <c r="J443" s="25"/>
      <c r="K443" s="25"/>
    </row>
    <row r="444" spans="1:11" ht="15" customHeight="1" x14ac:dyDescent="0.25">
      <c r="A444" s="25"/>
      <c r="B444" s="25"/>
      <c r="C444" s="38" t="s">
        <v>84</v>
      </c>
      <c r="D444" s="45">
        <v>0</v>
      </c>
      <c r="E444" s="45">
        <v>0</v>
      </c>
      <c r="F444" s="45">
        <v>0</v>
      </c>
      <c r="G444" s="45">
        <v>0</v>
      </c>
      <c r="H444" s="25"/>
      <c r="I444" s="25"/>
      <c r="J444" s="25"/>
      <c r="K444" s="25"/>
    </row>
    <row r="445" spans="1:11" ht="15" customHeight="1" x14ac:dyDescent="0.25">
      <c r="A445" s="25"/>
      <c r="B445" s="25"/>
      <c r="C445" s="38" t="s">
        <v>89</v>
      </c>
      <c r="D445" s="45">
        <v>0</v>
      </c>
      <c r="E445" s="45">
        <v>600000</v>
      </c>
      <c r="F445" s="45">
        <v>600000</v>
      </c>
      <c r="G445" s="45">
        <v>600000</v>
      </c>
      <c r="H445" s="25"/>
      <c r="I445" s="25"/>
      <c r="J445" s="25"/>
      <c r="K445" s="25"/>
    </row>
    <row r="446" spans="1:11" ht="15" customHeight="1" x14ac:dyDescent="0.25">
      <c r="A446" s="25"/>
      <c r="B446" s="25"/>
      <c r="C446" s="38" t="s">
        <v>83</v>
      </c>
      <c r="D446" s="45">
        <v>0</v>
      </c>
      <c r="E446" s="45">
        <v>600000</v>
      </c>
      <c r="F446" s="45">
        <v>600000</v>
      </c>
      <c r="G446" s="45">
        <v>600000</v>
      </c>
      <c r="H446" s="25"/>
      <c r="I446" s="25"/>
      <c r="J446" s="25"/>
      <c r="K446" s="25"/>
    </row>
    <row r="447" spans="1:11" ht="15" customHeight="1" x14ac:dyDescent="0.25">
      <c r="A447" s="25"/>
      <c r="B447" s="25"/>
      <c r="C447" s="38" t="s">
        <v>84</v>
      </c>
      <c r="D447" s="45">
        <v>0</v>
      </c>
      <c r="E447" s="45">
        <v>0</v>
      </c>
      <c r="F447" s="45">
        <v>0</v>
      </c>
      <c r="G447" s="45">
        <v>0</v>
      </c>
      <c r="H447" s="25"/>
      <c r="I447" s="25"/>
      <c r="J447" s="25"/>
      <c r="K447" s="25"/>
    </row>
    <row r="448" spans="1:11" ht="15" customHeight="1" x14ac:dyDescent="0.25">
      <c r="A448" s="25"/>
      <c r="B448" s="25"/>
      <c r="C448" s="38" t="s">
        <v>90</v>
      </c>
      <c r="D448" s="45">
        <v>0</v>
      </c>
      <c r="E448" s="45">
        <v>30000000</v>
      </c>
      <c r="F448" s="45">
        <v>30000000</v>
      </c>
      <c r="G448" s="45">
        <v>30000000</v>
      </c>
      <c r="H448" s="25"/>
      <c r="I448" s="25"/>
      <c r="J448" s="25"/>
      <c r="K448" s="25"/>
    </row>
    <row r="449" spans="1:11" ht="15" customHeight="1" x14ac:dyDescent="0.25">
      <c r="A449" s="25"/>
      <c r="B449" s="25"/>
      <c r="C449" s="38" t="s">
        <v>83</v>
      </c>
      <c r="D449" s="45">
        <v>0</v>
      </c>
      <c r="E449" s="45">
        <v>30000000</v>
      </c>
      <c r="F449" s="45">
        <v>30000000</v>
      </c>
      <c r="G449" s="45">
        <v>30000000</v>
      </c>
      <c r="H449" s="25"/>
      <c r="I449" s="25"/>
      <c r="J449" s="25"/>
      <c r="K449" s="25"/>
    </row>
    <row r="450" spans="1:11" ht="15" customHeight="1" x14ac:dyDescent="0.25">
      <c r="A450" s="25"/>
      <c r="B450" s="25"/>
      <c r="C450" s="38" t="s">
        <v>84</v>
      </c>
      <c r="D450" s="45">
        <v>0</v>
      </c>
      <c r="E450" s="45">
        <v>0</v>
      </c>
      <c r="F450" s="45">
        <v>0</v>
      </c>
      <c r="G450" s="45">
        <v>0</v>
      </c>
      <c r="H450" s="25"/>
      <c r="I450" s="25"/>
      <c r="J450" s="25"/>
      <c r="K450" s="25"/>
    </row>
    <row r="451" spans="1:11" ht="15" customHeight="1" x14ac:dyDescent="0.25">
      <c r="A451" s="25"/>
      <c r="B451" s="25"/>
      <c r="C451" s="38" t="s">
        <v>91</v>
      </c>
      <c r="D451" s="45">
        <v>0</v>
      </c>
      <c r="E451" s="45">
        <v>0</v>
      </c>
      <c r="F451" s="45">
        <v>0</v>
      </c>
      <c r="G451" s="45">
        <v>0</v>
      </c>
      <c r="H451" s="25"/>
      <c r="I451" s="25"/>
      <c r="J451" s="25"/>
      <c r="K451" s="25"/>
    </row>
    <row r="452" spans="1:11" ht="15" customHeight="1" x14ac:dyDescent="0.25">
      <c r="A452" s="25"/>
      <c r="B452" s="25"/>
      <c r="C452" s="38" t="s">
        <v>83</v>
      </c>
      <c r="D452" s="45">
        <v>0</v>
      </c>
      <c r="E452" s="45">
        <v>0</v>
      </c>
      <c r="F452" s="45">
        <v>0</v>
      </c>
      <c r="G452" s="45">
        <v>0</v>
      </c>
      <c r="H452" s="25"/>
      <c r="I452" s="25"/>
      <c r="J452" s="25"/>
      <c r="K452" s="25"/>
    </row>
    <row r="453" spans="1:11" ht="15" customHeight="1" x14ac:dyDescent="0.25">
      <c r="A453" s="25"/>
      <c r="B453" s="25"/>
      <c r="C453" s="38" t="s">
        <v>92</v>
      </c>
      <c r="D453" s="45">
        <v>0</v>
      </c>
      <c r="E453" s="45">
        <v>0</v>
      </c>
      <c r="F453" s="45">
        <v>0</v>
      </c>
      <c r="G453" s="45">
        <v>0</v>
      </c>
      <c r="H453" s="25"/>
      <c r="I453" s="25"/>
      <c r="J453" s="25"/>
      <c r="K453" s="25"/>
    </row>
    <row r="454" spans="1:11" ht="15" customHeight="1" x14ac:dyDescent="0.25">
      <c r="A454" s="25"/>
      <c r="B454" s="25"/>
      <c r="C454" s="38" t="s">
        <v>93</v>
      </c>
      <c r="D454" s="45">
        <v>0</v>
      </c>
      <c r="E454" s="45">
        <v>0</v>
      </c>
      <c r="F454" s="45">
        <v>0</v>
      </c>
      <c r="G454" s="45">
        <v>0</v>
      </c>
      <c r="H454" s="25"/>
      <c r="I454" s="25"/>
      <c r="J454" s="25"/>
      <c r="K454" s="25"/>
    </row>
    <row r="455" spans="1:11" ht="15" customHeight="1" x14ac:dyDescent="0.25">
      <c r="A455" s="25"/>
      <c r="B455" s="25"/>
      <c r="C455" s="38" t="s">
        <v>94</v>
      </c>
      <c r="D455" s="45">
        <v>0</v>
      </c>
      <c r="E455" s="45">
        <v>0</v>
      </c>
      <c r="F455" s="45">
        <v>0</v>
      </c>
      <c r="G455" s="45">
        <v>0</v>
      </c>
      <c r="H455" s="25"/>
      <c r="I455" s="25"/>
      <c r="J455" s="25"/>
      <c r="K455" s="25"/>
    </row>
    <row r="456" spans="1:11" ht="15" customHeight="1" x14ac:dyDescent="0.25">
      <c r="A456" s="25"/>
      <c r="B456" s="25"/>
      <c r="C456" s="38" t="s">
        <v>95</v>
      </c>
      <c r="D456" s="45">
        <v>0</v>
      </c>
      <c r="E456" s="45">
        <v>0</v>
      </c>
      <c r="F456" s="45">
        <v>0</v>
      </c>
      <c r="G456" s="45">
        <v>0</v>
      </c>
      <c r="H456" s="25"/>
      <c r="I456" s="25"/>
      <c r="J456" s="25"/>
      <c r="K456" s="25"/>
    </row>
    <row r="457" spans="1:11" ht="15" customHeight="1" x14ac:dyDescent="0.25">
      <c r="A457" s="25"/>
      <c r="B457" s="25"/>
      <c r="C457" s="38" t="s">
        <v>96</v>
      </c>
      <c r="D457" s="45">
        <v>0</v>
      </c>
      <c r="E457" s="45">
        <v>1000000</v>
      </c>
      <c r="F457" s="45">
        <v>1000000</v>
      </c>
      <c r="G457" s="45">
        <v>1000000</v>
      </c>
      <c r="H457" s="25"/>
      <c r="I457" s="25"/>
      <c r="J457" s="25"/>
      <c r="K457" s="25"/>
    </row>
    <row r="458" spans="1:11" ht="15" customHeight="1" x14ac:dyDescent="0.25">
      <c r="A458" s="25"/>
      <c r="B458" s="25"/>
      <c r="C458" s="38" t="s">
        <v>83</v>
      </c>
      <c r="D458" s="45">
        <v>0</v>
      </c>
      <c r="E458" s="45">
        <v>1000000</v>
      </c>
      <c r="F458" s="45">
        <v>1000000</v>
      </c>
      <c r="G458" s="45">
        <v>1000000</v>
      </c>
      <c r="H458" s="25"/>
      <c r="I458" s="25"/>
      <c r="J458" s="25"/>
      <c r="K458" s="25"/>
    </row>
    <row r="459" spans="1:11" ht="15" customHeight="1" x14ac:dyDescent="0.25">
      <c r="A459" s="25"/>
      <c r="B459" s="25"/>
      <c r="C459" s="38" t="s">
        <v>92</v>
      </c>
      <c r="D459" s="45">
        <v>0</v>
      </c>
      <c r="E459" s="45">
        <v>0</v>
      </c>
      <c r="F459" s="45">
        <v>0</v>
      </c>
      <c r="G459" s="45">
        <v>0</v>
      </c>
      <c r="H459" s="25"/>
      <c r="I459" s="25"/>
      <c r="J459" s="25"/>
      <c r="K459" s="25"/>
    </row>
    <row r="460" spans="1:11" ht="15" customHeight="1" x14ac:dyDescent="0.25">
      <c r="A460" s="25"/>
      <c r="B460" s="25"/>
      <c r="C460" s="38" t="s">
        <v>93</v>
      </c>
      <c r="D460" s="45">
        <v>0</v>
      </c>
      <c r="E460" s="45">
        <v>0</v>
      </c>
      <c r="F460" s="45">
        <v>0</v>
      </c>
      <c r="G460" s="45">
        <v>0</v>
      </c>
      <c r="H460" s="25"/>
      <c r="I460" s="25"/>
      <c r="J460" s="25"/>
      <c r="K460" s="25"/>
    </row>
    <row r="461" spans="1:11" ht="15" customHeight="1" x14ac:dyDescent="0.25">
      <c r="A461" s="25"/>
      <c r="B461" s="25"/>
      <c r="C461" s="38" t="s">
        <v>94</v>
      </c>
      <c r="D461" s="45">
        <v>0</v>
      </c>
      <c r="E461" s="45">
        <v>0</v>
      </c>
      <c r="F461" s="45">
        <v>0</v>
      </c>
      <c r="G461" s="45">
        <v>0</v>
      </c>
      <c r="H461" s="25"/>
      <c r="I461" s="25"/>
      <c r="J461" s="25"/>
      <c r="K461" s="25"/>
    </row>
    <row r="462" spans="1:11" ht="15" customHeight="1" x14ac:dyDescent="0.25">
      <c r="A462" s="25"/>
      <c r="B462" s="25"/>
      <c r="C462" s="38" t="s">
        <v>95</v>
      </c>
      <c r="D462" s="45">
        <v>0</v>
      </c>
      <c r="E462" s="45">
        <v>0</v>
      </c>
      <c r="F462" s="45">
        <v>0</v>
      </c>
      <c r="G462" s="45">
        <v>0</v>
      </c>
      <c r="H462" s="25"/>
      <c r="I462" s="25"/>
      <c r="J462" s="25"/>
      <c r="K462" s="25"/>
    </row>
    <row r="463" spans="1:11" ht="15" customHeight="1" x14ac:dyDescent="0.25">
      <c r="A463" s="25"/>
      <c r="B463" s="25"/>
      <c r="C463" s="38" t="s">
        <v>97</v>
      </c>
      <c r="D463" s="45">
        <v>0</v>
      </c>
      <c r="E463" s="45">
        <v>0</v>
      </c>
      <c r="F463" s="45">
        <v>0</v>
      </c>
      <c r="G463" s="45">
        <v>0</v>
      </c>
      <c r="H463" s="25"/>
      <c r="I463" s="25"/>
      <c r="J463" s="25"/>
      <c r="K463" s="25"/>
    </row>
    <row r="464" spans="1:11" ht="15" customHeight="1" x14ac:dyDescent="0.25">
      <c r="A464" s="25"/>
      <c r="B464" s="25"/>
      <c r="C464" s="38" t="s">
        <v>83</v>
      </c>
      <c r="D464" s="45">
        <v>0</v>
      </c>
      <c r="E464" s="45">
        <v>0</v>
      </c>
      <c r="F464" s="45">
        <v>0</v>
      </c>
      <c r="G464" s="45">
        <v>0</v>
      </c>
      <c r="H464" s="25"/>
      <c r="I464" s="25"/>
      <c r="J464" s="25"/>
      <c r="K464" s="25"/>
    </row>
    <row r="465" spans="1:11" ht="15" customHeight="1" x14ac:dyDescent="0.25">
      <c r="A465" s="25"/>
      <c r="B465" s="25"/>
      <c r="C465" s="38" t="s">
        <v>92</v>
      </c>
      <c r="D465" s="45">
        <v>0</v>
      </c>
      <c r="E465" s="45">
        <v>0</v>
      </c>
      <c r="F465" s="45">
        <v>0</v>
      </c>
      <c r="G465" s="45">
        <v>0</v>
      </c>
      <c r="H465" s="25"/>
      <c r="I465" s="25"/>
      <c r="J465" s="25"/>
      <c r="K465" s="25"/>
    </row>
    <row r="466" spans="1:11" ht="15" customHeight="1" x14ac:dyDescent="0.25">
      <c r="A466" s="25"/>
      <c r="B466" s="25"/>
      <c r="C466" s="38" t="s">
        <v>93</v>
      </c>
      <c r="D466" s="45">
        <v>0</v>
      </c>
      <c r="E466" s="45">
        <v>0</v>
      </c>
      <c r="F466" s="45">
        <v>0</v>
      </c>
      <c r="G466" s="45">
        <v>0</v>
      </c>
      <c r="H466" s="25"/>
      <c r="I466" s="25"/>
      <c r="J466" s="25"/>
      <c r="K466" s="25"/>
    </row>
    <row r="467" spans="1:11" ht="15" customHeight="1" x14ac:dyDescent="0.25">
      <c r="A467" s="25"/>
      <c r="B467" s="25"/>
      <c r="C467" s="38" t="s">
        <v>94</v>
      </c>
      <c r="D467" s="45">
        <v>0</v>
      </c>
      <c r="E467" s="45">
        <v>0</v>
      </c>
      <c r="F467" s="45">
        <v>0</v>
      </c>
      <c r="G467" s="45">
        <v>0</v>
      </c>
      <c r="H467" s="25"/>
      <c r="I467" s="25"/>
      <c r="J467" s="25"/>
      <c r="K467" s="25"/>
    </row>
    <row r="468" spans="1:11" ht="15" customHeight="1" x14ac:dyDescent="0.25">
      <c r="A468" s="25"/>
      <c r="B468" s="25"/>
      <c r="C468" s="38" t="s">
        <v>95</v>
      </c>
      <c r="D468" s="45">
        <v>0</v>
      </c>
      <c r="E468" s="45">
        <v>0</v>
      </c>
      <c r="F468" s="45">
        <v>0</v>
      </c>
      <c r="G468" s="45">
        <v>0</v>
      </c>
      <c r="H468" s="25"/>
      <c r="I468" s="25"/>
      <c r="J468" s="25"/>
      <c r="K468" s="25"/>
    </row>
    <row r="469" spans="1:11" ht="15" customHeight="1" x14ac:dyDescent="0.25">
      <c r="A469" s="25"/>
      <c r="B469" s="25"/>
      <c r="C469" s="38" t="s">
        <v>98</v>
      </c>
      <c r="D469" s="45">
        <v>0</v>
      </c>
      <c r="E469" s="45">
        <v>0</v>
      </c>
      <c r="F469" s="45">
        <v>0</v>
      </c>
      <c r="G469" s="45">
        <v>0</v>
      </c>
      <c r="H469" s="25"/>
      <c r="I469" s="25"/>
      <c r="J469" s="25"/>
      <c r="K469" s="25"/>
    </row>
    <row r="470" spans="1:11" ht="15" customHeight="1" x14ac:dyDescent="0.25">
      <c r="A470" s="25"/>
      <c r="B470" s="25"/>
      <c r="C470" s="38" t="s">
        <v>99</v>
      </c>
      <c r="D470" s="45">
        <v>0</v>
      </c>
      <c r="E470" s="45">
        <v>0</v>
      </c>
      <c r="F470" s="45">
        <v>0</v>
      </c>
      <c r="G470" s="45">
        <v>0</v>
      </c>
      <c r="H470" s="25"/>
      <c r="I470" s="25"/>
      <c r="J470" s="25"/>
      <c r="K470" s="25"/>
    </row>
    <row r="471" spans="1:11" ht="20.100000000000001" customHeight="1" x14ac:dyDescent="0.25">
      <c r="A471" s="25"/>
      <c r="B471" s="25"/>
      <c r="C471" s="47" t="s">
        <v>69</v>
      </c>
      <c r="D471" s="25"/>
      <c r="E471" s="25"/>
      <c r="F471" s="25"/>
      <c r="G471" s="25"/>
      <c r="H471" s="25"/>
      <c r="I471" s="25"/>
      <c r="J471" s="25"/>
      <c r="K471" s="25"/>
    </row>
  </sheetData>
  <mergeCells count="47">
    <mergeCell ref="D6:G6"/>
    <mergeCell ref="C1:G1"/>
    <mergeCell ref="C2:G2"/>
    <mergeCell ref="D3:G3"/>
    <mergeCell ref="D4:G4"/>
    <mergeCell ref="D5:G5"/>
    <mergeCell ref="D81:G81"/>
    <mergeCell ref="D7:G7"/>
    <mergeCell ref="C8:G8"/>
    <mergeCell ref="C9:G9"/>
    <mergeCell ref="D10:G10"/>
    <mergeCell ref="D15:G15"/>
    <mergeCell ref="C23:G23"/>
    <mergeCell ref="D24:G24"/>
    <mergeCell ref="D25:G25"/>
    <mergeCell ref="D26:G26"/>
    <mergeCell ref="D27:G27"/>
    <mergeCell ref="C36:G36"/>
    <mergeCell ref="D197:G197"/>
    <mergeCell ref="D82:G82"/>
    <mergeCell ref="D83:G83"/>
    <mergeCell ref="C92:G92"/>
    <mergeCell ref="D137:G137"/>
    <mergeCell ref="D138:G138"/>
    <mergeCell ref="D139:G139"/>
    <mergeCell ref="C148:G148"/>
    <mergeCell ref="C193:G193"/>
    <mergeCell ref="D194:G194"/>
    <mergeCell ref="D195:G195"/>
    <mergeCell ref="D196:G196"/>
    <mergeCell ref="D318:G318"/>
    <mergeCell ref="C206:G206"/>
    <mergeCell ref="D251:G251"/>
    <mergeCell ref="D252:G252"/>
    <mergeCell ref="D253:G253"/>
    <mergeCell ref="D254:G254"/>
    <mergeCell ref="C263:G263"/>
    <mergeCell ref="D308:G308"/>
    <mergeCell ref="C314:G314"/>
    <mergeCell ref="D315:G315"/>
    <mergeCell ref="D316:G316"/>
    <mergeCell ref="D317:G317"/>
    <mergeCell ref="C327:G327"/>
    <mergeCell ref="D372:G372"/>
    <mergeCell ref="D373:G373"/>
    <mergeCell ref="D374:G374"/>
    <mergeCell ref="C383:G383"/>
  </mergeCells>
  <pageMargins left="0" right="0" top="0" bottom="0" header="0" footer="0"/>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DDE0A-35DA-4C56-B4AD-265C581A5262}">
  <sheetPr>
    <tabColor theme="2"/>
  </sheetPr>
  <dimension ref="B1:K115"/>
  <sheetViews>
    <sheetView view="pageBreakPreview" topLeftCell="A86" zoomScale="71" zoomScaleNormal="115" zoomScaleSheetLayoutView="71" workbookViewId="0">
      <selection activeCell="P108" sqref="P108"/>
    </sheetView>
  </sheetViews>
  <sheetFormatPr defaultRowHeight="15.75" customHeight="1" x14ac:dyDescent="0.2"/>
  <cols>
    <col min="1" max="1" width="8.5703125" style="1343" customWidth="1"/>
    <col min="2" max="2" width="31.7109375" style="1343" customWidth="1"/>
    <col min="3" max="3" width="15.28515625" style="1343" customWidth="1"/>
    <col min="4" max="4" width="12.28515625" style="1343" customWidth="1"/>
    <col min="5" max="5" width="12" style="1343" customWidth="1"/>
    <col min="6" max="6" width="16.85546875" style="1343" customWidth="1"/>
    <col min="7" max="9" width="9.140625" style="1343"/>
    <col min="10" max="10" width="10" style="1343" bestFit="1" customWidth="1"/>
    <col min="11" max="16384" width="9.140625" style="1343"/>
  </cols>
  <sheetData>
    <row r="1" spans="2:7" ht="15.75" customHeight="1" x14ac:dyDescent="0.2">
      <c r="B1" s="1592" t="s">
        <v>1394</v>
      </c>
      <c r="C1" s="1592"/>
      <c r="D1" s="1592"/>
      <c r="E1" s="1592"/>
      <c r="F1" s="1592"/>
      <c r="G1" s="1342"/>
    </row>
    <row r="2" spans="2:7" ht="15.75" customHeight="1" thickBot="1" x14ac:dyDescent="0.25">
      <c r="F2" s="1343" t="s">
        <v>2181</v>
      </c>
    </row>
    <row r="3" spans="2:7" ht="15.75" customHeight="1" thickBot="1" x14ac:dyDescent="0.25">
      <c r="B3" s="1344" t="s">
        <v>6</v>
      </c>
      <c r="C3" s="1593" t="s">
        <v>2182</v>
      </c>
      <c r="D3" s="1593"/>
      <c r="E3" s="1593"/>
      <c r="F3" s="1593"/>
    </row>
    <row r="4" spans="2:7" ht="15.75" customHeight="1" thickBot="1" x14ac:dyDescent="0.25">
      <c r="B4" s="1344" t="s">
        <v>8</v>
      </c>
      <c r="C4" s="1594" t="s">
        <v>2183</v>
      </c>
      <c r="D4" s="1594"/>
      <c r="E4" s="1594"/>
      <c r="F4" s="1594"/>
    </row>
    <row r="5" spans="2:7" ht="15.75" customHeight="1" thickBot="1" x14ac:dyDescent="0.25">
      <c r="B5" s="1344" t="s">
        <v>10</v>
      </c>
      <c r="C5" s="1595" t="s">
        <v>1243</v>
      </c>
      <c r="D5" s="1595"/>
      <c r="E5" s="1595"/>
      <c r="F5" s="1595"/>
    </row>
    <row r="6" spans="2:7" ht="15.75" customHeight="1" thickBot="1" x14ac:dyDescent="0.25">
      <c r="B6" s="1596" t="s">
        <v>12</v>
      </c>
      <c r="C6" s="1596"/>
      <c r="D6" s="1596"/>
      <c r="E6" s="1596"/>
      <c r="F6" s="1596"/>
    </row>
    <row r="7" spans="2:7" ht="21" customHeight="1" thickBot="1" x14ac:dyDescent="0.25">
      <c r="B7" s="1597" t="s">
        <v>2182</v>
      </c>
      <c r="C7" s="1597"/>
      <c r="D7" s="1597"/>
      <c r="E7" s="1597"/>
      <c r="F7" s="1597"/>
    </row>
    <row r="8" spans="2:7" ht="68.25" customHeight="1" thickBot="1" x14ac:dyDescent="0.25">
      <c r="B8" s="1347" t="s">
        <v>14</v>
      </c>
      <c r="C8" s="1598" t="s">
        <v>2184</v>
      </c>
      <c r="D8" s="1599"/>
      <c r="E8" s="1599"/>
      <c r="F8" s="1599"/>
    </row>
    <row r="9" spans="2:7" ht="15.75" customHeight="1" thickBot="1" x14ac:dyDescent="0.25">
      <c r="B9" s="1595" t="s">
        <v>16</v>
      </c>
      <c r="C9" s="1348">
        <v>2023</v>
      </c>
      <c r="D9" s="1348">
        <v>2024</v>
      </c>
      <c r="E9" s="1348">
        <v>2025</v>
      </c>
      <c r="F9" s="1348">
        <v>2026</v>
      </c>
    </row>
    <row r="10" spans="2:7" ht="15.75" customHeight="1" thickBot="1" x14ac:dyDescent="0.25">
      <c r="B10" s="1595"/>
      <c r="C10" s="1348" t="s">
        <v>17</v>
      </c>
      <c r="D10" s="1348" t="s">
        <v>18</v>
      </c>
      <c r="E10" s="1348" t="s">
        <v>18</v>
      </c>
      <c r="F10" s="1348" t="s">
        <v>18</v>
      </c>
    </row>
    <row r="11" spans="2:7" ht="57" customHeight="1" thickBot="1" x14ac:dyDescent="0.25">
      <c r="B11" s="1349" t="s">
        <v>2185</v>
      </c>
      <c r="C11" s="1350">
        <v>0.53</v>
      </c>
      <c r="D11" s="1350">
        <v>0.55000000000000004</v>
      </c>
      <c r="E11" s="1350">
        <v>0.56000000000000005</v>
      </c>
      <c r="F11" s="1350">
        <v>0.6</v>
      </c>
    </row>
    <row r="12" spans="2:7" ht="69" customHeight="1" thickBot="1" x14ac:dyDescent="0.25">
      <c r="B12" s="1347" t="s">
        <v>1247</v>
      </c>
      <c r="C12" s="1600" t="s">
        <v>2186</v>
      </c>
      <c r="D12" s="1600"/>
      <c r="E12" s="1600"/>
      <c r="F12" s="1600"/>
    </row>
    <row r="13" spans="2:7" ht="15.75" customHeight="1" thickBot="1" x14ac:dyDescent="0.25">
      <c r="B13" s="1595" t="s">
        <v>1249</v>
      </c>
      <c r="C13" s="1595"/>
      <c r="D13" s="1595"/>
      <c r="E13" s="1595"/>
      <c r="F13" s="1595"/>
    </row>
    <row r="14" spans="2:7" ht="15.75" customHeight="1" thickBot="1" x14ac:dyDescent="0.25">
      <c r="B14" s="1351"/>
      <c r="C14" s="1352" t="s">
        <v>2187</v>
      </c>
      <c r="D14" s="1353" t="s">
        <v>2013</v>
      </c>
      <c r="E14" s="1353" t="s">
        <v>2013</v>
      </c>
      <c r="F14" s="1353" t="s">
        <v>2013</v>
      </c>
    </row>
    <row r="15" spans="2:7" ht="58.5" customHeight="1" thickBot="1" x14ac:dyDescent="0.25">
      <c r="B15" s="1354" t="s">
        <v>2188</v>
      </c>
      <c r="C15" s="1355"/>
      <c r="D15" s="1355">
        <v>0.02</v>
      </c>
      <c r="E15" s="1355">
        <v>0.03</v>
      </c>
      <c r="F15" s="1355">
        <v>0.04</v>
      </c>
    </row>
    <row r="16" spans="2:7" ht="15.75" customHeight="1" thickBot="1" x14ac:dyDescent="0.25">
      <c r="B16" s="1591" t="s">
        <v>1315</v>
      </c>
      <c r="C16" s="1591"/>
      <c r="D16" s="1591"/>
      <c r="E16" s="1591"/>
      <c r="F16" s="1591"/>
    </row>
    <row r="17" spans="2:6" ht="15.75" customHeight="1" thickBot="1" x14ac:dyDescent="0.25">
      <c r="B17" s="1591" t="s">
        <v>2015</v>
      </c>
      <c r="C17" s="1591"/>
      <c r="D17" s="1591"/>
      <c r="E17" s="1591"/>
      <c r="F17" s="1591"/>
    </row>
    <row r="18" spans="2:6" ht="15.75" customHeight="1" thickBot="1" x14ac:dyDescent="0.25">
      <c r="B18" s="1356" t="s">
        <v>1256</v>
      </c>
      <c r="C18" s="1595" t="s">
        <v>2189</v>
      </c>
      <c r="D18" s="1593"/>
      <c r="E18" s="1593"/>
      <c r="F18" s="1593"/>
    </row>
    <row r="19" spans="2:6" ht="26.25" customHeight="1" thickBot="1" x14ac:dyDescent="0.25">
      <c r="B19" s="1357" t="s">
        <v>1258</v>
      </c>
      <c r="C19" s="1595" t="s">
        <v>2190</v>
      </c>
      <c r="D19" s="1595"/>
      <c r="E19" s="1595"/>
      <c r="F19" s="1595"/>
    </row>
    <row r="20" spans="2:6" ht="15.75" customHeight="1" thickBot="1" x14ac:dyDescent="0.25">
      <c r="B20" s="1357" t="s">
        <v>54</v>
      </c>
      <c r="C20" s="1593"/>
      <c r="D20" s="1593"/>
      <c r="E20" s="1593"/>
      <c r="F20" s="1593"/>
    </row>
    <row r="21" spans="2:6" ht="15.75" customHeight="1" thickBot="1" x14ac:dyDescent="0.25">
      <c r="B21" s="1595"/>
      <c r="C21" s="1348">
        <v>2023</v>
      </c>
      <c r="D21" s="1348">
        <v>2024</v>
      </c>
      <c r="E21" s="1348">
        <v>2025</v>
      </c>
      <c r="F21" s="1348">
        <v>2026</v>
      </c>
    </row>
    <row r="22" spans="2:6" ht="15.75" customHeight="1" thickBot="1" x14ac:dyDescent="0.25">
      <c r="B22" s="1595"/>
      <c r="C22" s="1348" t="s">
        <v>17</v>
      </c>
      <c r="D22" s="1348" t="s">
        <v>18</v>
      </c>
      <c r="E22" s="1348" t="s">
        <v>18</v>
      </c>
      <c r="F22" s="1348" t="s">
        <v>18</v>
      </c>
    </row>
    <row r="23" spans="2:6" ht="15.75" customHeight="1" thickBot="1" x14ac:dyDescent="0.25">
      <c r="B23" s="1357" t="s">
        <v>56</v>
      </c>
      <c r="C23" s="1358">
        <v>170</v>
      </c>
      <c r="D23" s="1358">
        <f>C23+4</f>
        <v>174</v>
      </c>
      <c r="E23" s="1358">
        <f>D23+4</f>
        <v>178</v>
      </c>
      <c r="F23" s="1358">
        <f>E23+4</f>
        <v>182</v>
      </c>
    </row>
    <row r="24" spans="2:6" ht="15.75" customHeight="1" thickBot="1" x14ac:dyDescent="0.25">
      <c r="B24" s="1357" t="s">
        <v>1260</v>
      </c>
      <c r="C24" s="1359">
        <f>C44</f>
        <v>486100</v>
      </c>
      <c r="D24" s="1359">
        <f t="shared" ref="D24:F24" si="0">D44</f>
        <v>469000</v>
      </c>
      <c r="E24" s="1359">
        <f t="shared" si="0"/>
        <v>469000</v>
      </c>
      <c r="F24" s="1359">
        <f t="shared" si="0"/>
        <v>470000</v>
      </c>
    </row>
    <row r="25" spans="2:6" ht="15.75" customHeight="1" thickBot="1" x14ac:dyDescent="0.25">
      <c r="B25" s="1357" t="s">
        <v>1261</v>
      </c>
      <c r="C25" s="1360">
        <f>C24/C23</f>
        <v>2859.4117647058824</v>
      </c>
      <c r="D25" s="1360">
        <f t="shared" ref="D25:F25" si="1">D24/D23</f>
        <v>2695.4022988505749</v>
      </c>
      <c r="E25" s="1360">
        <f t="shared" si="1"/>
        <v>2634.8314606741574</v>
      </c>
      <c r="F25" s="1360">
        <f t="shared" si="1"/>
        <v>2582.4175824175823</v>
      </c>
    </row>
    <row r="26" spans="2:6" ht="15.75" customHeight="1" thickBot="1" x14ac:dyDescent="0.25">
      <c r="B26" s="1357" t="s">
        <v>1262</v>
      </c>
      <c r="C26" s="1345" t="s">
        <v>1263</v>
      </c>
      <c r="D26" s="1361">
        <f>D23/C23-1</f>
        <v>2.3529411764705799E-2</v>
      </c>
      <c r="E26" s="1361">
        <f t="shared" ref="E26:F28" si="2">E23/D23-1</f>
        <v>2.2988505747126409E-2</v>
      </c>
      <c r="F26" s="1361">
        <f t="shared" si="2"/>
        <v>2.2471910112359605E-2</v>
      </c>
    </row>
    <row r="27" spans="2:6" ht="15.75" customHeight="1" thickBot="1" x14ac:dyDescent="0.25">
      <c r="B27" s="1357" t="s">
        <v>1264</v>
      </c>
      <c r="C27" s="1345" t="s">
        <v>1263</v>
      </c>
      <c r="D27" s="1361">
        <f>D24/C24-1</f>
        <v>-3.5177946924501158E-2</v>
      </c>
      <c r="E27" s="1361">
        <f t="shared" si="2"/>
        <v>0</v>
      </c>
      <c r="F27" s="1361">
        <f t="shared" si="2"/>
        <v>2.132196162046851E-3</v>
      </c>
    </row>
    <row r="28" spans="2:6" ht="15.75" customHeight="1" thickBot="1" x14ac:dyDescent="0.25">
      <c r="B28" s="1357" t="s">
        <v>77</v>
      </c>
      <c r="C28" s="1345" t="s">
        <v>1263</v>
      </c>
      <c r="D28" s="1361">
        <f>D25/C25-1</f>
        <v>-5.7357764236581565E-2</v>
      </c>
      <c r="E28" s="1361">
        <f t="shared" si="2"/>
        <v>-2.2471910112359605E-2</v>
      </c>
      <c r="F28" s="1361">
        <f t="shared" si="2"/>
        <v>-1.9892687270086085E-2</v>
      </c>
    </row>
    <row r="29" spans="2:6" ht="15.75" customHeight="1" thickBot="1" x14ac:dyDescent="0.25">
      <c r="B29" s="1602" t="s">
        <v>1347</v>
      </c>
      <c r="C29" s="1602"/>
      <c r="D29" s="1602"/>
      <c r="E29" s="1602"/>
      <c r="F29" s="1602"/>
    </row>
    <row r="30" spans="2:6" ht="15.75" customHeight="1" thickBot="1" x14ac:dyDescent="0.25">
      <c r="B30" s="1595"/>
      <c r="C30" s="1348">
        <v>2023</v>
      </c>
      <c r="D30" s="1348">
        <v>2024</v>
      </c>
      <c r="E30" s="1348">
        <v>2025</v>
      </c>
      <c r="F30" s="1348">
        <v>2026</v>
      </c>
    </row>
    <row r="31" spans="2:6" ht="15.75" customHeight="1" thickBot="1" x14ac:dyDescent="0.25">
      <c r="B31" s="1595"/>
      <c r="C31" s="1348" t="s">
        <v>17</v>
      </c>
      <c r="D31" s="1348" t="s">
        <v>18</v>
      </c>
      <c r="E31" s="1348" t="s">
        <v>18</v>
      </c>
      <c r="F31" s="1348" t="s">
        <v>18</v>
      </c>
    </row>
    <row r="32" spans="2:6" ht="15.75" customHeight="1" thickBot="1" x14ac:dyDescent="0.25">
      <c r="B32" s="1362" t="s">
        <v>1266</v>
      </c>
      <c r="C32" s="1363">
        <v>351300</v>
      </c>
      <c r="D32" s="1363">
        <v>351300</v>
      </c>
      <c r="E32" s="1363">
        <v>351300</v>
      </c>
      <c r="F32" s="1363">
        <v>351300</v>
      </c>
    </row>
    <row r="33" spans="2:8" ht="15.75" customHeight="1" thickBot="1" x14ac:dyDescent="0.25">
      <c r="B33" s="1364" t="s">
        <v>1267</v>
      </c>
      <c r="C33" s="1363">
        <v>351300</v>
      </c>
      <c r="D33" s="1363">
        <v>351300</v>
      </c>
      <c r="E33" s="1363">
        <v>351300</v>
      </c>
      <c r="F33" s="1363">
        <v>351300</v>
      </c>
    </row>
    <row r="34" spans="2:8" ht="15.75" customHeight="1" thickBot="1" x14ac:dyDescent="0.25">
      <c r="B34" s="1364" t="s">
        <v>1268</v>
      </c>
      <c r="C34" s="1363">
        <v>0</v>
      </c>
      <c r="D34" s="1365">
        <v>0</v>
      </c>
      <c r="E34" s="1365">
        <v>0</v>
      </c>
      <c r="F34" s="1365">
        <v>0</v>
      </c>
    </row>
    <row r="35" spans="2:8" ht="15.75" customHeight="1" thickBot="1" x14ac:dyDescent="0.25">
      <c r="B35" s="1362" t="s">
        <v>2191</v>
      </c>
      <c r="C35" s="1363">
        <v>46800</v>
      </c>
      <c r="D35" s="1363">
        <v>46800</v>
      </c>
      <c r="E35" s="1363">
        <v>46800</v>
      </c>
      <c r="F35" s="1363">
        <v>46800</v>
      </c>
    </row>
    <row r="36" spans="2:8" ht="15.75" customHeight="1" thickBot="1" x14ac:dyDescent="0.25">
      <c r="B36" s="1364" t="s">
        <v>1267</v>
      </c>
      <c r="C36" s="1363">
        <v>46800</v>
      </c>
      <c r="D36" s="1363">
        <v>46800</v>
      </c>
      <c r="E36" s="1363">
        <v>46800</v>
      </c>
      <c r="F36" s="1363">
        <v>46800</v>
      </c>
    </row>
    <row r="37" spans="2:8" ht="15.75" customHeight="1" thickBot="1" x14ac:dyDescent="0.25">
      <c r="B37" s="1364" t="s">
        <v>1268</v>
      </c>
      <c r="C37" s="1363">
        <v>0</v>
      </c>
      <c r="D37" s="1363">
        <v>0</v>
      </c>
      <c r="E37" s="1363">
        <v>0</v>
      </c>
      <c r="F37" s="1363">
        <v>0</v>
      </c>
      <c r="H37" s="1366"/>
    </row>
    <row r="38" spans="2:8" ht="15.75" customHeight="1" thickBot="1" x14ac:dyDescent="0.25">
      <c r="B38" s="1362" t="s">
        <v>1270</v>
      </c>
      <c r="C38" s="1363">
        <v>88000</v>
      </c>
      <c r="D38" s="1363">
        <v>70900</v>
      </c>
      <c r="E38" s="1367">
        <v>70900</v>
      </c>
      <c r="F38" s="1363">
        <v>71900</v>
      </c>
    </row>
    <row r="39" spans="2:8" ht="15.75" customHeight="1" thickBot="1" x14ac:dyDescent="0.25">
      <c r="B39" s="1364" t="s">
        <v>1267</v>
      </c>
      <c r="C39" s="1363">
        <v>88000</v>
      </c>
      <c r="D39" s="1363">
        <v>70900</v>
      </c>
      <c r="E39" s="1367">
        <v>70900</v>
      </c>
      <c r="F39" s="1363">
        <v>71900</v>
      </c>
      <c r="G39" s="1366"/>
    </row>
    <row r="40" spans="2:8" ht="15.75" customHeight="1" thickBot="1" x14ac:dyDescent="0.25">
      <c r="B40" s="1364" t="s">
        <v>1268</v>
      </c>
      <c r="C40" s="1363">
        <v>0</v>
      </c>
      <c r="D40" s="1363">
        <v>0</v>
      </c>
      <c r="E40" s="1363">
        <v>0</v>
      </c>
      <c r="F40" s="1363">
        <v>0</v>
      </c>
    </row>
    <row r="41" spans="2:8" ht="15.75" customHeight="1" thickBot="1" x14ac:dyDescent="0.25">
      <c r="B41" s="1362" t="s">
        <v>2192</v>
      </c>
      <c r="C41" s="1363"/>
      <c r="D41" s="1363">
        <v>0</v>
      </c>
      <c r="E41" s="1363">
        <f>D41*1.03*0.99</f>
        <v>0</v>
      </c>
      <c r="F41" s="1363">
        <f>E41*1.03*0.99</f>
        <v>0</v>
      </c>
    </row>
    <row r="42" spans="2:8" ht="15.75" customHeight="1" thickBot="1" x14ac:dyDescent="0.25">
      <c r="B42" s="1364" t="s">
        <v>1267</v>
      </c>
      <c r="C42" s="1363"/>
      <c r="D42" s="1368"/>
      <c r="E42" s="1368"/>
      <c r="F42" s="1368"/>
    </row>
    <row r="43" spans="2:8" ht="15.75" customHeight="1" thickBot="1" x14ac:dyDescent="0.25">
      <c r="B43" s="1364" t="s">
        <v>1268</v>
      </c>
      <c r="C43" s="1363"/>
      <c r="D43" s="1369"/>
      <c r="E43" s="1368"/>
      <c r="F43" s="1368"/>
    </row>
    <row r="44" spans="2:8" ht="14.25" thickBot="1" x14ac:dyDescent="0.25">
      <c r="B44" s="1370" t="s">
        <v>1275</v>
      </c>
      <c r="C44" s="1371">
        <f>C38+C35+C32</f>
        <v>486100</v>
      </c>
      <c r="D44" s="1371">
        <f t="shared" ref="D44:F44" si="3">D38+D35+D32</f>
        <v>469000</v>
      </c>
      <c r="E44" s="1371">
        <f t="shared" si="3"/>
        <v>469000</v>
      </c>
      <c r="F44" s="1371">
        <f t="shared" si="3"/>
        <v>470000</v>
      </c>
    </row>
    <row r="45" spans="2:8" ht="13.5" thickBot="1" x14ac:dyDescent="0.25">
      <c r="B45" s="1383" t="s">
        <v>2193</v>
      </c>
      <c r="C45" s="1384">
        <f>IF(C44-C24=0,0,"Error")</f>
        <v>0</v>
      </c>
      <c r="D45" s="1384">
        <f>IF(D44-D24=0,0,"Error")</f>
        <v>0</v>
      </c>
      <c r="E45" s="1384">
        <f>IF(E44-E24=0,0,"Error")</f>
        <v>0</v>
      </c>
      <c r="F45" s="1384">
        <f>IF(F44-F24=0,0,"Error")</f>
        <v>0</v>
      </c>
    </row>
    <row r="46" spans="2:8" ht="15.75" customHeight="1" thickBot="1" x14ac:dyDescent="0.25">
      <c r="B46" s="1601" t="s">
        <v>101</v>
      </c>
      <c r="C46" s="1601"/>
      <c r="D46" s="1601"/>
      <c r="E46" s="1601"/>
      <c r="F46" s="1601"/>
    </row>
    <row r="47" spans="2:8" ht="15.75" customHeight="1" thickBot="1" x14ac:dyDescent="0.25">
      <c r="B47" s="1601" t="s">
        <v>1278</v>
      </c>
      <c r="C47" s="1601"/>
      <c r="D47" s="1601"/>
      <c r="E47" s="1601"/>
      <c r="F47" s="1601"/>
    </row>
    <row r="48" spans="2:8" ht="13.5" thickBot="1" x14ac:dyDescent="0.25">
      <c r="B48" s="1344" t="s">
        <v>1364</v>
      </c>
      <c r="C48" s="1603" t="s">
        <v>2194</v>
      </c>
      <c r="D48" s="1603"/>
      <c r="E48" s="1603"/>
      <c r="F48" s="1603"/>
    </row>
    <row r="49" spans="2:11" ht="25.5" customHeight="1" thickBot="1" x14ac:dyDescent="0.25">
      <c r="B49" s="1344" t="s">
        <v>1279</v>
      </c>
      <c r="C49" s="1348" t="s">
        <v>2195</v>
      </c>
      <c r="D49" s="1385" t="s">
        <v>2196</v>
      </c>
      <c r="E49" s="1604"/>
      <c r="F49" s="1604"/>
    </row>
    <row r="50" spans="2:11" ht="15.75" customHeight="1" thickBot="1" x14ac:dyDescent="0.25">
      <c r="B50" s="1344" t="s">
        <v>1258</v>
      </c>
      <c r="C50" s="1605" t="s">
        <v>2194</v>
      </c>
      <c r="D50" s="1605"/>
      <c r="E50" s="1605"/>
      <c r="F50" s="1605"/>
    </row>
    <row r="51" spans="2:11" ht="15.75" customHeight="1" thickBot="1" x14ac:dyDescent="0.25">
      <c r="B51" s="1344" t="s">
        <v>54</v>
      </c>
      <c r="C51" s="1601" t="s">
        <v>2197</v>
      </c>
      <c r="D51" s="1601"/>
      <c r="E51" s="1601"/>
      <c r="F51" s="1601"/>
    </row>
    <row r="52" spans="2:11" ht="15.75" customHeight="1" thickBot="1" x14ac:dyDescent="0.25">
      <c r="B52" s="1595"/>
      <c r="C52" s="1348">
        <v>2023</v>
      </c>
      <c r="D52" s="1348">
        <v>2024</v>
      </c>
      <c r="E52" s="1348">
        <v>2025</v>
      </c>
      <c r="F52" s="1348">
        <v>2026</v>
      </c>
    </row>
    <row r="53" spans="2:11" ht="12" customHeight="1" thickBot="1" x14ac:dyDescent="0.25">
      <c r="B53" s="1595"/>
      <c r="C53" s="1348" t="s">
        <v>17</v>
      </c>
      <c r="D53" s="1348" t="s">
        <v>18</v>
      </c>
      <c r="E53" s="1348" t="s">
        <v>18</v>
      </c>
      <c r="F53" s="1348" t="s">
        <v>18</v>
      </c>
    </row>
    <row r="54" spans="2:11" ht="15.75" customHeight="1" thickBot="1" x14ac:dyDescent="0.25">
      <c r="B54" s="1357" t="s">
        <v>56</v>
      </c>
      <c r="C54" s="1358">
        <v>19</v>
      </c>
      <c r="D54" s="1358">
        <v>43</v>
      </c>
      <c r="E54" s="1358">
        <v>30</v>
      </c>
      <c r="F54" s="1358">
        <v>60</v>
      </c>
    </row>
    <row r="55" spans="2:11" ht="15.75" customHeight="1" thickBot="1" x14ac:dyDescent="0.25">
      <c r="B55" s="1357" t="s">
        <v>1260</v>
      </c>
      <c r="C55" s="1358">
        <v>13400</v>
      </c>
      <c r="D55" s="1358">
        <v>8302</v>
      </c>
      <c r="E55" s="1358">
        <v>5434</v>
      </c>
      <c r="F55" s="1358">
        <v>10869</v>
      </c>
      <c r="I55" s="1366"/>
      <c r="J55" s="1366"/>
      <c r="K55" s="1366"/>
    </row>
    <row r="56" spans="2:11" ht="15.75" customHeight="1" thickBot="1" x14ac:dyDescent="0.25">
      <c r="B56" s="1357" t="s">
        <v>1261</v>
      </c>
      <c r="C56" s="1358">
        <f>C55/C54</f>
        <v>705.26315789473688</v>
      </c>
      <c r="D56" s="1360">
        <f t="shared" ref="D56:F56" si="4">D55/D54</f>
        <v>193.06976744186048</v>
      </c>
      <c r="E56" s="1360">
        <f t="shared" si="4"/>
        <v>181.13333333333333</v>
      </c>
      <c r="F56" s="1360">
        <f t="shared" si="4"/>
        <v>181.15</v>
      </c>
      <c r="I56" s="1366"/>
      <c r="J56" s="1366"/>
      <c r="K56" s="1366"/>
    </row>
    <row r="57" spans="2:11" ht="15.75" customHeight="1" thickBot="1" x14ac:dyDescent="0.25">
      <c r="B57" s="1357" t="s">
        <v>1262</v>
      </c>
      <c r="C57" s="1346" t="s">
        <v>1263</v>
      </c>
      <c r="D57" s="1361">
        <f>D54/C54-1</f>
        <v>1.263157894736842</v>
      </c>
      <c r="E57" s="1361">
        <f t="shared" ref="E57:F59" si="5">E54/D54-1</f>
        <v>-0.30232558139534882</v>
      </c>
      <c r="F57" s="1361">
        <f t="shared" si="5"/>
        <v>1</v>
      </c>
    </row>
    <row r="58" spans="2:11" ht="15.75" customHeight="1" thickBot="1" x14ac:dyDescent="0.25">
      <c r="B58" s="1357" t="s">
        <v>1264</v>
      </c>
      <c r="C58" s="1346" t="s">
        <v>1263</v>
      </c>
      <c r="D58" s="1361">
        <f>D55/C55-1</f>
        <v>-0.3804477611940299</v>
      </c>
      <c r="E58" s="1361">
        <f t="shared" si="5"/>
        <v>-0.34545892556010604</v>
      </c>
      <c r="F58" s="1361">
        <f t="shared" si="5"/>
        <v>1.0001840264998161</v>
      </c>
    </row>
    <row r="59" spans="2:11" ht="15.75" customHeight="1" thickBot="1" x14ac:dyDescent="0.25">
      <c r="B59" s="1357" t="s">
        <v>77</v>
      </c>
      <c r="C59" s="1346" t="s">
        <v>1263</v>
      </c>
      <c r="D59" s="1361">
        <f>D56/C56-1</f>
        <v>-0.726244359597362</v>
      </c>
      <c r="E59" s="1361">
        <f t="shared" si="5"/>
        <v>-6.1824459969485379E-2</v>
      </c>
      <c r="F59" s="1361">
        <f t="shared" si="5"/>
        <v>9.2013249908040606E-5</v>
      </c>
    </row>
    <row r="60" spans="2:11" thickBot="1" x14ac:dyDescent="0.25">
      <c r="B60" s="1374" t="s">
        <v>1289</v>
      </c>
      <c r="C60" s="1606" t="s">
        <v>2198</v>
      </c>
      <c r="D60" s="1607"/>
      <c r="E60" s="1608"/>
      <c r="F60" s="1608"/>
      <c r="I60" s="1366"/>
    </row>
    <row r="61" spans="2:11" ht="15.75" customHeight="1" thickBot="1" x14ac:dyDescent="0.25">
      <c r="B61" s="1357" t="s">
        <v>1258</v>
      </c>
      <c r="C61" s="1602" t="s">
        <v>2199</v>
      </c>
      <c r="D61" s="1602"/>
      <c r="E61" s="1602"/>
      <c r="F61" s="1602"/>
      <c r="I61" s="1366"/>
    </row>
    <row r="62" spans="2:11" ht="15.75" customHeight="1" thickBot="1" x14ac:dyDescent="0.25">
      <c r="B62" s="1357" t="s">
        <v>54</v>
      </c>
      <c r="C62" s="1601" t="s">
        <v>2197</v>
      </c>
      <c r="D62" s="1601"/>
      <c r="E62" s="1601"/>
      <c r="F62" s="1601"/>
      <c r="I62" s="1366"/>
    </row>
    <row r="63" spans="2:11" ht="15.75" customHeight="1" thickBot="1" x14ac:dyDescent="0.25">
      <c r="B63" s="1595"/>
      <c r="C63" s="1348">
        <v>2023</v>
      </c>
      <c r="D63" s="1348">
        <v>2024</v>
      </c>
      <c r="E63" s="1348">
        <v>2025</v>
      </c>
      <c r="F63" s="1348">
        <v>2026</v>
      </c>
      <c r="I63" s="1366"/>
    </row>
    <row r="64" spans="2:11" ht="15.75" customHeight="1" thickBot="1" x14ac:dyDescent="0.25">
      <c r="B64" s="1595"/>
      <c r="C64" s="1348" t="s">
        <v>17</v>
      </c>
      <c r="D64" s="1348" t="s">
        <v>18</v>
      </c>
      <c r="E64" s="1348" t="s">
        <v>18</v>
      </c>
      <c r="F64" s="1348" t="s">
        <v>18</v>
      </c>
      <c r="I64" s="1366"/>
    </row>
    <row r="65" spans="2:9" ht="15.75" customHeight="1" thickBot="1" x14ac:dyDescent="0.25">
      <c r="B65" s="1357" t="s">
        <v>56</v>
      </c>
      <c r="C65" s="1346">
        <v>22</v>
      </c>
      <c r="D65" s="1346">
        <v>18</v>
      </c>
      <c r="E65" s="1346">
        <v>50</v>
      </c>
      <c r="F65" s="1346">
        <v>121</v>
      </c>
      <c r="I65" s="1366"/>
    </row>
    <row r="66" spans="2:9" ht="15.75" customHeight="1" thickBot="1" x14ac:dyDescent="0.25">
      <c r="B66" s="1357" t="s">
        <v>1260</v>
      </c>
      <c r="C66" s="1358">
        <v>1600</v>
      </c>
      <c r="D66" s="1358">
        <f>660+550+488</f>
        <v>1698</v>
      </c>
      <c r="E66" s="1358">
        <v>1565</v>
      </c>
      <c r="F66" s="1358">
        <v>4130</v>
      </c>
      <c r="I66" s="1366"/>
    </row>
    <row r="67" spans="2:9" ht="15.75" customHeight="1" thickBot="1" x14ac:dyDescent="0.25">
      <c r="B67" s="1357" t="s">
        <v>1261</v>
      </c>
      <c r="C67" s="1360">
        <f>C66/C65</f>
        <v>72.727272727272734</v>
      </c>
      <c r="D67" s="1360">
        <f>D66/D65</f>
        <v>94.333333333333329</v>
      </c>
      <c r="E67" s="1360">
        <f t="shared" ref="E67:F67" si="6">E66/E65</f>
        <v>31.3</v>
      </c>
      <c r="F67" s="1360">
        <f t="shared" si="6"/>
        <v>34.132231404958681</v>
      </c>
      <c r="I67" s="1366"/>
    </row>
    <row r="68" spans="2:9" ht="15.75" customHeight="1" thickBot="1" x14ac:dyDescent="0.25">
      <c r="B68" s="1357" t="s">
        <v>1262</v>
      </c>
      <c r="C68" s="1345" t="s">
        <v>1263</v>
      </c>
      <c r="D68" s="1361">
        <f>D65/C65-1</f>
        <v>-0.18181818181818177</v>
      </c>
      <c r="E68" s="1361">
        <f t="shared" ref="E68:F70" si="7">E65/D65-1</f>
        <v>1.7777777777777777</v>
      </c>
      <c r="F68" s="1361">
        <f t="shared" si="7"/>
        <v>1.42</v>
      </c>
      <c r="I68" s="1366"/>
    </row>
    <row r="69" spans="2:9" ht="15.75" customHeight="1" thickBot="1" x14ac:dyDescent="0.25">
      <c r="B69" s="1357" t="s">
        <v>1264</v>
      </c>
      <c r="C69" s="1345" t="s">
        <v>1263</v>
      </c>
      <c r="D69" s="1361">
        <f>D66/C66-1</f>
        <v>6.1250000000000027E-2</v>
      </c>
      <c r="E69" s="1361">
        <f t="shared" si="7"/>
        <v>-7.8327444051825679E-2</v>
      </c>
      <c r="F69" s="1361">
        <f t="shared" si="7"/>
        <v>1.6389776357827475</v>
      </c>
      <c r="I69" s="1366"/>
    </row>
    <row r="70" spans="2:9" ht="15.75" customHeight="1" thickBot="1" x14ac:dyDescent="0.25">
      <c r="B70" s="1357" t="s">
        <v>77</v>
      </c>
      <c r="C70" s="1345" t="s">
        <v>1263</v>
      </c>
      <c r="D70" s="1361">
        <f>D67/C67-1</f>
        <v>0.29708333333333314</v>
      </c>
      <c r="E70" s="1361">
        <f t="shared" si="7"/>
        <v>-0.6681978798586572</v>
      </c>
      <c r="F70" s="1361">
        <f t="shared" si="7"/>
        <v>9.0486626356507394E-2</v>
      </c>
      <c r="I70" s="1366"/>
    </row>
    <row r="71" spans="2:9" ht="15.75" customHeight="1" thickBot="1" x14ac:dyDescent="0.25">
      <c r="B71" s="1375" t="s">
        <v>1364</v>
      </c>
      <c r="C71" s="1609" t="s">
        <v>2200</v>
      </c>
      <c r="D71" s="1609"/>
      <c r="E71" s="1609"/>
      <c r="F71" s="1609"/>
    </row>
    <row r="72" spans="2:9" thickBot="1" x14ac:dyDescent="0.25">
      <c r="B72" s="1356" t="s">
        <v>1599</v>
      </c>
      <c r="C72" s="1610" t="s">
        <v>2201</v>
      </c>
      <c r="D72" s="1607"/>
      <c r="E72" s="1611"/>
      <c r="F72" s="1611"/>
    </row>
    <row r="73" spans="2:9" ht="15.75" customHeight="1" thickBot="1" x14ac:dyDescent="0.25">
      <c r="B73" s="1344" t="s">
        <v>1258</v>
      </c>
      <c r="C73" s="1605" t="s">
        <v>2202</v>
      </c>
      <c r="D73" s="1605"/>
      <c r="E73" s="1605"/>
      <c r="F73" s="1605"/>
    </row>
    <row r="74" spans="2:9" ht="15.75" customHeight="1" thickBot="1" x14ac:dyDescent="0.25">
      <c r="B74" s="1344" t="s">
        <v>54</v>
      </c>
      <c r="C74" s="1601" t="s">
        <v>2203</v>
      </c>
      <c r="D74" s="1601"/>
      <c r="E74" s="1601"/>
      <c r="F74" s="1601"/>
    </row>
    <row r="75" spans="2:9" ht="15.75" customHeight="1" thickBot="1" x14ac:dyDescent="0.25">
      <c r="B75" s="1595"/>
      <c r="C75" s="1348">
        <v>2023</v>
      </c>
      <c r="D75" s="1348">
        <v>2024</v>
      </c>
      <c r="E75" s="1348">
        <v>2025</v>
      </c>
      <c r="F75" s="1348">
        <v>2026</v>
      </c>
    </row>
    <row r="76" spans="2:9" ht="15.75" customHeight="1" thickBot="1" x14ac:dyDescent="0.25">
      <c r="B76" s="1595"/>
      <c r="C76" s="1348" t="s">
        <v>17</v>
      </c>
      <c r="D76" s="1348" t="s">
        <v>18</v>
      </c>
      <c r="E76" s="1348" t="s">
        <v>18</v>
      </c>
      <c r="F76" s="1348" t="s">
        <v>18</v>
      </c>
    </row>
    <row r="77" spans="2:9" ht="15.75" customHeight="1" thickBot="1" x14ac:dyDescent="0.25">
      <c r="B77" s="1357" t="s">
        <v>56</v>
      </c>
      <c r="C77" s="1360">
        <v>0</v>
      </c>
      <c r="D77" s="1358">
        <v>1</v>
      </c>
      <c r="E77" s="1358">
        <v>1</v>
      </c>
      <c r="F77" s="1358"/>
    </row>
    <row r="78" spans="2:9" ht="15.75" customHeight="1" thickBot="1" x14ac:dyDescent="0.25">
      <c r="B78" s="1357" t="s">
        <v>1260</v>
      </c>
      <c r="C78" s="1358">
        <v>0</v>
      </c>
      <c r="D78" s="1358">
        <v>5000</v>
      </c>
      <c r="E78" s="1358">
        <v>8000</v>
      </c>
      <c r="F78" s="1358">
        <v>0</v>
      </c>
    </row>
    <row r="79" spans="2:9" ht="15.75" customHeight="1" thickBot="1" x14ac:dyDescent="0.25">
      <c r="B79" s="1357" t="s">
        <v>1261</v>
      </c>
      <c r="C79" s="1360">
        <v>0</v>
      </c>
      <c r="D79" s="1360">
        <f>D78/D77</f>
        <v>5000</v>
      </c>
      <c r="E79" s="1360">
        <f t="shared" ref="E79:F79" si="8">E78/E77</f>
        <v>8000</v>
      </c>
      <c r="F79" s="1360" t="e">
        <f t="shared" si="8"/>
        <v>#DIV/0!</v>
      </c>
    </row>
    <row r="80" spans="2:9" ht="15.75" customHeight="1" thickBot="1" x14ac:dyDescent="0.25">
      <c r="B80" s="1357" t="s">
        <v>1262</v>
      </c>
      <c r="C80" s="1361"/>
      <c r="D80" s="1361"/>
      <c r="E80" s="1361"/>
      <c r="F80" s="1361"/>
    </row>
    <row r="81" spans="2:7" ht="15.75" customHeight="1" thickBot="1" x14ac:dyDescent="0.25">
      <c r="B81" s="1357" t="s">
        <v>1264</v>
      </c>
      <c r="C81" s="1361"/>
      <c r="D81" s="1361"/>
      <c r="E81" s="1361"/>
      <c r="F81" s="1361"/>
    </row>
    <row r="82" spans="2:7" ht="15.75" customHeight="1" thickBot="1" x14ac:dyDescent="0.25">
      <c r="B82" s="1357" t="s">
        <v>77</v>
      </c>
      <c r="C82" s="1361"/>
      <c r="D82" s="1361"/>
      <c r="E82" s="1361"/>
      <c r="F82" s="1361"/>
    </row>
    <row r="83" spans="2:7" ht="15.75" customHeight="1" thickBot="1" x14ac:dyDescent="0.25">
      <c r="B83" s="1591" t="s">
        <v>101</v>
      </c>
      <c r="C83" s="1591"/>
      <c r="D83" s="1591"/>
      <c r="E83" s="1591"/>
      <c r="F83" s="1591"/>
    </row>
    <row r="84" spans="2:7" ht="15.75" customHeight="1" thickBot="1" x14ac:dyDescent="0.25">
      <c r="B84" s="1591" t="s">
        <v>1295</v>
      </c>
      <c r="C84" s="1591"/>
      <c r="D84" s="1591"/>
      <c r="E84" s="1591"/>
      <c r="F84" s="1591"/>
    </row>
    <row r="85" spans="2:7" ht="35.25" customHeight="1" thickBot="1" x14ac:dyDescent="0.25">
      <c r="B85" s="1344" t="s">
        <v>1258</v>
      </c>
      <c r="C85" s="1605" t="s">
        <v>2204</v>
      </c>
      <c r="D85" s="1605"/>
      <c r="E85" s="1605"/>
      <c r="F85" s="1605"/>
    </row>
    <row r="86" spans="2:7" ht="15.75" customHeight="1" thickBot="1" x14ac:dyDescent="0.25">
      <c r="B86" s="1357" t="s">
        <v>54</v>
      </c>
      <c r="C86" s="1601" t="s">
        <v>2205</v>
      </c>
      <c r="D86" s="1601"/>
      <c r="E86" s="1601"/>
      <c r="F86" s="1601"/>
    </row>
    <row r="87" spans="2:7" ht="12.75" customHeight="1" thickBot="1" x14ac:dyDescent="0.25">
      <c r="B87" s="1595"/>
      <c r="C87" s="1348">
        <v>2023</v>
      </c>
      <c r="D87" s="1348">
        <v>2024</v>
      </c>
      <c r="E87" s="1348">
        <v>2025</v>
      </c>
      <c r="F87" s="1348">
        <v>2026</v>
      </c>
    </row>
    <row r="88" spans="2:7" ht="12.75" customHeight="1" thickBot="1" x14ac:dyDescent="0.25">
      <c r="B88" s="1595"/>
      <c r="C88" s="1348" t="s">
        <v>17</v>
      </c>
      <c r="D88" s="1348" t="s">
        <v>18</v>
      </c>
      <c r="E88" s="1348" t="s">
        <v>18</v>
      </c>
      <c r="F88" s="1348" t="s">
        <v>18</v>
      </c>
    </row>
    <row r="89" spans="2:7" ht="14.25" customHeight="1" thickBot="1" x14ac:dyDescent="0.25">
      <c r="B89" s="1357" t="s">
        <v>56</v>
      </c>
      <c r="C89" s="1358">
        <v>1</v>
      </c>
      <c r="D89" s="1360">
        <v>0</v>
      </c>
      <c r="E89" s="1360">
        <v>0</v>
      </c>
      <c r="F89" s="1360">
        <v>0</v>
      </c>
    </row>
    <row r="90" spans="2:7" ht="15" customHeight="1" thickBot="1" x14ac:dyDescent="0.25">
      <c r="B90" s="1357" t="s">
        <v>1260</v>
      </c>
      <c r="C90" s="1358">
        <v>5000</v>
      </c>
      <c r="D90" s="1360">
        <v>0</v>
      </c>
      <c r="E90" s="1360">
        <v>0</v>
      </c>
      <c r="F90" s="1360">
        <v>0</v>
      </c>
    </row>
    <row r="91" spans="2:7" ht="15.75" customHeight="1" thickBot="1" x14ac:dyDescent="0.25">
      <c r="B91" s="1357" t="s">
        <v>1261</v>
      </c>
      <c r="C91" s="1360"/>
      <c r="D91" s="1360">
        <v>0</v>
      </c>
      <c r="E91" s="1360"/>
      <c r="F91" s="1360"/>
      <c r="G91" s="1366"/>
    </row>
    <row r="92" spans="2:7" ht="15.75" customHeight="1" thickBot="1" x14ac:dyDescent="0.25">
      <c r="B92" s="1357" t="s">
        <v>1262</v>
      </c>
      <c r="C92" s="1345" t="s">
        <v>1263</v>
      </c>
      <c r="D92" s="1361"/>
      <c r="E92" s="1361"/>
      <c r="F92" s="1361"/>
      <c r="G92" s="1366"/>
    </row>
    <row r="93" spans="2:7" ht="15.75" customHeight="1" thickBot="1" x14ac:dyDescent="0.25">
      <c r="B93" s="1357" t="s">
        <v>1264</v>
      </c>
      <c r="C93" s="1345" t="s">
        <v>1263</v>
      </c>
      <c r="D93" s="1361"/>
      <c r="E93" s="1361"/>
      <c r="F93" s="1361"/>
      <c r="G93" s="1366"/>
    </row>
    <row r="94" spans="2:7" ht="13.5" thickBot="1" x14ac:dyDescent="0.25">
      <c r="B94" s="1612" t="s">
        <v>81</v>
      </c>
      <c r="C94" s="1612"/>
      <c r="D94" s="1612"/>
      <c r="E94" s="1612"/>
      <c r="F94" s="1612"/>
    </row>
    <row r="95" spans="2:7" ht="15.75" customHeight="1" thickBot="1" x14ac:dyDescent="0.25">
      <c r="B95" s="1595"/>
      <c r="C95" s="1348">
        <v>2023</v>
      </c>
      <c r="D95" s="1348">
        <v>2024</v>
      </c>
      <c r="E95" s="1348">
        <v>2025</v>
      </c>
      <c r="F95" s="1348">
        <v>2026</v>
      </c>
    </row>
    <row r="96" spans="2:7" ht="13.5" customHeight="1" thickBot="1" x14ac:dyDescent="0.25">
      <c r="B96" s="1595"/>
      <c r="C96" s="1348" t="s">
        <v>17</v>
      </c>
      <c r="D96" s="1348" t="s">
        <v>18</v>
      </c>
      <c r="E96" s="1348" t="s">
        <v>18</v>
      </c>
      <c r="F96" s="1348" t="s">
        <v>18</v>
      </c>
    </row>
    <row r="97" spans="2:9" ht="15.75" customHeight="1" thickBot="1" x14ac:dyDescent="0.25">
      <c r="B97" s="1362" t="s">
        <v>1284</v>
      </c>
      <c r="C97" s="1363">
        <v>5000</v>
      </c>
      <c r="D97" s="1363"/>
      <c r="E97" s="1363">
        <v>0</v>
      </c>
      <c r="F97" s="1363"/>
    </row>
    <row r="98" spans="2:9" ht="15.75" customHeight="1" thickBot="1" x14ac:dyDescent="0.25">
      <c r="B98" s="1362" t="s">
        <v>1288</v>
      </c>
      <c r="C98" s="1376"/>
      <c r="D98" s="1363"/>
      <c r="E98" s="1363">
        <v>0</v>
      </c>
      <c r="F98" s="1363">
        <v>0</v>
      </c>
    </row>
    <row r="99" spans="2:9" ht="15.75" customHeight="1" thickBot="1" x14ac:dyDescent="0.25">
      <c r="B99" s="1370" t="s">
        <v>1275</v>
      </c>
      <c r="C99" s="1363">
        <v>5000</v>
      </c>
      <c r="D99" s="1363"/>
      <c r="E99" s="1363"/>
      <c r="F99" s="1363">
        <f t="shared" ref="F99" si="9">F98+F97</f>
        <v>0</v>
      </c>
    </row>
    <row r="100" spans="2:9" ht="18.75" customHeight="1" thickBot="1" x14ac:dyDescent="0.25">
      <c r="B100" s="1377"/>
      <c r="C100" s="1378"/>
      <c r="D100" s="1378"/>
      <c r="E100" s="1378"/>
      <c r="F100" s="1378"/>
    </row>
    <row r="101" spans="2:9" ht="30.75" customHeight="1" thickBot="1" x14ac:dyDescent="0.25">
      <c r="B101" s="1379" t="s">
        <v>2206</v>
      </c>
      <c r="C101" s="1380">
        <f>C102</f>
        <v>506100</v>
      </c>
      <c r="D101" s="1380">
        <f t="shared" ref="D101" si="10">D102</f>
        <v>484000</v>
      </c>
      <c r="E101" s="1380">
        <f>E102</f>
        <v>484000</v>
      </c>
      <c r="F101" s="1380">
        <f>F102</f>
        <v>485000</v>
      </c>
    </row>
    <row r="102" spans="2:9" ht="21.75" customHeight="1" thickBot="1" x14ac:dyDescent="0.25">
      <c r="B102" s="1379" t="s">
        <v>2207</v>
      </c>
      <c r="C102" s="1380">
        <f>C103+C106+C109+C112+C113</f>
        <v>506100</v>
      </c>
      <c r="D102" s="1380">
        <f t="shared" ref="D102:F102" si="11">D103+D106+D109+D112+D113</f>
        <v>484000</v>
      </c>
      <c r="E102" s="1380">
        <f t="shared" si="11"/>
        <v>484000</v>
      </c>
      <c r="F102" s="1380">
        <f t="shared" si="11"/>
        <v>485000</v>
      </c>
    </row>
    <row r="103" spans="2:9" ht="15.75" customHeight="1" thickBot="1" x14ac:dyDescent="0.25">
      <c r="B103" s="1362" t="s">
        <v>1266</v>
      </c>
      <c r="C103" s="1371">
        <f>C104+C105</f>
        <v>351300</v>
      </c>
      <c r="D103" s="1371">
        <f t="shared" ref="D103:F103" si="12">D104+D105</f>
        <v>351300</v>
      </c>
      <c r="E103" s="1371">
        <f t="shared" si="12"/>
        <v>351300</v>
      </c>
      <c r="F103" s="1371">
        <f t="shared" si="12"/>
        <v>351300</v>
      </c>
    </row>
    <row r="104" spans="2:9" ht="15.75" customHeight="1" thickBot="1" x14ac:dyDescent="0.25">
      <c r="B104" s="1362" t="s">
        <v>1267</v>
      </c>
      <c r="C104" s="1363">
        <f>C33</f>
        <v>351300</v>
      </c>
      <c r="D104" s="1363">
        <f>D33</f>
        <v>351300</v>
      </c>
      <c r="E104" s="1363">
        <f t="shared" ref="E104:F104" si="13">E33</f>
        <v>351300</v>
      </c>
      <c r="F104" s="1363">
        <f t="shared" si="13"/>
        <v>351300</v>
      </c>
    </row>
    <row r="105" spans="2:9" ht="15.75" customHeight="1" thickBot="1" x14ac:dyDescent="0.25">
      <c r="B105" s="1362" t="s">
        <v>1301</v>
      </c>
      <c r="C105" s="1363"/>
      <c r="D105" s="1363"/>
      <c r="E105" s="1363"/>
      <c r="F105" s="1363"/>
    </row>
    <row r="106" spans="2:9" ht="15.75" customHeight="1" thickBot="1" x14ac:dyDescent="0.25">
      <c r="B106" s="1362" t="s">
        <v>2208</v>
      </c>
      <c r="C106" s="1371">
        <v>46800</v>
      </c>
      <c r="D106" s="1371">
        <f t="shared" ref="D106:F106" si="14">D107+D108</f>
        <v>46800</v>
      </c>
      <c r="E106" s="1371">
        <f>E107+E108</f>
        <v>46800</v>
      </c>
      <c r="F106" s="1371">
        <f t="shared" si="14"/>
        <v>46800</v>
      </c>
    </row>
    <row r="107" spans="2:9" ht="15.75" customHeight="1" thickBot="1" x14ac:dyDescent="0.25">
      <c r="B107" s="1362" t="s">
        <v>1267</v>
      </c>
      <c r="C107" s="1363">
        <v>46800</v>
      </c>
      <c r="D107" s="1363">
        <f>D36</f>
        <v>46800</v>
      </c>
      <c r="E107" s="1363">
        <f t="shared" ref="E107:F107" si="15">E36</f>
        <v>46800</v>
      </c>
      <c r="F107" s="1363">
        <f t="shared" si="15"/>
        <v>46800</v>
      </c>
    </row>
    <row r="108" spans="2:9" ht="15.75" customHeight="1" thickBot="1" x14ac:dyDescent="0.25">
      <c r="B108" s="1362" t="s">
        <v>1301</v>
      </c>
      <c r="C108" s="1363"/>
      <c r="D108" s="1363"/>
      <c r="E108" s="1363"/>
      <c r="F108" s="1363"/>
    </row>
    <row r="109" spans="2:9" ht="15.75" customHeight="1" thickBot="1" x14ac:dyDescent="0.25">
      <c r="B109" s="1362" t="s">
        <v>1270</v>
      </c>
      <c r="C109" s="1371">
        <v>88000</v>
      </c>
      <c r="D109" s="1371">
        <f t="shared" ref="D109:F109" si="16">D110+D111</f>
        <v>70900</v>
      </c>
      <c r="E109" s="1371">
        <f t="shared" si="16"/>
        <v>70900</v>
      </c>
      <c r="F109" s="1371">
        <f t="shared" si="16"/>
        <v>71900</v>
      </c>
    </row>
    <row r="110" spans="2:9" ht="15.75" customHeight="1" thickBot="1" x14ac:dyDescent="0.25">
      <c r="B110" s="1362" t="s">
        <v>1267</v>
      </c>
      <c r="C110" s="1363">
        <v>88000</v>
      </c>
      <c r="D110" s="1363">
        <f>D39</f>
        <v>70900</v>
      </c>
      <c r="E110" s="1363">
        <f t="shared" ref="E110:F110" si="17">E39</f>
        <v>70900</v>
      </c>
      <c r="F110" s="1363">
        <f t="shared" si="17"/>
        <v>71900</v>
      </c>
      <c r="I110" s="1366"/>
    </row>
    <row r="111" spans="2:9" ht="15.75" customHeight="1" thickBot="1" x14ac:dyDescent="0.25">
      <c r="B111" s="1362" t="s">
        <v>1301</v>
      </c>
      <c r="C111" s="1363"/>
      <c r="D111" s="1363"/>
      <c r="E111" s="1363"/>
      <c r="F111" s="1363"/>
    </row>
    <row r="112" spans="2:9" ht="15.75" customHeight="1" thickBot="1" x14ac:dyDescent="0.25">
      <c r="B112" s="1362" t="s">
        <v>1302</v>
      </c>
      <c r="C112" s="1363">
        <v>5000</v>
      </c>
      <c r="D112" s="1363">
        <v>0</v>
      </c>
      <c r="E112" s="1363">
        <v>0</v>
      </c>
      <c r="F112" s="1363">
        <v>0</v>
      </c>
    </row>
    <row r="113" spans="2:6" ht="15.75" customHeight="1" thickBot="1" x14ac:dyDescent="0.25">
      <c r="B113" s="1362" t="s">
        <v>1304</v>
      </c>
      <c r="C113" s="1363">
        <v>15000</v>
      </c>
      <c r="D113" s="1363">
        <v>15000</v>
      </c>
      <c r="E113" s="1363">
        <v>15000</v>
      </c>
      <c r="F113" s="1363">
        <v>15000</v>
      </c>
    </row>
    <row r="114" spans="2:6" ht="15.75" customHeight="1" thickBot="1" x14ac:dyDescent="0.25">
      <c r="B114" s="1372" t="s">
        <v>1276</v>
      </c>
      <c r="C114" s="1373">
        <f>IF(C102-C101=0,0,"Error")</f>
        <v>0</v>
      </c>
      <c r="D114" s="1373">
        <f>IF(D102-D101=0,0,"Error")</f>
        <v>0</v>
      </c>
      <c r="E114" s="1373">
        <f t="shared" ref="E114:F114" si="18">IF(E102-E101=0,0,"Error")</f>
        <v>0</v>
      </c>
      <c r="F114" s="1373">
        <f t="shared" si="18"/>
        <v>0</v>
      </c>
    </row>
    <row r="115" spans="2:6" ht="7.5" customHeight="1" x14ac:dyDescent="0.2">
      <c r="B115" s="1381"/>
      <c r="C115" s="1382"/>
      <c r="D115" s="1382"/>
      <c r="E115" s="1382"/>
      <c r="F115" s="1382"/>
    </row>
  </sheetData>
  <mergeCells count="43">
    <mergeCell ref="B95:B96"/>
    <mergeCell ref="B83:F83"/>
    <mergeCell ref="B84:F84"/>
    <mergeCell ref="C85:F85"/>
    <mergeCell ref="C86:F86"/>
    <mergeCell ref="B87:B88"/>
    <mergeCell ref="B94:F94"/>
    <mergeCell ref="B75:B76"/>
    <mergeCell ref="B52:B53"/>
    <mergeCell ref="C60:D60"/>
    <mergeCell ref="E60:F60"/>
    <mergeCell ref="C61:F61"/>
    <mergeCell ref="C62:F62"/>
    <mergeCell ref="B63:B64"/>
    <mergeCell ref="C71:F71"/>
    <mergeCell ref="C72:D72"/>
    <mergeCell ref="E72:F72"/>
    <mergeCell ref="C73:F73"/>
    <mergeCell ref="C74:F74"/>
    <mergeCell ref="C51:F51"/>
    <mergeCell ref="C18:F18"/>
    <mergeCell ref="C19:F19"/>
    <mergeCell ref="C20:F20"/>
    <mergeCell ref="B21:B22"/>
    <mergeCell ref="B29:F29"/>
    <mergeCell ref="B30:B31"/>
    <mergeCell ref="B46:F46"/>
    <mergeCell ref="B47:F47"/>
    <mergeCell ref="C48:F48"/>
    <mergeCell ref="E49:F49"/>
    <mergeCell ref="C50:F50"/>
    <mergeCell ref="B17:F17"/>
    <mergeCell ref="B1:F1"/>
    <mergeCell ref="C3:F3"/>
    <mergeCell ref="C4:F4"/>
    <mergeCell ref="C5:F5"/>
    <mergeCell ref="B6:F6"/>
    <mergeCell ref="B7:F7"/>
    <mergeCell ref="C8:F8"/>
    <mergeCell ref="B9:B10"/>
    <mergeCell ref="C12:F12"/>
    <mergeCell ref="B13:F13"/>
    <mergeCell ref="B16:F16"/>
  </mergeCells>
  <pageMargins left="0.33" right="0.25" top="0.17" bottom="0.75" header="0.17"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57F03-7AA9-4636-8C87-0327FDCDDE27}">
  <sheetPr>
    <outlinePr summaryBelow="0"/>
  </sheetPr>
  <dimension ref="A1:K516"/>
  <sheetViews>
    <sheetView view="pageBreakPreview" topLeftCell="B444" zoomScale="80" zoomScaleNormal="100" zoomScaleSheetLayoutView="80" workbookViewId="0">
      <selection activeCell="I523" sqref="I523"/>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746</v>
      </c>
      <c r="E3" s="1570"/>
      <c r="F3" s="1570"/>
      <c r="G3" s="1570"/>
      <c r="H3" s="25"/>
      <c r="I3" s="25"/>
      <c r="J3" s="25"/>
      <c r="K3" s="25"/>
    </row>
    <row r="4" spans="1:11" ht="14.1" customHeight="1" x14ac:dyDescent="0.25">
      <c r="A4" s="25"/>
      <c r="B4" s="25"/>
      <c r="C4" s="27" t="s">
        <v>4</v>
      </c>
      <c r="D4" s="1569" t="s">
        <v>747</v>
      </c>
      <c r="E4" s="1570"/>
      <c r="F4" s="1570"/>
      <c r="G4" s="1570"/>
      <c r="H4" s="25"/>
      <c r="I4" s="25"/>
      <c r="J4" s="25"/>
      <c r="K4" s="25"/>
    </row>
    <row r="5" spans="1:11" ht="14.1" customHeight="1" x14ac:dyDescent="0.25">
      <c r="A5" s="25"/>
      <c r="B5" s="25"/>
      <c r="C5" s="27" t="s">
        <v>6</v>
      </c>
      <c r="D5" s="1569" t="s">
        <v>425</v>
      </c>
      <c r="E5" s="1570"/>
      <c r="F5" s="1570"/>
      <c r="G5" s="1570"/>
      <c r="H5" s="25"/>
      <c r="I5" s="25"/>
      <c r="J5" s="25"/>
      <c r="K5" s="25"/>
    </row>
    <row r="6" spans="1:11" ht="14.1" customHeight="1" x14ac:dyDescent="0.25">
      <c r="A6" s="25"/>
      <c r="B6" s="25"/>
      <c r="C6" s="27" t="s">
        <v>8</v>
      </c>
      <c r="D6" s="1569" t="s">
        <v>426</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51.95" customHeight="1" x14ac:dyDescent="0.25">
      <c r="A9" s="25"/>
      <c r="B9" s="25"/>
      <c r="C9" s="1581" t="s">
        <v>748</v>
      </c>
      <c r="D9" s="1582"/>
      <c r="E9" s="1582"/>
      <c r="F9" s="1582"/>
      <c r="G9" s="1582"/>
      <c r="H9" s="25"/>
      <c r="I9" s="25"/>
      <c r="J9" s="25"/>
      <c r="K9" s="25"/>
    </row>
    <row r="10" spans="1:11" ht="27" customHeight="1" x14ac:dyDescent="0.25">
      <c r="A10" s="25"/>
      <c r="B10" s="25"/>
      <c r="C10" s="28" t="s">
        <v>14</v>
      </c>
      <c r="D10" s="1583" t="s">
        <v>749</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14.1" customHeight="1" x14ac:dyDescent="0.25">
      <c r="A13" s="25"/>
      <c r="B13" s="25"/>
      <c r="C13" s="38" t="s">
        <v>750</v>
      </c>
      <c r="D13" s="39" t="s">
        <v>751</v>
      </c>
      <c r="E13" s="39" t="s">
        <v>345</v>
      </c>
      <c r="F13" s="39" t="s">
        <v>347</v>
      </c>
      <c r="G13" s="39" t="s">
        <v>348</v>
      </c>
      <c r="H13" s="25"/>
      <c r="I13" s="25"/>
      <c r="J13" s="25"/>
      <c r="K13" s="25"/>
    </row>
    <row r="14" spans="1:11" ht="26.1" customHeight="1" x14ac:dyDescent="0.25">
      <c r="A14" s="25"/>
      <c r="B14" s="25"/>
      <c r="C14" s="28" t="s">
        <v>24</v>
      </c>
      <c r="D14" s="1583" t="s">
        <v>522</v>
      </c>
      <c r="E14" s="1584"/>
      <c r="F14" s="1584"/>
      <c r="G14" s="1584"/>
      <c r="H14" s="25"/>
      <c r="I14" s="25"/>
      <c r="J14" s="25"/>
      <c r="K14" s="25"/>
    </row>
    <row r="15" spans="1:11" ht="27.95" customHeight="1" x14ac:dyDescent="0.25">
      <c r="A15" s="25"/>
      <c r="B15" s="25"/>
      <c r="C15" s="38" t="s">
        <v>26</v>
      </c>
      <c r="D15" s="48">
        <v>2023</v>
      </c>
      <c r="E15" s="48">
        <v>2024</v>
      </c>
      <c r="F15" s="48">
        <v>2025</v>
      </c>
      <c r="G15" s="48">
        <v>2026</v>
      </c>
      <c r="H15" s="25"/>
      <c r="I15" s="25"/>
      <c r="J15" s="25"/>
      <c r="K15" s="25"/>
    </row>
    <row r="16" spans="1:11" ht="14.1" customHeight="1" x14ac:dyDescent="0.25">
      <c r="A16" s="25"/>
      <c r="B16" s="25"/>
      <c r="C16" s="49"/>
      <c r="D16" s="50" t="s">
        <v>17</v>
      </c>
      <c r="E16" s="50" t="s">
        <v>18</v>
      </c>
      <c r="F16" s="50" t="s">
        <v>18</v>
      </c>
      <c r="G16" s="50" t="s">
        <v>18</v>
      </c>
      <c r="H16" s="25"/>
      <c r="I16" s="25"/>
      <c r="J16" s="25"/>
      <c r="K16" s="25"/>
    </row>
    <row r="17" spans="1:11" ht="14.1" customHeight="1" x14ac:dyDescent="0.25">
      <c r="A17" s="25"/>
      <c r="B17" s="25"/>
      <c r="C17" s="38" t="s">
        <v>752</v>
      </c>
      <c r="D17" s="39" t="s">
        <v>753</v>
      </c>
      <c r="E17" s="39" t="s">
        <v>754</v>
      </c>
      <c r="F17" s="39" t="s">
        <v>755</v>
      </c>
      <c r="G17" s="39" t="s">
        <v>756</v>
      </c>
      <c r="H17" s="25"/>
      <c r="I17" s="25"/>
      <c r="J17" s="25"/>
      <c r="K17" s="25"/>
    </row>
    <row r="18" spans="1:11" ht="14.1" customHeight="1" x14ac:dyDescent="0.25">
      <c r="A18" s="25"/>
      <c r="B18" s="25"/>
      <c r="C18" s="1585" t="s">
        <v>47</v>
      </c>
      <c r="D18" s="1586"/>
      <c r="E18" s="1586"/>
      <c r="F18" s="1586"/>
      <c r="G18" s="1586"/>
      <c r="H18" s="25"/>
      <c r="I18" s="25"/>
      <c r="J18" s="25"/>
      <c r="K18" s="25"/>
    </row>
    <row r="19" spans="1:11" ht="14.1" customHeight="1" x14ac:dyDescent="0.25">
      <c r="A19" s="25"/>
      <c r="B19" s="25"/>
      <c r="C19" s="29" t="s">
        <v>757</v>
      </c>
      <c r="D19" s="1585" t="s">
        <v>758</v>
      </c>
      <c r="E19" s="1586"/>
      <c r="F19" s="1586"/>
      <c r="G19" s="1586"/>
      <c r="H19" s="25"/>
      <c r="I19" s="25"/>
      <c r="J19" s="25"/>
      <c r="K19" s="25"/>
    </row>
    <row r="20" spans="1:11" ht="14.1" customHeight="1" x14ac:dyDescent="0.25">
      <c r="A20" s="25"/>
      <c r="B20" s="25"/>
      <c r="C20" s="30" t="s">
        <v>50</v>
      </c>
      <c r="D20" s="1575" t="s">
        <v>759</v>
      </c>
      <c r="E20" s="1576"/>
      <c r="F20" s="1576"/>
      <c r="G20" s="1576"/>
      <c r="H20" s="25"/>
      <c r="I20" s="25"/>
      <c r="J20" s="25"/>
      <c r="K20" s="25"/>
    </row>
    <row r="21" spans="1:11" ht="14.1" customHeight="1" x14ac:dyDescent="0.25">
      <c r="A21" s="25"/>
      <c r="B21" s="25"/>
      <c r="C21" s="31" t="s">
        <v>52</v>
      </c>
      <c r="D21" s="1587" t="s">
        <v>760</v>
      </c>
      <c r="E21" s="1588"/>
      <c r="F21" s="1588"/>
      <c r="G21" s="1588"/>
      <c r="H21" s="25"/>
      <c r="I21" s="25"/>
      <c r="J21" s="25"/>
      <c r="K21" s="25"/>
    </row>
    <row r="22" spans="1:11" ht="14.1" customHeight="1" x14ac:dyDescent="0.25">
      <c r="A22" s="25"/>
      <c r="B22" s="25"/>
      <c r="C22" s="31" t="s">
        <v>54</v>
      </c>
      <c r="D22" s="1587" t="s">
        <v>761</v>
      </c>
      <c r="E22" s="1588"/>
      <c r="F22" s="1588"/>
      <c r="G22" s="1588"/>
      <c r="H22" s="25"/>
      <c r="I22" s="25"/>
      <c r="J22" s="25"/>
      <c r="K22" s="25"/>
    </row>
    <row r="23" spans="1:11" ht="15" customHeight="1" x14ac:dyDescent="0.25">
      <c r="A23" s="25"/>
      <c r="B23" s="25"/>
      <c r="C23" s="32"/>
      <c r="D23" s="33">
        <v>2023</v>
      </c>
      <c r="E23" s="33">
        <v>2024</v>
      </c>
      <c r="F23" s="33">
        <v>2025</v>
      </c>
      <c r="G23" s="33">
        <v>2026</v>
      </c>
      <c r="H23" s="25"/>
      <c r="I23" s="25"/>
      <c r="J23" s="25"/>
      <c r="K23" s="25"/>
    </row>
    <row r="24" spans="1:11" ht="15" customHeight="1" x14ac:dyDescent="0.25">
      <c r="A24" s="25"/>
      <c r="B24" s="25"/>
      <c r="C24" s="34"/>
      <c r="D24" s="35" t="s">
        <v>17</v>
      </c>
      <c r="E24" s="35" t="s">
        <v>18</v>
      </c>
      <c r="F24" s="35" t="s">
        <v>18</v>
      </c>
      <c r="G24" s="35" t="s">
        <v>18</v>
      </c>
      <c r="H24" s="25"/>
      <c r="I24" s="25"/>
      <c r="J24" s="25"/>
      <c r="K24" s="25"/>
    </row>
    <row r="25" spans="1:11" ht="14.1" customHeight="1" x14ac:dyDescent="0.25">
      <c r="A25" s="25"/>
      <c r="B25" s="25"/>
      <c r="C25" s="38" t="s">
        <v>56</v>
      </c>
      <c r="D25" s="39" t="s">
        <v>753</v>
      </c>
      <c r="E25" s="39" t="s">
        <v>762</v>
      </c>
      <c r="F25" s="39" t="s">
        <v>755</v>
      </c>
      <c r="G25" s="39" t="s">
        <v>756</v>
      </c>
      <c r="H25" s="25"/>
      <c r="I25" s="25"/>
      <c r="J25" s="25"/>
      <c r="K25" s="25"/>
    </row>
    <row r="26" spans="1:11" ht="14.1" customHeight="1" x14ac:dyDescent="0.25">
      <c r="A26" s="25"/>
      <c r="B26" s="25"/>
      <c r="C26" s="38" t="s">
        <v>59</v>
      </c>
      <c r="D26" s="39" t="s">
        <v>763</v>
      </c>
      <c r="E26" s="39" t="s">
        <v>764</v>
      </c>
      <c r="F26" s="39" t="s">
        <v>764</v>
      </c>
      <c r="G26" s="39" t="s">
        <v>765</v>
      </c>
      <c r="H26" s="25"/>
      <c r="I26" s="25"/>
      <c r="J26" s="25"/>
      <c r="K26" s="25"/>
    </row>
    <row r="27" spans="1:11" ht="14.1" customHeight="1" x14ac:dyDescent="0.25">
      <c r="A27" s="25"/>
      <c r="B27" s="25"/>
      <c r="C27" s="38" t="s">
        <v>63</v>
      </c>
      <c r="D27" s="39" t="s">
        <v>766</v>
      </c>
      <c r="E27" s="39" t="s">
        <v>767</v>
      </c>
      <c r="F27" s="39" t="s">
        <v>768</v>
      </c>
      <c r="G27" s="39" t="s">
        <v>769</v>
      </c>
      <c r="H27" s="25"/>
      <c r="I27" s="25"/>
      <c r="J27" s="25"/>
      <c r="K27" s="25"/>
    </row>
    <row r="28" spans="1:11" ht="14.1" customHeight="1" x14ac:dyDescent="0.25">
      <c r="A28" s="25"/>
      <c r="B28" s="25"/>
      <c r="C28" s="38" t="s">
        <v>68</v>
      </c>
      <c r="D28" s="39" t="s">
        <v>69</v>
      </c>
      <c r="E28" s="39" t="s">
        <v>770</v>
      </c>
      <c r="F28" s="39" t="s">
        <v>771</v>
      </c>
      <c r="G28" s="39" t="s">
        <v>772</v>
      </c>
      <c r="H28" s="25"/>
      <c r="I28" s="25"/>
      <c r="J28" s="25"/>
      <c r="K28" s="25"/>
    </row>
    <row r="29" spans="1:11" ht="14.1" customHeight="1" x14ac:dyDescent="0.25">
      <c r="A29" s="25"/>
      <c r="B29" s="25"/>
      <c r="C29" s="38" t="s">
        <v>73</v>
      </c>
      <c r="D29" s="39" t="s">
        <v>69</v>
      </c>
      <c r="E29" s="39" t="s">
        <v>772</v>
      </c>
      <c r="F29" s="39" t="s">
        <v>75</v>
      </c>
      <c r="G29" s="39" t="s">
        <v>367</v>
      </c>
      <c r="H29" s="25"/>
      <c r="I29" s="25"/>
      <c r="J29" s="25"/>
      <c r="K29" s="25"/>
    </row>
    <row r="30" spans="1:11" ht="14.1" customHeight="1" x14ac:dyDescent="0.25">
      <c r="A30" s="25"/>
      <c r="B30" s="25"/>
      <c r="C30" s="38" t="s">
        <v>77</v>
      </c>
      <c r="D30" s="39" t="s">
        <v>69</v>
      </c>
      <c r="E30" s="39" t="s">
        <v>287</v>
      </c>
      <c r="F30" s="39" t="s">
        <v>773</v>
      </c>
      <c r="G30" s="39" t="s">
        <v>773</v>
      </c>
      <c r="H30" s="25"/>
      <c r="I30" s="25"/>
      <c r="J30" s="25"/>
      <c r="K30" s="25"/>
    </row>
    <row r="31" spans="1:11" ht="14.1" customHeight="1" x14ac:dyDescent="0.25">
      <c r="A31" s="25"/>
      <c r="B31" s="25"/>
      <c r="C31" s="1589" t="s">
        <v>81</v>
      </c>
      <c r="D31" s="1590"/>
      <c r="E31" s="1590"/>
      <c r="F31" s="1590"/>
      <c r="G31" s="1590"/>
      <c r="H31" s="25"/>
      <c r="I31" s="25"/>
      <c r="J31" s="25"/>
      <c r="K31" s="25"/>
    </row>
    <row r="32" spans="1:11" ht="14.1" customHeight="1" x14ac:dyDescent="0.25">
      <c r="A32" s="25"/>
      <c r="B32" s="25"/>
      <c r="C32" s="32"/>
      <c r="D32" s="33">
        <v>2023</v>
      </c>
      <c r="E32" s="33">
        <v>2024</v>
      </c>
      <c r="F32" s="33">
        <v>2025</v>
      </c>
      <c r="G32" s="33">
        <v>2026</v>
      </c>
      <c r="H32" s="25"/>
      <c r="I32" s="25"/>
      <c r="J32" s="25"/>
      <c r="K32" s="25"/>
    </row>
    <row r="33" spans="1:11" ht="14.1" customHeight="1" x14ac:dyDescent="0.25">
      <c r="A33" s="25"/>
      <c r="B33" s="25"/>
      <c r="C33" s="34"/>
      <c r="D33" s="35" t="s">
        <v>17</v>
      </c>
      <c r="E33" s="35" t="s">
        <v>18</v>
      </c>
      <c r="F33" s="35" t="s">
        <v>18</v>
      </c>
      <c r="G33" s="35" t="s">
        <v>18</v>
      </c>
      <c r="H33" s="25"/>
      <c r="I33" s="25"/>
      <c r="J33" s="25"/>
      <c r="K33" s="25"/>
    </row>
    <row r="34" spans="1:11" ht="14.1" customHeight="1" x14ac:dyDescent="0.25">
      <c r="A34" s="25"/>
      <c r="B34" s="25"/>
      <c r="C34" s="40" t="s">
        <v>82</v>
      </c>
      <c r="D34" s="41">
        <v>0</v>
      </c>
      <c r="E34" s="41">
        <v>1831670000</v>
      </c>
      <c r="F34" s="41">
        <v>1831670000</v>
      </c>
      <c r="G34" s="41">
        <v>1831670000</v>
      </c>
      <c r="H34" s="25"/>
      <c r="I34" s="25"/>
      <c r="J34" s="25"/>
      <c r="K34" s="25"/>
    </row>
    <row r="35" spans="1:11" ht="14.1" customHeight="1" x14ac:dyDescent="0.25">
      <c r="A35" s="25"/>
      <c r="B35" s="25"/>
      <c r="C35" s="40" t="s">
        <v>83</v>
      </c>
      <c r="D35" s="41">
        <v>0</v>
      </c>
      <c r="E35" s="41">
        <v>1831670000</v>
      </c>
      <c r="F35" s="41">
        <v>1831670000</v>
      </c>
      <c r="G35" s="41">
        <v>1831670000</v>
      </c>
      <c r="H35" s="25"/>
      <c r="I35" s="25"/>
      <c r="J35" s="25"/>
      <c r="K35" s="25"/>
    </row>
    <row r="36" spans="1:11" ht="14.1" customHeight="1" x14ac:dyDescent="0.25">
      <c r="A36" s="25"/>
      <c r="B36" s="25"/>
      <c r="C36" s="40" t="s">
        <v>84</v>
      </c>
      <c r="D36" s="41">
        <v>0</v>
      </c>
      <c r="E36" s="41">
        <v>0</v>
      </c>
      <c r="F36" s="41">
        <v>0</v>
      </c>
      <c r="G36" s="41">
        <v>0</v>
      </c>
      <c r="H36" s="25"/>
      <c r="I36" s="25"/>
      <c r="J36" s="25"/>
      <c r="K36" s="25"/>
    </row>
    <row r="37" spans="1:11" ht="14.1" customHeight="1" x14ac:dyDescent="0.25">
      <c r="A37" s="25"/>
      <c r="B37" s="25"/>
      <c r="C37" s="40" t="s">
        <v>85</v>
      </c>
      <c r="D37" s="41">
        <v>0</v>
      </c>
      <c r="E37" s="41">
        <v>223500000</v>
      </c>
      <c r="F37" s="41">
        <v>223500000</v>
      </c>
      <c r="G37" s="41">
        <v>223500000</v>
      </c>
      <c r="H37" s="25"/>
      <c r="I37" s="25"/>
      <c r="J37" s="25"/>
      <c r="K37" s="25"/>
    </row>
    <row r="38" spans="1:11" ht="14.1" customHeight="1" x14ac:dyDescent="0.25">
      <c r="A38" s="25"/>
      <c r="B38" s="25"/>
      <c r="C38" s="40" t="s">
        <v>83</v>
      </c>
      <c r="D38" s="41">
        <v>0</v>
      </c>
      <c r="E38" s="41">
        <v>223500000</v>
      </c>
      <c r="F38" s="41">
        <v>223500000</v>
      </c>
      <c r="G38" s="41">
        <v>223500000</v>
      </c>
      <c r="H38" s="25"/>
      <c r="I38" s="25"/>
      <c r="J38" s="25"/>
      <c r="K38" s="25"/>
    </row>
    <row r="39" spans="1:11" ht="14.1" customHeight="1" x14ac:dyDescent="0.25">
      <c r="A39" s="25"/>
      <c r="B39" s="25"/>
      <c r="C39" s="40" t="s">
        <v>84</v>
      </c>
      <c r="D39" s="41">
        <v>0</v>
      </c>
      <c r="E39" s="41">
        <v>0</v>
      </c>
      <c r="F39" s="41">
        <v>0</v>
      </c>
      <c r="G39" s="41">
        <v>0</v>
      </c>
      <c r="H39" s="25"/>
      <c r="I39" s="25"/>
      <c r="J39" s="25"/>
      <c r="K39" s="25"/>
    </row>
    <row r="40" spans="1:11" ht="14.1" customHeight="1" x14ac:dyDescent="0.25">
      <c r="A40" s="25"/>
      <c r="B40" s="25"/>
      <c r="C40" s="40" t="s">
        <v>86</v>
      </c>
      <c r="D40" s="41">
        <v>0</v>
      </c>
      <c r="E40" s="41">
        <v>358480000</v>
      </c>
      <c r="F40" s="41">
        <v>358480000</v>
      </c>
      <c r="G40" s="41">
        <v>348480000</v>
      </c>
      <c r="H40" s="25"/>
      <c r="I40" s="25"/>
      <c r="J40" s="25"/>
      <c r="K40" s="25"/>
    </row>
    <row r="41" spans="1:11" ht="14.1" customHeight="1" x14ac:dyDescent="0.25">
      <c r="A41" s="25"/>
      <c r="B41" s="25"/>
      <c r="C41" s="40" t="s">
        <v>83</v>
      </c>
      <c r="D41" s="41">
        <v>0</v>
      </c>
      <c r="E41" s="41">
        <v>358480000</v>
      </c>
      <c r="F41" s="41">
        <v>358480000</v>
      </c>
      <c r="G41" s="41">
        <v>348480000</v>
      </c>
      <c r="H41" s="25"/>
      <c r="I41" s="25"/>
      <c r="J41" s="25"/>
      <c r="K41" s="25"/>
    </row>
    <row r="42" spans="1:11" ht="14.1" customHeight="1" x14ac:dyDescent="0.25">
      <c r="A42" s="25"/>
      <c r="B42" s="25"/>
      <c r="C42" s="40" t="s">
        <v>84</v>
      </c>
      <c r="D42" s="41">
        <v>0</v>
      </c>
      <c r="E42" s="41">
        <v>0</v>
      </c>
      <c r="F42" s="41">
        <v>0</v>
      </c>
      <c r="G42" s="41">
        <v>0</v>
      </c>
      <c r="H42" s="25"/>
      <c r="I42" s="25"/>
      <c r="J42" s="25"/>
      <c r="K42" s="25"/>
    </row>
    <row r="43" spans="1:11" ht="14.1" customHeight="1" x14ac:dyDescent="0.25">
      <c r="A43" s="25"/>
      <c r="B43" s="25"/>
      <c r="C43" s="40" t="s">
        <v>87</v>
      </c>
      <c r="D43" s="41">
        <v>0</v>
      </c>
      <c r="E43" s="41">
        <v>0</v>
      </c>
      <c r="F43" s="41">
        <v>0</v>
      </c>
      <c r="G43" s="41">
        <v>0</v>
      </c>
      <c r="H43" s="25"/>
      <c r="I43" s="25"/>
      <c r="J43" s="25"/>
      <c r="K43" s="25"/>
    </row>
    <row r="44" spans="1:11" ht="14.1" customHeight="1" x14ac:dyDescent="0.25">
      <c r="A44" s="25"/>
      <c r="B44" s="25"/>
      <c r="C44" s="40" t="s">
        <v>83</v>
      </c>
      <c r="D44" s="41">
        <v>0</v>
      </c>
      <c r="E44" s="41">
        <v>0</v>
      </c>
      <c r="F44" s="41">
        <v>0</v>
      </c>
      <c r="G44" s="41">
        <v>0</v>
      </c>
      <c r="H44" s="25"/>
      <c r="I44" s="25"/>
      <c r="J44" s="25"/>
      <c r="K44" s="25"/>
    </row>
    <row r="45" spans="1:11" ht="14.1" customHeight="1" x14ac:dyDescent="0.25">
      <c r="A45" s="25"/>
      <c r="B45" s="25"/>
      <c r="C45" s="40" t="s">
        <v>84</v>
      </c>
      <c r="D45" s="41">
        <v>0</v>
      </c>
      <c r="E45" s="41">
        <v>0</v>
      </c>
      <c r="F45" s="41">
        <v>0</v>
      </c>
      <c r="G45" s="41">
        <v>0</v>
      </c>
      <c r="H45" s="25"/>
      <c r="I45" s="25"/>
      <c r="J45" s="25"/>
      <c r="K45" s="25"/>
    </row>
    <row r="46" spans="1:11" ht="14.1" customHeight="1" x14ac:dyDescent="0.25">
      <c r="A46" s="25"/>
      <c r="B46" s="25"/>
      <c r="C46" s="40" t="s">
        <v>88</v>
      </c>
      <c r="D46" s="41">
        <v>0</v>
      </c>
      <c r="E46" s="41">
        <v>0</v>
      </c>
      <c r="F46" s="41">
        <v>0</v>
      </c>
      <c r="G46" s="41">
        <v>0</v>
      </c>
      <c r="H46" s="25"/>
      <c r="I46" s="25"/>
      <c r="J46" s="25"/>
      <c r="K46" s="25"/>
    </row>
    <row r="47" spans="1:11" ht="14.1" customHeight="1" x14ac:dyDescent="0.25">
      <c r="A47" s="25"/>
      <c r="B47" s="25"/>
      <c r="C47" s="40" t="s">
        <v>83</v>
      </c>
      <c r="D47" s="41">
        <v>0</v>
      </c>
      <c r="E47" s="41">
        <v>0</v>
      </c>
      <c r="F47" s="41">
        <v>0</v>
      </c>
      <c r="G47" s="41">
        <v>0</v>
      </c>
      <c r="H47" s="25"/>
      <c r="I47" s="25"/>
      <c r="J47" s="25"/>
      <c r="K47" s="25"/>
    </row>
    <row r="48" spans="1:11" ht="14.1" customHeight="1" x14ac:dyDescent="0.25">
      <c r="A48" s="25"/>
      <c r="B48" s="25"/>
      <c r="C48" s="40" t="s">
        <v>84</v>
      </c>
      <c r="D48" s="41">
        <v>0</v>
      </c>
      <c r="E48" s="41">
        <v>0</v>
      </c>
      <c r="F48" s="41">
        <v>0</v>
      </c>
      <c r="G48" s="41">
        <v>0</v>
      </c>
      <c r="H48" s="25"/>
      <c r="I48" s="25"/>
      <c r="J48" s="25"/>
      <c r="K48" s="25"/>
    </row>
    <row r="49" spans="1:11" ht="14.1" customHeight="1" x14ac:dyDescent="0.25">
      <c r="A49" s="25"/>
      <c r="B49" s="25"/>
      <c r="C49" s="40" t="s">
        <v>89</v>
      </c>
      <c r="D49" s="41">
        <v>0</v>
      </c>
      <c r="E49" s="41">
        <v>150000</v>
      </c>
      <c r="F49" s="41">
        <v>150000</v>
      </c>
      <c r="G49" s="41">
        <v>150000</v>
      </c>
      <c r="H49" s="25"/>
      <c r="I49" s="25"/>
      <c r="J49" s="25"/>
      <c r="K49" s="25"/>
    </row>
    <row r="50" spans="1:11" ht="14.1" customHeight="1" x14ac:dyDescent="0.25">
      <c r="A50" s="25"/>
      <c r="B50" s="25"/>
      <c r="C50" s="40" t="s">
        <v>83</v>
      </c>
      <c r="D50" s="41">
        <v>0</v>
      </c>
      <c r="E50" s="41">
        <v>150000</v>
      </c>
      <c r="F50" s="41">
        <v>150000</v>
      </c>
      <c r="G50" s="41">
        <v>150000</v>
      </c>
      <c r="H50" s="25"/>
      <c r="I50" s="25"/>
      <c r="J50" s="25"/>
      <c r="K50" s="25"/>
    </row>
    <row r="51" spans="1:11" ht="14.1" customHeight="1" x14ac:dyDescent="0.25">
      <c r="A51" s="25"/>
      <c r="B51" s="25"/>
      <c r="C51" s="40" t="s">
        <v>84</v>
      </c>
      <c r="D51" s="41">
        <v>0</v>
      </c>
      <c r="E51" s="41">
        <v>0</v>
      </c>
      <c r="F51" s="41">
        <v>0</v>
      </c>
      <c r="G51" s="41">
        <v>0</v>
      </c>
      <c r="H51" s="25"/>
      <c r="I51" s="25"/>
      <c r="J51" s="25"/>
      <c r="K51" s="25"/>
    </row>
    <row r="52" spans="1:11" ht="14.1" customHeight="1" x14ac:dyDescent="0.25">
      <c r="A52" s="25"/>
      <c r="B52" s="25"/>
      <c r="C52" s="40" t="s">
        <v>90</v>
      </c>
      <c r="D52" s="41">
        <v>0</v>
      </c>
      <c r="E52" s="41">
        <v>0</v>
      </c>
      <c r="F52" s="41">
        <v>0</v>
      </c>
      <c r="G52" s="41">
        <v>0</v>
      </c>
      <c r="H52" s="25"/>
      <c r="I52" s="25"/>
      <c r="J52" s="25"/>
      <c r="K52" s="25"/>
    </row>
    <row r="53" spans="1:11" ht="14.1" customHeight="1" x14ac:dyDescent="0.25">
      <c r="A53" s="25"/>
      <c r="B53" s="25"/>
      <c r="C53" s="40" t="s">
        <v>83</v>
      </c>
      <c r="D53" s="41">
        <v>0</v>
      </c>
      <c r="E53" s="41">
        <v>0</v>
      </c>
      <c r="F53" s="41">
        <v>0</v>
      </c>
      <c r="G53" s="41">
        <v>0</v>
      </c>
      <c r="H53" s="25"/>
      <c r="I53" s="25"/>
      <c r="J53" s="25"/>
      <c r="K53" s="25"/>
    </row>
    <row r="54" spans="1:11" ht="14.1" customHeight="1" x14ac:dyDescent="0.25">
      <c r="A54" s="25"/>
      <c r="B54" s="25"/>
      <c r="C54" s="40" t="s">
        <v>84</v>
      </c>
      <c r="D54" s="41">
        <v>0</v>
      </c>
      <c r="E54" s="41">
        <v>0</v>
      </c>
      <c r="F54" s="41">
        <v>0</v>
      </c>
      <c r="G54" s="41">
        <v>0</v>
      </c>
      <c r="H54" s="25"/>
      <c r="I54" s="25"/>
      <c r="J54" s="25"/>
      <c r="K54" s="25"/>
    </row>
    <row r="55" spans="1:11" ht="14.1" customHeight="1" x14ac:dyDescent="0.25">
      <c r="A55" s="25"/>
      <c r="B55" s="25"/>
      <c r="C55" s="40" t="s">
        <v>91</v>
      </c>
      <c r="D55" s="41">
        <v>0</v>
      </c>
      <c r="E55" s="41">
        <v>0</v>
      </c>
      <c r="F55" s="41">
        <v>0</v>
      </c>
      <c r="G55" s="41">
        <v>0</v>
      </c>
      <c r="H55" s="25"/>
      <c r="I55" s="25"/>
      <c r="J55" s="25"/>
      <c r="K55" s="25"/>
    </row>
    <row r="56" spans="1:11" ht="14.1" customHeight="1" x14ac:dyDescent="0.25">
      <c r="A56" s="25"/>
      <c r="B56" s="25"/>
      <c r="C56" s="40" t="s">
        <v>83</v>
      </c>
      <c r="D56" s="41">
        <v>0</v>
      </c>
      <c r="E56" s="41">
        <v>0</v>
      </c>
      <c r="F56" s="41">
        <v>0</v>
      </c>
      <c r="G56" s="41">
        <v>0</v>
      </c>
      <c r="H56" s="25"/>
      <c r="I56" s="25"/>
      <c r="J56" s="25"/>
      <c r="K56" s="25"/>
    </row>
    <row r="57" spans="1:11" ht="14.1" customHeight="1" x14ac:dyDescent="0.25">
      <c r="A57" s="25"/>
      <c r="B57" s="25"/>
      <c r="C57" s="40" t="s">
        <v>92</v>
      </c>
      <c r="D57" s="41">
        <v>0</v>
      </c>
      <c r="E57" s="41">
        <v>0</v>
      </c>
      <c r="F57" s="41">
        <v>0</v>
      </c>
      <c r="G57" s="41">
        <v>0</v>
      </c>
      <c r="H57" s="25"/>
      <c r="I57" s="25"/>
      <c r="J57" s="25"/>
      <c r="K57" s="25"/>
    </row>
    <row r="58" spans="1:11" ht="14.1" customHeight="1" x14ac:dyDescent="0.25">
      <c r="A58" s="25"/>
      <c r="B58" s="25"/>
      <c r="C58" s="40" t="s">
        <v>93</v>
      </c>
      <c r="D58" s="41">
        <v>0</v>
      </c>
      <c r="E58" s="41">
        <v>0</v>
      </c>
      <c r="F58" s="41">
        <v>0</v>
      </c>
      <c r="G58" s="41">
        <v>0</v>
      </c>
      <c r="H58" s="25"/>
      <c r="I58" s="25"/>
      <c r="J58" s="25"/>
      <c r="K58" s="25"/>
    </row>
    <row r="59" spans="1:11" ht="14.1" customHeight="1" x14ac:dyDescent="0.25">
      <c r="A59" s="25"/>
      <c r="B59" s="25"/>
      <c r="C59" s="40" t="s">
        <v>94</v>
      </c>
      <c r="D59" s="41">
        <v>0</v>
      </c>
      <c r="E59" s="41">
        <v>0</v>
      </c>
      <c r="F59" s="41">
        <v>0</v>
      </c>
      <c r="G59" s="41">
        <v>0</v>
      </c>
      <c r="H59" s="25"/>
      <c r="I59" s="25"/>
      <c r="J59" s="25"/>
      <c r="K59" s="25"/>
    </row>
    <row r="60" spans="1:11" ht="14.1" customHeight="1" x14ac:dyDescent="0.25">
      <c r="A60" s="25"/>
      <c r="B60" s="25"/>
      <c r="C60" s="40" t="s">
        <v>95</v>
      </c>
      <c r="D60" s="41">
        <v>0</v>
      </c>
      <c r="E60" s="41">
        <v>0</v>
      </c>
      <c r="F60" s="41">
        <v>0</v>
      </c>
      <c r="G60" s="41">
        <v>0</v>
      </c>
      <c r="H60" s="25"/>
      <c r="I60" s="25"/>
      <c r="J60" s="25"/>
      <c r="K60" s="25"/>
    </row>
    <row r="61" spans="1:11" ht="14.1" customHeight="1" x14ac:dyDescent="0.25">
      <c r="A61" s="25"/>
      <c r="B61" s="25"/>
      <c r="C61" s="40" t="s">
        <v>96</v>
      </c>
      <c r="D61" s="41">
        <v>0</v>
      </c>
      <c r="E61" s="41">
        <v>0</v>
      </c>
      <c r="F61" s="41">
        <v>0</v>
      </c>
      <c r="G61" s="41">
        <v>0</v>
      </c>
      <c r="H61" s="25"/>
      <c r="I61" s="25"/>
      <c r="J61" s="25"/>
      <c r="K61" s="25"/>
    </row>
    <row r="62" spans="1:11" ht="14.1" customHeight="1" x14ac:dyDescent="0.25">
      <c r="A62" s="25"/>
      <c r="B62" s="25"/>
      <c r="C62" s="40" t="s">
        <v>83</v>
      </c>
      <c r="D62" s="41">
        <v>0</v>
      </c>
      <c r="E62" s="41">
        <v>0</v>
      </c>
      <c r="F62" s="41">
        <v>0</v>
      </c>
      <c r="G62" s="41">
        <v>0</v>
      </c>
      <c r="H62" s="25"/>
      <c r="I62" s="25"/>
      <c r="J62" s="25"/>
      <c r="K62" s="25"/>
    </row>
    <row r="63" spans="1:11" ht="14.1" customHeight="1" x14ac:dyDescent="0.25">
      <c r="A63" s="25"/>
      <c r="B63" s="25"/>
      <c r="C63" s="40" t="s">
        <v>92</v>
      </c>
      <c r="D63" s="41">
        <v>0</v>
      </c>
      <c r="E63" s="41">
        <v>0</v>
      </c>
      <c r="F63" s="41">
        <v>0</v>
      </c>
      <c r="G63" s="41">
        <v>0</v>
      </c>
      <c r="H63" s="25"/>
      <c r="I63" s="25"/>
      <c r="J63" s="25"/>
      <c r="K63" s="25"/>
    </row>
    <row r="64" spans="1:11" ht="14.1" customHeight="1" x14ac:dyDescent="0.25">
      <c r="A64" s="25"/>
      <c r="B64" s="25"/>
      <c r="C64" s="40" t="s">
        <v>93</v>
      </c>
      <c r="D64" s="41">
        <v>0</v>
      </c>
      <c r="E64" s="41">
        <v>0</v>
      </c>
      <c r="F64" s="41">
        <v>0</v>
      </c>
      <c r="G64" s="41">
        <v>0</v>
      </c>
      <c r="H64" s="25"/>
      <c r="I64" s="25"/>
      <c r="J64" s="25"/>
      <c r="K64" s="25"/>
    </row>
    <row r="65" spans="1:11" ht="14.1" customHeight="1" x14ac:dyDescent="0.25">
      <c r="A65" s="25"/>
      <c r="B65" s="25"/>
      <c r="C65" s="40" t="s">
        <v>94</v>
      </c>
      <c r="D65" s="41">
        <v>0</v>
      </c>
      <c r="E65" s="41">
        <v>0</v>
      </c>
      <c r="F65" s="41">
        <v>0</v>
      </c>
      <c r="G65" s="41">
        <v>0</v>
      </c>
      <c r="H65" s="25"/>
      <c r="I65" s="25"/>
      <c r="J65" s="25"/>
      <c r="K65" s="25"/>
    </row>
    <row r="66" spans="1:11" ht="14.1" customHeight="1" x14ac:dyDescent="0.25">
      <c r="A66" s="25"/>
      <c r="B66" s="25"/>
      <c r="C66" s="40" t="s">
        <v>95</v>
      </c>
      <c r="D66" s="41">
        <v>0</v>
      </c>
      <c r="E66" s="41">
        <v>0</v>
      </c>
      <c r="F66" s="41">
        <v>0</v>
      </c>
      <c r="G66" s="41">
        <v>0</v>
      </c>
      <c r="H66" s="25"/>
      <c r="I66" s="25"/>
      <c r="J66" s="25"/>
      <c r="K66" s="25"/>
    </row>
    <row r="67" spans="1:11" ht="14.1" customHeight="1" x14ac:dyDescent="0.25">
      <c r="A67" s="25"/>
      <c r="B67" s="25"/>
      <c r="C67" s="40" t="s">
        <v>97</v>
      </c>
      <c r="D67" s="41">
        <v>0</v>
      </c>
      <c r="E67" s="41">
        <v>0</v>
      </c>
      <c r="F67" s="41">
        <v>0</v>
      </c>
      <c r="G67" s="41">
        <v>0</v>
      </c>
      <c r="H67" s="25"/>
      <c r="I67" s="25"/>
      <c r="J67" s="25"/>
      <c r="K67" s="25"/>
    </row>
    <row r="68" spans="1:11" ht="14.1" customHeight="1" x14ac:dyDescent="0.25">
      <c r="A68" s="25"/>
      <c r="B68" s="25"/>
      <c r="C68" s="40" t="s">
        <v>83</v>
      </c>
      <c r="D68" s="41">
        <v>0</v>
      </c>
      <c r="E68" s="41">
        <v>0</v>
      </c>
      <c r="F68" s="41">
        <v>0</v>
      </c>
      <c r="G68" s="41">
        <v>0</v>
      </c>
      <c r="H68" s="25"/>
      <c r="I68" s="25"/>
      <c r="J68" s="25"/>
      <c r="K68" s="25"/>
    </row>
    <row r="69" spans="1:11" ht="14.1" customHeight="1" x14ac:dyDescent="0.25">
      <c r="A69" s="25"/>
      <c r="B69" s="25"/>
      <c r="C69" s="40" t="s">
        <v>92</v>
      </c>
      <c r="D69" s="41">
        <v>0</v>
      </c>
      <c r="E69" s="41">
        <v>0</v>
      </c>
      <c r="F69" s="41">
        <v>0</v>
      </c>
      <c r="G69" s="41">
        <v>0</v>
      </c>
      <c r="H69" s="25"/>
      <c r="I69" s="25"/>
      <c r="J69" s="25"/>
      <c r="K69" s="25"/>
    </row>
    <row r="70" spans="1:11" ht="14.1" customHeight="1" x14ac:dyDescent="0.25">
      <c r="A70" s="25"/>
      <c r="B70" s="25"/>
      <c r="C70" s="40" t="s">
        <v>93</v>
      </c>
      <c r="D70" s="41">
        <v>0</v>
      </c>
      <c r="E70" s="41">
        <v>0</v>
      </c>
      <c r="F70" s="41">
        <v>0</v>
      </c>
      <c r="G70" s="41">
        <v>0</v>
      </c>
      <c r="H70" s="25"/>
      <c r="I70" s="25"/>
      <c r="J70" s="25"/>
      <c r="K70" s="25"/>
    </row>
    <row r="71" spans="1:11" ht="14.1" customHeight="1" x14ac:dyDescent="0.25">
      <c r="A71" s="25"/>
      <c r="B71" s="25"/>
      <c r="C71" s="40" t="s">
        <v>94</v>
      </c>
      <c r="D71" s="41">
        <v>0</v>
      </c>
      <c r="E71" s="41">
        <v>0</v>
      </c>
      <c r="F71" s="41">
        <v>0</v>
      </c>
      <c r="G71" s="41">
        <v>0</v>
      </c>
      <c r="H71" s="25"/>
      <c r="I71" s="25"/>
      <c r="J71" s="25"/>
      <c r="K71" s="25"/>
    </row>
    <row r="72" spans="1:11" ht="14.1" customHeight="1" x14ac:dyDescent="0.25">
      <c r="A72" s="25"/>
      <c r="B72" s="25"/>
      <c r="C72" s="40" t="s">
        <v>95</v>
      </c>
      <c r="D72" s="41">
        <v>0</v>
      </c>
      <c r="E72" s="41">
        <v>0</v>
      </c>
      <c r="F72" s="41">
        <v>0</v>
      </c>
      <c r="G72" s="41">
        <v>0</v>
      </c>
      <c r="H72" s="25"/>
      <c r="I72" s="25"/>
      <c r="J72" s="25"/>
      <c r="K72" s="25"/>
    </row>
    <row r="73" spans="1:11" ht="14.1" customHeight="1" x14ac:dyDescent="0.25">
      <c r="A73" s="25"/>
      <c r="B73" s="25"/>
      <c r="C73" s="40" t="s">
        <v>98</v>
      </c>
      <c r="D73" s="41">
        <v>0</v>
      </c>
      <c r="E73" s="41">
        <v>0</v>
      </c>
      <c r="F73" s="41">
        <v>0</v>
      </c>
      <c r="G73" s="41">
        <v>0</v>
      </c>
      <c r="H73" s="25"/>
      <c r="I73" s="25"/>
      <c r="J73" s="25"/>
      <c r="K73" s="25"/>
    </row>
    <row r="74" spans="1:11" ht="14.1" customHeight="1" x14ac:dyDescent="0.25">
      <c r="A74" s="25"/>
      <c r="B74" s="25"/>
      <c r="C74" s="40" t="s">
        <v>99</v>
      </c>
      <c r="D74" s="41">
        <v>0</v>
      </c>
      <c r="E74" s="41">
        <v>0</v>
      </c>
      <c r="F74" s="41">
        <v>0</v>
      </c>
      <c r="G74" s="41">
        <v>0</v>
      </c>
      <c r="H74" s="25"/>
      <c r="I74" s="25"/>
      <c r="J74" s="25"/>
      <c r="K74" s="25"/>
    </row>
    <row r="75" spans="1:11" ht="14.1" customHeight="1" x14ac:dyDescent="0.25">
      <c r="A75" s="25"/>
      <c r="B75" s="25"/>
      <c r="C75" s="36" t="s">
        <v>100</v>
      </c>
      <c r="D75" s="41">
        <v>0</v>
      </c>
      <c r="E75" s="41">
        <v>2413800000</v>
      </c>
      <c r="F75" s="41">
        <v>2413800000</v>
      </c>
      <c r="G75" s="41">
        <v>2403800000</v>
      </c>
      <c r="H75" s="25"/>
      <c r="I75" s="25"/>
      <c r="J75" s="25"/>
      <c r="K75" s="25"/>
    </row>
    <row r="76" spans="1:11" ht="14.1" customHeight="1" x14ac:dyDescent="0.25">
      <c r="A76" s="25"/>
      <c r="B76" s="25"/>
      <c r="C76" s="1585" t="s">
        <v>101</v>
      </c>
      <c r="D76" s="1586"/>
      <c r="E76" s="1586"/>
      <c r="F76" s="1586"/>
      <c r="G76" s="1586"/>
      <c r="H76" s="25"/>
      <c r="I76" s="25"/>
      <c r="J76" s="25"/>
      <c r="K76" s="25"/>
    </row>
    <row r="77" spans="1:11" ht="14.1" customHeight="1" x14ac:dyDescent="0.25">
      <c r="A77" s="25"/>
      <c r="B77" s="25"/>
      <c r="C77" s="29" t="s">
        <v>774</v>
      </c>
      <c r="D77" s="1585" t="s">
        <v>775</v>
      </c>
      <c r="E77" s="1586"/>
      <c r="F77" s="1586"/>
      <c r="G77" s="1586"/>
      <c r="H77" s="25"/>
      <c r="I77" s="25"/>
      <c r="J77" s="25"/>
      <c r="K77" s="25"/>
    </row>
    <row r="78" spans="1:11" ht="14.1" customHeight="1" x14ac:dyDescent="0.25">
      <c r="A78" s="25"/>
      <c r="B78" s="25"/>
      <c r="C78" s="30" t="s">
        <v>50</v>
      </c>
      <c r="D78" s="1575" t="s">
        <v>776</v>
      </c>
      <c r="E78" s="1576"/>
      <c r="F78" s="1576"/>
      <c r="G78" s="1576"/>
      <c r="H78" s="25"/>
      <c r="I78" s="25"/>
      <c r="J78" s="25"/>
      <c r="K78" s="25"/>
    </row>
    <row r="79" spans="1:11" ht="14.1" customHeight="1" x14ac:dyDescent="0.25">
      <c r="A79" s="25"/>
      <c r="B79" s="25"/>
      <c r="C79" s="31" t="s">
        <v>52</v>
      </c>
      <c r="D79" s="1587" t="s">
        <v>777</v>
      </c>
      <c r="E79" s="1588"/>
      <c r="F79" s="1588"/>
      <c r="G79" s="1588"/>
      <c r="H79" s="25"/>
      <c r="I79" s="25"/>
      <c r="J79" s="25"/>
      <c r="K79" s="25"/>
    </row>
    <row r="80" spans="1:11" ht="14.1" customHeight="1" x14ac:dyDescent="0.25">
      <c r="A80" s="25"/>
      <c r="B80" s="25"/>
      <c r="C80" s="31" t="s">
        <v>54</v>
      </c>
      <c r="D80" s="1587" t="s">
        <v>236</v>
      </c>
      <c r="E80" s="1588"/>
      <c r="F80" s="1588"/>
      <c r="G80" s="1588"/>
      <c r="H80" s="25"/>
      <c r="I80" s="25"/>
      <c r="J80" s="25"/>
      <c r="K80" s="25"/>
    </row>
    <row r="81" spans="1:11" ht="15" customHeight="1" x14ac:dyDescent="0.25">
      <c r="A81" s="25"/>
      <c r="B81" s="25"/>
      <c r="C81" s="32"/>
      <c r="D81" s="33">
        <v>2023</v>
      </c>
      <c r="E81" s="33">
        <v>2024</v>
      </c>
      <c r="F81" s="33">
        <v>2025</v>
      </c>
      <c r="G81" s="33">
        <v>2026</v>
      </c>
      <c r="H81" s="25"/>
      <c r="I81" s="25"/>
      <c r="J81" s="25"/>
      <c r="K81" s="25"/>
    </row>
    <row r="82" spans="1:11" ht="15" customHeight="1" x14ac:dyDescent="0.25">
      <c r="A82" s="25"/>
      <c r="B82" s="25"/>
      <c r="C82" s="34"/>
      <c r="D82" s="35" t="s">
        <v>17</v>
      </c>
      <c r="E82" s="35" t="s">
        <v>18</v>
      </c>
      <c r="F82" s="35" t="s">
        <v>18</v>
      </c>
      <c r="G82" s="35" t="s">
        <v>18</v>
      </c>
      <c r="H82" s="25"/>
      <c r="I82" s="25"/>
      <c r="J82" s="25"/>
      <c r="K82" s="25"/>
    </row>
    <row r="83" spans="1:11" ht="14.1" customHeight="1" x14ac:dyDescent="0.25">
      <c r="A83" s="25"/>
      <c r="B83" s="25"/>
      <c r="C83" s="38" t="s">
        <v>56</v>
      </c>
      <c r="D83" s="39" t="s">
        <v>272</v>
      </c>
      <c r="E83" s="39" t="s">
        <v>778</v>
      </c>
      <c r="F83" s="39" t="s">
        <v>779</v>
      </c>
      <c r="G83" s="39" t="s">
        <v>780</v>
      </c>
      <c r="H83" s="25"/>
      <c r="I83" s="25"/>
      <c r="J83" s="25"/>
      <c r="K83" s="25"/>
    </row>
    <row r="84" spans="1:11" ht="14.1" customHeight="1" x14ac:dyDescent="0.25">
      <c r="A84" s="25"/>
      <c r="B84" s="25"/>
      <c r="C84" s="38" t="s">
        <v>59</v>
      </c>
      <c r="D84" s="39" t="s">
        <v>781</v>
      </c>
      <c r="E84" s="39" t="s">
        <v>782</v>
      </c>
      <c r="F84" s="39" t="s">
        <v>783</v>
      </c>
      <c r="G84" s="39" t="s">
        <v>784</v>
      </c>
      <c r="H84" s="25"/>
      <c r="I84" s="25"/>
      <c r="J84" s="25"/>
      <c r="K84" s="25"/>
    </row>
    <row r="85" spans="1:11" ht="14.1" customHeight="1" x14ac:dyDescent="0.25">
      <c r="A85" s="25"/>
      <c r="B85" s="25"/>
      <c r="C85" s="38" t="s">
        <v>63</v>
      </c>
      <c r="D85" s="39" t="s">
        <v>785</v>
      </c>
      <c r="E85" s="39" t="s">
        <v>786</v>
      </c>
      <c r="F85" s="39" t="s">
        <v>787</v>
      </c>
      <c r="G85" s="39" t="s">
        <v>788</v>
      </c>
      <c r="H85" s="25"/>
      <c r="I85" s="25"/>
      <c r="J85" s="25"/>
      <c r="K85" s="25"/>
    </row>
    <row r="86" spans="1:11" ht="14.1" customHeight="1" x14ac:dyDescent="0.25">
      <c r="A86" s="25"/>
      <c r="B86" s="25"/>
      <c r="C86" s="38" t="s">
        <v>68</v>
      </c>
      <c r="D86" s="39" t="s">
        <v>69</v>
      </c>
      <c r="E86" s="39" t="s">
        <v>789</v>
      </c>
      <c r="F86" s="39" t="s">
        <v>790</v>
      </c>
      <c r="G86" s="39" t="s">
        <v>791</v>
      </c>
      <c r="H86" s="25"/>
      <c r="I86" s="25"/>
      <c r="J86" s="25"/>
      <c r="K86" s="25"/>
    </row>
    <row r="87" spans="1:11" ht="14.1" customHeight="1" x14ac:dyDescent="0.25">
      <c r="A87" s="25"/>
      <c r="B87" s="25"/>
      <c r="C87" s="38" t="s">
        <v>73</v>
      </c>
      <c r="D87" s="39" t="s">
        <v>69</v>
      </c>
      <c r="E87" s="39" t="s">
        <v>792</v>
      </c>
      <c r="F87" s="39" t="s">
        <v>793</v>
      </c>
      <c r="G87" s="39" t="s">
        <v>794</v>
      </c>
      <c r="H87" s="25"/>
      <c r="I87" s="25"/>
      <c r="J87" s="25"/>
      <c r="K87" s="25"/>
    </row>
    <row r="88" spans="1:11" ht="14.1" customHeight="1" x14ac:dyDescent="0.25">
      <c r="A88" s="25"/>
      <c r="B88" s="25"/>
      <c r="C88" s="38" t="s">
        <v>77</v>
      </c>
      <c r="D88" s="39" t="s">
        <v>69</v>
      </c>
      <c r="E88" s="39" t="s">
        <v>795</v>
      </c>
      <c r="F88" s="39" t="s">
        <v>796</v>
      </c>
      <c r="G88" s="39" t="s">
        <v>797</v>
      </c>
      <c r="H88" s="25"/>
      <c r="I88" s="25"/>
      <c r="J88" s="25"/>
      <c r="K88" s="25"/>
    </row>
    <row r="89" spans="1:11" ht="14.1" customHeight="1" x14ac:dyDescent="0.25">
      <c r="A89" s="25"/>
      <c r="B89" s="25"/>
      <c r="C89" s="1589" t="s">
        <v>81</v>
      </c>
      <c r="D89" s="1590"/>
      <c r="E89" s="1590"/>
      <c r="F89" s="1590"/>
      <c r="G89" s="1590"/>
      <c r="H89" s="25"/>
      <c r="I89" s="25"/>
      <c r="J89" s="25"/>
      <c r="K89" s="25"/>
    </row>
    <row r="90" spans="1:11" ht="14.1" customHeight="1" x14ac:dyDescent="0.25">
      <c r="A90" s="25"/>
      <c r="B90" s="25"/>
      <c r="C90" s="32"/>
      <c r="D90" s="33">
        <v>2023</v>
      </c>
      <c r="E90" s="33">
        <v>2024</v>
      </c>
      <c r="F90" s="33">
        <v>2025</v>
      </c>
      <c r="G90" s="33">
        <v>2026</v>
      </c>
      <c r="H90" s="25"/>
      <c r="I90" s="25"/>
      <c r="J90" s="25"/>
      <c r="K90" s="25"/>
    </row>
    <row r="91" spans="1:11" ht="14.1" customHeight="1" x14ac:dyDescent="0.25">
      <c r="A91" s="25"/>
      <c r="B91" s="25"/>
      <c r="C91" s="34"/>
      <c r="D91" s="35" t="s">
        <v>17</v>
      </c>
      <c r="E91" s="35" t="s">
        <v>18</v>
      </c>
      <c r="F91" s="35" t="s">
        <v>18</v>
      </c>
      <c r="G91" s="35" t="s">
        <v>18</v>
      </c>
      <c r="H91" s="25"/>
      <c r="I91" s="25"/>
      <c r="J91" s="25"/>
      <c r="K91" s="25"/>
    </row>
    <row r="92" spans="1:11" ht="14.1" customHeight="1" x14ac:dyDescent="0.25">
      <c r="A92" s="25"/>
      <c r="B92" s="25"/>
      <c r="C92" s="40" t="s">
        <v>82</v>
      </c>
      <c r="D92" s="41">
        <v>0</v>
      </c>
      <c r="E92" s="41">
        <v>0</v>
      </c>
      <c r="F92" s="41">
        <v>0</v>
      </c>
      <c r="G92" s="41">
        <v>0</v>
      </c>
      <c r="H92" s="25"/>
      <c r="I92" s="25"/>
      <c r="J92" s="25"/>
      <c r="K92" s="25"/>
    </row>
    <row r="93" spans="1:11" ht="14.1" customHeight="1" x14ac:dyDescent="0.25">
      <c r="A93" s="25"/>
      <c r="B93" s="25"/>
      <c r="C93" s="40" t="s">
        <v>83</v>
      </c>
      <c r="D93" s="41">
        <v>0</v>
      </c>
      <c r="E93" s="41">
        <v>0</v>
      </c>
      <c r="F93" s="41">
        <v>0</v>
      </c>
      <c r="G93" s="41">
        <v>0</v>
      </c>
      <c r="H93" s="25"/>
      <c r="I93" s="25"/>
      <c r="J93" s="25"/>
      <c r="K93" s="25"/>
    </row>
    <row r="94" spans="1:11" ht="14.1" customHeight="1" x14ac:dyDescent="0.25">
      <c r="A94" s="25"/>
      <c r="B94" s="25"/>
      <c r="C94" s="40" t="s">
        <v>84</v>
      </c>
      <c r="D94" s="41">
        <v>0</v>
      </c>
      <c r="E94" s="41">
        <v>0</v>
      </c>
      <c r="F94" s="41">
        <v>0</v>
      </c>
      <c r="G94" s="41">
        <v>0</v>
      </c>
      <c r="H94" s="25"/>
      <c r="I94" s="25"/>
      <c r="J94" s="25"/>
      <c r="K94" s="25"/>
    </row>
    <row r="95" spans="1:11" ht="14.1" customHeight="1" x14ac:dyDescent="0.25">
      <c r="A95" s="25"/>
      <c r="B95" s="25"/>
      <c r="C95" s="40" t="s">
        <v>85</v>
      </c>
      <c r="D95" s="41">
        <v>0</v>
      </c>
      <c r="E95" s="41">
        <v>0</v>
      </c>
      <c r="F95" s="41">
        <v>0</v>
      </c>
      <c r="G95" s="41">
        <v>0</v>
      </c>
      <c r="H95" s="25"/>
      <c r="I95" s="25"/>
      <c r="J95" s="25"/>
      <c r="K95" s="25"/>
    </row>
    <row r="96" spans="1:11" ht="14.1" customHeight="1" x14ac:dyDescent="0.25">
      <c r="A96" s="25"/>
      <c r="B96" s="25"/>
      <c r="C96" s="40" t="s">
        <v>83</v>
      </c>
      <c r="D96" s="41">
        <v>0</v>
      </c>
      <c r="E96" s="41">
        <v>0</v>
      </c>
      <c r="F96" s="41">
        <v>0</v>
      </c>
      <c r="G96" s="41">
        <v>0</v>
      </c>
      <c r="H96" s="25"/>
      <c r="I96" s="25"/>
      <c r="J96" s="25"/>
      <c r="K96" s="25"/>
    </row>
    <row r="97" spans="1:11" ht="14.1" customHeight="1" x14ac:dyDescent="0.25">
      <c r="A97" s="25"/>
      <c r="B97" s="25"/>
      <c r="C97" s="40" t="s">
        <v>84</v>
      </c>
      <c r="D97" s="41">
        <v>0</v>
      </c>
      <c r="E97" s="41">
        <v>0</v>
      </c>
      <c r="F97" s="41">
        <v>0</v>
      </c>
      <c r="G97" s="41">
        <v>0</v>
      </c>
      <c r="H97" s="25"/>
      <c r="I97" s="25"/>
      <c r="J97" s="25"/>
      <c r="K97" s="25"/>
    </row>
    <row r="98" spans="1:11" ht="14.1" customHeight="1" x14ac:dyDescent="0.25">
      <c r="A98" s="25"/>
      <c r="B98" s="25"/>
      <c r="C98" s="40" t="s">
        <v>86</v>
      </c>
      <c r="D98" s="41">
        <v>0</v>
      </c>
      <c r="E98" s="41">
        <v>0</v>
      </c>
      <c r="F98" s="41">
        <v>0</v>
      </c>
      <c r="G98" s="41">
        <v>0</v>
      </c>
      <c r="H98" s="25"/>
      <c r="I98" s="25"/>
      <c r="J98" s="25"/>
      <c r="K98" s="25"/>
    </row>
    <row r="99" spans="1:11" ht="14.1" customHeight="1" x14ac:dyDescent="0.25">
      <c r="A99" s="25"/>
      <c r="B99" s="25"/>
      <c r="C99" s="40" t="s">
        <v>83</v>
      </c>
      <c r="D99" s="41">
        <v>0</v>
      </c>
      <c r="E99" s="41">
        <v>0</v>
      </c>
      <c r="F99" s="41">
        <v>0</v>
      </c>
      <c r="G99" s="41">
        <v>0</v>
      </c>
      <c r="H99" s="25"/>
      <c r="I99" s="25"/>
      <c r="J99" s="25"/>
      <c r="K99" s="25"/>
    </row>
    <row r="100" spans="1:11" ht="14.1" customHeight="1" x14ac:dyDescent="0.25">
      <c r="A100" s="25"/>
      <c r="B100" s="25"/>
      <c r="C100" s="40" t="s">
        <v>84</v>
      </c>
      <c r="D100" s="41">
        <v>0</v>
      </c>
      <c r="E100" s="41">
        <v>0</v>
      </c>
      <c r="F100" s="41">
        <v>0</v>
      </c>
      <c r="G100" s="41">
        <v>0</v>
      </c>
      <c r="H100" s="25"/>
      <c r="I100" s="25"/>
      <c r="J100" s="25"/>
      <c r="K100" s="25"/>
    </row>
    <row r="101" spans="1:11" ht="14.1" customHeight="1" x14ac:dyDescent="0.25">
      <c r="A101" s="25"/>
      <c r="B101" s="25"/>
      <c r="C101" s="40" t="s">
        <v>87</v>
      </c>
      <c r="D101" s="41">
        <v>0</v>
      </c>
      <c r="E101" s="41">
        <v>0</v>
      </c>
      <c r="F101" s="41">
        <v>0</v>
      </c>
      <c r="G101" s="41">
        <v>0</v>
      </c>
      <c r="H101" s="25"/>
      <c r="I101" s="25"/>
      <c r="J101" s="25"/>
      <c r="K101" s="25"/>
    </row>
    <row r="102" spans="1:11" ht="14.1" customHeight="1" x14ac:dyDescent="0.25">
      <c r="A102" s="25"/>
      <c r="B102" s="25"/>
      <c r="C102" s="40" t="s">
        <v>83</v>
      </c>
      <c r="D102" s="41">
        <v>0</v>
      </c>
      <c r="E102" s="41">
        <v>0</v>
      </c>
      <c r="F102" s="41">
        <v>0</v>
      </c>
      <c r="G102" s="41">
        <v>0</v>
      </c>
      <c r="H102" s="25"/>
      <c r="I102" s="25"/>
      <c r="J102" s="25"/>
      <c r="K102" s="25"/>
    </row>
    <row r="103" spans="1:11" ht="14.1" customHeight="1" x14ac:dyDescent="0.25">
      <c r="A103" s="25"/>
      <c r="B103" s="25"/>
      <c r="C103" s="40" t="s">
        <v>84</v>
      </c>
      <c r="D103" s="41">
        <v>0</v>
      </c>
      <c r="E103" s="41">
        <v>0</v>
      </c>
      <c r="F103" s="41">
        <v>0</v>
      </c>
      <c r="G103" s="41">
        <v>0</v>
      </c>
      <c r="H103" s="25"/>
      <c r="I103" s="25"/>
      <c r="J103" s="25"/>
      <c r="K103" s="25"/>
    </row>
    <row r="104" spans="1:11" ht="14.1" customHeight="1" x14ac:dyDescent="0.25">
      <c r="A104" s="25"/>
      <c r="B104" s="25"/>
      <c r="C104" s="40" t="s">
        <v>88</v>
      </c>
      <c r="D104" s="41">
        <v>0</v>
      </c>
      <c r="E104" s="41">
        <v>0</v>
      </c>
      <c r="F104" s="41">
        <v>0</v>
      </c>
      <c r="G104" s="41">
        <v>0</v>
      </c>
      <c r="H104" s="25"/>
      <c r="I104" s="25"/>
      <c r="J104" s="25"/>
      <c r="K104" s="25"/>
    </row>
    <row r="105" spans="1:11" ht="14.1" customHeight="1" x14ac:dyDescent="0.25">
      <c r="A105" s="25"/>
      <c r="B105" s="25"/>
      <c r="C105" s="40" t="s">
        <v>83</v>
      </c>
      <c r="D105" s="41">
        <v>0</v>
      </c>
      <c r="E105" s="41">
        <v>0</v>
      </c>
      <c r="F105" s="41">
        <v>0</v>
      </c>
      <c r="G105" s="41">
        <v>0</v>
      </c>
      <c r="H105" s="25"/>
      <c r="I105" s="25"/>
      <c r="J105" s="25"/>
      <c r="K105" s="25"/>
    </row>
    <row r="106" spans="1:11" ht="14.1" customHeight="1" x14ac:dyDescent="0.25">
      <c r="A106" s="25"/>
      <c r="B106" s="25"/>
      <c r="C106" s="40" t="s">
        <v>84</v>
      </c>
      <c r="D106" s="41">
        <v>0</v>
      </c>
      <c r="E106" s="41">
        <v>0</v>
      </c>
      <c r="F106" s="41">
        <v>0</v>
      </c>
      <c r="G106" s="41">
        <v>0</v>
      </c>
      <c r="H106" s="25"/>
      <c r="I106" s="25"/>
      <c r="J106" s="25"/>
      <c r="K106" s="25"/>
    </row>
    <row r="107" spans="1:11" ht="14.1" customHeight="1" x14ac:dyDescent="0.25">
      <c r="A107" s="25"/>
      <c r="B107" s="25"/>
      <c r="C107" s="40" t="s">
        <v>89</v>
      </c>
      <c r="D107" s="41">
        <v>0</v>
      </c>
      <c r="E107" s="41">
        <v>0</v>
      </c>
      <c r="F107" s="41">
        <v>0</v>
      </c>
      <c r="G107" s="41">
        <v>0</v>
      </c>
      <c r="H107" s="25"/>
      <c r="I107" s="25"/>
      <c r="J107" s="25"/>
      <c r="K107" s="25"/>
    </row>
    <row r="108" spans="1:11" ht="14.1" customHeight="1" x14ac:dyDescent="0.25">
      <c r="A108" s="25"/>
      <c r="B108" s="25"/>
      <c r="C108" s="40" t="s">
        <v>83</v>
      </c>
      <c r="D108" s="41">
        <v>0</v>
      </c>
      <c r="E108" s="41">
        <v>0</v>
      </c>
      <c r="F108" s="41">
        <v>0</v>
      </c>
      <c r="G108" s="41">
        <v>0</v>
      </c>
      <c r="H108" s="25"/>
      <c r="I108" s="25"/>
      <c r="J108" s="25"/>
      <c r="K108" s="25"/>
    </row>
    <row r="109" spans="1:11" ht="14.1" customHeight="1" x14ac:dyDescent="0.25">
      <c r="A109" s="25"/>
      <c r="B109" s="25"/>
      <c r="C109" s="40" t="s">
        <v>84</v>
      </c>
      <c r="D109" s="41">
        <v>0</v>
      </c>
      <c r="E109" s="41">
        <v>0</v>
      </c>
      <c r="F109" s="41">
        <v>0</v>
      </c>
      <c r="G109" s="41">
        <v>0</v>
      </c>
      <c r="H109" s="25"/>
      <c r="I109" s="25"/>
      <c r="J109" s="25"/>
      <c r="K109" s="25"/>
    </row>
    <row r="110" spans="1:11" ht="14.1" customHeight="1" x14ac:dyDescent="0.25">
      <c r="A110" s="25"/>
      <c r="B110" s="25"/>
      <c r="C110" s="40" t="s">
        <v>90</v>
      </c>
      <c r="D110" s="41">
        <v>0</v>
      </c>
      <c r="E110" s="41">
        <v>0</v>
      </c>
      <c r="F110" s="41">
        <v>0</v>
      </c>
      <c r="G110" s="41">
        <v>0</v>
      </c>
      <c r="H110" s="25"/>
      <c r="I110" s="25"/>
      <c r="J110" s="25"/>
      <c r="K110" s="25"/>
    </row>
    <row r="111" spans="1:11" ht="14.1" customHeight="1" x14ac:dyDescent="0.25">
      <c r="A111" s="25"/>
      <c r="B111" s="25"/>
      <c r="C111" s="40" t="s">
        <v>83</v>
      </c>
      <c r="D111" s="41">
        <v>0</v>
      </c>
      <c r="E111" s="41">
        <v>0</v>
      </c>
      <c r="F111" s="41">
        <v>0</v>
      </c>
      <c r="G111" s="41">
        <v>0</v>
      </c>
      <c r="H111" s="25"/>
      <c r="I111" s="25"/>
      <c r="J111" s="25"/>
      <c r="K111" s="25"/>
    </row>
    <row r="112" spans="1:11" ht="14.1" customHeight="1" x14ac:dyDescent="0.25">
      <c r="A112" s="25"/>
      <c r="B112" s="25"/>
      <c r="C112" s="40" t="s">
        <v>84</v>
      </c>
      <c r="D112" s="41">
        <v>0</v>
      </c>
      <c r="E112" s="41">
        <v>0</v>
      </c>
      <c r="F112" s="41">
        <v>0</v>
      </c>
      <c r="G112" s="41">
        <v>0</v>
      </c>
      <c r="H112" s="25"/>
      <c r="I112" s="25"/>
      <c r="J112" s="25"/>
      <c r="K112" s="25"/>
    </row>
    <row r="113" spans="1:11" ht="14.1" customHeight="1" x14ac:dyDescent="0.25">
      <c r="A113" s="25"/>
      <c r="B113" s="25"/>
      <c r="C113" s="40" t="s">
        <v>91</v>
      </c>
      <c r="D113" s="41">
        <v>0</v>
      </c>
      <c r="E113" s="41">
        <v>0</v>
      </c>
      <c r="F113" s="41">
        <v>0</v>
      </c>
      <c r="G113" s="41">
        <v>0</v>
      </c>
      <c r="H113" s="25"/>
      <c r="I113" s="25"/>
      <c r="J113" s="25"/>
      <c r="K113" s="25"/>
    </row>
    <row r="114" spans="1:11" ht="14.1" customHeight="1" x14ac:dyDescent="0.25">
      <c r="A114" s="25"/>
      <c r="B114" s="25"/>
      <c r="C114" s="40" t="s">
        <v>83</v>
      </c>
      <c r="D114" s="41">
        <v>0</v>
      </c>
      <c r="E114" s="41">
        <v>0</v>
      </c>
      <c r="F114" s="41">
        <v>0</v>
      </c>
      <c r="G114" s="41">
        <v>0</v>
      </c>
      <c r="H114" s="25"/>
      <c r="I114" s="25"/>
      <c r="J114" s="25"/>
      <c r="K114" s="25"/>
    </row>
    <row r="115" spans="1:11" ht="14.1" customHeight="1" x14ac:dyDescent="0.25">
      <c r="A115" s="25"/>
      <c r="B115" s="25"/>
      <c r="C115" s="40" t="s">
        <v>92</v>
      </c>
      <c r="D115" s="41">
        <v>0</v>
      </c>
      <c r="E115" s="41">
        <v>0</v>
      </c>
      <c r="F115" s="41">
        <v>0</v>
      </c>
      <c r="G115" s="41">
        <v>0</v>
      </c>
      <c r="H115" s="25"/>
      <c r="I115" s="25"/>
      <c r="J115" s="25"/>
      <c r="K115" s="25"/>
    </row>
    <row r="116" spans="1:11" ht="14.1" customHeight="1" x14ac:dyDescent="0.25">
      <c r="A116" s="25"/>
      <c r="B116" s="25"/>
      <c r="C116" s="40" t="s">
        <v>93</v>
      </c>
      <c r="D116" s="41">
        <v>0</v>
      </c>
      <c r="E116" s="41">
        <v>0</v>
      </c>
      <c r="F116" s="41">
        <v>0</v>
      </c>
      <c r="G116" s="41">
        <v>0</v>
      </c>
      <c r="H116" s="25"/>
      <c r="I116" s="25"/>
      <c r="J116" s="25"/>
      <c r="K116" s="25"/>
    </row>
    <row r="117" spans="1:11" ht="14.1" customHeight="1" x14ac:dyDescent="0.25">
      <c r="A117" s="25"/>
      <c r="B117" s="25"/>
      <c r="C117" s="40" t="s">
        <v>94</v>
      </c>
      <c r="D117" s="41">
        <v>0</v>
      </c>
      <c r="E117" s="41">
        <v>0</v>
      </c>
      <c r="F117" s="41">
        <v>0</v>
      </c>
      <c r="G117" s="41">
        <v>0</v>
      </c>
      <c r="H117" s="25"/>
      <c r="I117" s="25"/>
      <c r="J117" s="25"/>
      <c r="K117" s="25"/>
    </row>
    <row r="118" spans="1:11" ht="14.1" customHeight="1" x14ac:dyDescent="0.25">
      <c r="A118" s="25"/>
      <c r="B118" s="25"/>
      <c r="C118" s="40" t="s">
        <v>95</v>
      </c>
      <c r="D118" s="41">
        <v>0</v>
      </c>
      <c r="E118" s="41">
        <v>0</v>
      </c>
      <c r="F118" s="41">
        <v>0</v>
      </c>
      <c r="G118" s="41">
        <v>0</v>
      </c>
      <c r="H118" s="25"/>
      <c r="I118" s="25"/>
      <c r="J118" s="25"/>
      <c r="K118" s="25"/>
    </row>
    <row r="119" spans="1:11" ht="14.1" customHeight="1" x14ac:dyDescent="0.25">
      <c r="A119" s="25"/>
      <c r="B119" s="25"/>
      <c r="C119" s="40" t="s">
        <v>96</v>
      </c>
      <c r="D119" s="41">
        <v>0</v>
      </c>
      <c r="E119" s="41">
        <v>37233000</v>
      </c>
      <c r="F119" s="41">
        <v>45200000</v>
      </c>
      <c r="G119" s="41">
        <v>31073000</v>
      </c>
      <c r="H119" s="25"/>
      <c r="I119" s="25"/>
      <c r="J119" s="25"/>
      <c r="K119" s="25"/>
    </row>
    <row r="120" spans="1:11" ht="14.1" customHeight="1" x14ac:dyDescent="0.25">
      <c r="A120" s="25"/>
      <c r="B120" s="25"/>
      <c r="C120" s="40" t="s">
        <v>83</v>
      </c>
      <c r="D120" s="41">
        <v>0</v>
      </c>
      <c r="E120" s="41">
        <v>37233000</v>
      </c>
      <c r="F120" s="41">
        <v>45200000</v>
      </c>
      <c r="G120" s="41">
        <v>31073000</v>
      </c>
      <c r="H120" s="25"/>
      <c r="I120" s="25"/>
      <c r="J120" s="25"/>
      <c r="K120" s="25"/>
    </row>
    <row r="121" spans="1:11" ht="14.1" customHeight="1" x14ac:dyDescent="0.25">
      <c r="A121" s="25"/>
      <c r="B121" s="25"/>
      <c r="C121" s="40" t="s">
        <v>92</v>
      </c>
      <c r="D121" s="41">
        <v>0</v>
      </c>
      <c r="E121" s="41">
        <v>0</v>
      </c>
      <c r="F121" s="41">
        <v>0</v>
      </c>
      <c r="G121" s="41">
        <v>0</v>
      </c>
      <c r="H121" s="25"/>
      <c r="I121" s="25"/>
      <c r="J121" s="25"/>
      <c r="K121" s="25"/>
    </row>
    <row r="122" spans="1:11" ht="14.1" customHeight="1" x14ac:dyDescent="0.25">
      <c r="A122" s="25"/>
      <c r="B122" s="25"/>
      <c r="C122" s="40" t="s">
        <v>93</v>
      </c>
      <c r="D122" s="41">
        <v>0</v>
      </c>
      <c r="E122" s="41">
        <v>0</v>
      </c>
      <c r="F122" s="41">
        <v>0</v>
      </c>
      <c r="G122" s="41">
        <v>0</v>
      </c>
      <c r="H122" s="25"/>
      <c r="I122" s="25"/>
      <c r="J122" s="25"/>
      <c r="K122" s="25"/>
    </row>
    <row r="123" spans="1:11" ht="14.1" customHeight="1" x14ac:dyDescent="0.25">
      <c r="A123" s="25"/>
      <c r="B123" s="25"/>
      <c r="C123" s="40" t="s">
        <v>94</v>
      </c>
      <c r="D123" s="41">
        <v>0</v>
      </c>
      <c r="E123" s="41">
        <v>0</v>
      </c>
      <c r="F123" s="41">
        <v>0</v>
      </c>
      <c r="G123" s="41">
        <v>0</v>
      </c>
      <c r="H123" s="25"/>
      <c r="I123" s="25"/>
      <c r="J123" s="25"/>
      <c r="K123" s="25"/>
    </row>
    <row r="124" spans="1:11" ht="14.1" customHeight="1" x14ac:dyDescent="0.25">
      <c r="A124" s="25"/>
      <c r="B124" s="25"/>
      <c r="C124" s="40" t="s">
        <v>95</v>
      </c>
      <c r="D124" s="41">
        <v>0</v>
      </c>
      <c r="E124" s="41">
        <v>0</v>
      </c>
      <c r="F124" s="41">
        <v>0</v>
      </c>
      <c r="G124" s="41">
        <v>0</v>
      </c>
      <c r="H124" s="25"/>
      <c r="I124" s="25"/>
      <c r="J124" s="25"/>
      <c r="K124" s="25"/>
    </row>
    <row r="125" spans="1:11" ht="14.1" customHeight="1" x14ac:dyDescent="0.25">
      <c r="A125" s="25"/>
      <c r="B125" s="25"/>
      <c r="C125" s="40" t="s">
        <v>97</v>
      </c>
      <c r="D125" s="41">
        <v>0</v>
      </c>
      <c r="E125" s="41">
        <v>0</v>
      </c>
      <c r="F125" s="41">
        <v>0</v>
      </c>
      <c r="G125" s="41">
        <v>0</v>
      </c>
      <c r="H125" s="25"/>
      <c r="I125" s="25"/>
      <c r="J125" s="25"/>
      <c r="K125" s="25"/>
    </row>
    <row r="126" spans="1:11" ht="14.1" customHeight="1" x14ac:dyDescent="0.25">
      <c r="A126" s="25"/>
      <c r="B126" s="25"/>
      <c r="C126" s="40" t="s">
        <v>83</v>
      </c>
      <c r="D126" s="41">
        <v>0</v>
      </c>
      <c r="E126" s="41">
        <v>0</v>
      </c>
      <c r="F126" s="41">
        <v>0</v>
      </c>
      <c r="G126" s="41">
        <v>0</v>
      </c>
      <c r="H126" s="25"/>
      <c r="I126" s="25"/>
      <c r="J126" s="25"/>
      <c r="K126" s="25"/>
    </row>
    <row r="127" spans="1:11" ht="14.1" customHeight="1" x14ac:dyDescent="0.25">
      <c r="A127" s="25"/>
      <c r="B127" s="25"/>
      <c r="C127" s="40" t="s">
        <v>92</v>
      </c>
      <c r="D127" s="41">
        <v>0</v>
      </c>
      <c r="E127" s="41">
        <v>0</v>
      </c>
      <c r="F127" s="41">
        <v>0</v>
      </c>
      <c r="G127" s="41">
        <v>0</v>
      </c>
      <c r="H127" s="25"/>
      <c r="I127" s="25"/>
      <c r="J127" s="25"/>
      <c r="K127" s="25"/>
    </row>
    <row r="128" spans="1:11" ht="14.1" customHeight="1" x14ac:dyDescent="0.25">
      <c r="A128" s="25"/>
      <c r="B128" s="25"/>
      <c r="C128" s="40" t="s">
        <v>93</v>
      </c>
      <c r="D128" s="41">
        <v>0</v>
      </c>
      <c r="E128" s="41">
        <v>0</v>
      </c>
      <c r="F128" s="41">
        <v>0</v>
      </c>
      <c r="G128" s="41">
        <v>0</v>
      </c>
      <c r="H128" s="25"/>
      <c r="I128" s="25"/>
      <c r="J128" s="25"/>
      <c r="K128" s="25"/>
    </row>
    <row r="129" spans="1:11" ht="14.1" customHeight="1" x14ac:dyDescent="0.25">
      <c r="A129" s="25"/>
      <c r="B129" s="25"/>
      <c r="C129" s="40" t="s">
        <v>94</v>
      </c>
      <c r="D129" s="41">
        <v>0</v>
      </c>
      <c r="E129" s="41">
        <v>0</v>
      </c>
      <c r="F129" s="41">
        <v>0</v>
      </c>
      <c r="G129" s="41">
        <v>0</v>
      </c>
      <c r="H129" s="25"/>
      <c r="I129" s="25"/>
      <c r="J129" s="25"/>
      <c r="K129" s="25"/>
    </row>
    <row r="130" spans="1:11" ht="14.1" customHeight="1" x14ac:dyDescent="0.25">
      <c r="A130" s="25"/>
      <c r="B130" s="25"/>
      <c r="C130" s="40" t="s">
        <v>95</v>
      </c>
      <c r="D130" s="41">
        <v>0</v>
      </c>
      <c r="E130" s="41">
        <v>0</v>
      </c>
      <c r="F130" s="41">
        <v>0</v>
      </c>
      <c r="G130" s="41">
        <v>0</v>
      </c>
      <c r="H130" s="25"/>
      <c r="I130" s="25"/>
      <c r="J130" s="25"/>
      <c r="K130" s="25"/>
    </row>
    <row r="131" spans="1:11" ht="14.1" customHeight="1" x14ac:dyDescent="0.25">
      <c r="A131" s="25"/>
      <c r="B131" s="25"/>
      <c r="C131" s="40" t="s">
        <v>98</v>
      </c>
      <c r="D131" s="41">
        <v>0</v>
      </c>
      <c r="E131" s="41">
        <v>0</v>
      </c>
      <c r="F131" s="41">
        <v>0</v>
      </c>
      <c r="G131" s="41">
        <v>0</v>
      </c>
      <c r="H131" s="25"/>
      <c r="I131" s="25"/>
      <c r="J131" s="25"/>
      <c r="K131" s="25"/>
    </row>
    <row r="132" spans="1:11" ht="14.1" customHeight="1" x14ac:dyDescent="0.25">
      <c r="A132" s="25"/>
      <c r="B132" s="25"/>
      <c r="C132" s="40" t="s">
        <v>99</v>
      </c>
      <c r="D132" s="41">
        <v>0</v>
      </c>
      <c r="E132" s="41">
        <v>0</v>
      </c>
      <c r="F132" s="41">
        <v>0</v>
      </c>
      <c r="G132" s="41">
        <v>0</v>
      </c>
      <c r="H132" s="25"/>
      <c r="I132" s="25"/>
      <c r="J132" s="25"/>
      <c r="K132" s="25"/>
    </row>
    <row r="133" spans="1:11" ht="14.1" customHeight="1" x14ac:dyDescent="0.25">
      <c r="A133" s="25"/>
      <c r="B133" s="25"/>
      <c r="C133" s="36" t="s">
        <v>100</v>
      </c>
      <c r="D133" s="41">
        <v>0</v>
      </c>
      <c r="E133" s="41">
        <v>37233000</v>
      </c>
      <c r="F133" s="41">
        <v>45200000</v>
      </c>
      <c r="G133" s="41">
        <v>31073000</v>
      </c>
      <c r="H133" s="25"/>
      <c r="I133" s="25"/>
      <c r="J133" s="25"/>
      <c r="K133" s="25"/>
    </row>
    <row r="134" spans="1:11" ht="14.1" customHeight="1" x14ac:dyDescent="0.25">
      <c r="A134" s="25"/>
      <c r="B134" s="25"/>
      <c r="C134" s="30" t="s">
        <v>50</v>
      </c>
      <c r="D134" s="1575" t="s">
        <v>798</v>
      </c>
      <c r="E134" s="1576"/>
      <c r="F134" s="1576"/>
      <c r="G134" s="1576"/>
      <c r="H134" s="25"/>
      <c r="I134" s="25"/>
      <c r="J134" s="25"/>
      <c r="K134" s="25"/>
    </row>
    <row r="135" spans="1:11" ht="14.1" customHeight="1" x14ac:dyDescent="0.25">
      <c r="A135" s="25"/>
      <c r="B135" s="25"/>
      <c r="C135" s="31" t="s">
        <v>52</v>
      </c>
      <c r="D135" s="1587" t="s">
        <v>799</v>
      </c>
      <c r="E135" s="1588"/>
      <c r="F135" s="1588"/>
      <c r="G135" s="1588"/>
      <c r="H135" s="25"/>
      <c r="I135" s="25"/>
      <c r="J135" s="25"/>
      <c r="K135" s="25"/>
    </row>
    <row r="136" spans="1:11" ht="14.1" customHeight="1" x14ac:dyDescent="0.25">
      <c r="A136" s="25"/>
      <c r="B136" s="25"/>
      <c r="C136" s="31" t="s">
        <v>54</v>
      </c>
      <c r="D136" s="1587" t="s">
        <v>236</v>
      </c>
      <c r="E136" s="1588"/>
      <c r="F136" s="1588"/>
      <c r="G136" s="1588"/>
      <c r="H136" s="25"/>
      <c r="I136" s="25"/>
      <c r="J136" s="25"/>
      <c r="K136" s="25"/>
    </row>
    <row r="137" spans="1:11" ht="15" customHeight="1" x14ac:dyDescent="0.25">
      <c r="A137" s="25"/>
      <c r="B137" s="25"/>
      <c r="C137" s="32"/>
      <c r="D137" s="33">
        <v>2023</v>
      </c>
      <c r="E137" s="33">
        <v>2024</v>
      </c>
      <c r="F137" s="33">
        <v>2025</v>
      </c>
      <c r="G137" s="33">
        <v>2026</v>
      </c>
      <c r="H137" s="25"/>
      <c r="I137" s="25"/>
      <c r="J137" s="25"/>
      <c r="K137" s="25"/>
    </row>
    <row r="138" spans="1:11" ht="15" customHeight="1" x14ac:dyDescent="0.25">
      <c r="A138" s="25"/>
      <c r="B138" s="25"/>
      <c r="C138" s="34"/>
      <c r="D138" s="35" t="s">
        <v>17</v>
      </c>
      <c r="E138" s="35" t="s">
        <v>18</v>
      </c>
      <c r="F138" s="35" t="s">
        <v>18</v>
      </c>
      <c r="G138" s="35" t="s">
        <v>18</v>
      </c>
      <c r="H138" s="25"/>
      <c r="I138" s="25"/>
      <c r="J138" s="25"/>
      <c r="K138" s="25"/>
    </row>
    <row r="139" spans="1:11" ht="14.1" customHeight="1" x14ac:dyDescent="0.25">
      <c r="A139" s="25"/>
      <c r="B139" s="25"/>
      <c r="C139" s="38" t="s">
        <v>56</v>
      </c>
      <c r="D139" s="39" t="s">
        <v>327</v>
      </c>
      <c r="E139" s="39" t="s">
        <v>327</v>
      </c>
      <c r="F139" s="39" t="s">
        <v>327</v>
      </c>
      <c r="G139" s="39" t="s">
        <v>327</v>
      </c>
      <c r="H139" s="25"/>
      <c r="I139" s="25"/>
      <c r="J139" s="25"/>
      <c r="K139" s="25"/>
    </row>
    <row r="140" spans="1:11" ht="14.1" customHeight="1" x14ac:dyDescent="0.25">
      <c r="A140" s="25"/>
      <c r="B140" s="25"/>
      <c r="C140" s="38" t="s">
        <v>59</v>
      </c>
      <c r="D140" s="39" t="s">
        <v>800</v>
      </c>
      <c r="E140" s="39" t="s">
        <v>801</v>
      </c>
      <c r="F140" s="39" t="s">
        <v>801</v>
      </c>
      <c r="G140" s="39" t="s">
        <v>801</v>
      </c>
      <c r="H140" s="25"/>
      <c r="I140" s="25"/>
      <c r="J140" s="25"/>
      <c r="K140" s="25"/>
    </row>
    <row r="141" spans="1:11" ht="14.1" customHeight="1" x14ac:dyDescent="0.25">
      <c r="A141" s="25"/>
      <c r="B141" s="25"/>
      <c r="C141" s="38" t="s">
        <v>63</v>
      </c>
      <c r="D141" s="39" t="s">
        <v>802</v>
      </c>
      <c r="E141" s="39" t="s">
        <v>110</v>
      </c>
      <c r="F141" s="39" t="s">
        <v>110</v>
      </c>
      <c r="G141" s="39" t="s">
        <v>110</v>
      </c>
      <c r="H141" s="25"/>
      <c r="I141" s="25"/>
      <c r="J141" s="25"/>
      <c r="K141" s="25"/>
    </row>
    <row r="142" spans="1:11" ht="14.1" customHeight="1" x14ac:dyDescent="0.25">
      <c r="A142" s="25"/>
      <c r="B142" s="25"/>
      <c r="C142" s="38" t="s">
        <v>68</v>
      </c>
      <c r="D142" s="39" t="s">
        <v>69</v>
      </c>
      <c r="E142" s="39" t="s">
        <v>75</v>
      </c>
      <c r="F142" s="39" t="s">
        <v>75</v>
      </c>
      <c r="G142" s="39" t="s">
        <v>75</v>
      </c>
      <c r="H142" s="25"/>
      <c r="I142" s="25"/>
      <c r="J142" s="25"/>
      <c r="K142" s="25"/>
    </row>
    <row r="143" spans="1:11" ht="14.1" customHeight="1" x14ac:dyDescent="0.25">
      <c r="A143" s="25"/>
      <c r="B143" s="25"/>
      <c r="C143" s="38" t="s">
        <v>73</v>
      </c>
      <c r="D143" s="39" t="s">
        <v>69</v>
      </c>
      <c r="E143" s="39" t="s">
        <v>803</v>
      </c>
      <c r="F143" s="39" t="s">
        <v>75</v>
      </c>
      <c r="G143" s="39" t="s">
        <v>75</v>
      </c>
      <c r="H143" s="25"/>
      <c r="I143" s="25"/>
      <c r="J143" s="25"/>
      <c r="K143" s="25"/>
    </row>
    <row r="144" spans="1:11" ht="14.1" customHeight="1" x14ac:dyDescent="0.25">
      <c r="A144" s="25"/>
      <c r="B144" s="25"/>
      <c r="C144" s="38" t="s">
        <v>77</v>
      </c>
      <c r="D144" s="39" t="s">
        <v>69</v>
      </c>
      <c r="E144" s="39" t="s">
        <v>803</v>
      </c>
      <c r="F144" s="39" t="s">
        <v>75</v>
      </c>
      <c r="G144" s="39" t="s">
        <v>75</v>
      </c>
      <c r="H144" s="25"/>
      <c r="I144" s="25"/>
      <c r="J144" s="25"/>
      <c r="K144" s="25"/>
    </row>
    <row r="145" spans="1:11" ht="14.1" customHeight="1" x14ac:dyDescent="0.25">
      <c r="A145" s="25"/>
      <c r="B145" s="25"/>
      <c r="C145" s="1589" t="s">
        <v>81</v>
      </c>
      <c r="D145" s="1590"/>
      <c r="E145" s="1590"/>
      <c r="F145" s="1590"/>
      <c r="G145" s="1590"/>
      <c r="H145" s="25"/>
      <c r="I145" s="25"/>
      <c r="J145" s="25"/>
      <c r="K145" s="25"/>
    </row>
    <row r="146" spans="1:11" ht="14.1" customHeight="1" x14ac:dyDescent="0.25">
      <c r="A146" s="25"/>
      <c r="B146" s="25"/>
      <c r="C146" s="32"/>
      <c r="D146" s="33">
        <v>2023</v>
      </c>
      <c r="E146" s="33">
        <v>2024</v>
      </c>
      <c r="F146" s="33">
        <v>2025</v>
      </c>
      <c r="G146" s="33">
        <v>2026</v>
      </c>
      <c r="H146" s="25"/>
      <c r="I146" s="25"/>
      <c r="J146" s="25"/>
      <c r="K146" s="25"/>
    </row>
    <row r="147" spans="1:11" ht="14.1" customHeight="1" x14ac:dyDescent="0.25">
      <c r="A147" s="25"/>
      <c r="B147" s="25"/>
      <c r="C147" s="34"/>
      <c r="D147" s="35" t="s">
        <v>17</v>
      </c>
      <c r="E147" s="35" t="s">
        <v>18</v>
      </c>
      <c r="F147" s="35" t="s">
        <v>18</v>
      </c>
      <c r="G147" s="35" t="s">
        <v>18</v>
      </c>
      <c r="H147" s="25"/>
      <c r="I147" s="25"/>
      <c r="J147" s="25"/>
      <c r="K147" s="25"/>
    </row>
    <row r="148" spans="1:11" ht="14.1" customHeight="1" x14ac:dyDescent="0.25">
      <c r="A148" s="25"/>
      <c r="B148" s="25"/>
      <c r="C148" s="40" t="s">
        <v>82</v>
      </c>
      <c r="D148" s="41">
        <v>0</v>
      </c>
      <c r="E148" s="41">
        <v>0</v>
      </c>
      <c r="F148" s="41">
        <v>0</v>
      </c>
      <c r="G148" s="41">
        <v>0</v>
      </c>
      <c r="H148" s="25"/>
      <c r="I148" s="25"/>
      <c r="J148" s="25"/>
      <c r="K148" s="25"/>
    </row>
    <row r="149" spans="1:11" ht="14.1" customHeight="1" x14ac:dyDescent="0.25">
      <c r="A149" s="25"/>
      <c r="B149" s="25"/>
      <c r="C149" s="40" t="s">
        <v>83</v>
      </c>
      <c r="D149" s="41">
        <v>0</v>
      </c>
      <c r="E149" s="41">
        <v>0</v>
      </c>
      <c r="F149" s="41">
        <v>0</v>
      </c>
      <c r="G149" s="41">
        <v>0</v>
      </c>
      <c r="H149" s="25"/>
      <c r="I149" s="25"/>
      <c r="J149" s="25"/>
      <c r="K149" s="25"/>
    </row>
    <row r="150" spans="1:11" ht="14.1" customHeight="1" x14ac:dyDescent="0.25">
      <c r="A150" s="25"/>
      <c r="B150" s="25"/>
      <c r="C150" s="40" t="s">
        <v>84</v>
      </c>
      <c r="D150" s="41">
        <v>0</v>
      </c>
      <c r="E150" s="41">
        <v>0</v>
      </c>
      <c r="F150" s="41">
        <v>0</v>
      </c>
      <c r="G150" s="41">
        <v>0</v>
      </c>
      <c r="H150" s="25"/>
      <c r="I150" s="25"/>
      <c r="J150" s="25"/>
      <c r="K150" s="25"/>
    </row>
    <row r="151" spans="1:11" ht="14.1" customHeight="1" x14ac:dyDescent="0.25">
      <c r="A151" s="25"/>
      <c r="B151" s="25"/>
      <c r="C151" s="40" t="s">
        <v>85</v>
      </c>
      <c r="D151" s="41">
        <v>0</v>
      </c>
      <c r="E151" s="41">
        <v>0</v>
      </c>
      <c r="F151" s="41">
        <v>0</v>
      </c>
      <c r="G151" s="41">
        <v>0</v>
      </c>
      <c r="H151" s="25"/>
      <c r="I151" s="25"/>
      <c r="J151" s="25"/>
      <c r="K151" s="25"/>
    </row>
    <row r="152" spans="1:11" ht="14.1" customHeight="1" x14ac:dyDescent="0.25">
      <c r="A152" s="25"/>
      <c r="B152" s="25"/>
      <c r="C152" s="40" t="s">
        <v>83</v>
      </c>
      <c r="D152" s="41">
        <v>0</v>
      </c>
      <c r="E152" s="41">
        <v>0</v>
      </c>
      <c r="F152" s="41">
        <v>0</v>
      </c>
      <c r="G152" s="41">
        <v>0</v>
      </c>
      <c r="H152" s="25"/>
      <c r="I152" s="25"/>
      <c r="J152" s="25"/>
      <c r="K152" s="25"/>
    </row>
    <row r="153" spans="1:11" ht="14.1" customHeight="1" x14ac:dyDescent="0.25">
      <c r="A153" s="25"/>
      <c r="B153" s="25"/>
      <c r="C153" s="40" t="s">
        <v>84</v>
      </c>
      <c r="D153" s="41">
        <v>0</v>
      </c>
      <c r="E153" s="41">
        <v>0</v>
      </c>
      <c r="F153" s="41">
        <v>0</v>
      </c>
      <c r="G153" s="41">
        <v>0</v>
      </c>
      <c r="H153" s="25"/>
      <c r="I153" s="25"/>
      <c r="J153" s="25"/>
      <c r="K153" s="25"/>
    </row>
    <row r="154" spans="1:11" ht="14.1" customHeight="1" x14ac:dyDescent="0.25">
      <c r="A154" s="25"/>
      <c r="B154" s="25"/>
      <c r="C154" s="40" t="s">
        <v>86</v>
      </c>
      <c r="D154" s="41">
        <v>0</v>
      </c>
      <c r="E154" s="41">
        <v>0</v>
      </c>
      <c r="F154" s="41">
        <v>0</v>
      </c>
      <c r="G154" s="41">
        <v>0</v>
      </c>
      <c r="H154" s="25"/>
      <c r="I154" s="25"/>
      <c r="J154" s="25"/>
      <c r="K154" s="25"/>
    </row>
    <row r="155" spans="1:11" ht="14.1" customHeight="1" x14ac:dyDescent="0.25">
      <c r="A155" s="25"/>
      <c r="B155" s="25"/>
      <c r="C155" s="40" t="s">
        <v>83</v>
      </c>
      <c r="D155" s="41">
        <v>0</v>
      </c>
      <c r="E155" s="41">
        <v>0</v>
      </c>
      <c r="F155" s="41">
        <v>0</v>
      </c>
      <c r="G155" s="41">
        <v>0</v>
      </c>
      <c r="H155" s="25"/>
      <c r="I155" s="25"/>
      <c r="J155" s="25"/>
      <c r="K155" s="25"/>
    </row>
    <row r="156" spans="1:11" ht="14.1" customHeight="1" x14ac:dyDescent="0.25">
      <c r="A156" s="25"/>
      <c r="B156" s="25"/>
      <c r="C156" s="40" t="s">
        <v>84</v>
      </c>
      <c r="D156" s="41">
        <v>0</v>
      </c>
      <c r="E156" s="41">
        <v>0</v>
      </c>
      <c r="F156" s="41">
        <v>0</v>
      </c>
      <c r="G156" s="41">
        <v>0</v>
      </c>
      <c r="H156" s="25"/>
      <c r="I156" s="25"/>
      <c r="J156" s="25"/>
      <c r="K156" s="25"/>
    </row>
    <row r="157" spans="1:11" ht="14.1" customHeight="1" x14ac:dyDescent="0.25">
      <c r="A157" s="25"/>
      <c r="B157" s="25"/>
      <c r="C157" s="40" t="s">
        <v>87</v>
      </c>
      <c r="D157" s="41">
        <v>0</v>
      </c>
      <c r="E157" s="41">
        <v>0</v>
      </c>
      <c r="F157" s="41">
        <v>0</v>
      </c>
      <c r="G157" s="41">
        <v>0</v>
      </c>
      <c r="H157" s="25"/>
      <c r="I157" s="25"/>
      <c r="J157" s="25"/>
      <c r="K157" s="25"/>
    </row>
    <row r="158" spans="1:11" ht="14.1" customHeight="1" x14ac:dyDescent="0.25">
      <c r="A158" s="25"/>
      <c r="B158" s="25"/>
      <c r="C158" s="40" t="s">
        <v>83</v>
      </c>
      <c r="D158" s="41">
        <v>0</v>
      </c>
      <c r="E158" s="41">
        <v>0</v>
      </c>
      <c r="F158" s="41">
        <v>0</v>
      </c>
      <c r="G158" s="41">
        <v>0</v>
      </c>
      <c r="H158" s="25"/>
      <c r="I158" s="25"/>
      <c r="J158" s="25"/>
      <c r="K158" s="25"/>
    </row>
    <row r="159" spans="1:11" ht="14.1" customHeight="1" x14ac:dyDescent="0.25">
      <c r="A159" s="25"/>
      <c r="B159" s="25"/>
      <c r="C159" s="40" t="s">
        <v>84</v>
      </c>
      <c r="D159" s="41">
        <v>0</v>
      </c>
      <c r="E159" s="41">
        <v>0</v>
      </c>
      <c r="F159" s="41">
        <v>0</v>
      </c>
      <c r="G159" s="41">
        <v>0</v>
      </c>
      <c r="H159" s="25"/>
      <c r="I159" s="25"/>
      <c r="J159" s="25"/>
      <c r="K159" s="25"/>
    </row>
    <row r="160" spans="1:11" ht="14.1" customHeight="1" x14ac:dyDescent="0.25">
      <c r="A160" s="25"/>
      <c r="B160" s="25"/>
      <c r="C160" s="40" t="s">
        <v>88</v>
      </c>
      <c r="D160" s="41">
        <v>0</v>
      </c>
      <c r="E160" s="41">
        <v>0</v>
      </c>
      <c r="F160" s="41">
        <v>0</v>
      </c>
      <c r="G160" s="41">
        <v>0</v>
      </c>
      <c r="H160" s="25"/>
      <c r="I160" s="25"/>
      <c r="J160" s="25"/>
      <c r="K160" s="25"/>
    </row>
    <row r="161" spans="1:11" ht="14.1" customHeight="1" x14ac:dyDescent="0.25">
      <c r="A161" s="25"/>
      <c r="B161" s="25"/>
      <c r="C161" s="40" t="s">
        <v>83</v>
      </c>
      <c r="D161" s="41">
        <v>0</v>
      </c>
      <c r="E161" s="41">
        <v>0</v>
      </c>
      <c r="F161" s="41">
        <v>0</v>
      </c>
      <c r="G161" s="41">
        <v>0</v>
      </c>
      <c r="H161" s="25"/>
      <c r="I161" s="25"/>
      <c r="J161" s="25"/>
      <c r="K161" s="25"/>
    </row>
    <row r="162" spans="1:11" ht="14.1" customHeight="1" x14ac:dyDescent="0.25">
      <c r="A162" s="25"/>
      <c r="B162" s="25"/>
      <c r="C162" s="40" t="s">
        <v>84</v>
      </c>
      <c r="D162" s="41">
        <v>0</v>
      </c>
      <c r="E162" s="41">
        <v>0</v>
      </c>
      <c r="F162" s="41">
        <v>0</v>
      </c>
      <c r="G162" s="41">
        <v>0</v>
      </c>
      <c r="H162" s="25"/>
      <c r="I162" s="25"/>
      <c r="J162" s="25"/>
      <c r="K162" s="25"/>
    </row>
    <row r="163" spans="1:11" ht="14.1" customHeight="1" x14ac:dyDescent="0.25">
      <c r="A163" s="25"/>
      <c r="B163" s="25"/>
      <c r="C163" s="40" t="s">
        <v>89</v>
      </c>
      <c r="D163" s="41">
        <v>0</v>
      </c>
      <c r="E163" s="41">
        <v>0</v>
      </c>
      <c r="F163" s="41">
        <v>0</v>
      </c>
      <c r="G163" s="41">
        <v>0</v>
      </c>
      <c r="H163" s="25"/>
      <c r="I163" s="25"/>
      <c r="J163" s="25"/>
      <c r="K163" s="25"/>
    </row>
    <row r="164" spans="1:11" ht="14.1" customHeight="1" x14ac:dyDescent="0.25">
      <c r="A164" s="25"/>
      <c r="B164" s="25"/>
      <c r="C164" s="40" t="s">
        <v>83</v>
      </c>
      <c r="D164" s="41">
        <v>0</v>
      </c>
      <c r="E164" s="41">
        <v>0</v>
      </c>
      <c r="F164" s="41">
        <v>0</v>
      </c>
      <c r="G164" s="41">
        <v>0</v>
      </c>
      <c r="H164" s="25"/>
      <c r="I164" s="25"/>
      <c r="J164" s="25"/>
      <c r="K164" s="25"/>
    </row>
    <row r="165" spans="1:11" ht="14.1" customHeight="1" x14ac:dyDescent="0.25">
      <c r="A165" s="25"/>
      <c r="B165" s="25"/>
      <c r="C165" s="40" t="s">
        <v>84</v>
      </c>
      <c r="D165" s="41">
        <v>0</v>
      </c>
      <c r="E165" s="41">
        <v>0</v>
      </c>
      <c r="F165" s="41">
        <v>0</v>
      </c>
      <c r="G165" s="41">
        <v>0</v>
      </c>
      <c r="H165" s="25"/>
      <c r="I165" s="25"/>
      <c r="J165" s="25"/>
      <c r="K165" s="25"/>
    </row>
    <row r="166" spans="1:11" ht="14.1" customHeight="1" x14ac:dyDescent="0.25">
      <c r="A166" s="25"/>
      <c r="B166" s="25"/>
      <c r="C166" s="40" t="s">
        <v>90</v>
      </c>
      <c r="D166" s="41">
        <v>0</v>
      </c>
      <c r="E166" s="41">
        <v>0</v>
      </c>
      <c r="F166" s="41">
        <v>0</v>
      </c>
      <c r="G166" s="41">
        <v>0</v>
      </c>
      <c r="H166" s="25"/>
      <c r="I166" s="25"/>
      <c r="J166" s="25"/>
      <c r="K166" s="25"/>
    </row>
    <row r="167" spans="1:11" ht="14.1" customHeight="1" x14ac:dyDescent="0.25">
      <c r="A167" s="25"/>
      <c r="B167" s="25"/>
      <c r="C167" s="40" t="s">
        <v>83</v>
      </c>
      <c r="D167" s="41">
        <v>0</v>
      </c>
      <c r="E167" s="41">
        <v>0</v>
      </c>
      <c r="F167" s="41">
        <v>0</v>
      </c>
      <c r="G167" s="41">
        <v>0</v>
      </c>
      <c r="H167" s="25"/>
      <c r="I167" s="25"/>
      <c r="J167" s="25"/>
      <c r="K167" s="25"/>
    </row>
    <row r="168" spans="1:11" ht="14.1" customHeight="1" x14ac:dyDescent="0.25">
      <c r="A168" s="25"/>
      <c r="B168" s="25"/>
      <c r="C168" s="40" t="s">
        <v>84</v>
      </c>
      <c r="D168" s="41">
        <v>0</v>
      </c>
      <c r="E168" s="41">
        <v>0</v>
      </c>
      <c r="F168" s="41">
        <v>0</v>
      </c>
      <c r="G168" s="41">
        <v>0</v>
      </c>
      <c r="H168" s="25"/>
      <c r="I168" s="25"/>
      <c r="J168" s="25"/>
      <c r="K168" s="25"/>
    </row>
    <row r="169" spans="1:11" ht="14.1" customHeight="1" x14ac:dyDescent="0.25">
      <c r="A169" s="25"/>
      <c r="B169" s="25"/>
      <c r="C169" s="40" t="s">
        <v>91</v>
      </c>
      <c r="D169" s="41">
        <v>0</v>
      </c>
      <c r="E169" s="41">
        <v>0</v>
      </c>
      <c r="F169" s="41">
        <v>0</v>
      </c>
      <c r="G169" s="41">
        <v>0</v>
      </c>
      <c r="H169" s="25"/>
      <c r="I169" s="25"/>
      <c r="J169" s="25"/>
      <c r="K169" s="25"/>
    </row>
    <row r="170" spans="1:11" ht="14.1" customHeight="1" x14ac:dyDescent="0.25">
      <c r="A170" s="25"/>
      <c r="B170" s="25"/>
      <c r="C170" s="40" t="s">
        <v>83</v>
      </c>
      <c r="D170" s="41">
        <v>0</v>
      </c>
      <c r="E170" s="41">
        <v>0</v>
      </c>
      <c r="F170" s="41">
        <v>0</v>
      </c>
      <c r="G170" s="41">
        <v>0</v>
      </c>
      <c r="H170" s="25"/>
      <c r="I170" s="25"/>
      <c r="J170" s="25"/>
      <c r="K170" s="25"/>
    </row>
    <row r="171" spans="1:11" ht="14.1" customHeight="1" x14ac:dyDescent="0.25">
      <c r="A171" s="25"/>
      <c r="B171" s="25"/>
      <c r="C171" s="40" t="s">
        <v>92</v>
      </c>
      <c r="D171" s="41">
        <v>0</v>
      </c>
      <c r="E171" s="41">
        <v>0</v>
      </c>
      <c r="F171" s="41">
        <v>0</v>
      </c>
      <c r="G171" s="41">
        <v>0</v>
      </c>
      <c r="H171" s="25"/>
      <c r="I171" s="25"/>
      <c r="J171" s="25"/>
      <c r="K171" s="25"/>
    </row>
    <row r="172" spans="1:11" ht="14.1" customHeight="1" x14ac:dyDescent="0.25">
      <c r="A172" s="25"/>
      <c r="B172" s="25"/>
      <c r="C172" s="40" t="s">
        <v>93</v>
      </c>
      <c r="D172" s="41">
        <v>0</v>
      </c>
      <c r="E172" s="41">
        <v>0</v>
      </c>
      <c r="F172" s="41">
        <v>0</v>
      </c>
      <c r="G172" s="41">
        <v>0</v>
      </c>
      <c r="H172" s="25"/>
      <c r="I172" s="25"/>
      <c r="J172" s="25"/>
      <c r="K172" s="25"/>
    </row>
    <row r="173" spans="1:11" ht="14.1" customHeight="1" x14ac:dyDescent="0.25">
      <c r="A173" s="25"/>
      <c r="B173" s="25"/>
      <c r="C173" s="40" t="s">
        <v>94</v>
      </c>
      <c r="D173" s="41">
        <v>0</v>
      </c>
      <c r="E173" s="41">
        <v>0</v>
      </c>
      <c r="F173" s="41">
        <v>0</v>
      </c>
      <c r="G173" s="41">
        <v>0</v>
      </c>
      <c r="H173" s="25"/>
      <c r="I173" s="25"/>
      <c r="J173" s="25"/>
      <c r="K173" s="25"/>
    </row>
    <row r="174" spans="1:11" ht="14.1" customHeight="1" x14ac:dyDescent="0.25">
      <c r="A174" s="25"/>
      <c r="B174" s="25"/>
      <c r="C174" s="40" t="s">
        <v>95</v>
      </c>
      <c r="D174" s="41">
        <v>0</v>
      </c>
      <c r="E174" s="41">
        <v>0</v>
      </c>
      <c r="F174" s="41">
        <v>0</v>
      </c>
      <c r="G174" s="41">
        <v>0</v>
      </c>
      <c r="H174" s="25"/>
      <c r="I174" s="25"/>
      <c r="J174" s="25"/>
      <c r="K174" s="25"/>
    </row>
    <row r="175" spans="1:11" ht="14.1" customHeight="1" x14ac:dyDescent="0.25">
      <c r="A175" s="25"/>
      <c r="B175" s="25"/>
      <c r="C175" s="40" t="s">
        <v>96</v>
      </c>
      <c r="D175" s="41">
        <v>0</v>
      </c>
      <c r="E175" s="41">
        <v>1200000</v>
      </c>
      <c r="F175" s="41">
        <v>1200000</v>
      </c>
      <c r="G175" s="41">
        <v>1200000</v>
      </c>
      <c r="H175" s="25"/>
      <c r="I175" s="25"/>
      <c r="J175" s="25"/>
      <c r="K175" s="25"/>
    </row>
    <row r="176" spans="1:11" ht="14.1" customHeight="1" x14ac:dyDescent="0.25">
      <c r="A176" s="25"/>
      <c r="B176" s="25"/>
      <c r="C176" s="40" t="s">
        <v>83</v>
      </c>
      <c r="D176" s="41">
        <v>0</v>
      </c>
      <c r="E176" s="41">
        <v>1200000</v>
      </c>
      <c r="F176" s="41">
        <v>1200000</v>
      </c>
      <c r="G176" s="41">
        <v>1200000</v>
      </c>
      <c r="H176" s="25"/>
      <c r="I176" s="25"/>
      <c r="J176" s="25"/>
      <c r="K176" s="25"/>
    </row>
    <row r="177" spans="1:11" ht="14.1" customHeight="1" x14ac:dyDescent="0.25">
      <c r="A177" s="25"/>
      <c r="B177" s="25"/>
      <c r="C177" s="40" t="s">
        <v>92</v>
      </c>
      <c r="D177" s="41">
        <v>0</v>
      </c>
      <c r="E177" s="41">
        <v>0</v>
      </c>
      <c r="F177" s="41">
        <v>0</v>
      </c>
      <c r="G177" s="41">
        <v>0</v>
      </c>
      <c r="H177" s="25"/>
      <c r="I177" s="25"/>
      <c r="J177" s="25"/>
      <c r="K177" s="25"/>
    </row>
    <row r="178" spans="1:11" ht="14.1" customHeight="1" x14ac:dyDescent="0.25">
      <c r="A178" s="25"/>
      <c r="B178" s="25"/>
      <c r="C178" s="40" t="s">
        <v>93</v>
      </c>
      <c r="D178" s="41">
        <v>0</v>
      </c>
      <c r="E178" s="41">
        <v>0</v>
      </c>
      <c r="F178" s="41">
        <v>0</v>
      </c>
      <c r="G178" s="41">
        <v>0</v>
      </c>
      <c r="H178" s="25"/>
      <c r="I178" s="25"/>
      <c r="J178" s="25"/>
      <c r="K178" s="25"/>
    </row>
    <row r="179" spans="1:11" ht="14.1" customHeight="1" x14ac:dyDescent="0.25">
      <c r="A179" s="25"/>
      <c r="B179" s="25"/>
      <c r="C179" s="40" t="s">
        <v>94</v>
      </c>
      <c r="D179" s="41">
        <v>0</v>
      </c>
      <c r="E179" s="41">
        <v>0</v>
      </c>
      <c r="F179" s="41">
        <v>0</v>
      </c>
      <c r="G179" s="41">
        <v>0</v>
      </c>
      <c r="H179" s="25"/>
      <c r="I179" s="25"/>
      <c r="J179" s="25"/>
      <c r="K179" s="25"/>
    </row>
    <row r="180" spans="1:11" ht="14.1" customHeight="1" x14ac:dyDescent="0.25">
      <c r="A180" s="25"/>
      <c r="B180" s="25"/>
      <c r="C180" s="40" t="s">
        <v>95</v>
      </c>
      <c r="D180" s="41">
        <v>0</v>
      </c>
      <c r="E180" s="41">
        <v>0</v>
      </c>
      <c r="F180" s="41">
        <v>0</v>
      </c>
      <c r="G180" s="41">
        <v>0</v>
      </c>
      <c r="H180" s="25"/>
      <c r="I180" s="25"/>
      <c r="J180" s="25"/>
      <c r="K180" s="25"/>
    </row>
    <row r="181" spans="1:11" ht="14.1" customHeight="1" x14ac:dyDescent="0.25">
      <c r="A181" s="25"/>
      <c r="B181" s="25"/>
      <c r="C181" s="40" t="s">
        <v>97</v>
      </c>
      <c r="D181" s="41">
        <v>0</v>
      </c>
      <c r="E181" s="41">
        <v>0</v>
      </c>
      <c r="F181" s="41">
        <v>0</v>
      </c>
      <c r="G181" s="41">
        <v>0</v>
      </c>
      <c r="H181" s="25"/>
      <c r="I181" s="25"/>
      <c r="J181" s="25"/>
      <c r="K181" s="25"/>
    </row>
    <row r="182" spans="1:11" ht="14.1" customHeight="1" x14ac:dyDescent="0.25">
      <c r="A182" s="25"/>
      <c r="B182" s="25"/>
      <c r="C182" s="40" t="s">
        <v>83</v>
      </c>
      <c r="D182" s="41">
        <v>0</v>
      </c>
      <c r="E182" s="41">
        <v>0</v>
      </c>
      <c r="F182" s="41">
        <v>0</v>
      </c>
      <c r="G182" s="41">
        <v>0</v>
      </c>
      <c r="H182" s="25"/>
      <c r="I182" s="25"/>
      <c r="J182" s="25"/>
      <c r="K182" s="25"/>
    </row>
    <row r="183" spans="1:11" ht="14.1" customHeight="1" x14ac:dyDescent="0.25">
      <c r="A183" s="25"/>
      <c r="B183" s="25"/>
      <c r="C183" s="40" t="s">
        <v>92</v>
      </c>
      <c r="D183" s="41">
        <v>0</v>
      </c>
      <c r="E183" s="41">
        <v>0</v>
      </c>
      <c r="F183" s="41">
        <v>0</v>
      </c>
      <c r="G183" s="41">
        <v>0</v>
      </c>
      <c r="H183" s="25"/>
      <c r="I183" s="25"/>
      <c r="J183" s="25"/>
      <c r="K183" s="25"/>
    </row>
    <row r="184" spans="1:11" ht="14.1" customHeight="1" x14ac:dyDescent="0.25">
      <c r="A184" s="25"/>
      <c r="B184" s="25"/>
      <c r="C184" s="40" t="s">
        <v>93</v>
      </c>
      <c r="D184" s="41">
        <v>0</v>
      </c>
      <c r="E184" s="41">
        <v>0</v>
      </c>
      <c r="F184" s="41">
        <v>0</v>
      </c>
      <c r="G184" s="41">
        <v>0</v>
      </c>
      <c r="H184" s="25"/>
      <c r="I184" s="25"/>
      <c r="J184" s="25"/>
      <c r="K184" s="25"/>
    </row>
    <row r="185" spans="1:11" ht="14.1" customHeight="1" x14ac:dyDescent="0.25">
      <c r="A185" s="25"/>
      <c r="B185" s="25"/>
      <c r="C185" s="40" t="s">
        <v>94</v>
      </c>
      <c r="D185" s="41">
        <v>0</v>
      </c>
      <c r="E185" s="41">
        <v>0</v>
      </c>
      <c r="F185" s="41">
        <v>0</v>
      </c>
      <c r="G185" s="41">
        <v>0</v>
      </c>
      <c r="H185" s="25"/>
      <c r="I185" s="25"/>
      <c r="J185" s="25"/>
      <c r="K185" s="25"/>
    </row>
    <row r="186" spans="1:11" ht="14.1" customHeight="1" x14ac:dyDescent="0.25">
      <c r="A186" s="25"/>
      <c r="B186" s="25"/>
      <c r="C186" s="40" t="s">
        <v>95</v>
      </c>
      <c r="D186" s="41">
        <v>0</v>
      </c>
      <c r="E186" s="41">
        <v>0</v>
      </c>
      <c r="F186" s="41">
        <v>0</v>
      </c>
      <c r="G186" s="41">
        <v>0</v>
      </c>
      <c r="H186" s="25"/>
      <c r="I186" s="25"/>
      <c r="J186" s="25"/>
      <c r="K186" s="25"/>
    </row>
    <row r="187" spans="1:11" ht="14.1" customHeight="1" x14ac:dyDescent="0.25">
      <c r="A187" s="25"/>
      <c r="B187" s="25"/>
      <c r="C187" s="40" t="s">
        <v>98</v>
      </c>
      <c r="D187" s="41">
        <v>0</v>
      </c>
      <c r="E187" s="41">
        <v>0</v>
      </c>
      <c r="F187" s="41">
        <v>0</v>
      </c>
      <c r="G187" s="41">
        <v>0</v>
      </c>
      <c r="H187" s="25"/>
      <c r="I187" s="25"/>
      <c r="J187" s="25"/>
      <c r="K187" s="25"/>
    </row>
    <row r="188" spans="1:11" ht="14.1" customHeight="1" x14ac:dyDescent="0.25">
      <c r="A188" s="25"/>
      <c r="B188" s="25"/>
      <c r="C188" s="40" t="s">
        <v>99</v>
      </c>
      <c r="D188" s="41">
        <v>0</v>
      </c>
      <c r="E188" s="41">
        <v>0</v>
      </c>
      <c r="F188" s="41">
        <v>0</v>
      </c>
      <c r="G188" s="41">
        <v>0</v>
      </c>
      <c r="H188" s="25"/>
      <c r="I188" s="25"/>
      <c r="J188" s="25"/>
      <c r="K188" s="25"/>
    </row>
    <row r="189" spans="1:11" ht="14.1" customHeight="1" x14ac:dyDescent="0.25">
      <c r="A189" s="25"/>
      <c r="B189" s="25"/>
      <c r="C189" s="36" t="s">
        <v>100</v>
      </c>
      <c r="D189" s="41">
        <v>0</v>
      </c>
      <c r="E189" s="41">
        <v>1200000</v>
      </c>
      <c r="F189" s="41">
        <v>1200000</v>
      </c>
      <c r="G189" s="41">
        <v>1200000</v>
      </c>
      <c r="H189" s="25"/>
      <c r="I189" s="25"/>
      <c r="J189" s="25"/>
      <c r="K189" s="25"/>
    </row>
    <row r="190" spans="1:11" ht="14.1" customHeight="1" x14ac:dyDescent="0.25">
      <c r="A190" s="25"/>
      <c r="B190" s="25"/>
      <c r="C190" s="30" t="s">
        <v>50</v>
      </c>
      <c r="D190" s="1575" t="s">
        <v>804</v>
      </c>
      <c r="E190" s="1576"/>
      <c r="F190" s="1576"/>
      <c r="G190" s="1576"/>
      <c r="H190" s="25"/>
      <c r="I190" s="25"/>
      <c r="J190" s="25"/>
      <c r="K190" s="25"/>
    </row>
    <row r="191" spans="1:11" ht="14.1" customHeight="1" x14ac:dyDescent="0.25">
      <c r="A191" s="25"/>
      <c r="B191" s="25"/>
      <c r="C191" s="31" t="s">
        <v>52</v>
      </c>
      <c r="D191" s="1587" t="s">
        <v>805</v>
      </c>
      <c r="E191" s="1588"/>
      <c r="F191" s="1588"/>
      <c r="G191" s="1588"/>
      <c r="H191" s="25"/>
      <c r="I191" s="25"/>
      <c r="J191" s="25"/>
      <c r="K191" s="25"/>
    </row>
    <row r="192" spans="1:11" ht="14.1" customHeight="1" x14ac:dyDescent="0.25">
      <c r="A192" s="25"/>
      <c r="B192" s="25"/>
      <c r="C192" s="31" t="s">
        <v>54</v>
      </c>
      <c r="D192" s="1587" t="s">
        <v>806</v>
      </c>
      <c r="E192" s="1588"/>
      <c r="F192" s="1588"/>
      <c r="G192" s="1588"/>
      <c r="H192" s="25"/>
      <c r="I192" s="25"/>
      <c r="J192" s="25"/>
      <c r="K192" s="25"/>
    </row>
    <row r="193" spans="1:11" ht="15" customHeight="1" x14ac:dyDescent="0.25">
      <c r="A193" s="25"/>
      <c r="B193" s="25"/>
      <c r="C193" s="32"/>
      <c r="D193" s="33">
        <v>2023</v>
      </c>
      <c r="E193" s="33">
        <v>2024</v>
      </c>
      <c r="F193" s="33">
        <v>2025</v>
      </c>
      <c r="G193" s="33">
        <v>2026</v>
      </c>
      <c r="H193" s="25"/>
      <c r="I193" s="25"/>
      <c r="J193" s="25"/>
      <c r="K193" s="25"/>
    </row>
    <row r="194" spans="1:11" ht="15" customHeight="1" x14ac:dyDescent="0.25">
      <c r="A194" s="25"/>
      <c r="B194" s="25"/>
      <c r="C194" s="34"/>
      <c r="D194" s="35" t="s">
        <v>17</v>
      </c>
      <c r="E194" s="35" t="s">
        <v>18</v>
      </c>
      <c r="F194" s="35" t="s">
        <v>18</v>
      </c>
      <c r="G194" s="35" t="s">
        <v>18</v>
      </c>
      <c r="H194" s="25"/>
      <c r="I194" s="25"/>
      <c r="J194" s="25"/>
      <c r="K194" s="25"/>
    </row>
    <row r="195" spans="1:11" ht="14.1" customHeight="1" x14ac:dyDescent="0.25">
      <c r="A195" s="25"/>
      <c r="B195" s="25"/>
      <c r="C195" s="38" t="s">
        <v>56</v>
      </c>
      <c r="D195" s="39" t="s">
        <v>144</v>
      </c>
      <c r="E195" s="39" t="s">
        <v>144</v>
      </c>
      <c r="F195" s="39" t="s">
        <v>701</v>
      </c>
      <c r="G195" s="39" t="s">
        <v>291</v>
      </c>
      <c r="H195" s="25"/>
      <c r="I195" s="25"/>
      <c r="J195" s="25"/>
      <c r="K195" s="25"/>
    </row>
    <row r="196" spans="1:11" ht="14.1" customHeight="1" x14ac:dyDescent="0.25">
      <c r="A196" s="25"/>
      <c r="B196" s="25"/>
      <c r="C196" s="38" t="s">
        <v>59</v>
      </c>
      <c r="D196" s="39" t="s">
        <v>75</v>
      </c>
      <c r="E196" s="39" t="s">
        <v>807</v>
      </c>
      <c r="F196" s="39" t="s">
        <v>801</v>
      </c>
      <c r="G196" s="39" t="s">
        <v>808</v>
      </c>
      <c r="H196" s="25"/>
      <c r="I196" s="25"/>
      <c r="J196" s="25"/>
      <c r="K196" s="25"/>
    </row>
    <row r="197" spans="1:11" ht="14.1" customHeight="1" x14ac:dyDescent="0.25">
      <c r="A197" s="25"/>
      <c r="B197" s="25"/>
      <c r="C197" s="38" t="s">
        <v>63</v>
      </c>
      <c r="D197" s="39" t="s">
        <v>75</v>
      </c>
      <c r="E197" s="39" t="s">
        <v>809</v>
      </c>
      <c r="F197" s="39" t="s">
        <v>810</v>
      </c>
      <c r="G197" s="39" t="s">
        <v>811</v>
      </c>
      <c r="H197" s="25"/>
      <c r="I197" s="25"/>
      <c r="J197" s="25"/>
      <c r="K197" s="25"/>
    </row>
    <row r="198" spans="1:11" ht="14.1" customHeight="1" x14ac:dyDescent="0.25">
      <c r="A198" s="25"/>
      <c r="B198" s="25"/>
      <c r="C198" s="38" t="s">
        <v>68</v>
      </c>
      <c r="D198" s="39" t="s">
        <v>69</v>
      </c>
      <c r="E198" s="39" t="s">
        <v>75</v>
      </c>
      <c r="F198" s="39" t="s">
        <v>812</v>
      </c>
      <c r="G198" s="39" t="s">
        <v>813</v>
      </c>
      <c r="H198" s="25"/>
      <c r="I198" s="25"/>
      <c r="J198" s="25"/>
      <c r="K198" s="25"/>
    </row>
    <row r="199" spans="1:11" ht="14.1" customHeight="1" x14ac:dyDescent="0.25">
      <c r="A199" s="25"/>
      <c r="B199" s="25"/>
      <c r="C199" s="38" t="s">
        <v>73</v>
      </c>
      <c r="D199" s="39" t="s">
        <v>69</v>
      </c>
      <c r="E199" s="39" t="s">
        <v>69</v>
      </c>
      <c r="F199" s="39" t="s">
        <v>814</v>
      </c>
      <c r="G199" s="39" t="s">
        <v>815</v>
      </c>
      <c r="H199" s="25"/>
      <c r="I199" s="25"/>
      <c r="J199" s="25"/>
      <c r="K199" s="25"/>
    </row>
    <row r="200" spans="1:11" ht="14.1" customHeight="1" x14ac:dyDescent="0.25">
      <c r="A200" s="25"/>
      <c r="B200" s="25"/>
      <c r="C200" s="38" t="s">
        <v>77</v>
      </c>
      <c r="D200" s="39" t="s">
        <v>69</v>
      </c>
      <c r="E200" s="39" t="s">
        <v>69</v>
      </c>
      <c r="F200" s="39" t="s">
        <v>816</v>
      </c>
      <c r="G200" s="39" t="s">
        <v>817</v>
      </c>
      <c r="H200" s="25"/>
      <c r="I200" s="25"/>
      <c r="J200" s="25"/>
      <c r="K200" s="25"/>
    </row>
    <row r="201" spans="1:11" ht="14.1" customHeight="1" x14ac:dyDescent="0.25">
      <c r="A201" s="25"/>
      <c r="B201" s="25"/>
      <c r="C201" s="1589" t="s">
        <v>81</v>
      </c>
      <c r="D201" s="1590"/>
      <c r="E201" s="1590"/>
      <c r="F201" s="1590"/>
      <c r="G201" s="1590"/>
      <c r="H201" s="25"/>
      <c r="I201" s="25"/>
      <c r="J201" s="25"/>
      <c r="K201" s="25"/>
    </row>
    <row r="202" spans="1:11" ht="14.1" customHeight="1" x14ac:dyDescent="0.25">
      <c r="A202" s="25"/>
      <c r="B202" s="25"/>
      <c r="C202" s="32"/>
      <c r="D202" s="33">
        <v>2023</v>
      </c>
      <c r="E202" s="33">
        <v>2024</v>
      </c>
      <c r="F202" s="33">
        <v>2025</v>
      </c>
      <c r="G202" s="33">
        <v>2026</v>
      </c>
      <c r="H202" s="25"/>
      <c r="I202" s="25"/>
      <c r="J202" s="25"/>
      <c r="K202" s="25"/>
    </row>
    <row r="203" spans="1:11" ht="14.1" customHeight="1" x14ac:dyDescent="0.25">
      <c r="A203" s="25"/>
      <c r="B203" s="25"/>
      <c r="C203" s="34"/>
      <c r="D203" s="35" t="s">
        <v>17</v>
      </c>
      <c r="E203" s="35" t="s">
        <v>18</v>
      </c>
      <c r="F203" s="35" t="s">
        <v>18</v>
      </c>
      <c r="G203" s="35" t="s">
        <v>18</v>
      </c>
      <c r="H203" s="25"/>
      <c r="I203" s="25"/>
      <c r="J203" s="25"/>
      <c r="K203" s="25"/>
    </row>
    <row r="204" spans="1:11" ht="14.1" customHeight="1" x14ac:dyDescent="0.25">
      <c r="A204" s="25"/>
      <c r="B204" s="25"/>
      <c r="C204" s="40" t="s">
        <v>82</v>
      </c>
      <c r="D204" s="41">
        <v>0</v>
      </c>
      <c r="E204" s="41">
        <v>0</v>
      </c>
      <c r="F204" s="41">
        <v>0</v>
      </c>
      <c r="G204" s="41">
        <v>0</v>
      </c>
      <c r="H204" s="25"/>
      <c r="I204" s="25"/>
      <c r="J204" s="25"/>
      <c r="K204" s="25"/>
    </row>
    <row r="205" spans="1:11" ht="14.1" customHeight="1" x14ac:dyDescent="0.25">
      <c r="A205" s="25"/>
      <c r="B205" s="25"/>
      <c r="C205" s="40" t="s">
        <v>83</v>
      </c>
      <c r="D205" s="41">
        <v>0</v>
      </c>
      <c r="E205" s="41">
        <v>0</v>
      </c>
      <c r="F205" s="41">
        <v>0</v>
      </c>
      <c r="G205" s="41">
        <v>0</v>
      </c>
      <c r="H205" s="25"/>
      <c r="I205" s="25"/>
      <c r="J205" s="25"/>
      <c r="K205" s="25"/>
    </row>
    <row r="206" spans="1:11" ht="14.1" customHeight="1" x14ac:dyDescent="0.25">
      <c r="A206" s="25"/>
      <c r="B206" s="25"/>
      <c r="C206" s="40" t="s">
        <v>84</v>
      </c>
      <c r="D206" s="41">
        <v>0</v>
      </c>
      <c r="E206" s="41">
        <v>0</v>
      </c>
      <c r="F206" s="41">
        <v>0</v>
      </c>
      <c r="G206" s="41">
        <v>0</v>
      </c>
      <c r="H206" s="25"/>
      <c r="I206" s="25"/>
      <c r="J206" s="25"/>
      <c r="K206" s="25"/>
    </row>
    <row r="207" spans="1:11" ht="14.1" customHeight="1" x14ac:dyDescent="0.25">
      <c r="A207" s="25"/>
      <c r="B207" s="25"/>
      <c r="C207" s="40" t="s">
        <v>85</v>
      </c>
      <c r="D207" s="41">
        <v>0</v>
      </c>
      <c r="E207" s="41">
        <v>0</v>
      </c>
      <c r="F207" s="41">
        <v>0</v>
      </c>
      <c r="G207" s="41">
        <v>0</v>
      </c>
      <c r="H207" s="25"/>
      <c r="I207" s="25"/>
      <c r="J207" s="25"/>
      <c r="K207" s="25"/>
    </row>
    <row r="208" spans="1:11" ht="14.1" customHeight="1" x14ac:dyDescent="0.25">
      <c r="A208" s="25"/>
      <c r="B208" s="25"/>
      <c r="C208" s="40" t="s">
        <v>83</v>
      </c>
      <c r="D208" s="41">
        <v>0</v>
      </c>
      <c r="E208" s="41">
        <v>0</v>
      </c>
      <c r="F208" s="41">
        <v>0</v>
      </c>
      <c r="G208" s="41">
        <v>0</v>
      </c>
      <c r="H208" s="25"/>
      <c r="I208" s="25"/>
      <c r="J208" s="25"/>
      <c r="K208" s="25"/>
    </row>
    <row r="209" spans="1:11" ht="14.1" customHeight="1" x14ac:dyDescent="0.25">
      <c r="A209" s="25"/>
      <c r="B209" s="25"/>
      <c r="C209" s="40" t="s">
        <v>84</v>
      </c>
      <c r="D209" s="41">
        <v>0</v>
      </c>
      <c r="E209" s="41">
        <v>0</v>
      </c>
      <c r="F209" s="41">
        <v>0</v>
      </c>
      <c r="G209" s="41">
        <v>0</v>
      </c>
      <c r="H209" s="25"/>
      <c r="I209" s="25"/>
      <c r="J209" s="25"/>
      <c r="K209" s="25"/>
    </row>
    <row r="210" spans="1:11" ht="14.1" customHeight="1" x14ac:dyDescent="0.25">
      <c r="A210" s="25"/>
      <c r="B210" s="25"/>
      <c r="C210" s="40" t="s">
        <v>86</v>
      </c>
      <c r="D210" s="41">
        <v>0</v>
      </c>
      <c r="E210" s="41">
        <v>0</v>
      </c>
      <c r="F210" s="41">
        <v>0</v>
      </c>
      <c r="G210" s="41">
        <v>0</v>
      </c>
      <c r="H210" s="25"/>
      <c r="I210" s="25"/>
      <c r="J210" s="25"/>
      <c r="K210" s="25"/>
    </row>
    <row r="211" spans="1:11" ht="14.1" customHeight="1" x14ac:dyDescent="0.25">
      <c r="A211" s="25"/>
      <c r="B211" s="25"/>
      <c r="C211" s="40" t="s">
        <v>83</v>
      </c>
      <c r="D211" s="41">
        <v>0</v>
      </c>
      <c r="E211" s="41">
        <v>0</v>
      </c>
      <c r="F211" s="41">
        <v>0</v>
      </c>
      <c r="G211" s="41">
        <v>0</v>
      </c>
      <c r="H211" s="25"/>
      <c r="I211" s="25"/>
      <c r="J211" s="25"/>
      <c r="K211" s="25"/>
    </row>
    <row r="212" spans="1:11" ht="14.1" customHeight="1" x14ac:dyDescent="0.25">
      <c r="A212" s="25"/>
      <c r="B212" s="25"/>
      <c r="C212" s="40" t="s">
        <v>84</v>
      </c>
      <c r="D212" s="41">
        <v>0</v>
      </c>
      <c r="E212" s="41">
        <v>0</v>
      </c>
      <c r="F212" s="41">
        <v>0</v>
      </c>
      <c r="G212" s="41">
        <v>0</v>
      </c>
      <c r="H212" s="25"/>
      <c r="I212" s="25"/>
      <c r="J212" s="25"/>
      <c r="K212" s="25"/>
    </row>
    <row r="213" spans="1:11" ht="14.1" customHeight="1" x14ac:dyDescent="0.25">
      <c r="A213" s="25"/>
      <c r="B213" s="25"/>
      <c r="C213" s="40" t="s">
        <v>87</v>
      </c>
      <c r="D213" s="41">
        <v>0</v>
      </c>
      <c r="E213" s="41">
        <v>0</v>
      </c>
      <c r="F213" s="41">
        <v>0</v>
      </c>
      <c r="G213" s="41">
        <v>0</v>
      </c>
      <c r="H213" s="25"/>
      <c r="I213" s="25"/>
      <c r="J213" s="25"/>
      <c r="K213" s="25"/>
    </row>
    <row r="214" spans="1:11" ht="14.1" customHeight="1" x14ac:dyDescent="0.25">
      <c r="A214" s="25"/>
      <c r="B214" s="25"/>
      <c r="C214" s="40" t="s">
        <v>83</v>
      </c>
      <c r="D214" s="41">
        <v>0</v>
      </c>
      <c r="E214" s="41">
        <v>0</v>
      </c>
      <c r="F214" s="41">
        <v>0</v>
      </c>
      <c r="G214" s="41">
        <v>0</v>
      </c>
      <c r="H214" s="25"/>
      <c r="I214" s="25"/>
      <c r="J214" s="25"/>
      <c r="K214" s="25"/>
    </row>
    <row r="215" spans="1:11" ht="14.1" customHeight="1" x14ac:dyDescent="0.25">
      <c r="A215" s="25"/>
      <c r="B215" s="25"/>
      <c r="C215" s="40" t="s">
        <v>84</v>
      </c>
      <c r="D215" s="41">
        <v>0</v>
      </c>
      <c r="E215" s="41">
        <v>0</v>
      </c>
      <c r="F215" s="41">
        <v>0</v>
      </c>
      <c r="G215" s="41">
        <v>0</v>
      </c>
      <c r="H215" s="25"/>
      <c r="I215" s="25"/>
      <c r="J215" s="25"/>
      <c r="K215" s="25"/>
    </row>
    <row r="216" spans="1:11" ht="14.1" customHeight="1" x14ac:dyDescent="0.25">
      <c r="A216" s="25"/>
      <c r="B216" s="25"/>
      <c r="C216" s="40" t="s">
        <v>88</v>
      </c>
      <c r="D216" s="41">
        <v>0</v>
      </c>
      <c r="E216" s="41">
        <v>0</v>
      </c>
      <c r="F216" s="41">
        <v>0</v>
      </c>
      <c r="G216" s="41">
        <v>0</v>
      </c>
      <c r="H216" s="25"/>
      <c r="I216" s="25"/>
      <c r="J216" s="25"/>
      <c r="K216" s="25"/>
    </row>
    <row r="217" spans="1:11" ht="14.1" customHeight="1" x14ac:dyDescent="0.25">
      <c r="A217" s="25"/>
      <c r="B217" s="25"/>
      <c r="C217" s="40" t="s">
        <v>83</v>
      </c>
      <c r="D217" s="41">
        <v>0</v>
      </c>
      <c r="E217" s="41">
        <v>0</v>
      </c>
      <c r="F217" s="41">
        <v>0</v>
      </c>
      <c r="G217" s="41">
        <v>0</v>
      </c>
      <c r="H217" s="25"/>
      <c r="I217" s="25"/>
      <c r="J217" s="25"/>
      <c r="K217" s="25"/>
    </row>
    <row r="218" spans="1:11" ht="14.1" customHeight="1" x14ac:dyDescent="0.25">
      <c r="A218" s="25"/>
      <c r="B218" s="25"/>
      <c r="C218" s="40" t="s">
        <v>84</v>
      </c>
      <c r="D218" s="41">
        <v>0</v>
      </c>
      <c r="E218" s="41">
        <v>0</v>
      </c>
      <c r="F218" s="41">
        <v>0</v>
      </c>
      <c r="G218" s="41">
        <v>0</v>
      </c>
      <c r="H218" s="25"/>
      <c r="I218" s="25"/>
      <c r="J218" s="25"/>
      <c r="K218" s="25"/>
    </row>
    <row r="219" spans="1:11" ht="14.1" customHeight="1" x14ac:dyDescent="0.25">
      <c r="A219" s="25"/>
      <c r="B219" s="25"/>
      <c r="C219" s="40" t="s">
        <v>89</v>
      </c>
      <c r="D219" s="41">
        <v>0</v>
      </c>
      <c r="E219" s="41">
        <v>0</v>
      </c>
      <c r="F219" s="41">
        <v>0</v>
      </c>
      <c r="G219" s="41">
        <v>0</v>
      </c>
      <c r="H219" s="25"/>
      <c r="I219" s="25"/>
      <c r="J219" s="25"/>
      <c r="K219" s="25"/>
    </row>
    <row r="220" spans="1:11" ht="14.1" customHeight="1" x14ac:dyDescent="0.25">
      <c r="A220" s="25"/>
      <c r="B220" s="25"/>
      <c r="C220" s="40" t="s">
        <v>83</v>
      </c>
      <c r="D220" s="41">
        <v>0</v>
      </c>
      <c r="E220" s="41">
        <v>0</v>
      </c>
      <c r="F220" s="41">
        <v>0</v>
      </c>
      <c r="G220" s="41">
        <v>0</v>
      </c>
      <c r="H220" s="25"/>
      <c r="I220" s="25"/>
      <c r="J220" s="25"/>
      <c r="K220" s="25"/>
    </row>
    <row r="221" spans="1:11" ht="14.1" customHeight="1" x14ac:dyDescent="0.25">
      <c r="A221" s="25"/>
      <c r="B221" s="25"/>
      <c r="C221" s="40" t="s">
        <v>84</v>
      </c>
      <c r="D221" s="41">
        <v>0</v>
      </c>
      <c r="E221" s="41">
        <v>0</v>
      </c>
      <c r="F221" s="41">
        <v>0</v>
      </c>
      <c r="G221" s="41">
        <v>0</v>
      </c>
      <c r="H221" s="25"/>
      <c r="I221" s="25"/>
      <c r="J221" s="25"/>
      <c r="K221" s="25"/>
    </row>
    <row r="222" spans="1:11" ht="14.1" customHeight="1" x14ac:dyDescent="0.25">
      <c r="A222" s="25"/>
      <c r="B222" s="25"/>
      <c r="C222" s="40" t="s">
        <v>90</v>
      </c>
      <c r="D222" s="41">
        <v>0</v>
      </c>
      <c r="E222" s="41">
        <v>0</v>
      </c>
      <c r="F222" s="41">
        <v>0</v>
      </c>
      <c r="G222" s="41">
        <v>0</v>
      </c>
      <c r="H222" s="25"/>
      <c r="I222" s="25"/>
      <c r="J222" s="25"/>
      <c r="K222" s="25"/>
    </row>
    <row r="223" spans="1:11" ht="14.1" customHeight="1" x14ac:dyDescent="0.25">
      <c r="A223" s="25"/>
      <c r="B223" s="25"/>
      <c r="C223" s="40" t="s">
        <v>83</v>
      </c>
      <c r="D223" s="41">
        <v>0</v>
      </c>
      <c r="E223" s="41">
        <v>0</v>
      </c>
      <c r="F223" s="41">
        <v>0</v>
      </c>
      <c r="G223" s="41">
        <v>0</v>
      </c>
      <c r="H223" s="25"/>
      <c r="I223" s="25"/>
      <c r="J223" s="25"/>
      <c r="K223" s="25"/>
    </row>
    <row r="224" spans="1:11" ht="14.1" customHeight="1" x14ac:dyDescent="0.25">
      <c r="A224" s="25"/>
      <c r="B224" s="25"/>
      <c r="C224" s="40" t="s">
        <v>84</v>
      </c>
      <c r="D224" s="41">
        <v>0</v>
      </c>
      <c r="E224" s="41">
        <v>0</v>
      </c>
      <c r="F224" s="41">
        <v>0</v>
      </c>
      <c r="G224" s="41">
        <v>0</v>
      </c>
      <c r="H224" s="25"/>
      <c r="I224" s="25"/>
      <c r="J224" s="25"/>
      <c r="K224" s="25"/>
    </row>
    <row r="225" spans="1:11" ht="14.1" customHeight="1" x14ac:dyDescent="0.25">
      <c r="A225" s="25"/>
      <c r="B225" s="25"/>
      <c r="C225" s="40" t="s">
        <v>91</v>
      </c>
      <c r="D225" s="41">
        <v>0</v>
      </c>
      <c r="E225" s="41">
        <v>0</v>
      </c>
      <c r="F225" s="41">
        <v>0</v>
      </c>
      <c r="G225" s="41">
        <v>0</v>
      </c>
      <c r="H225" s="25"/>
      <c r="I225" s="25"/>
      <c r="J225" s="25"/>
      <c r="K225" s="25"/>
    </row>
    <row r="226" spans="1:11" ht="14.1" customHeight="1" x14ac:dyDescent="0.25">
      <c r="A226" s="25"/>
      <c r="B226" s="25"/>
      <c r="C226" s="40" t="s">
        <v>83</v>
      </c>
      <c r="D226" s="41">
        <v>0</v>
      </c>
      <c r="E226" s="41">
        <v>0</v>
      </c>
      <c r="F226" s="41">
        <v>0</v>
      </c>
      <c r="G226" s="41">
        <v>0</v>
      </c>
      <c r="H226" s="25"/>
      <c r="I226" s="25"/>
      <c r="J226" s="25"/>
      <c r="K226" s="25"/>
    </row>
    <row r="227" spans="1:11" ht="14.1" customHeight="1" x14ac:dyDescent="0.25">
      <c r="A227" s="25"/>
      <c r="B227" s="25"/>
      <c r="C227" s="40" t="s">
        <v>92</v>
      </c>
      <c r="D227" s="41">
        <v>0</v>
      </c>
      <c r="E227" s="41">
        <v>0</v>
      </c>
      <c r="F227" s="41">
        <v>0</v>
      </c>
      <c r="G227" s="41">
        <v>0</v>
      </c>
      <c r="H227" s="25"/>
      <c r="I227" s="25"/>
      <c r="J227" s="25"/>
      <c r="K227" s="25"/>
    </row>
    <row r="228" spans="1:11" ht="14.1" customHeight="1" x14ac:dyDescent="0.25">
      <c r="A228" s="25"/>
      <c r="B228" s="25"/>
      <c r="C228" s="40" t="s">
        <v>93</v>
      </c>
      <c r="D228" s="41">
        <v>0</v>
      </c>
      <c r="E228" s="41">
        <v>0</v>
      </c>
      <c r="F228" s="41">
        <v>0</v>
      </c>
      <c r="G228" s="41">
        <v>0</v>
      </c>
      <c r="H228" s="25"/>
      <c r="I228" s="25"/>
      <c r="J228" s="25"/>
      <c r="K228" s="25"/>
    </row>
    <row r="229" spans="1:11" ht="14.1" customHeight="1" x14ac:dyDescent="0.25">
      <c r="A229" s="25"/>
      <c r="B229" s="25"/>
      <c r="C229" s="40" t="s">
        <v>94</v>
      </c>
      <c r="D229" s="41">
        <v>0</v>
      </c>
      <c r="E229" s="41">
        <v>0</v>
      </c>
      <c r="F229" s="41">
        <v>0</v>
      </c>
      <c r="G229" s="41">
        <v>0</v>
      </c>
      <c r="H229" s="25"/>
      <c r="I229" s="25"/>
      <c r="J229" s="25"/>
      <c r="K229" s="25"/>
    </row>
    <row r="230" spans="1:11" ht="14.1" customHeight="1" x14ac:dyDescent="0.25">
      <c r="A230" s="25"/>
      <c r="B230" s="25"/>
      <c r="C230" s="40" t="s">
        <v>95</v>
      </c>
      <c r="D230" s="41">
        <v>0</v>
      </c>
      <c r="E230" s="41">
        <v>0</v>
      </c>
      <c r="F230" s="41">
        <v>0</v>
      </c>
      <c r="G230" s="41">
        <v>0</v>
      </c>
      <c r="H230" s="25"/>
      <c r="I230" s="25"/>
      <c r="J230" s="25"/>
      <c r="K230" s="25"/>
    </row>
    <row r="231" spans="1:11" ht="14.1" customHeight="1" x14ac:dyDescent="0.25">
      <c r="A231" s="25"/>
      <c r="B231" s="25"/>
      <c r="C231" s="40" t="s">
        <v>96</v>
      </c>
      <c r="D231" s="41">
        <v>0</v>
      </c>
      <c r="E231" s="41">
        <v>1700000</v>
      </c>
      <c r="F231" s="41">
        <v>1200000</v>
      </c>
      <c r="G231" s="41">
        <v>6200000</v>
      </c>
      <c r="H231" s="25"/>
      <c r="I231" s="25"/>
      <c r="J231" s="25"/>
      <c r="K231" s="25"/>
    </row>
    <row r="232" spans="1:11" ht="14.1" customHeight="1" x14ac:dyDescent="0.25">
      <c r="A232" s="25"/>
      <c r="B232" s="25"/>
      <c r="C232" s="40" t="s">
        <v>83</v>
      </c>
      <c r="D232" s="41">
        <v>0</v>
      </c>
      <c r="E232" s="41">
        <v>1700000</v>
      </c>
      <c r="F232" s="41">
        <v>1200000</v>
      </c>
      <c r="G232" s="41">
        <v>6200000</v>
      </c>
      <c r="H232" s="25"/>
      <c r="I232" s="25"/>
      <c r="J232" s="25"/>
      <c r="K232" s="25"/>
    </row>
    <row r="233" spans="1:11" ht="14.1" customHeight="1" x14ac:dyDescent="0.25">
      <c r="A233" s="25"/>
      <c r="B233" s="25"/>
      <c r="C233" s="40" t="s">
        <v>92</v>
      </c>
      <c r="D233" s="41">
        <v>0</v>
      </c>
      <c r="E233" s="41">
        <v>0</v>
      </c>
      <c r="F233" s="41">
        <v>0</v>
      </c>
      <c r="G233" s="41">
        <v>0</v>
      </c>
      <c r="H233" s="25"/>
      <c r="I233" s="25"/>
      <c r="J233" s="25"/>
      <c r="K233" s="25"/>
    </row>
    <row r="234" spans="1:11" ht="14.1" customHeight="1" x14ac:dyDescent="0.25">
      <c r="A234" s="25"/>
      <c r="B234" s="25"/>
      <c r="C234" s="40" t="s">
        <v>93</v>
      </c>
      <c r="D234" s="41">
        <v>0</v>
      </c>
      <c r="E234" s="41">
        <v>0</v>
      </c>
      <c r="F234" s="41">
        <v>0</v>
      </c>
      <c r="G234" s="41">
        <v>0</v>
      </c>
      <c r="H234" s="25"/>
      <c r="I234" s="25"/>
      <c r="J234" s="25"/>
      <c r="K234" s="25"/>
    </row>
    <row r="235" spans="1:11" ht="14.1" customHeight="1" x14ac:dyDescent="0.25">
      <c r="A235" s="25"/>
      <c r="B235" s="25"/>
      <c r="C235" s="40" t="s">
        <v>94</v>
      </c>
      <c r="D235" s="41">
        <v>0</v>
      </c>
      <c r="E235" s="41">
        <v>0</v>
      </c>
      <c r="F235" s="41">
        <v>0</v>
      </c>
      <c r="G235" s="41">
        <v>0</v>
      </c>
      <c r="H235" s="25"/>
      <c r="I235" s="25"/>
      <c r="J235" s="25"/>
      <c r="K235" s="25"/>
    </row>
    <row r="236" spans="1:11" ht="14.1" customHeight="1" x14ac:dyDescent="0.25">
      <c r="A236" s="25"/>
      <c r="B236" s="25"/>
      <c r="C236" s="40" t="s">
        <v>95</v>
      </c>
      <c r="D236" s="41">
        <v>0</v>
      </c>
      <c r="E236" s="41">
        <v>0</v>
      </c>
      <c r="F236" s="41">
        <v>0</v>
      </c>
      <c r="G236" s="41">
        <v>0</v>
      </c>
      <c r="H236" s="25"/>
      <c r="I236" s="25"/>
      <c r="J236" s="25"/>
      <c r="K236" s="25"/>
    </row>
    <row r="237" spans="1:11" ht="14.1" customHeight="1" x14ac:dyDescent="0.25">
      <c r="A237" s="25"/>
      <c r="B237" s="25"/>
      <c r="C237" s="40" t="s">
        <v>97</v>
      </c>
      <c r="D237" s="41">
        <v>0</v>
      </c>
      <c r="E237" s="41">
        <v>0</v>
      </c>
      <c r="F237" s="41">
        <v>0</v>
      </c>
      <c r="G237" s="41">
        <v>0</v>
      </c>
      <c r="H237" s="25"/>
      <c r="I237" s="25"/>
      <c r="J237" s="25"/>
      <c r="K237" s="25"/>
    </row>
    <row r="238" spans="1:11" ht="14.1" customHeight="1" x14ac:dyDescent="0.25">
      <c r="A238" s="25"/>
      <c r="B238" s="25"/>
      <c r="C238" s="40" t="s">
        <v>83</v>
      </c>
      <c r="D238" s="41">
        <v>0</v>
      </c>
      <c r="E238" s="41">
        <v>0</v>
      </c>
      <c r="F238" s="41">
        <v>0</v>
      </c>
      <c r="G238" s="41">
        <v>0</v>
      </c>
      <c r="H238" s="25"/>
      <c r="I238" s="25"/>
      <c r="J238" s="25"/>
      <c r="K238" s="25"/>
    </row>
    <row r="239" spans="1:11" ht="14.1" customHeight="1" x14ac:dyDescent="0.25">
      <c r="A239" s="25"/>
      <c r="B239" s="25"/>
      <c r="C239" s="40" t="s">
        <v>92</v>
      </c>
      <c r="D239" s="41">
        <v>0</v>
      </c>
      <c r="E239" s="41">
        <v>0</v>
      </c>
      <c r="F239" s="41">
        <v>0</v>
      </c>
      <c r="G239" s="41">
        <v>0</v>
      </c>
      <c r="H239" s="25"/>
      <c r="I239" s="25"/>
      <c r="J239" s="25"/>
      <c r="K239" s="25"/>
    </row>
    <row r="240" spans="1:11" ht="14.1" customHeight="1" x14ac:dyDescent="0.25">
      <c r="A240" s="25"/>
      <c r="B240" s="25"/>
      <c r="C240" s="40" t="s">
        <v>93</v>
      </c>
      <c r="D240" s="41">
        <v>0</v>
      </c>
      <c r="E240" s="41">
        <v>0</v>
      </c>
      <c r="F240" s="41">
        <v>0</v>
      </c>
      <c r="G240" s="41">
        <v>0</v>
      </c>
      <c r="H240" s="25"/>
      <c r="I240" s="25"/>
      <c r="J240" s="25"/>
      <c r="K240" s="25"/>
    </row>
    <row r="241" spans="1:11" ht="14.1" customHeight="1" x14ac:dyDescent="0.25">
      <c r="A241" s="25"/>
      <c r="B241" s="25"/>
      <c r="C241" s="40" t="s">
        <v>94</v>
      </c>
      <c r="D241" s="41">
        <v>0</v>
      </c>
      <c r="E241" s="41">
        <v>0</v>
      </c>
      <c r="F241" s="41">
        <v>0</v>
      </c>
      <c r="G241" s="41">
        <v>0</v>
      </c>
      <c r="H241" s="25"/>
      <c r="I241" s="25"/>
      <c r="J241" s="25"/>
      <c r="K241" s="25"/>
    </row>
    <row r="242" spans="1:11" ht="14.1" customHeight="1" x14ac:dyDescent="0.25">
      <c r="A242" s="25"/>
      <c r="B242" s="25"/>
      <c r="C242" s="40" t="s">
        <v>95</v>
      </c>
      <c r="D242" s="41">
        <v>0</v>
      </c>
      <c r="E242" s="41">
        <v>0</v>
      </c>
      <c r="F242" s="41">
        <v>0</v>
      </c>
      <c r="G242" s="41">
        <v>0</v>
      </c>
      <c r="H242" s="25"/>
      <c r="I242" s="25"/>
      <c r="J242" s="25"/>
      <c r="K242" s="25"/>
    </row>
    <row r="243" spans="1:11" ht="14.1" customHeight="1" x14ac:dyDescent="0.25">
      <c r="A243" s="25"/>
      <c r="B243" s="25"/>
      <c r="C243" s="40" t="s">
        <v>98</v>
      </c>
      <c r="D243" s="41">
        <v>0</v>
      </c>
      <c r="E243" s="41">
        <v>0</v>
      </c>
      <c r="F243" s="41">
        <v>0</v>
      </c>
      <c r="G243" s="41">
        <v>0</v>
      </c>
      <c r="H243" s="25"/>
      <c r="I243" s="25"/>
      <c r="J243" s="25"/>
      <c r="K243" s="25"/>
    </row>
    <row r="244" spans="1:11" ht="14.1" customHeight="1" x14ac:dyDescent="0.25">
      <c r="A244" s="25"/>
      <c r="B244" s="25"/>
      <c r="C244" s="40" t="s">
        <v>99</v>
      </c>
      <c r="D244" s="41">
        <v>0</v>
      </c>
      <c r="E244" s="41">
        <v>0</v>
      </c>
      <c r="F244" s="41">
        <v>0</v>
      </c>
      <c r="G244" s="41">
        <v>0</v>
      </c>
      <c r="H244" s="25"/>
      <c r="I244" s="25"/>
      <c r="J244" s="25"/>
      <c r="K244" s="25"/>
    </row>
    <row r="245" spans="1:11" ht="14.1" customHeight="1" x14ac:dyDescent="0.25">
      <c r="A245" s="25"/>
      <c r="B245" s="25"/>
      <c r="C245" s="36" t="s">
        <v>100</v>
      </c>
      <c r="D245" s="41">
        <v>0</v>
      </c>
      <c r="E245" s="41">
        <v>1700000</v>
      </c>
      <c r="F245" s="41">
        <v>1200000</v>
      </c>
      <c r="G245" s="41">
        <v>6200000</v>
      </c>
      <c r="H245" s="25"/>
      <c r="I245" s="25"/>
      <c r="J245" s="25"/>
      <c r="K245" s="25"/>
    </row>
    <row r="246" spans="1:11" ht="14.1" customHeight="1" x14ac:dyDescent="0.25">
      <c r="A246" s="25"/>
      <c r="B246" s="25"/>
      <c r="C246" s="30" t="s">
        <v>50</v>
      </c>
      <c r="D246" s="1575" t="s">
        <v>818</v>
      </c>
      <c r="E246" s="1576"/>
      <c r="F246" s="1576"/>
      <c r="G246" s="1576"/>
      <c r="H246" s="25"/>
      <c r="I246" s="25"/>
      <c r="J246" s="25"/>
      <c r="K246" s="25"/>
    </row>
    <row r="247" spans="1:11" ht="14.1" customHeight="1" x14ac:dyDescent="0.25">
      <c r="A247" s="25"/>
      <c r="B247" s="25"/>
      <c r="C247" s="31" t="s">
        <v>52</v>
      </c>
      <c r="D247" s="1587" t="s">
        <v>819</v>
      </c>
      <c r="E247" s="1588"/>
      <c r="F247" s="1588"/>
      <c r="G247" s="1588"/>
      <c r="H247" s="25"/>
      <c r="I247" s="25"/>
      <c r="J247" s="25"/>
      <c r="K247" s="25"/>
    </row>
    <row r="248" spans="1:11" ht="14.1" customHeight="1" x14ac:dyDescent="0.25">
      <c r="A248" s="25"/>
      <c r="B248" s="25"/>
      <c r="C248" s="31" t="s">
        <v>54</v>
      </c>
      <c r="D248" s="1587" t="s">
        <v>236</v>
      </c>
      <c r="E248" s="1588"/>
      <c r="F248" s="1588"/>
      <c r="G248" s="1588"/>
      <c r="H248" s="25"/>
      <c r="I248" s="25"/>
      <c r="J248" s="25"/>
      <c r="K248" s="25"/>
    </row>
    <row r="249" spans="1:11" ht="15" customHeight="1" x14ac:dyDescent="0.25">
      <c r="A249" s="25"/>
      <c r="B249" s="25"/>
      <c r="C249" s="32"/>
      <c r="D249" s="33">
        <v>2023</v>
      </c>
      <c r="E249" s="33">
        <v>2024</v>
      </c>
      <c r="F249" s="33">
        <v>2025</v>
      </c>
      <c r="G249" s="33">
        <v>2026</v>
      </c>
      <c r="H249" s="25"/>
      <c r="I249" s="25"/>
      <c r="J249" s="25"/>
      <c r="K249" s="25"/>
    </row>
    <row r="250" spans="1:11" ht="15" customHeight="1" x14ac:dyDescent="0.25">
      <c r="A250" s="25"/>
      <c r="B250" s="25"/>
      <c r="C250" s="34"/>
      <c r="D250" s="35" t="s">
        <v>17</v>
      </c>
      <c r="E250" s="35" t="s">
        <v>18</v>
      </c>
      <c r="F250" s="35" t="s">
        <v>18</v>
      </c>
      <c r="G250" s="35" t="s">
        <v>18</v>
      </c>
      <c r="H250" s="25"/>
      <c r="I250" s="25"/>
      <c r="J250" s="25"/>
      <c r="K250" s="25"/>
    </row>
    <row r="251" spans="1:11" ht="14.1" customHeight="1" x14ac:dyDescent="0.25">
      <c r="A251" s="25"/>
      <c r="B251" s="25"/>
      <c r="C251" s="38" t="s">
        <v>56</v>
      </c>
      <c r="D251" s="39" t="s">
        <v>128</v>
      </c>
      <c r="E251" s="39" t="s">
        <v>128</v>
      </c>
      <c r="F251" s="39" t="s">
        <v>75</v>
      </c>
      <c r="G251" s="39" t="s">
        <v>75</v>
      </c>
      <c r="H251" s="25"/>
      <c r="I251" s="25"/>
      <c r="J251" s="25"/>
      <c r="K251" s="25"/>
    </row>
    <row r="252" spans="1:11" ht="14.1" customHeight="1" x14ac:dyDescent="0.25">
      <c r="A252" s="25"/>
      <c r="B252" s="25"/>
      <c r="C252" s="38" t="s">
        <v>59</v>
      </c>
      <c r="D252" s="39" t="s">
        <v>820</v>
      </c>
      <c r="E252" s="39" t="s">
        <v>821</v>
      </c>
      <c r="F252" s="39" t="s">
        <v>75</v>
      </c>
      <c r="G252" s="39" t="s">
        <v>75</v>
      </c>
      <c r="H252" s="25"/>
      <c r="I252" s="25"/>
      <c r="J252" s="25"/>
      <c r="K252" s="25"/>
    </row>
    <row r="253" spans="1:11" ht="14.1" customHeight="1" x14ac:dyDescent="0.25">
      <c r="A253" s="25"/>
      <c r="B253" s="25"/>
      <c r="C253" s="38" t="s">
        <v>63</v>
      </c>
      <c r="D253" s="39" t="s">
        <v>820</v>
      </c>
      <c r="E253" s="39" t="s">
        <v>821</v>
      </c>
      <c r="F253" s="39" t="s">
        <v>75</v>
      </c>
      <c r="G253" s="39" t="s">
        <v>75</v>
      </c>
      <c r="H253" s="25"/>
      <c r="I253" s="25"/>
      <c r="J253" s="25"/>
      <c r="K253" s="25"/>
    </row>
    <row r="254" spans="1:11" ht="14.1" customHeight="1" x14ac:dyDescent="0.25">
      <c r="A254" s="25"/>
      <c r="B254" s="25"/>
      <c r="C254" s="38" t="s">
        <v>68</v>
      </c>
      <c r="D254" s="39" t="s">
        <v>69</v>
      </c>
      <c r="E254" s="39" t="s">
        <v>75</v>
      </c>
      <c r="F254" s="39" t="s">
        <v>206</v>
      </c>
      <c r="G254" s="39" t="s">
        <v>69</v>
      </c>
      <c r="H254" s="25"/>
      <c r="I254" s="25"/>
      <c r="J254" s="25"/>
      <c r="K254" s="25"/>
    </row>
    <row r="255" spans="1:11" ht="14.1" customHeight="1" x14ac:dyDescent="0.25">
      <c r="A255" s="25"/>
      <c r="B255" s="25"/>
      <c r="C255" s="38" t="s">
        <v>73</v>
      </c>
      <c r="D255" s="39" t="s">
        <v>69</v>
      </c>
      <c r="E255" s="39" t="s">
        <v>822</v>
      </c>
      <c r="F255" s="39" t="s">
        <v>206</v>
      </c>
      <c r="G255" s="39" t="s">
        <v>69</v>
      </c>
      <c r="H255" s="25"/>
      <c r="I255" s="25"/>
      <c r="J255" s="25"/>
      <c r="K255" s="25"/>
    </row>
    <row r="256" spans="1:11" ht="14.1" customHeight="1" x14ac:dyDescent="0.25">
      <c r="A256" s="25"/>
      <c r="B256" s="25"/>
      <c r="C256" s="38" t="s">
        <v>77</v>
      </c>
      <c r="D256" s="39" t="s">
        <v>69</v>
      </c>
      <c r="E256" s="39" t="s">
        <v>822</v>
      </c>
      <c r="F256" s="39" t="s">
        <v>206</v>
      </c>
      <c r="G256" s="39" t="s">
        <v>69</v>
      </c>
      <c r="H256" s="25"/>
      <c r="I256" s="25"/>
      <c r="J256" s="25"/>
      <c r="K256" s="25"/>
    </row>
    <row r="257" spans="1:11" ht="14.1" customHeight="1" x14ac:dyDescent="0.25">
      <c r="A257" s="25"/>
      <c r="B257" s="25"/>
      <c r="C257" s="1589" t="s">
        <v>81</v>
      </c>
      <c r="D257" s="1590"/>
      <c r="E257" s="1590"/>
      <c r="F257" s="1590"/>
      <c r="G257" s="1590"/>
      <c r="H257" s="25"/>
      <c r="I257" s="25"/>
      <c r="J257" s="25"/>
      <c r="K257" s="25"/>
    </row>
    <row r="258" spans="1:11" ht="14.1" customHeight="1" x14ac:dyDescent="0.25">
      <c r="A258" s="25"/>
      <c r="B258" s="25"/>
      <c r="C258" s="32"/>
      <c r="D258" s="33">
        <v>2023</v>
      </c>
      <c r="E258" s="33">
        <v>2024</v>
      </c>
      <c r="F258" s="33">
        <v>2025</v>
      </c>
      <c r="G258" s="33">
        <v>2026</v>
      </c>
      <c r="H258" s="25"/>
      <c r="I258" s="25"/>
      <c r="J258" s="25"/>
      <c r="K258" s="25"/>
    </row>
    <row r="259" spans="1:11" ht="14.1" customHeight="1" x14ac:dyDescent="0.25">
      <c r="A259" s="25"/>
      <c r="B259" s="25"/>
      <c r="C259" s="34"/>
      <c r="D259" s="35" t="s">
        <v>17</v>
      </c>
      <c r="E259" s="35" t="s">
        <v>18</v>
      </c>
      <c r="F259" s="35" t="s">
        <v>18</v>
      </c>
      <c r="G259" s="35" t="s">
        <v>18</v>
      </c>
      <c r="H259" s="25"/>
      <c r="I259" s="25"/>
      <c r="J259" s="25"/>
      <c r="K259" s="25"/>
    </row>
    <row r="260" spans="1:11" ht="14.1" customHeight="1" x14ac:dyDescent="0.25">
      <c r="A260" s="25"/>
      <c r="B260" s="25"/>
      <c r="C260" s="40" t="s">
        <v>82</v>
      </c>
      <c r="D260" s="41">
        <v>0</v>
      </c>
      <c r="E260" s="41">
        <v>0</v>
      </c>
      <c r="F260" s="41">
        <v>0</v>
      </c>
      <c r="G260" s="41">
        <v>0</v>
      </c>
      <c r="H260" s="25"/>
      <c r="I260" s="25"/>
      <c r="J260" s="25"/>
      <c r="K260" s="25"/>
    </row>
    <row r="261" spans="1:11" ht="14.1" customHeight="1" x14ac:dyDescent="0.25">
      <c r="A261" s="25"/>
      <c r="B261" s="25"/>
      <c r="C261" s="40" t="s">
        <v>83</v>
      </c>
      <c r="D261" s="41">
        <v>0</v>
      </c>
      <c r="E261" s="41">
        <v>0</v>
      </c>
      <c r="F261" s="41">
        <v>0</v>
      </c>
      <c r="G261" s="41">
        <v>0</v>
      </c>
      <c r="H261" s="25"/>
      <c r="I261" s="25"/>
      <c r="J261" s="25"/>
      <c r="K261" s="25"/>
    </row>
    <row r="262" spans="1:11" ht="14.1" customHeight="1" x14ac:dyDescent="0.25">
      <c r="A262" s="25"/>
      <c r="B262" s="25"/>
      <c r="C262" s="40" t="s">
        <v>84</v>
      </c>
      <c r="D262" s="41">
        <v>0</v>
      </c>
      <c r="E262" s="41">
        <v>0</v>
      </c>
      <c r="F262" s="41">
        <v>0</v>
      </c>
      <c r="G262" s="41">
        <v>0</v>
      </c>
      <c r="H262" s="25"/>
      <c r="I262" s="25"/>
      <c r="J262" s="25"/>
      <c r="K262" s="25"/>
    </row>
    <row r="263" spans="1:11" ht="14.1" customHeight="1" x14ac:dyDescent="0.25">
      <c r="A263" s="25"/>
      <c r="B263" s="25"/>
      <c r="C263" s="40" t="s">
        <v>85</v>
      </c>
      <c r="D263" s="41">
        <v>0</v>
      </c>
      <c r="E263" s="41">
        <v>0</v>
      </c>
      <c r="F263" s="41">
        <v>0</v>
      </c>
      <c r="G263" s="41">
        <v>0</v>
      </c>
      <c r="H263" s="25"/>
      <c r="I263" s="25"/>
      <c r="J263" s="25"/>
      <c r="K263" s="25"/>
    </row>
    <row r="264" spans="1:11" ht="14.1" customHeight="1" x14ac:dyDescent="0.25">
      <c r="A264" s="25"/>
      <c r="B264" s="25"/>
      <c r="C264" s="40" t="s">
        <v>83</v>
      </c>
      <c r="D264" s="41">
        <v>0</v>
      </c>
      <c r="E264" s="41">
        <v>0</v>
      </c>
      <c r="F264" s="41">
        <v>0</v>
      </c>
      <c r="G264" s="41">
        <v>0</v>
      </c>
      <c r="H264" s="25"/>
      <c r="I264" s="25"/>
      <c r="J264" s="25"/>
      <c r="K264" s="25"/>
    </row>
    <row r="265" spans="1:11" ht="14.1" customHeight="1" x14ac:dyDescent="0.25">
      <c r="A265" s="25"/>
      <c r="B265" s="25"/>
      <c r="C265" s="40" t="s">
        <v>84</v>
      </c>
      <c r="D265" s="41">
        <v>0</v>
      </c>
      <c r="E265" s="41">
        <v>0</v>
      </c>
      <c r="F265" s="41">
        <v>0</v>
      </c>
      <c r="G265" s="41">
        <v>0</v>
      </c>
      <c r="H265" s="25"/>
      <c r="I265" s="25"/>
      <c r="J265" s="25"/>
      <c r="K265" s="25"/>
    </row>
    <row r="266" spans="1:11" ht="14.1" customHeight="1" x14ac:dyDescent="0.25">
      <c r="A266" s="25"/>
      <c r="B266" s="25"/>
      <c r="C266" s="40" t="s">
        <v>86</v>
      </c>
      <c r="D266" s="41">
        <v>0</v>
      </c>
      <c r="E266" s="41">
        <v>0</v>
      </c>
      <c r="F266" s="41">
        <v>0</v>
      </c>
      <c r="G266" s="41">
        <v>0</v>
      </c>
      <c r="H266" s="25"/>
      <c r="I266" s="25"/>
      <c r="J266" s="25"/>
      <c r="K266" s="25"/>
    </row>
    <row r="267" spans="1:11" ht="14.1" customHeight="1" x14ac:dyDescent="0.25">
      <c r="A267" s="25"/>
      <c r="B267" s="25"/>
      <c r="C267" s="40" t="s">
        <v>83</v>
      </c>
      <c r="D267" s="41">
        <v>0</v>
      </c>
      <c r="E267" s="41">
        <v>0</v>
      </c>
      <c r="F267" s="41">
        <v>0</v>
      </c>
      <c r="G267" s="41">
        <v>0</v>
      </c>
      <c r="H267" s="25"/>
      <c r="I267" s="25"/>
      <c r="J267" s="25"/>
      <c r="K267" s="25"/>
    </row>
    <row r="268" spans="1:11" ht="14.1" customHeight="1" x14ac:dyDescent="0.25">
      <c r="A268" s="25"/>
      <c r="B268" s="25"/>
      <c r="C268" s="40" t="s">
        <v>84</v>
      </c>
      <c r="D268" s="41">
        <v>0</v>
      </c>
      <c r="E268" s="41">
        <v>0</v>
      </c>
      <c r="F268" s="41">
        <v>0</v>
      </c>
      <c r="G268" s="41">
        <v>0</v>
      </c>
      <c r="H268" s="25"/>
      <c r="I268" s="25"/>
      <c r="J268" s="25"/>
      <c r="K268" s="25"/>
    </row>
    <row r="269" spans="1:11" ht="14.1" customHeight="1" x14ac:dyDescent="0.25">
      <c r="A269" s="25"/>
      <c r="B269" s="25"/>
      <c r="C269" s="40" t="s">
        <v>87</v>
      </c>
      <c r="D269" s="41">
        <v>0</v>
      </c>
      <c r="E269" s="41">
        <v>0</v>
      </c>
      <c r="F269" s="41">
        <v>0</v>
      </c>
      <c r="G269" s="41">
        <v>0</v>
      </c>
      <c r="H269" s="25"/>
      <c r="I269" s="25"/>
      <c r="J269" s="25"/>
      <c r="K269" s="25"/>
    </row>
    <row r="270" spans="1:11" ht="14.1" customHeight="1" x14ac:dyDescent="0.25">
      <c r="A270" s="25"/>
      <c r="B270" s="25"/>
      <c r="C270" s="40" t="s">
        <v>83</v>
      </c>
      <c r="D270" s="41">
        <v>0</v>
      </c>
      <c r="E270" s="41">
        <v>0</v>
      </c>
      <c r="F270" s="41">
        <v>0</v>
      </c>
      <c r="G270" s="41">
        <v>0</v>
      </c>
      <c r="H270" s="25"/>
      <c r="I270" s="25"/>
      <c r="J270" s="25"/>
      <c r="K270" s="25"/>
    </row>
    <row r="271" spans="1:11" ht="14.1" customHeight="1" x14ac:dyDescent="0.25">
      <c r="A271" s="25"/>
      <c r="B271" s="25"/>
      <c r="C271" s="40" t="s">
        <v>84</v>
      </c>
      <c r="D271" s="41">
        <v>0</v>
      </c>
      <c r="E271" s="41">
        <v>0</v>
      </c>
      <c r="F271" s="41">
        <v>0</v>
      </c>
      <c r="G271" s="41">
        <v>0</v>
      </c>
      <c r="H271" s="25"/>
      <c r="I271" s="25"/>
      <c r="J271" s="25"/>
      <c r="K271" s="25"/>
    </row>
    <row r="272" spans="1:11" ht="14.1" customHeight="1" x14ac:dyDescent="0.25">
      <c r="A272" s="25"/>
      <c r="B272" s="25"/>
      <c r="C272" s="40" t="s">
        <v>88</v>
      </c>
      <c r="D272" s="41">
        <v>0</v>
      </c>
      <c r="E272" s="41">
        <v>0</v>
      </c>
      <c r="F272" s="41">
        <v>0</v>
      </c>
      <c r="G272" s="41">
        <v>0</v>
      </c>
      <c r="H272" s="25"/>
      <c r="I272" s="25"/>
      <c r="J272" s="25"/>
      <c r="K272" s="25"/>
    </row>
    <row r="273" spans="1:11" ht="14.1" customHeight="1" x14ac:dyDescent="0.25">
      <c r="A273" s="25"/>
      <c r="B273" s="25"/>
      <c r="C273" s="40" t="s">
        <v>83</v>
      </c>
      <c r="D273" s="41">
        <v>0</v>
      </c>
      <c r="E273" s="41">
        <v>0</v>
      </c>
      <c r="F273" s="41">
        <v>0</v>
      </c>
      <c r="G273" s="41">
        <v>0</v>
      </c>
      <c r="H273" s="25"/>
      <c r="I273" s="25"/>
      <c r="J273" s="25"/>
      <c r="K273" s="25"/>
    </row>
    <row r="274" spans="1:11" ht="14.1" customHeight="1" x14ac:dyDescent="0.25">
      <c r="A274" s="25"/>
      <c r="B274" s="25"/>
      <c r="C274" s="40" t="s">
        <v>84</v>
      </c>
      <c r="D274" s="41">
        <v>0</v>
      </c>
      <c r="E274" s="41">
        <v>0</v>
      </c>
      <c r="F274" s="41">
        <v>0</v>
      </c>
      <c r="G274" s="41">
        <v>0</v>
      </c>
      <c r="H274" s="25"/>
      <c r="I274" s="25"/>
      <c r="J274" s="25"/>
      <c r="K274" s="25"/>
    </row>
    <row r="275" spans="1:11" ht="14.1" customHeight="1" x14ac:dyDescent="0.25">
      <c r="A275" s="25"/>
      <c r="B275" s="25"/>
      <c r="C275" s="40" t="s">
        <v>89</v>
      </c>
      <c r="D275" s="41">
        <v>0</v>
      </c>
      <c r="E275" s="41">
        <v>0</v>
      </c>
      <c r="F275" s="41">
        <v>0</v>
      </c>
      <c r="G275" s="41">
        <v>0</v>
      </c>
      <c r="H275" s="25"/>
      <c r="I275" s="25"/>
      <c r="J275" s="25"/>
      <c r="K275" s="25"/>
    </row>
    <row r="276" spans="1:11" ht="14.1" customHeight="1" x14ac:dyDescent="0.25">
      <c r="A276" s="25"/>
      <c r="B276" s="25"/>
      <c r="C276" s="40" t="s">
        <v>83</v>
      </c>
      <c r="D276" s="41">
        <v>0</v>
      </c>
      <c r="E276" s="41">
        <v>0</v>
      </c>
      <c r="F276" s="41">
        <v>0</v>
      </c>
      <c r="G276" s="41">
        <v>0</v>
      </c>
      <c r="H276" s="25"/>
      <c r="I276" s="25"/>
      <c r="J276" s="25"/>
      <c r="K276" s="25"/>
    </row>
    <row r="277" spans="1:11" ht="14.1" customHeight="1" x14ac:dyDescent="0.25">
      <c r="A277" s="25"/>
      <c r="B277" s="25"/>
      <c r="C277" s="40" t="s">
        <v>84</v>
      </c>
      <c r="D277" s="41">
        <v>0</v>
      </c>
      <c r="E277" s="41">
        <v>0</v>
      </c>
      <c r="F277" s="41">
        <v>0</v>
      </c>
      <c r="G277" s="41">
        <v>0</v>
      </c>
      <c r="H277" s="25"/>
      <c r="I277" s="25"/>
      <c r="J277" s="25"/>
      <c r="K277" s="25"/>
    </row>
    <row r="278" spans="1:11" ht="14.1" customHeight="1" x14ac:dyDescent="0.25">
      <c r="A278" s="25"/>
      <c r="B278" s="25"/>
      <c r="C278" s="40" t="s">
        <v>90</v>
      </c>
      <c r="D278" s="41">
        <v>0</v>
      </c>
      <c r="E278" s="41">
        <v>0</v>
      </c>
      <c r="F278" s="41">
        <v>0</v>
      </c>
      <c r="G278" s="41">
        <v>0</v>
      </c>
      <c r="H278" s="25"/>
      <c r="I278" s="25"/>
      <c r="J278" s="25"/>
      <c r="K278" s="25"/>
    </row>
    <row r="279" spans="1:11" ht="14.1" customHeight="1" x14ac:dyDescent="0.25">
      <c r="A279" s="25"/>
      <c r="B279" s="25"/>
      <c r="C279" s="40" t="s">
        <v>83</v>
      </c>
      <c r="D279" s="41">
        <v>0</v>
      </c>
      <c r="E279" s="41">
        <v>0</v>
      </c>
      <c r="F279" s="41">
        <v>0</v>
      </c>
      <c r="G279" s="41">
        <v>0</v>
      </c>
      <c r="H279" s="25"/>
      <c r="I279" s="25"/>
      <c r="J279" s="25"/>
      <c r="K279" s="25"/>
    </row>
    <row r="280" spans="1:11" ht="14.1" customHeight="1" x14ac:dyDescent="0.25">
      <c r="A280" s="25"/>
      <c r="B280" s="25"/>
      <c r="C280" s="40" t="s">
        <v>84</v>
      </c>
      <c r="D280" s="41">
        <v>0</v>
      </c>
      <c r="E280" s="41">
        <v>0</v>
      </c>
      <c r="F280" s="41">
        <v>0</v>
      </c>
      <c r="G280" s="41">
        <v>0</v>
      </c>
      <c r="H280" s="25"/>
      <c r="I280" s="25"/>
      <c r="J280" s="25"/>
      <c r="K280" s="25"/>
    </row>
    <row r="281" spans="1:11" ht="14.1" customHeight="1" x14ac:dyDescent="0.25">
      <c r="A281" s="25"/>
      <c r="B281" s="25"/>
      <c r="C281" s="40" t="s">
        <v>91</v>
      </c>
      <c r="D281" s="41">
        <v>0</v>
      </c>
      <c r="E281" s="41">
        <v>0</v>
      </c>
      <c r="F281" s="41">
        <v>0</v>
      </c>
      <c r="G281" s="41">
        <v>0</v>
      </c>
      <c r="H281" s="25"/>
      <c r="I281" s="25"/>
      <c r="J281" s="25"/>
      <c r="K281" s="25"/>
    </row>
    <row r="282" spans="1:11" ht="14.1" customHeight="1" x14ac:dyDescent="0.25">
      <c r="A282" s="25"/>
      <c r="B282" s="25"/>
      <c r="C282" s="40" t="s">
        <v>83</v>
      </c>
      <c r="D282" s="41">
        <v>0</v>
      </c>
      <c r="E282" s="41">
        <v>0</v>
      </c>
      <c r="F282" s="41">
        <v>0</v>
      </c>
      <c r="G282" s="41">
        <v>0</v>
      </c>
      <c r="H282" s="25"/>
      <c r="I282" s="25"/>
      <c r="J282" s="25"/>
      <c r="K282" s="25"/>
    </row>
    <row r="283" spans="1:11" ht="14.1" customHeight="1" x14ac:dyDescent="0.25">
      <c r="A283" s="25"/>
      <c r="B283" s="25"/>
      <c r="C283" s="40" t="s">
        <v>92</v>
      </c>
      <c r="D283" s="41">
        <v>0</v>
      </c>
      <c r="E283" s="41">
        <v>0</v>
      </c>
      <c r="F283" s="41">
        <v>0</v>
      </c>
      <c r="G283" s="41">
        <v>0</v>
      </c>
      <c r="H283" s="25"/>
      <c r="I283" s="25"/>
      <c r="J283" s="25"/>
      <c r="K283" s="25"/>
    </row>
    <row r="284" spans="1:11" ht="14.1" customHeight="1" x14ac:dyDescent="0.25">
      <c r="A284" s="25"/>
      <c r="B284" s="25"/>
      <c r="C284" s="40" t="s">
        <v>93</v>
      </c>
      <c r="D284" s="41">
        <v>0</v>
      </c>
      <c r="E284" s="41">
        <v>0</v>
      </c>
      <c r="F284" s="41">
        <v>0</v>
      </c>
      <c r="G284" s="41">
        <v>0</v>
      </c>
      <c r="H284" s="25"/>
      <c r="I284" s="25"/>
      <c r="J284" s="25"/>
      <c r="K284" s="25"/>
    </row>
    <row r="285" spans="1:11" ht="14.1" customHeight="1" x14ac:dyDescent="0.25">
      <c r="A285" s="25"/>
      <c r="B285" s="25"/>
      <c r="C285" s="40" t="s">
        <v>94</v>
      </c>
      <c r="D285" s="41">
        <v>0</v>
      </c>
      <c r="E285" s="41">
        <v>0</v>
      </c>
      <c r="F285" s="41">
        <v>0</v>
      </c>
      <c r="G285" s="41">
        <v>0</v>
      </c>
      <c r="H285" s="25"/>
      <c r="I285" s="25"/>
      <c r="J285" s="25"/>
      <c r="K285" s="25"/>
    </row>
    <row r="286" spans="1:11" ht="14.1" customHeight="1" x14ac:dyDescent="0.25">
      <c r="A286" s="25"/>
      <c r="B286" s="25"/>
      <c r="C286" s="40" t="s">
        <v>95</v>
      </c>
      <c r="D286" s="41">
        <v>0</v>
      </c>
      <c r="E286" s="41">
        <v>0</v>
      </c>
      <c r="F286" s="41">
        <v>0</v>
      </c>
      <c r="G286" s="41">
        <v>0</v>
      </c>
      <c r="H286" s="25"/>
      <c r="I286" s="25"/>
      <c r="J286" s="25"/>
      <c r="K286" s="25"/>
    </row>
    <row r="287" spans="1:11" ht="14.1" customHeight="1" x14ac:dyDescent="0.25">
      <c r="A287" s="25"/>
      <c r="B287" s="25"/>
      <c r="C287" s="40" t="s">
        <v>96</v>
      </c>
      <c r="D287" s="41">
        <v>0</v>
      </c>
      <c r="E287" s="41">
        <v>10995000</v>
      </c>
      <c r="F287" s="41">
        <v>0</v>
      </c>
      <c r="G287" s="41">
        <v>0</v>
      </c>
      <c r="H287" s="25"/>
      <c r="I287" s="25"/>
      <c r="J287" s="25"/>
      <c r="K287" s="25"/>
    </row>
    <row r="288" spans="1:11" ht="14.1" customHeight="1" x14ac:dyDescent="0.25">
      <c r="A288" s="25"/>
      <c r="B288" s="25"/>
      <c r="C288" s="40" t="s">
        <v>83</v>
      </c>
      <c r="D288" s="41">
        <v>0</v>
      </c>
      <c r="E288" s="41">
        <v>10995000</v>
      </c>
      <c r="F288" s="41">
        <v>0</v>
      </c>
      <c r="G288" s="41">
        <v>0</v>
      </c>
      <c r="H288" s="25"/>
      <c r="I288" s="25"/>
      <c r="J288" s="25"/>
      <c r="K288" s="25"/>
    </row>
    <row r="289" spans="1:11" ht="14.1" customHeight="1" x14ac:dyDescent="0.25">
      <c r="A289" s="25"/>
      <c r="B289" s="25"/>
      <c r="C289" s="40" t="s">
        <v>92</v>
      </c>
      <c r="D289" s="41">
        <v>0</v>
      </c>
      <c r="E289" s="41">
        <v>0</v>
      </c>
      <c r="F289" s="41">
        <v>0</v>
      </c>
      <c r="G289" s="41">
        <v>0</v>
      </c>
      <c r="H289" s="25"/>
      <c r="I289" s="25"/>
      <c r="J289" s="25"/>
      <c r="K289" s="25"/>
    </row>
    <row r="290" spans="1:11" ht="14.1" customHeight="1" x14ac:dyDescent="0.25">
      <c r="A290" s="25"/>
      <c r="B290" s="25"/>
      <c r="C290" s="40" t="s">
        <v>93</v>
      </c>
      <c r="D290" s="41">
        <v>0</v>
      </c>
      <c r="E290" s="41">
        <v>0</v>
      </c>
      <c r="F290" s="41">
        <v>0</v>
      </c>
      <c r="G290" s="41">
        <v>0</v>
      </c>
      <c r="H290" s="25"/>
      <c r="I290" s="25"/>
      <c r="J290" s="25"/>
      <c r="K290" s="25"/>
    </row>
    <row r="291" spans="1:11" ht="14.1" customHeight="1" x14ac:dyDescent="0.25">
      <c r="A291" s="25"/>
      <c r="B291" s="25"/>
      <c r="C291" s="40" t="s">
        <v>94</v>
      </c>
      <c r="D291" s="41">
        <v>0</v>
      </c>
      <c r="E291" s="41">
        <v>0</v>
      </c>
      <c r="F291" s="41">
        <v>0</v>
      </c>
      <c r="G291" s="41">
        <v>0</v>
      </c>
      <c r="H291" s="25"/>
      <c r="I291" s="25"/>
      <c r="J291" s="25"/>
      <c r="K291" s="25"/>
    </row>
    <row r="292" spans="1:11" ht="14.1" customHeight="1" x14ac:dyDescent="0.25">
      <c r="A292" s="25"/>
      <c r="B292" s="25"/>
      <c r="C292" s="40" t="s">
        <v>95</v>
      </c>
      <c r="D292" s="41">
        <v>0</v>
      </c>
      <c r="E292" s="41">
        <v>0</v>
      </c>
      <c r="F292" s="41">
        <v>0</v>
      </c>
      <c r="G292" s="41">
        <v>0</v>
      </c>
      <c r="H292" s="25"/>
      <c r="I292" s="25"/>
      <c r="J292" s="25"/>
      <c r="K292" s="25"/>
    </row>
    <row r="293" spans="1:11" ht="14.1" customHeight="1" x14ac:dyDescent="0.25">
      <c r="A293" s="25"/>
      <c r="B293" s="25"/>
      <c r="C293" s="40" t="s">
        <v>97</v>
      </c>
      <c r="D293" s="41">
        <v>0</v>
      </c>
      <c r="E293" s="41">
        <v>0</v>
      </c>
      <c r="F293" s="41">
        <v>0</v>
      </c>
      <c r="G293" s="41">
        <v>0</v>
      </c>
      <c r="H293" s="25"/>
      <c r="I293" s="25"/>
      <c r="J293" s="25"/>
      <c r="K293" s="25"/>
    </row>
    <row r="294" spans="1:11" ht="14.1" customHeight="1" x14ac:dyDescent="0.25">
      <c r="A294" s="25"/>
      <c r="B294" s="25"/>
      <c r="C294" s="40" t="s">
        <v>83</v>
      </c>
      <c r="D294" s="41">
        <v>0</v>
      </c>
      <c r="E294" s="41">
        <v>0</v>
      </c>
      <c r="F294" s="41">
        <v>0</v>
      </c>
      <c r="G294" s="41">
        <v>0</v>
      </c>
      <c r="H294" s="25"/>
      <c r="I294" s="25"/>
      <c r="J294" s="25"/>
      <c r="K294" s="25"/>
    </row>
    <row r="295" spans="1:11" ht="14.1" customHeight="1" x14ac:dyDescent="0.25">
      <c r="A295" s="25"/>
      <c r="B295" s="25"/>
      <c r="C295" s="40" t="s">
        <v>92</v>
      </c>
      <c r="D295" s="41">
        <v>0</v>
      </c>
      <c r="E295" s="41">
        <v>0</v>
      </c>
      <c r="F295" s="41">
        <v>0</v>
      </c>
      <c r="G295" s="41">
        <v>0</v>
      </c>
      <c r="H295" s="25"/>
      <c r="I295" s="25"/>
      <c r="J295" s="25"/>
      <c r="K295" s="25"/>
    </row>
    <row r="296" spans="1:11" ht="14.1" customHeight="1" x14ac:dyDescent="0.25">
      <c r="A296" s="25"/>
      <c r="B296" s="25"/>
      <c r="C296" s="40" t="s">
        <v>93</v>
      </c>
      <c r="D296" s="41">
        <v>0</v>
      </c>
      <c r="E296" s="41">
        <v>0</v>
      </c>
      <c r="F296" s="41">
        <v>0</v>
      </c>
      <c r="G296" s="41">
        <v>0</v>
      </c>
      <c r="H296" s="25"/>
      <c r="I296" s="25"/>
      <c r="J296" s="25"/>
      <c r="K296" s="25"/>
    </row>
    <row r="297" spans="1:11" ht="14.1" customHeight="1" x14ac:dyDescent="0.25">
      <c r="A297" s="25"/>
      <c r="B297" s="25"/>
      <c r="C297" s="40" t="s">
        <v>94</v>
      </c>
      <c r="D297" s="41">
        <v>0</v>
      </c>
      <c r="E297" s="41">
        <v>0</v>
      </c>
      <c r="F297" s="41">
        <v>0</v>
      </c>
      <c r="G297" s="41">
        <v>0</v>
      </c>
      <c r="H297" s="25"/>
      <c r="I297" s="25"/>
      <c r="J297" s="25"/>
      <c r="K297" s="25"/>
    </row>
    <row r="298" spans="1:11" ht="14.1" customHeight="1" x14ac:dyDescent="0.25">
      <c r="A298" s="25"/>
      <c r="B298" s="25"/>
      <c r="C298" s="40" t="s">
        <v>95</v>
      </c>
      <c r="D298" s="41">
        <v>0</v>
      </c>
      <c r="E298" s="41">
        <v>0</v>
      </c>
      <c r="F298" s="41">
        <v>0</v>
      </c>
      <c r="G298" s="41">
        <v>0</v>
      </c>
      <c r="H298" s="25"/>
      <c r="I298" s="25"/>
      <c r="J298" s="25"/>
      <c r="K298" s="25"/>
    </row>
    <row r="299" spans="1:11" ht="14.1" customHeight="1" x14ac:dyDescent="0.25">
      <c r="A299" s="25"/>
      <c r="B299" s="25"/>
      <c r="C299" s="40" t="s">
        <v>98</v>
      </c>
      <c r="D299" s="41">
        <v>0</v>
      </c>
      <c r="E299" s="41">
        <v>0</v>
      </c>
      <c r="F299" s="41">
        <v>0</v>
      </c>
      <c r="G299" s="41">
        <v>0</v>
      </c>
      <c r="H299" s="25"/>
      <c r="I299" s="25"/>
      <c r="J299" s="25"/>
      <c r="K299" s="25"/>
    </row>
    <row r="300" spans="1:11" ht="14.1" customHeight="1" x14ac:dyDescent="0.25">
      <c r="A300" s="25"/>
      <c r="B300" s="25"/>
      <c r="C300" s="40" t="s">
        <v>99</v>
      </c>
      <c r="D300" s="41">
        <v>0</v>
      </c>
      <c r="E300" s="41">
        <v>0</v>
      </c>
      <c r="F300" s="41">
        <v>0</v>
      </c>
      <c r="G300" s="41">
        <v>0</v>
      </c>
      <c r="H300" s="25"/>
      <c r="I300" s="25"/>
      <c r="J300" s="25"/>
      <c r="K300" s="25"/>
    </row>
    <row r="301" spans="1:11" ht="14.1" customHeight="1" x14ac:dyDescent="0.25">
      <c r="A301" s="25"/>
      <c r="B301" s="25"/>
      <c r="C301" s="36" t="s">
        <v>100</v>
      </c>
      <c r="D301" s="41">
        <v>0</v>
      </c>
      <c r="E301" s="41">
        <v>10995000</v>
      </c>
      <c r="F301" s="41">
        <v>0</v>
      </c>
      <c r="G301" s="41">
        <v>0</v>
      </c>
      <c r="H301" s="25"/>
      <c r="I301" s="25"/>
      <c r="J301" s="25"/>
      <c r="K301" s="25"/>
    </row>
    <row r="302" spans="1:11" ht="14.1" customHeight="1" x14ac:dyDescent="0.25">
      <c r="A302" s="25"/>
      <c r="B302" s="25"/>
      <c r="C302" s="29" t="s">
        <v>823</v>
      </c>
      <c r="D302" s="1585" t="s">
        <v>824</v>
      </c>
      <c r="E302" s="1586"/>
      <c r="F302" s="1586"/>
      <c r="G302" s="1586"/>
      <c r="H302" s="25"/>
      <c r="I302" s="25"/>
      <c r="J302" s="25"/>
      <c r="K302" s="25"/>
    </row>
    <row r="303" spans="1:11" ht="14.1" customHeight="1" x14ac:dyDescent="0.25">
      <c r="A303" s="25"/>
      <c r="B303" s="25"/>
      <c r="C303" s="30" t="s">
        <v>50</v>
      </c>
      <c r="D303" s="1575" t="s">
        <v>825</v>
      </c>
      <c r="E303" s="1576"/>
      <c r="F303" s="1576"/>
      <c r="G303" s="1576"/>
      <c r="H303" s="25"/>
      <c r="I303" s="25"/>
      <c r="J303" s="25"/>
      <c r="K303" s="25"/>
    </row>
    <row r="304" spans="1:11" ht="14.1" customHeight="1" x14ac:dyDescent="0.25">
      <c r="A304" s="25"/>
      <c r="B304" s="25"/>
      <c r="C304" s="31" t="s">
        <v>52</v>
      </c>
      <c r="D304" s="1587" t="s">
        <v>826</v>
      </c>
      <c r="E304" s="1588"/>
      <c r="F304" s="1588"/>
      <c r="G304" s="1588"/>
      <c r="H304" s="25"/>
      <c r="I304" s="25"/>
      <c r="J304" s="25"/>
      <c r="K304" s="25"/>
    </row>
    <row r="305" spans="1:11" ht="14.1" customHeight="1" x14ac:dyDescent="0.25">
      <c r="A305" s="25"/>
      <c r="B305" s="25"/>
      <c r="C305" s="31" t="s">
        <v>54</v>
      </c>
      <c r="D305" s="1587" t="s">
        <v>236</v>
      </c>
      <c r="E305" s="1588"/>
      <c r="F305" s="1588"/>
      <c r="G305" s="1588"/>
      <c r="H305" s="25"/>
      <c r="I305" s="25"/>
      <c r="J305" s="25"/>
      <c r="K305" s="25"/>
    </row>
    <row r="306" spans="1:11" ht="15" customHeight="1" x14ac:dyDescent="0.25">
      <c r="A306" s="25"/>
      <c r="B306" s="25"/>
      <c r="C306" s="32"/>
      <c r="D306" s="33">
        <v>2023</v>
      </c>
      <c r="E306" s="33">
        <v>2024</v>
      </c>
      <c r="F306" s="33">
        <v>2025</v>
      </c>
      <c r="G306" s="33">
        <v>2026</v>
      </c>
      <c r="H306" s="25"/>
      <c r="I306" s="25"/>
      <c r="J306" s="25"/>
      <c r="K306" s="25"/>
    </row>
    <row r="307" spans="1:11" ht="15" customHeight="1" x14ac:dyDescent="0.25">
      <c r="A307" s="25"/>
      <c r="B307" s="25"/>
      <c r="C307" s="34"/>
      <c r="D307" s="35" t="s">
        <v>17</v>
      </c>
      <c r="E307" s="35" t="s">
        <v>18</v>
      </c>
      <c r="F307" s="35" t="s">
        <v>18</v>
      </c>
      <c r="G307" s="35" t="s">
        <v>18</v>
      </c>
      <c r="H307" s="25"/>
      <c r="I307" s="25"/>
      <c r="J307" s="25"/>
      <c r="K307" s="25"/>
    </row>
    <row r="308" spans="1:11" ht="14.1" customHeight="1" x14ac:dyDescent="0.25">
      <c r="A308" s="25"/>
      <c r="B308" s="25"/>
      <c r="C308" s="38" t="s">
        <v>56</v>
      </c>
      <c r="D308" s="39" t="s">
        <v>237</v>
      </c>
      <c r="E308" s="39" t="s">
        <v>238</v>
      </c>
      <c r="F308" s="39" t="s">
        <v>324</v>
      </c>
      <c r="G308" s="39" t="s">
        <v>324</v>
      </c>
      <c r="H308" s="25"/>
      <c r="I308" s="25"/>
      <c r="J308" s="25"/>
      <c r="K308" s="25"/>
    </row>
    <row r="309" spans="1:11" ht="14.1" customHeight="1" x14ac:dyDescent="0.25">
      <c r="A309" s="25"/>
      <c r="B309" s="25"/>
      <c r="C309" s="38" t="s">
        <v>59</v>
      </c>
      <c r="D309" s="39" t="s">
        <v>827</v>
      </c>
      <c r="E309" s="39" t="s">
        <v>827</v>
      </c>
      <c r="F309" s="39" t="s">
        <v>827</v>
      </c>
      <c r="G309" s="39" t="s">
        <v>827</v>
      </c>
      <c r="H309" s="25"/>
      <c r="I309" s="25"/>
      <c r="J309" s="25"/>
      <c r="K309" s="25"/>
    </row>
    <row r="310" spans="1:11" ht="14.1" customHeight="1" x14ac:dyDescent="0.25">
      <c r="A310" s="25"/>
      <c r="B310" s="25"/>
      <c r="C310" s="38" t="s">
        <v>63</v>
      </c>
      <c r="D310" s="39" t="s">
        <v>109</v>
      </c>
      <c r="E310" s="39" t="s">
        <v>828</v>
      </c>
      <c r="F310" s="39" t="s">
        <v>829</v>
      </c>
      <c r="G310" s="39" t="s">
        <v>829</v>
      </c>
      <c r="H310" s="25"/>
      <c r="I310" s="25"/>
      <c r="J310" s="25"/>
      <c r="K310" s="25"/>
    </row>
    <row r="311" spans="1:11" ht="14.1" customHeight="1" x14ac:dyDescent="0.25">
      <c r="A311" s="25"/>
      <c r="B311" s="25"/>
      <c r="C311" s="38" t="s">
        <v>68</v>
      </c>
      <c r="D311" s="39" t="s">
        <v>69</v>
      </c>
      <c r="E311" s="39" t="s">
        <v>249</v>
      </c>
      <c r="F311" s="39" t="s">
        <v>830</v>
      </c>
      <c r="G311" s="39" t="s">
        <v>75</v>
      </c>
      <c r="H311" s="25"/>
      <c r="I311" s="25"/>
      <c r="J311" s="25"/>
      <c r="K311" s="25"/>
    </row>
    <row r="312" spans="1:11" ht="14.1" customHeight="1" x14ac:dyDescent="0.25">
      <c r="A312" s="25"/>
      <c r="B312" s="25"/>
      <c r="C312" s="38" t="s">
        <v>73</v>
      </c>
      <c r="D312" s="39" t="s">
        <v>69</v>
      </c>
      <c r="E312" s="39" t="s">
        <v>75</v>
      </c>
      <c r="F312" s="39" t="s">
        <v>75</v>
      </c>
      <c r="G312" s="39" t="s">
        <v>75</v>
      </c>
      <c r="H312" s="25"/>
      <c r="I312" s="25"/>
      <c r="J312" s="25"/>
      <c r="K312" s="25"/>
    </row>
    <row r="313" spans="1:11" ht="14.1" customHeight="1" x14ac:dyDescent="0.25">
      <c r="A313" s="25"/>
      <c r="B313" s="25"/>
      <c r="C313" s="38" t="s">
        <v>77</v>
      </c>
      <c r="D313" s="39" t="s">
        <v>69</v>
      </c>
      <c r="E313" s="39" t="s">
        <v>223</v>
      </c>
      <c r="F313" s="39" t="s">
        <v>831</v>
      </c>
      <c r="G313" s="39" t="s">
        <v>75</v>
      </c>
      <c r="H313" s="25"/>
      <c r="I313" s="25"/>
      <c r="J313" s="25"/>
      <c r="K313" s="25"/>
    </row>
    <row r="314" spans="1:11" ht="14.1" customHeight="1" x14ac:dyDescent="0.25">
      <c r="A314" s="25"/>
      <c r="B314" s="25"/>
      <c r="C314" s="1589" t="s">
        <v>81</v>
      </c>
      <c r="D314" s="1590"/>
      <c r="E314" s="1590"/>
      <c r="F314" s="1590"/>
      <c r="G314" s="1590"/>
      <c r="H314" s="25"/>
      <c r="I314" s="25"/>
      <c r="J314" s="25"/>
      <c r="K314" s="25"/>
    </row>
    <row r="315" spans="1:11" ht="14.1" customHeight="1" x14ac:dyDescent="0.25">
      <c r="A315" s="25"/>
      <c r="B315" s="25"/>
      <c r="C315" s="32"/>
      <c r="D315" s="33">
        <v>2023</v>
      </c>
      <c r="E315" s="33">
        <v>2024</v>
      </c>
      <c r="F315" s="33">
        <v>2025</v>
      </c>
      <c r="G315" s="33">
        <v>2026</v>
      </c>
      <c r="H315" s="25"/>
      <c r="I315" s="25"/>
      <c r="J315" s="25"/>
      <c r="K315" s="25"/>
    </row>
    <row r="316" spans="1:11" ht="14.1" customHeight="1" x14ac:dyDescent="0.25">
      <c r="A316" s="25"/>
      <c r="B316" s="25"/>
      <c r="C316" s="34"/>
      <c r="D316" s="35" t="s">
        <v>17</v>
      </c>
      <c r="E316" s="35" t="s">
        <v>18</v>
      </c>
      <c r="F316" s="35" t="s">
        <v>18</v>
      </c>
      <c r="G316" s="35" t="s">
        <v>18</v>
      </c>
      <c r="H316" s="25"/>
      <c r="I316" s="25"/>
      <c r="J316" s="25"/>
      <c r="K316" s="25"/>
    </row>
    <row r="317" spans="1:11" ht="14.1" customHeight="1" x14ac:dyDescent="0.25">
      <c r="A317" s="25"/>
      <c r="B317" s="25"/>
      <c r="C317" s="40" t="s">
        <v>82</v>
      </c>
      <c r="D317" s="41">
        <v>0</v>
      </c>
      <c r="E317" s="41">
        <v>0</v>
      </c>
      <c r="F317" s="41">
        <v>0</v>
      </c>
      <c r="G317" s="41">
        <v>0</v>
      </c>
      <c r="H317" s="25"/>
      <c r="I317" s="25"/>
      <c r="J317" s="25"/>
      <c r="K317" s="25"/>
    </row>
    <row r="318" spans="1:11" ht="14.1" customHeight="1" x14ac:dyDescent="0.25">
      <c r="A318" s="25"/>
      <c r="B318" s="25"/>
      <c r="C318" s="40" t="s">
        <v>83</v>
      </c>
      <c r="D318" s="41">
        <v>0</v>
      </c>
      <c r="E318" s="41">
        <v>0</v>
      </c>
      <c r="F318" s="41">
        <v>0</v>
      </c>
      <c r="G318" s="41">
        <v>0</v>
      </c>
      <c r="H318" s="25"/>
      <c r="I318" s="25"/>
      <c r="J318" s="25"/>
      <c r="K318" s="25"/>
    </row>
    <row r="319" spans="1:11" ht="14.1" customHeight="1" x14ac:dyDescent="0.25">
      <c r="A319" s="25"/>
      <c r="B319" s="25"/>
      <c r="C319" s="40" t="s">
        <v>84</v>
      </c>
      <c r="D319" s="41">
        <v>0</v>
      </c>
      <c r="E319" s="41">
        <v>0</v>
      </c>
      <c r="F319" s="41">
        <v>0</v>
      </c>
      <c r="G319" s="41">
        <v>0</v>
      </c>
      <c r="H319" s="25"/>
      <c r="I319" s="25"/>
      <c r="J319" s="25"/>
      <c r="K319" s="25"/>
    </row>
    <row r="320" spans="1:11" ht="14.1" customHeight="1" x14ac:dyDescent="0.25">
      <c r="A320" s="25"/>
      <c r="B320" s="25"/>
      <c r="C320" s="40" t="s">
        <v>85</v>
      </c>
      <c r="D320" s="41">
        <v>0</v>
      </c>
      <c r="E320" s="41">
        <v>0</v>
      </c>
      <c r="F320" s="41">
        <v>0</v>
      </c>
      <c r="G320" s="41">
        <v>0</v>
      </c>
      <c r="H320" s="25"/>
      <c r="I320" s="25"/>
      <c r="J320" s="25"/>
      <c r="K320" s="25"/>
    </row>
    <row r="321" spans="1:11" ht="14.1" customHeight="1" x14ac:dyDescent="0.25">
      <c r="A321" s="25"/>
      <c r="B321" s="25"/>
      <c r="C321" s="40" t="s">
        <v>83</v>
      </c>
      <c r="D321" s="41">
        <v>0</v>
      </c>
      <c r="E321" s="41">
        <v>0</v>
      </c>
      <c r="F321" s="41">
        <v>0</v>
      </c>
      <c r="G321" s="41">
        <v>0</v>
      </c>
      <c r="H321" s="25"/>
      <c r="I321" s="25"/>
      <c r="J321" s="25"/>
      <c r="K321" s="25"/>
    </row>
    <row r="322" spans="1:11" ht="14.1" customHeight="1" x14ac:dyDescent="0.25">
      <c r="A322" s="25"/>
      <c r="B322" s="25"/>
      <c r="C322" s="40" t="s">
        <v>84</v>
      </c>
      <c r="D322" s="41">
        <v>0</v>
      </c>
      <c r="E322" s="41">
        <v>0</v>
      </c>
      <c r="F322" s="41">
        <v>0</v>
      </c>
      <c r="G322" s="41">
        <v>0</v>
      </c>
      <c r="H322" s="25"/>
      <c r="I322" s="25"/>
      <c r="J322" s="25"/>
      <c r="K322" s="25"/>
    </row>
    <row r="323" spans="1:11" ht="14.1" customHeight="1" x14ac:dyDescent="0.25">
      <c r="A323" s="25"/>
      <c r="B323" s="25"/>
      <c r="C323" s="40" t="s">
        <v>86</v>
      </c>
      <c r="D323" s="41">
        <v>0</v>
      </c>
      <c r="E323" s="41">
        <v>0</v>
      </c>
      <c r="F323" s="41">
        <v>0</v>
      </c>
      <c r="G323" s="41">
        <v>0</v>
      </c>
      <c r="H323" s="25"/>
      <c r="I323" s="25"/>
      <c r="J323" s="25"/>
      <c r="K323" s="25"/>
    </row>
    <row r="324" spans="1:11" ht="14.1" customHeight="1" x14ac:dyDescent="0.25">
      <c r="A324" s="25"/>
      <c r="B324" s="25"/>
      <c r="C324" s="40" t="s">
        <v>83</v>
      </c>
      <c r="D324" s="41">
        <v>0</v>
      </c>
      <c r="E324" s="41">
        <v>0</v>
      </c>
      <c r="F324" s="41">
        <v>0</v>
      </c>
      <c r="G324" s="41">
        <v>0</v>
      </c>
      <c r="H324" s="25"/>
      <c r="I324" s="25"/>
      <c r="J324" s="25"/>
      <c r="K324" s="25"/>
    </row>
    <row r="325" spans="1:11" ht="14.1" customHeight="1" x14ac:dyDescent="0.25">
      <c r="A325" s="25"/>
      <c r="B325" s="25"/>
      <c r="C325" s="40" t="s">
        <v>84</v>
      </c>
      <c r="D325" s="41">
        <v>0</v>
      </c>
      <c r="E325" s="41">
        <v>0</v>
      </c>
      <c r="F325" s="41">
        <v>0</v>
      </c>
      <c r="G325" s="41">
        <v>0</v>
      </c>
      <c r="H325" s="25"/>
      <c r="I325" s="25"/>
      <c r="J325" s="25"/>
      <c r="K325" s="25"/>
    </row>
    <row r="326" spans="1:11" ht="14.1" customHeight="1" x14ac:dyDescent="0.25">
      <c r="A326" s="25"/>
      <c r="B326" s="25"/>
      <c r="C326" s="40" t="s">
        <v>87</v>
      </c>
      <c r="D326" s="41">
        <v>0</v>
      </c>
      <c r="E326" s="41">
        <v>0</v>
      </c>
      <c r="F326" s="41">
        <v>0</v>
      </c>
      <c r="G326" s="41">
        <v>0</v>
      </c>
      <c r="H326" s="25"/>
      <c r="I326" s="25"/>
      <c r="J326" s="25"/>
      <c r="K326" s="25"/>
    </row>
    <row r="327" spans="1:11" ht="14.1" customHeight="1" x14ac:dyDescent="0.25">
      <c r="A327" s="25"/>
      <c r="B327" s="25"/>
      <c r="C327" s="40" t="s">
        <v>83</v>
      </c>
      <c r="D327" s="41">
        <v>0</v>
      </c>
      <c r="E327" s="41">
        <v>0</v>
      </c>
      <c r="F327" s="41">
        <v>0</v>
      </c>
      <c r="G327" s="41">
        <v>0</v>
      </c>
      <c r="H327" s="25"/>
      <c r="I327" s="25"/>
      <c r="J327" s="25"/>
      <c r="K327" s="25"/>
    </row>
    <row r="328" spans="1:11" ht="14.1" customHeight="1" x14ac:dyDescent="0.25">
      <c r="A328" s="25"/>
      <c r="B328" s="25"/>
      <c r="C328" s="40" t="s">
        <v>84</v>
      </c>
      <c r="D328" s="41">
        <v>0</v>
      </c>
      <c r="E328" s="41">
        <v>0</v>
      </c>
      <c r="F328" s="41">
        <v>0</v>
      </c>
      <c r="G328" s="41">
        <v>0</v>
      </c>
      <c r="H328" s="25"/>
      <c r="I328" s="25"/>
      <c r="J328" s="25"/>
      <c r="K328" s="25"/>
    </row>
    <row r="329" spans="1:11" ht="14.1" customHeight="1" x14ac:dyDescent="0.25">
      <c r="A329" s="25"/>
      <c r="B329" s="25"/>
      <c r="C329" s="40" t="s">
        <v>88</v>
      </c>
      <c r="D329" s="41">
        <v>0</v>
      </c>
      <c r="E329" s="41">
        <v>0</v>
      </c>
      <c r="F329" s="41">
        <v>0</v>
      </c>
      <c r="G329" s="41">
        <v>0</v>
      </c>
      <c r="H329" s="25"/>
      <c r="I329" s="25"/>
      <c r="J329" s="25"/>
      <c r="K329" s="25"/>
    </row>
    <row r="330" spans="1:11" ht="14.1" customHeight="1" x14ac:dyDescent="0.25">
      <c r="A330" s="25"/>
      <c r="B330" s="25"/>
      <c r="C330" s="40" t="s">
        <v>83</v>
      </c>
      <c r="D330" s="41">
        <v>0</v>
      </c>
      <c r="E330" s="41">
        <v>0</v>
      </c>
      <c r="F330" s="41">
        <v>0</v>
      </c>
      <c r="G330" s="41">
        <v>0</v>
      </c>
      <c r="H330" s="25"/>
      <c r="I330" s="25"/>
      <c r="J330" s="25"/>
      <c r="K330" s="25"/>
    </row>
    <row r="331" spans="1:11" ht="14.1" customHeight="1" x14ac:dyDescent="0.25">
      <c r="A331" s="25"/>
      <c r="B331" s="25"/>
      <c r="C331" s="40" t="s">
        <v>84</v>
      </c>
      <c r="D331" s="41">
        <v>0</v>
      </c>
      <c r="E331" s="41">
        <v>0</v>
      </c>
      <c r="F331" s="41">
        <v>0</v>
      </c>
      <c r="G331" s="41">
        <v>0</v>
      </c>
      <c r="H331" s="25"/>
      <c r="I331" s="25"/>
      <c r="J331" s="25"/>
      <c r="K331" s="25"/>
    </row>
    <row r="332" spans="1:11" ht="14.1" customHeight="1" x14ac:dyDescent="0.25">
      <c r="A332" s="25"/>
      <c r="B332" s="25"/>
      <c r="C332" s="40" t="s">
        <v>89</v>
      </c>
      <c r="D332" s="41">
        <v>0</v>
      </c>
      <c r="E332" s="41">
        <v>0</v>
      </c>
      <c r="F332" s="41">
        <v>0</v>
      </c>
      <c r="G332" s="41">
        <v>0</v>
      </c>
      <c r="H332" s="25"/>
      <c r="I332" s="25"/>
      <c r="J332" s="25"/>
      <c r="K332" s="25"/>
    </row>
    <row r="333" spans="1:11" ht="14.1" customHeight="1" x14ac:dyDescent="0.25">
      <c r="A333" s="25"/>
      <c r="B333" s="25"/>
      <c r="C333" s="40" t="s">
        <v>83</v>
      </c>
      <c r="D333" s="41">
        <v>0</v>
      </c>
      <c r="E333" s="41">
        <v>0</v>
      </c>
      <c r="F333" s="41">
        <v>0</v>
      </c>
      <c r="G333" s="41">
        <v>0</v>
      </c>
      <c r="H333" s="25"/>
      <c r="I333" s="25"/>
      <c r="J333" s="25"/>
      <c r="K333" s="25"/>
    </row>
    <row r="334" spans="1:11" ht="14.1" customHeight="1" x14ac:dyDescent="0.25">
      <c r="A334" s="25"/>
      <c r="B334" s="25"/>
      <c r="C334" s="40" t="s">
        <v>84</v>
      </c>
      <c r="D334" s="41">
        <v>0</v>
      </c>
      <c r="E334" s="41">
        <v>0</v>
      </c>
      <c r="F334" s="41">
        <v>0</v>
      </c>
      <c r="G334" s="41">
        <v>0</v>
      </c>
      <c r="H334" s="25"/>
      <c r="I334" s="25"/>
      <c r="J334" s="25"/>
      <c r="K334" s="25"/>
    </row>
    <row r="335" spans="1:11" ht="14.1" customHeight="1" x14ac:dyDescent="0.25">
      <c r="A335" s="25"/>
      <c r="B335" s="25"/>
      <c r="C335" s="40" t="s">
        <v>90</v>
      </c>
      <c r="D335" s="41">
        <v>0</v>
      </c>
      <c r="E335" s="41">
        <v>0</v>
      </c>
      <c r="F335" s="41">
        <v>0</v>
      </c>
      <c r="G335" s="41">
        <v>0</v>
      </c>
      <c r="H335" s="25"/>
      <c r="I335" s="25"/>
      <c r="J335" s="25"/>
      <c r="K335" s="25"/>
    </row>
    <row r="336" spans="1:11" ht="14.1" customHeight="1" x14ac:dyDescent="0.25">
      <c r="A336" s="25"/>
      <c r="B336" s="25"/>
      <c r="C336" s="40" t="s">
        <v>83</v>
      </c>
      <c r="D336" s="41">
        <v>0</v>
      </c>
      <c r="E336" s="41">
        <v>0</v>
      </c>
      <c r="F336" s="41">
        <v>0</v>
      </c>
      <c r="G336" s="41">
        <v>0</v>
      </c>
      <c r="H336" s="25"/>
      <c r="I336" s="25"/>
      <c r="J336" s="25"/>
      <c r="K336" s="25"/>
    </row>
    <row r="337" spans="1:11" ht="14.1" customHeight="1" x14ac:dyDescent="0.25">
      <c r="A337" s="25"/>
      <c r="B337" s="25"/>
      <c r="C337" s="40" t="s">
        <v>84</v>
      </c>
      <c r="D337" s="41">
        <v>0</v>
      </c>
      <c r="E337" s="41">
        <v>0</v>
      </c>
      <c r="F337" s="41">
        <v>0</v>
      </c>
      <c r="G337" s="41">
        <v>0</v>
      </c>
      <c r="H337" s="25"/>
      <c r="I337" s="25"/>
      <c r="J337" s="25"/>
      <c r="K337" s="25"/>
    </row>
    <row r="338" spans="1:11" ht="14.1" customHeight="1" x14ac:dyDescent="0.25">
      <c r="A338" s="25"/>
      <c r="B338" s="25"/>
      <c r="C338" s="40" t="s">
        <v>91</v>
      </c>
      <c r="D338" s="41">
        <v>0</v>
      </c>
      <c r="E338" s="41">
        <v>0</v>
      </c>
      <c r="F338" s="41">
        <v>0</v>
      </c>
      <c r="G338" s="41">
        <v>0</v>
      </c>
      <c r="H338" s="25"/>
      <c r="I338" s="25"/>
      <c r="J338" s="25"/>
      <c r="K338" s="25"/>
    </row>
    <row r="339" spans="1:11" ht="14.1" customHeight="1" x14ac:dyDescent="0.25">
      <c r="A339" s="25"/>
      <c r="B339" s="25"/>
      <c r="C339" s="40" t="s">
        <v>83</v>
      </c>
      <c r="D339" s="41">
        <v>0</v>
      </c>
      <c r="E339" s="41">
        <v>0</v>
      </c>
      <c r="F339" s="41">
        <v>0</v>
      </c>
      <c r="G339" s="41">
        <v>0</v>
      </c>
      <c r="H339" s="25"/>
      <c r="I339" s="25"/>
      <c r="J339" s="25"/>
      <c r="K339" s="25"/>
    </row>
    <row r="340" spans="1:11" ht="14.1" customHeight="1" x14ac:dyDescent="0.25">
      <c r="A340" s="25"/>
      <c r="B340" s="25"/>
      <c r="C340" s="40" t="s">
        <v>92</v>
      </c>
      <c r="D340" s="41">
        <v>0</v>
      </c>
      <c r="E340" s="41">
        <v>0</v>
      </c>
      <c r="F340" s="41">
        <v>0</v>
      </c>
      <c r="G340" s="41">
        <v>0</v>
      </c>
      <c r="H340" s="25"/>
      <c r="I340" s="25"/>
      <c r="J340" s="25"/>
      <c r="K340" s="25"/>
    </row>
    <row r="341" spans="1:11" ht="14.1" customHeight="1" x14ac:dyDescent="0.25">
      <c r="A341" s="25"/>
      <c r="B341" s="25"/>
      <c r="C341" s="40" t="s">
        <v>93</v>
      </c>
      <c r="D341" s="41">
        <v>0</v>
      </c>
      <c r="E341" s="41">
        <v>0</v>
      </c>
      <c r="F341" s="41">
        <v>0</v>
      </c>
      <c r="G341" s="41">
        <v>0</v>
      </c>
      <c r="H341" s="25"/>
      <c r="I341" s="25"/>
      <c r="J341" s="25"/>
      <c r="K341" s="25"/>
    </row>
    <row r="342" spans="1:11" ht="14.1" customHeight="1" x14ac:dyDescent="0.25">
      <c r="A342" s="25"/>
      <c r="B342" s="25"/>
      <c r="C342" s="40" t="s">
        <v>94</v>
      </c>
      <c r="D342" s="41">
        <v>0</v>
      </c>
      <c r="E342" s="41">
        <v>0</v>
      </c>
      <c r="F342" s="41">
        <v>0</v>
      </c>
      <c r="G342" s="41">
        <v>0</v>
      </c>
      <c r="H342" s="25"/>
      <c r="I342" s="25"/>
      <c r="J342" s="25"/>
      <c r="K342" s="25"/>
    </row>
    <row r="343" spans="1:11" ht="14.1" customHeight="1" x14ac:dyDescent="0.25">
      <c r="A343" s="25"/>
      <c r="B343" s="25"/>
      <c r="C343" s="40" t="s">
        <v>95</v>
      </c>
      <c r="D343" s="41">
        <v>0</v>
      </c>
      <c r="E343" s="41">
        <v>0</v>
      </c>
      <c r="F343" s="41">
        <v>0</v>
      </c>
      <c r="G343" s="41">
        <v>0</v>
      </c>
      <c r="H343" s="25"/>
      <c r="I343" s="25"/>
      <c r="J343" s="25"/>
      <c r="K343" s="25"/>
    </row>
    <row r="344" spans="1:11" ht="14.1" customHeight="1" x14ac:dyDescent="0.25">
      <c r="A344" s="25"/>
      <c r="B344" s="25"/>
      <c r="C344" s="40" t="s">
        <v>96</v>
      </c>
      <c r="D344" s="41">
        <v>0</v>
      </c>
      <c r="E344" s="41">
        <v>10000000</v>
      </c>
      <c r="F344" s="41">
        <v>10000000</v>
      </c>
      <c r="G344" s="41">
        <v>10000000</v>
      </c>
      <c r="H344" s="25"/>
      <c r="I344" s="25"/>
      <c r="J344" s="25"/>
      <c r="K344" s="25"/>
    </row>
    <row r="345" spans="1:11" ht="14.1" customHeight="1" x14ac:dyDescent="0.25">
      <c r="A345" s="25"/>
      <c r="B345" s="25"/>
      <c r="C345" s="40" t="s">
        <v>83</v>
      </c>
      <c r="D345" s="41">
        <v>0</v>
      </c>
      <c r="E345" s="41">
        <v>10000000</v>
      </c>
      <c r="F345" s="41">
        <v>10000000</v>
      </c>
      <c r="G345" s="41">
        <v>10000000</v>
      </c>
      <c r="H345" s="25"/>
      <c r="I345" s="25"/>
      <c r="J345" s="25"/>
      <c r="K345" s="25"/>
    </row>
    <row r="346" spans="1:11" ht="14.1" customHeight="1" x14ac:dyDescent="0.25">
      <c r="A346" s="25"/>
      <c r="B346" s="25"/>
      <c r="C346" s="40" t="s">
        <v>92</v>
      </c>
      <c r="D346" s="41">
        <v>0</v>
      </c>
      <c r="E346" s="41">
        <v>0</v>
      </c>
      <c r="F346" s="41">
        <v>0</v>
      </c>
      <c r="G346" s="41">
        <v>0</v>
      </c>
      <c r="H346" s="25"/>
      <c r="I346" s="25"/>
      <c r="J346" s="25"/>
      <c r="K346" s="25"/>
    </row>
    <row r="347" spans="1:11" ht="14.1" customHeight="1" x14ac:dyDescent="0.25">
      <c r="A347" s="25"/>
      <c r="B347" s="25"/>
      <c r="C347" s="40" t="s">
        <v>93</v>
      </c>
      <c r="D347" s="41">
        <v>0</v>
      </c>
      <c r="E347" s="41">
        <v>0</v>
      </c>
      <c r="F347" s="41">
        <v>0</v>
      </c>
      <c r="G347" s="41">
        <v>0</v>
      </c>
      <c r="H347" s="25"/>
      <c r="I347" s="25"/>
      <c r="J347" s="25"/>
      <c r="K347" s="25"/>
    </row>
    <row r="348" spans="1:11" ht="14.1" customHeight="1" x14ac:dyDescent="0.25">
      <c r="A348" s="25"/>
      <c r="B348" s="25"/>
      <c r="C348" s="40" t="s">
        <v>94</v>
      </c>
      <c r="D348" s="41">
        <v>0</v>
      </c>
      <c r="E348" s="41">
        <v>0</v>
      </c>
      <c r="F348" s="41">
        <v>0</v>
      </c>
      <c r="G348" s="41">
        <v>0</v>
      </c>
      <c r="H348" s="25"/>
      <c r="I348" s="25"/>
      <c r="J348" s="25"/>
      <c r="K348" s="25"/>
    </row>
    <row r="349" spans="1:11" ht="14.1" customHeight="1" x14ac:dyDescent="0.25">
      <c r="A349" s="25"/>
      <c r="B349" s="25"/>
      <c r="C349" s="40" t="s">
        <v>95</v>
      </c>
      <c r="D349" s="41">
        <v>0</v>
      </c>
      <c r="E349" s="41">
        <v>0</v>
      </c>
      <c r="F349" s="41">
        <v>0</v>
      </c>
      <c r="G349" s="41">
        <v>0</v>
      </c>
      <c r="H349" s="25"/>
      <c r="I349" s="25"/>
      <c r="J349" s="25"/>
      <c r="K349" s="25"/>
    </row>
    <row r="350" spans="1:11" ht="14.1" customHeight="1" x14ac:dyDescent="0.25">
      <c r="A350" s="25"/>
      <c r="B350" s="25"/>
      <c r="C350" s="40" t="s">
        <v>97</v>
      </c>
      <c r="D350" s="41">
        <v>0</v>
      </c>
      <c r="E350" s="41">
        <v>0</v>
      </c>
      <c r="F350" s="41">
        <v>0</v>
      </c>
      <c r="G350" s="41">
        <v>0</v>
      </c>
      <c r="H350" s="25"/>
      <c r="I350" s="25"/>
      <c r="J350" s="25"/>
      <c r="K350" s="25"/>
    </row>
    <row r="351" spans="1:11" ht="14.1" customHeight="1" x14ac:dyDescent="0.25">
      <c r="A351" s="25"/>
      <c r="B351" s="25"/>
      <c r="C351" s="40" t="s">
        <v>83</v>
      </c>
      <c r="D351" s="41">
        <v>0</v>
      </c>
      <c r="E351" s="41">
        <v>0</v>
      </c>
      <c r="F351" s="41">
        <v>0</v>
      </c>
      <c r="G351" s="41">
        <v>0</v>
      </c>
      <c r="H351" s="25"/>
      <c r="I351" s="25"/>
      <c r="J351" s="25"/>
      <c r="K351" s="25"/>
    </row>
    <row r="352" spans="1:11" ht="14.1" customHeight="1" x14ac:dyDescent="0.25">
      <c r="A352" s="25"/>
      <c r="B352" s="25"/>
      <c r="C352" s="40" t="s">
        <v>92</v>
      </c>
      <c r="D352" s="41">
        <v>0</v>
      </c>
      <c r="E352" s="41">
        <v>0</v>
      </c>
      <c r="F352" s="41">
        <v>0</v>
      </c>
      <c r="G352" s="41">
        <v>0</v>
      </c>
      <c r="H352" s="25"/>
      <c r="I352" s="25"/>
      <c r="J352" s="25"/>
      <c r="K352" s="25"/>
    </row>
    <row r="353" spans="1:11" ht="14.1" customHeight="1" x14ac:dyDescent="0.25">
      <c r="A353" s="25"/>
      <c r="B353" s="25"/>
      <c r="C353" s="40" t="s">
        <v>93</v>
      </c>
      <c r="D353" s="41">
        <v>0</v>
      </c>
      <c r="E353" s="41">
        <v>0</v>
      </c>
      <c r="F353" s="41">
        <v>0</v>
      </c>
      <c r="G353" s="41">
        <v>0</v>
      </c>
      <c r="H353" s="25"/>
      <c r="I353" s="25"/>
      <c r="J353" s="25"/>
      <c r="K353" s="25"/>
    </row>
    <row r="354" spans="1:11" ht="14.1" customHeight="1" x14ac:dyDescent="0.25">
      <c r="A354" s="25"/>
      <c r="B354" s="25"/>
      <c r="C354" s="40" t="s">
        <v>94</v>
      </c>
      <c r="D354" s="41">
        <v>0</v>
      </c>
      <c r="E354" s="41">
        <v>0</v>
      </c>
      <c r="F354" s="41">
        <v>0</v>
      </c>
      <c r="G354" s="41">
        <v>0</v>
      </c>
      <c r="H354" s="25"/>
      <c r="I354" s="25"/>
      <c r="J354" s="25"/>
      <c r="K354" s="25"/>
    </row>
    <row r="355" spans="1:11" ht="14.1" customHeight="1" x14ac:dyDescent="0.25">
      <c r="A355" s="25"/>
      <c r="B355" s="25"/>
      <c r="C355" s="40" t="s">
        <v>95</v>
      </c>
      <c r="D355" s="41">
        <v>0</v>
      </c>
      <c r="E355" s="41">
        <v>0</v>
      </c>
      <c r="F355" s="41">
        <v>0</v>
      </c>
      <c r="G355" s="41">
        <v>0</v>
      </c>
      <c r="H355" s="25"/>
      <c r="I355" s="25"/>
      <c r="J355" s="25"/>
      <c r="K355" s="25"/>
    </row>
    <row r="356" spans="1:11" ht="14.1" customHeight="1" x14ac:dyDescent="0.25">
      <c r="A356" s="25"/>
      <c r="B356" s="25"/>
      <c r="C356" s="40" t="s">
        <v>98</v>
      </c>
      <c r="D356" s="41">
        <v>0</v>
      </c>
      <c r="E356" s="41">
        <v>0</v>
      </c>
      <c r="F356" s="41">
        <v>0</v>
      </c>
      <c r="G356" s="41">
        <v>0</v>
      </c>
      <c r="H356" s="25"/>
      <c r="I356" s="25"/>
      <c r="J356" s="25"/>
      <c r="K356" s="25"/>
    </row>
    <row r="357" spans="1:11" ht="14.1" customHeight="1" x14ac:dyDescent="0.25">
      <c r="A357" s="25"/>
      <c r="B357" s="25"/>
      <c r="C357" s="40" t="s">
        <v>99</v>
      </c>
      <c r="D357" s="41">
        <v>0</v>
      </c>
      <c r="E357" s="41">
        <v>0</v>
      </c>
      <c r="F357" s="41">
        <v>0</v>
      </c>
      <c r="G357" s="41">
        <v>0</v>
      </c>
      <c r="H357" s="25"/>
      <c r="I357" s="25"/>
      <c r="J357" s="25"/>
      <c r="K357" s="25"/>
    </row>
    <row r="358" spans="1:11" ht="14.1" customHeight="1" x14ac:dyDescent="0.25">
      <c r="A358" s="25"/>
      <c r="B358" s="25"/>
      <c r="C358" s="36" t="s">
        <v>100</v>
      </c>
      <c r="D358" s="41">
        <v>0</v>
      </c>
      <c r="E358" s="41">
        <v>10000000</v>
      </c>
      <c r="F358" s="41">
        <v>10000000</v>
      </c>
      <c r="G358" s="41">
        <v>10000000</v>
      </c>
      <c r="H358" s="25"/>
      <c r="I358" s="25"/>
      <c r="J358" s="25"/>
      <c r="K358" s="25"/>
    </row>
    <row r="359" spans="1:11" ht="14.1" customHeight="1" x14ac:dyDescent="0.25">
      <c r="A359" s="25"/>
      <c r="B359" s="25"/>
      <c r="C359" s="29" t="s">
        <v>832</v>
      </c>
      <c r="D359" s="1585" t="s">
        <v>833</v>
      </c>
      <c r="E359" s="1586"/>
      <c r="F359" s="1586"/>
      <c r="G359" s="1586"/>
      <c r="H359" s="25"/>
      <c r="I359" s="25"/>
      <c r="J359" s="25"/>
      <c r="K359" s="25"/>
    </row>
    <row r="360" spans="1:11" ht="14.1" customHeight="1" x14ac:dyDescent="0.25">
      <c r="A360" s="25"/>
      <c r="B360" s="25"/>
      <c r="C360" s="30" t="s">
        <v>50</v>
      </c>
      <c r="D360" s="1575" t="s">
        <v>834</v>
      </c>
      <c r="E360" s="1576"/>
      <c r="F360" s="1576"/>
      <c r="G360" s="1576"/>
      <c r="H360" s="25"/>
      <c r="I360" s="25"/>
      <c r="J360" s="25"/>
      <c r="K360" s="25"/>
    </row>
    <row r="361" spans="1:11" ht="14.1" customHeight="1" x14ac:dyDescent="0.25">
      <c r="A361" s="25"/>
      <c r="B361" s="25"/>
      <c r="C361" s="31" t="s">
        <v>52</v>
      </c>
      <c r="D361" s="1587" t="s">
        <v>835</v>
      </c>
      <c r="E361" s="1588"/>
      <c r="F361" s="1588"/>
      <c r="G361" s="1588"/>
      <c r="H361" s="25"/>
      <c r="I361" s="25"/>
      <c r="J361" s="25"/>
      <c r="K361" s="25"/>
    </row>
    <row r="362" spans="1:11" ht="14.1" customHeight="1" x14ac:dyDescent="0.25">
      <c r="A362" s="25"/>
      <c r="B362" s="25"/>
      <c r="C362" s="31" t="s">
        <v>54</v>
      </c>
      <c r="D362" s="1587" t="s">
        <v>836</v>
      </c>
      <c r="E362" s="1588"/>
      <c r="F362" s="1588"/>
      <c r="G362" s="1588"/>
      <c r="H362" s="25"/>
      <c r="I362" s="25"/>
      <c r="J362" s="25"/>
      <c r="K362" s="25"/>
    </row>
    <row r="363" spans="1:11" ht="15" customHeight="1" x14ac:dyDescent="0.25">
      <c r="A363" s="25"/>
      <c r="B363" s="25"/>
      <c r="C363" s="32"/>
      <c r="D363" s="33">
        <v>2023</v>
      </c>
      <c r="E363" s="33">
        <v>2024</v>
      </c>
      <c r="F363" s="33">
        <v>2025</v>
      </c>
      <c r="G363" s="33">
        <v>2026</v>
      </c>
      <c r="H363" s="25"/>
      <c r="I363" s="25"/>
      <c r="J363" s="25"/>
      <c r="K363" s="25"/>
    </row>
    <row r="364" spans="1:11" ht="15" customHeight="1" x14ac:dyDescent="0.25">
      <c r="A364" s="25"/>
      <c r="B364" s="25"/>
      <c r="C364" s="34"/>
      <c r="D364" s="35" t="s">
        <v>17</v>
      </c>
      <c r="E364" s="35" t="s">
        <v>18</v>
      </c>
      <c r="F364" s="35" t="s">
        <v>18</v>
      </c>
      <c r="G364" s="35" t="s">
        <v>18</v>
      </c>
      <c r="H364" s="25"/>
      <c r="I364" s="25"/>
      <c r="J364" s="25"/>
      <c r="K364" s="25"/>
    </row>
    <row r="365" spans="1:11" ht="14.1" customHeight="1" x14ac:dyDescent="0.25">
      <c r="A365" s="25"/>
      <c r="B365" s="25"/>
      <c r="C365" s="38" t="s">
        <v>56</v>
      </c>
      <c r="D365" s="39" t="s">
        <v>238</v>
      </c>
      <c r="E365" s="39" t="s">
        <v>718</v>
      </c>
      <c r="F365" s="39" t="s">
        <v>128</v>
      </c>
      <c r="G365" s="39" t="s">
        <v>128</v>
      </c>
      <c r="H365" s="25"/>
      <c r="I365" s="25"/>
      <c r="J365" s="25"/>
      <c r="K365" s="25"/>
    </row>
    <row r="366" spans="1:11" ht="14.1" customHeight="1" x14ac:dyDescent="0.25">
      <c r="A366" s="25"/>
      <c r="B366" s="25"/>
      <c r="C366" s="38" t="s">
        <v>59</v>
      </c>
      <c r="D366" s="39" t="s">
        <v>75</v>
      </c>
      <c r="E366" s="39" t="s">
        <v>837</v>
      </c>
      <c r="F366" s="39" t="s">
        <v>838</v>
      </c>
      <c r="G366" s="39" t="s">
        <v>801</v>
      </c>
      <c r="H366" s="25"/>
      <c r="I366" s="25"/>
      <c r="J366" s="25"/>
      <c r="K366" s="25"/>
    </row>
    <row r="367" spans="1:11" ht="14.1" customHeight="1" x14ac:dyDescent="0.25">
      <c r="A367" s="25"/>
      <c r="B367" s="25"/>
      <c r="C367" s="38" t="s">
        <v>63</v>
      </c>
      <c r="D367" s="39" t="s">
        <v>75</v>
      </c>
      <c r="E367" s="39" t="s">
        <v>839</v>
      </c>
      <c r="F367" s="39" t="s">
        <v>838</v>
      </c>
      <c r="G367" s="39" t="s">
        <v>801</v>
      </c>
      <c r="H367" s="25"/>
      <c r="I367" s="25"/>
      <c r="J367" s="25"/>
      <c r="K367" s="25"/>
    </row>
    <row r="368" spans="1:11" ht="14.1" customHeight="1" x14ac:dyDescent="0.25">
      <c r="A368" s="25"/>
      <c r="B368" s="25"/>
      <c r="C368" s="38" t="s">
        <v>68</v>
      </c>
      <c r="D368" s="39" t="s">
        <v>69</v>
      </c>
      <c r="E368" s="39" t="s">
        <v>151</v>
      </c>
      <c r="F368" s="39" t="s">
        <v>418</v>
      </c>
      <c r="G368" s="39" t="s">
        <v>75</v>
      </c>
      <c r="H368" s="25"/>
      <c r="I368" s="25"/>
      <c r="J368" s="25"/>
      <c r="K368" s="25"/>
    </row>
    <row r="369" spans="1:11" ht="14.1" customHeight="1" x14ac:dyDescent="0.25">
      <c r="A369" s="25"/>
      <c r="B369" s="25"/>
      <c r="C369" s="38" t="s">
        <v>73</v>
      </c>
      <c r="D369" s="39" t="s">
        <v>69</v>
      </c>
      <c r="E369" s="39" t="s">
        <v>69</v>
      </c>
      <c r="F369" s="39" t="s">
        <v>840</v>
      </c>
      <c r="G369" s="39" t="s">
        <v>841</v>
      </c>
      <c r="H369" s="25"/>
      <c r="I369" s="25"/>
      <c r="J369" s="25"/>
      <c r="K369" s="25"/>
    </row>
    <row r="370" spans="1:11" ht="14.1" customHeight="1" x14ac:dyDescent="0.25">
      <c r="A370" s="25"/>
      <c r="B370" s="25"/>
      <c r="C370" s="38" t="s">
        <v>77</v>
      </c>
      <c r="D370" s="39" t="s">
        <v>69</v>
      </c>
      <c r="E370" s="39" t="s">
        <v>69</v>
      </c>
      <c r="F370" s="39" t="s">
        <v>842</v>
      </c>
      <c r="G370" s="39" t="s">
        <v>841</v>
      </c>
      <c r="H370" s="25"/>
      <c r="I370" s="25"/>
      <c r="J370" s="25"/>
      <c r="K370" s="25"/>
    </row>
    <row r="371" spans="1:11" ht="14.1" customHeight="1" x14ac:dyDescent="0.25">
      <c r="A371" s="25"/>
      <c r="B371" s="25"/>
      <c r="C371" s="1589" t="s">
        <v>81</v>
      </c>
      <c r="D371" s="1590"/>
      <c r="E371" s="1590"/>
      <c r="F371" s="1590"/>
      <c r="G371" s="1590"/>
      <c r="H371" s="25"/>
      <c r="I371" s="25"/>
      <c r="J371" s="25"/>
      <c r="K371" s="25"/>
    </row>
    <row r="372" spans="1:11" ht="14.1" customHeight="1" x14ac:dyDescent="0.25">
      <c r="A372" s="25"/>
      <c r="B372" s="25"/>
      <c r="C372" s="32"/>
      <c r="D372" s="33">
        <v>2023</v>
      </c>
      <c r="E372" s="33">
        <v>2024</v>
      </c>
      <c r="F372" s="33">
        <v>2025</v>
      </c>
      <c r="G372" s="33">
        <v>2026</v>
      </c>
      <c r="H372" s="25"/>
      <c r="I372" s="25"/>
      <c r="J372" s="25"/>
      <c r="K372" s="25"/>
    </row>
    <row r="373" spans="1:11" ht="14.1" customHeight="1" x14ac:dyDescent="0.25">
      <c r="A373" s="25"/>
      <c r="B373" s="25"/>
      <c r="C373" s="34"/>
      <c r="D373" s="35" t="s">
        <v>17</v>
      </c>
      <c r="E373" s="35" t="s">
        <v>18</v>
      </c>
      <c r="F373" s="35" t="s">
        <v>18</v>
      </c>
      <c r="G373" s="35" t="s">
        <v>18</v>
      </c>
      <c r="H373" s="25"/>
      <c r="I373" s="25"/>
      <c r="J373" s="25"/>
      <c r="K373" s="25"/>
    </row>
    <row r="374" spans="1:11" ht="14.1" customHeight="1" x14ac:dyDescent="0.25">
      <c r="A374" s="25"/>
      <c r="B374" s="25"/>
      <c r="C374" s="40" t="s">
        <v>82</v>
      </c>
      <c r="D374" s="41">
        <v>0</v>
      </c>
      <c r="E374" s="41">
        <v>0</v>
      </c>
      <c r="F374" s="41">
        <v>0</v>
      </c>
      <c r="G374" s="41">
        <v>0</v>
      </c>
      <c r="H374" s="25"/>
      <c r="I374" s="25"/>
      <c r="J374" s="25"/>
      <c r="K374" s="25"/>
    </row>
    <row r="375" spans="1:11" ht="14.1" customHeight="1" x14ac:dyDescent="0.25">
      <c r="A375" s="25"/>
      <c r="B375" s="25"/>
      <c r="C375" s="40" t="s">
        <v>83</v>
      </c>
      <c r="D375" s="41">
        <v>0</v>
      </c>
      <c r="E375" s="41">
        <v>0</v>
      </c>
      <c r="F375" s="41">
        <v>0</v>
      </c>
      <c r="G375" s="41">
        <v>0</v>
      </c>
      <c r="H375" s="25"/>
      <c r="I375" s="25"/>
      <c r="J375" s="25"/>
      <c r="K375" s="25"/>
    </row>
    <row r="376" spans="1:11" ht="14.1" customHeight="1" x14ac:dyDescent="0.25">
      <c r="A376" s="25"/>
      <c r="B376" s="25"/>
      <c r="C376" s="40" t="s">
        <v>84</v>
      </c>
      <c r="D376" s="41">
        <v>0</v>
      </c>
      <c r="E376" s="41">
        <v>0</v>
      </c>
      <c r="F376" s="41">
        <v>0</v>
      </c>
      <c r="G376" s="41">
        <v>0</v>
      </c>
      <c r="H376" s="25"/>
      <c r="I376" s="25"/>
      <c r="J376" s="25"/>
      <c r="K376" s="25"/>
    </row>
    <row r="377" spans="1:11" ht="14.1" customHeight="1" x14ac:dyDescent="0.25">
      <c r="A377" s="25"/>
      <c r="B377" s="25"/>
      <c r="C377" s="40" t="s">
        <v>85</v>
      </c>
      <c r="D377" s="41">
        <v>0</v>
      </c>
      <c r="E377" s="41">
        <v>0</v>
      </c>
      <c r="F377" s="41">
        <v>0</v>
      </c>
      <c r="G377" s="41">
        <v>0</v>
      </c>
      <c r="H377" s="25"/>
      <c r="I377" s="25"/>
      <c r="J377" s="25"/>
      <c r="K377" s="25"/>
    </row>
    <row r="378" spans="1:11" ht="14.1" customHeight="1" x14ac:dyDescent="0.25">
      <c r="A378" s="25"/>
      <c r="B378" s="25"/>
      <c r="C378" s="40" t="s">
        <v>83</v>
      </c>
      <c r="D378" s="41">
        <v>0</v>
      </c>
      <c r="E378" s="41">
        <v>0</v>
      </c>
      <c r="F378" s="41">
        <v>0</v>
      </c>
      <c r="G378" s="41">
        <v>0</v>
      </c>
      <c r="H378" s="25"/>
      <c r="I378" s="25"/>
      <c r="J378" s="25"/>
      <c r="K378" s="25"/>
    </row>
    <row r="379" spans="1:11" ht="14.1" customHeight="1" x14ac:dyDescent="0.25">
      <c r="A379" s="25"/>
      <c r="B379" s="25"/>
      <c r="C379" s="40" t="s">
        <v>84</v>
      </c>
      <c r="D379" s="41">
        <v>0</v>
      </c>
      <c r="E379" s="41">
        <v>0</v>
      </c>
      <c r="F379" s="41">
        <v>0</v>
      </c>
      <c r="G379" s="41">
        <v>0</v>
      </c>
      <c r="H379" s="25"/>
      <c r="I379" s="25"/>
      <c r="J379" s="25"/>
      <c r="K379" s="25"/>
    </row>
    <row r="380" spans="1:11" ht="14.1" customHeight="1" x14ac:dyDescent="0.25">
      <c r="A380" s="25"/>
      <c r="B380" s="25"/>
      <c r="C380" s="40" t="s">
        <v>86</v>
      </c>
      <c r="D380" s="41">
        <v>0</v>
      </c>
      <c r="E380" s="41">
        <v>0</v>
      </c>
      <c r="F380" s="41">
        <v>0</v>
      </c>
      <c r="G380" s="41">
        <v>0</v>
      </c>
      <c r="H380" s="25"/>
      <c r="I380" s="25"/>
      <c r="J380" s="25"/>
      <c r="K380" s="25"/>
    </row>
    <row r="381" spans="1:11" ht="14.1" customHeight="1" x14ac:dyDescent="0.25">
      <c r="A381" s="25"/>
      <c r="B381" s="25"/>
      <c r="C381" s="40" t="s">
        <v>83</v>
      </c>
      <c r="D381" s="41">
        <v>0</v>
      </c>
      <c r="E381" s="41">
        <v>0</v>
      </c>
      <c r="F381" s="41">
        <v>0</v>
      </c>
      <c r="G381" s="41">
        <v>0</v>
      </c>
      <c r="H381" s="25"/>
      <c r="I381" s="25"/>
      <c r="J381" s="25"/>
      <c r="K381" s="25"/>
    </row>
    <row r="382" spans="1:11" ht="14.1" customHeight="1" x14ac:dyDescent="0.25">
      <c r="A382" s="25"/>
      <c r="B382" s="25"/>
      <c r="C382" s="40" t="s">
        <v>84</v>
      </c>
      <c r="D382" s="41">
        <v>0</v>
      </c>
      <c r="E382" s="41">
        <v>0</v>
      </c>
      <c r="F382" s="41">
        <v>0</v>
      </c>
      <c r="G382" s="41">
        <v>0</v>
      </c>
      <c r="H382" s="25"/>
      <c r="I382" s="25"/>
      <c r="J382" s="25"/>
      <c r="K382" s="25"/>
    </row>
    <row r="383" spans="1:11" ht="14.1" customHeight="1" x14ac:dyDescent="0.25">
      <c r="A383" s="25"/>
      <c r="B383" s="25"/>
      <c r="C383" s="40" t="s">
        <v>87</v>
      </c>
      <c r="D383" s="41">
        <v>0</v>
      </c>
      <c r="E383" s="41">
        <v>0</v>
      </c>
      <c r="F383" s="41">
        <v>0</v>
      </c>
      <c r="G383" s="41">
        <v>0</v>
      </c>
      <c r="H383" s="25"/>
      <c r="I383" s="25"/>
      <c r="J383" s="25"/>
      <c r="K383" s="25"/>
    </row>
    <row r="384" spans="1:11" ht="14.1" customHeight="1" x14ac:dyDescent="0.25">
      <c r="A384" s="25"/>
      <c r="B384" s="25"/>
      <c r="C384" s="40" t="s">
        <v>83</v>
      </c>
      <c r="D384" s="41">
        <v>0</v>
      </c>
      <c r="E384" s="41">
        <v>0</v>
      </c>
      <c r="F384" s="41">
        <v>0</v>
      </c>
      <c r="G384" s="41">
        <v>0</v>
      </c>
      <c r="H384" s="25"/>
      <c r="I384" s="25"/>
      <c r="J384" s="25"/>
      <c r="K384" s="25"/>
    </row>
    <row r="385" spans="1:11" ht="14.1" customHeight="1" x14ac:dyDescent="0.25">
      <c r="A385" s="25"/>
      <c r="B385" s="25"/>
      <c r="C385" s="40" t="s">
        <v>84</v>
      </c>
      <c r="D385" s="41">
        <v>0</v>
      </c>
      <c r="E385" s="41">
        <v>0</v>
      </c>
      <c r="F385" s="41">
        <v>0</v>
      </c>
      <c r="G385" s="41">
        <v>0</v>
      </c>
      <c r="H385" s="25"/>
      <c r="I385" s="25"/>
      <c r="J385" s="25"/>
      <c r="K385" s="25"/>
    </row>
    <row r="386" spans="1:11" ht="14.1" customHeight="1" x14ac:dyDescent="0.25">
      <c r="A386" s="25"/>
      <c r="B386" s="25"/>
      <c r="C386" s="40" t="s">
        <v>88</v>
      </c>
      <c r="D386" s="41">
        <v>0</v>
      </c>
      <c r="E386" s="41">
        <v>0</v>
      </c>
      <c r="F386" s="41">
        <v>0</v>
      </c>
      <c r="G386" s="41">
        <v>0</v>
      </c>
      <c r="H386" s="25"/>
      <c r="I386" s="25"/>
      <c r="J386" s="25"/>
      <c r="K386" s="25"/>
    </row>
    <row r="387" spans="1:11" ht="14.1" customHeight="1" x14ac:dyDescent="0.25">
      <c r="A387" s="25"/>
      <c r="B387" s="25"/>
      <c r="C387" s="40" t="s">
        <v>83</v>
      </c>
      <c r="D387" s="41">
        <v>0</v>
      </c>
      <c r="E387" s="41">
        <v>0</v>
      </c>
      <c r="F387" s="41">
        <v>0</v>
      </c>
      <c r="G387" s="41">
        <v>0</v>
      </c>
      <c r="H387" s="25"/>
      <c r="I387" s="25"/>
      <c r="J387" s="25"/>
      <c r="K387" s="25"/>
    </row>
    <row r="388" spans="1:11" ht="14.1" customHeight="1" x14ac:dyDescent="0.25">
      <c r="A388" s="25"/>
      <c r="B388" s="25"/>
      <c r="C388" s="40" t="s">
        <v>84</v>
      </c>
      <c r="D388" s="41">
        <v>0</v>
      </c>
      <c r="E388" s="41">
        <v>0</v>
      </c>
      <c r="F388" s="41">
        <v>0</v>
      </c>
      <c r="G388" s="41">
        <v>0</v>
      </c>
      <c r="H388" s="25"/>
      <c r="I388" s="25"/>
      <c r="J388" s="25"/>
      <c r="K388" s="25"/>
    </row>
    <row r="389" spans="1:11" ht="14.1" customHeight="1" x14ac:dyDescent="0.25">
      <c r="A389" s="25"/>
      <c r="B389" s="25"/>
      <c r="C389" s="40" t="s">
        <v>89</v>
      </c>
      <c r="D389" s="41">
        <v>0</v>
      </c>
      <c r="E389" s="41">
        <v>0</v>
      </c>
      <c r="F389" s="41">
        <v>0</v>
      </c>
      <c r="G389" s="41">
        <v>0</v>
      </c>
      <c r="H389" s="25"/>
      <c r="I389" s="25"/>
      <c r="J389" s="25"/>
      <c r="K389" s="25"/>
    </row>
    <row r="390" spans="1:11" ht="14.1" customHeight="1" x14ac:dyDescent="0.25">
      <c r="A390" s="25"/>
      <c r="B390" s="25"/>
      <c r="C390" s="40" t="s">
        <v>83</v>
      </c>
      <c r="D390" s="41">
        <v>0</v>
      </c>
      <c r="E390" s="41">
        <v>0</v>
      </c>
      <c r="F390" s="41">
        <v>0</v>
      </c>
      <c r="G390" s="41">
        <v>0</v>
      </c>
      <c r="H390" s="25"/>
      <c r="I390" s="25"/>
      <c r="J390" s="25"/>
      <c r="K390" s="25"/>
    </row>
    <row r="391" spans="1:11" ht="14.1" customHeight="1" x14ac:dyDescent="0.25">
      <c r="A391" s="25"/>
      <c r="B391" s="25"/>
      <c r="C391" s="40" t="s">
        <v>84</v>
      </c>
      <c r="D391" s="41">
        <v>0</v>
      </c>
      <c r="E391" s="41">
        <v>0</v>
      </c>
      <c r="F391" s="41">
        <v>0</v>
      </c>
      <c r="G391" s="41">
        <v>0</v>
      </c>
      <c r="H391" s="25"/>
      <c r="I391" s="25"/>
      <c r="J391" s="25"/>
      <c r="K391" s="25"/>
    </row>
    <row r="392" spans="1:11" ht="14.1" customHeight="1" x14ac:dyDescent="0.25">
      <c r="A392" s="25"/>
      <c r="B392" s="25"/>
      <c r="C392" s="40" t="s">
        <v>90</v>
      </c>
      <c r="D392" s="41">
        <v>0</v>
      </c>
      <c r="E392" s="41">
        <v>0</v>
      </c>
      <c r="F392" s="41">
        <v>0</v>
      </c>
      <c r="G392" s="41">
        <v>0</v>
      </c>
      <c r="H392" s="25"/>
      <c r="I392" s="25"/>
      <c r="J392" s="25"/>
      <c r="K392" s="25"/>
    </row>
    <row r="393" spans="1:11" ht="14.1" customHeight="1" x14ac:dyDescent="0.25">
      <c r="A393" s="25"/>
      <c r="B393" s="25"/>
      <c r="C393" s="40" t="s">
        <v>83</v>
      </c>
      <c r="D393" s="41">
        <v>0</v>
      </c>
      <c r="E393" s="41">
        <v>0</v>
      </c>
      <c r="F393" s="41">
        <v>0</v>
      </c>
      <c r="G393" s="41">
        <v>0</v>
      </c>
      <c r="H393" s="25"/>
      <c r="I393" s="25"/>
      <c r="J393" s="25"/>
      <c r="K393" s="25"/>
    </row>
    <row r="394" spans="1:11" ht="14.1" customHeight="1" x14ac:dyDescent="0.25">
      <c r="A394" s="25"/>
      <c r="B394" s="25"/>
      <c r="C394" s="40" t="s">
        <v>84</v>
      </c>
      <c r="D394" s="41">
        <v>0</v>
      </c>
      <c r="E394" s="41">
        <v>0</v>
      </c>
      <c r="F394" s="41">
        <v>0</v>
      </c>
      <c r="G394" s="41">
        <v>0</v>
      </c>
      <c r="H394" s="25"/>
      <c r="I394" s="25"/>
      <c r="J394" s="25"/>
      <c r="K394" s="25"/>
    </row>
    <row r="395" spans="1:11" ht="14.1" customHeight="1" x14ac:dyDescent="0.25">
      <c r="A395" s="25"/>
      <c r="B395" s="25"/>
      <c r="C395" s="40" t="s">
        <v>91</v>
      </c>
      <c r="D395" s="41">
        <v>0</v>
      </c>
      <c r="E395" s="41">
        <v>0</v>
      </c>
      <c r="F395" s="41">
        <v>0</v>
      </c>
      <c r="G395" s="41">
        <v>0</v>
      </c>
      <c r="H395" s="25"/>
      <c r="I395" s="25"/>
      <c r="J395" s="25"/>
      <c r="K395" s="25"/>
    </row>
    <row r="396" spans="1:11" ht="14.1" customHeight="1" x14ac:dyDescent="0.25">
      <c r="A396" s="25"/>
      <c r="B396" s="25"/>
      <c r="C396" s="40" t="s">
        <v>83</v>
      </c>
      <c r="D396" s="41">
        <v>0</v>
      </c>
      <c r="E396" s="41">
        <v>0</v>
      </c>
      <c r="F396" s="41">
        <v>0</v>
      </c>
      <c r="G396" s="41">
        <v>0</v>
      </c>
      <c r="H396" s="25"/>
      <c r="I396" s="25"/>
      <c r="J396" s="25"/>
      <c r="K396" s="25"/>
    </row>
    <row r="397" spans="1:11" ht="14.1" customHeight="1" x14ac:dyDescent="0.25">
      <c r="A397" s="25"/>
      <c r="B397" s="25"/>
      <c r="C397" s="40" t="s">
        <v>92</v>
      </c>
      <c r="D397" s="41">
        <v>0</v>
      </c>
      <c r="E397" s="41">
        <v>0</v>
      </c>
      <c r="F397" s="41">
        <v>0</v>
      </c>
      <c r="G397" s="41">
        <v>0</v>
      </c>
      <c r="H397" s="25"/>
      <c r="I397" s="25"/>
      <c r="J397" s="25"/>
      <c r="K397" s="25"/>
    </row>
    <row r="398" spans="1:11" ht="14.1" customHeight="1" x14ac:dyDescent="0.25">
      <c r="A398" s="25"/>
      <c r="B398" s="25"/>
      <c r="C398" s="40" t="s">
        <v>93</v>
      </c>
      <c r="D398" s="41">
        <v>0</v>
      </c>
      <c r="E398" s="41">
        <v>0</v>
      </c>
      <c r="F398" s="41">
        <v>0</v>
      </c>
      <c r="G398" s="41">
        <v>0</v>
      </c>
      <c r="H398" s="25"/>
      <c r="I398" s="25"/>
      <c r="J398" s="25"/>
      <c r="K398" s="25"/>
    </row>
    <row r="399" spans="1:11" ht="14.1" customHeight="1" x14ac:dyDescent="0.25">
      <c r="A399" s="25"/>
      <c r="B399" s="25"/>
      <c r="C399" s="40" t="s">
        <v>94</v>
      </c>
      <c r="D399" s="41">
        <v>0</v>
      </c>
      <c r="E399" s="41">
        <v>0</v>
      </c>
      <c r="F399" s="41">
        <v>0</v>
      </c>
      <c r="G399" s="41">
        <v>0</v>
      </c>
      <c r="H399" s="25"/>
      <c r="I399" s="25"/>
      <c r="J399" s="25"/>
      <c r="K399" s="25"/>
    </row>
    <row r="400" spans="1:11" ht="14.1" customHeight="1" x14ac:dyDescent="0.25">
      <c r="A400" s="25"/>
      <c r="B400" s="25"/>
      <c r="C400" s="40" t="s">
        <v>95</v>
      </c>
      <c r="D400" s="41">
        <v>0</v>
      </c>
      <c r="E400" s="41">
        <v>0</v>
      </c>
      <c r="F400" s="41">
        <v>0</v>
      </c>
      <c r="G400" s="41">
        <v>0</v>
      </c>
      <c r="H400" s="25"/>
      <c r="I400" s="25"/>
      <c r="J400" s="25"/>
      <c r="K400" s="25"/>
    </row>
    <row r="401" spans="1:11" ht="14.1" customHeight="1" x14ac:dyDescent="0.25">
      <c r="A401" s="25"/>
      <c r="B401" s="25"/>
      <c r="C401" s="40" t="s">
        <v>96</v>
      </c>
      <c r="D401" s="41">
        <v>0</v>
      </c>
      <c r="E401" s="41">
        <v>26200000</v>
      </c>
      <c r="F401" s="41">
        <v>23600000</v>
      </c>
      <c r="G401" s="41">
        <v>1200000</v>
      </c>
      <c r="H401" s="25"/>
      <c r="I401" s="25"/>
      <c r="J401" s="25"/>
      <c r="K401" s="25"/>
    </row>
    <row r="402" spans="1:11" ht="14.1" customHeight="1" x14ac:dyDescent="0.25">
      <c r="A402" s="25"/>
      <c r="B402" s="25"/>
      <c r="C402" s="40" t="s">
        <v>83</v>
      </c>
      <c r="D402" s="41">
        <v>0</v>
      </c>
      <c r="E402" s="41">
        <v>26200000</v>
      </c>
      <c r="F402" s="41">
        <v>23600000</v>
      </c>
      <c r="G402" s="41">
        <v>1200000</v>
      </c>
      <c r="H402" s="25"/>
      <c r="I402" s="25"/>
      <c r="J402" s="25"/>
      <c r="K402" s="25"/>
    </row>
    <row r="403" spans="1:11" ht="14.1" customHeight="1" x14ac:dyDescent="0.25">
      <c r="A403" s="25"/>
      <c r="B403" s="25"/>
      <c r="C403" s="40" t="s">
        <v>92</v>
      </c>
      <c r="D403" s="41">
        <v>0</v>
      </c>
      <c r="E403" s="41">
        <v>0</v>
      </c>
      <c r="F403" s="41">
        <v>0</v>
      </c>
      <c r="G403" s="41">
        <v>0</v>
      </c>
      <c r="H403" s="25"/>
      <c r="I403" s="25"/>
      <c r="J403" s="25"/>
      <c r="K403" s="25"/>
    </row>
    <row r="404" spans="1:11" ht="14.1" customHeight="1" x14ac:dyDescent="0.25">
      <c r="A404" s="25"/>
      <c r="B404" s="25"/>
      <c r="C404" s="40" t="s">
        <v>93</v>
      </c>
      <c r="D404" s="41">
        <v>0</v>
      </c>
      <c r="E404" s="41">
        <v>0</v>
      </c>
      <c r="F404" s="41">
        <v>0</v>
      </c>
      <c r="G404" s="41">
        <v>0</v>
      </c>
      <c r="H404" s="25"/>
      <c r="I404" s="25"/>
      <c r="J404" s="25"/>
      <c r="K404" s="25"/>
    </row>
    <row r="405" spans="1:11" ht="14.1" customHeight="1" x14ac:dyDescent="0.25">
      <c r="A405" s="25"/>
      <c r="B405" s="25"/>
      <c r="C405" s="40" t="s">
        <v>94</v>
      </c>
      <c r="D405" s="41">
        <v>0</v>
      </c>
      <c r="E405" s="41">
        <v>0</v>
      </c>
      <c r="F405" s="41">
        <v>0</v>
      </c>
      <c r="G405" s="41">
        <v>0</v>
      </c>
      <c r="H405" s="25"/>
      <c r="I405" s="25"/>
      <c r="J405" s="25"/>
      <c r="K405" s="25"/>
    </row>
    <row r="406" spans="1:11" ht="14.1" customHeight="1" x14ac:dyDescent="0.25">
      <c r="A406" s="25"/>
      <c r="B406" s="25"/>
      <c r="C406" s="40" t="s">
        <v>95</v>
      </c>
      <c r="D406" s="41">
        <v>0</v>
      </c>
      <c r="E406" s="41">
        <v>0</v>
      </c>
      <c r="F406" s="41">
        <v>0</v>
      </c>
      <c r="G406" s="41">
        <v>0</v>
      </c>
      <c r="H406" s="25"/>
      <c r="I406" s="25"/>
      <c r="J406" s="25"/>
      <c r="K406" s="25"/>
    </row>
    <row r="407" spans="1:11" ht="14.1" customHeight="1" x14ac:dyDescent="0.25">
      <c r="A407" s="25"/>
      <c r="B407" s="25"/>
      <c r="C407" s="40" t="s">
        <v>97</v>
      </c>
      <c r="D407" s="41">
        <v>0</v>
      </c>
      <c r="E407" s="41">
        <v>0</v>
      </c>
      <c r="F407" s="41">
        <v>0</v>
      </c>
      <c r="G407" s="41">
        <v>0</v>
      </c>
      <c r="H407" s="25"/>
      <c r="I407" s="25"/>
      <c r="J407" s="25"/>
      <c r="K407" s="25"/>
    </row>
    <row r="408" spans="1:11" ht="14.1" customHeight="1" x14ac:dyDescent="0.25">
      <c r="A408" s="25"/>
      <c r="B408" s="25"/>
      <c r="C408" s="40" t="s">
        <v>83</v>
      </c>
      <c r="D408" s="41">
        <v>0</v>
      </c>
      <c r="E408" s="41">
        <v>0</v>
      </c>
      <c r="F408" s="41">
        <v>0</v>
      </c>
      <c r="G408" s="41">
        <v>0</v>
      </c>
      <c r="H408" s="25"/>
      <c r="I408" s="25"/>
      <c r="J408" s="25"/>
      <c r="K408" s="25"/>
    </row>
    <row r="409" spans="1:11" ht="14.1" customHeight="1" x14ac:dyDescent="0.25">
      <c r="A409" s="25"/>
      <c r="B409" s="25"/>
      <c r="C409" s="40" t="s">
        <v>92</v>
      </c>
      <c r="D409" s="41">
        <v>0</v>
      </c>
      <c r="E409" s="41">
        <v>0</v>
      </c>
      <c r="F409" s="41">
        <v>0</v>
      </c>
      <c r="G409" s="41">
        <v>0</v>
      </c>
      <c r="H409" s="25"/>
      <c r="I409" s="25"/>
      <c r="J409" s="25"/>
      <c r="K409" s="25"/>
    </row>
    <row r="410" spans="1:11" ht="14.1" customHeight="1" x14ac:dyDescent="0.25">
      <c r="A410" s="25"/>
      <c r="B410" s="25"/>
      <c r="C410" s="40" t="s">
        <v>93</v>
      </c>
      <c r="D410" s="41">
        <v>0</v>
      </c>
      <c r="E410" s="41">
        <v>0</v>
      </c>
      <c r="F410" s="41">
        <v>0</v>
      </c>
      <c r="G410" s="41">
        <v>0</v>
      </c>
      <c r="H410" s="25"/>
      <c r="I410" s="25"/>
      <c r="J410" s="25"/>
      <c r="K410" s="25"/>
    </row>
    <row r="411" spans="1:11" ht="14.1" customHeight="1" x14ac:dyDescent="0.25">
      <c r="A411" s="25"/>
      <c r="B411" s="25"/>
      <c r="C411" s="40" t="s">
        <v>94</v>
      </c>
      <c r="D411" s="41">
        <v>0</v>
      </c>
      <c r="E411" s="41">
        <v>0</v>
      </c>
      <c r="F411" s="41">
        <v>0</v>
      </c>
      <c r="G411" s="41">
        <v>0</v>
      </c>
      <c r="H411" s="25"/>
      <c r="I411" s="25"/>
      <c r="J411" s="25"/>
      <c r="K411" s="25"/>
    </row>
    <row r="412" spans="1:11" ht="14.1" customHeight="1" x14ac:dyDescent="0.25">
      <c r="A412" s="25"/>
      <c r="B412" s="25"/>
      <c r="C412" s="40" t="s">
        <v>95</v>
      </c>
      <c r="D412" s="41">
        <v>0</v>
      </c>
      <c r="E412" s="41">
        <v>0</v>
      </c>
      <c r="F412" s="41">
        <v>0</v>
      </c>
      <c r="G412" s="41">
        <v>0</v>
      </c>
      <c r="H412" s="25"/>
      <c r="I412" s="25"/>
      <c r="J412" s="25"/>
      <c r="K412" s="25"/>
    </row>
    <row r="413" spans="1:11" ht="14.1" customHeight="1" x14ac:dyDescent="0.25">
      <c r="A413" s="25"/>
      <c r="B413" s="25"/>
      <c r="C413" s="40" t="s">
        <v>98</v>
      </c>
      <c r="D413" s="41">
        <v>0</v>
      </c>
      <c r="E413" s="41">
        <v>0</v>
      </c>
      <c r="F413" s="41">
        <v>0</v>
      </c>
      <c r="G413" s="41">
        <v>0</v>
      </c>
      <c r="H413" s="25"/>
      <c r="I413" s="25"/>
      <c r="J413" s="25"/>
      <c r="K413" s="25"/>
    </row>
    <row r="414" spans="1:11" ht="14.1" customHeight="1" x14ac:dyDescent="0.25">
      <c r="A414" s="25"/>
      <c r="B414" s="25"/>
      <c r="C414" s="40" t="s">
        <v>99</v>
      </c>
      <c r="D414" s="41">
        <v>0</v>
      </c>
      <c r="E414" s="41">
        <v>0</v>
      </c>
      <c r="F414" s="41">
        <v>0</v>
      </c>
      <c r="G414" s="41">
        <v>0</v>
      </c>
      <c r="H414" s="25"/>
      <c r="I414" s="25"/>
      <c r="J414" s="25"/>
      <c r="K414" s="25"/>
    </row>
    <row r="415" spans="1:11" ht="14.1" customHeight="1" x14ac:dyDescent="0.25">
      <c r="A415" s="25"/>
      <c r="B415" s="25"/>
      <c r="C415" s="36" t="s">
        <v>100</v>
      </c>
      <c r="D415" s="41">
        <v>0</v>
      </c>
      <c r="E415" s="41">
        <v>26200000</v>
      </c>
      <c r="F415" s="41">
        <v>23600000</v>
      </c>
      <c r="G415" s="41">
        <v>1200000</v>
      </c>
      <c r="H415" s="25"/>
      <c r="I415" s="25"/>
      <c r="J415" s="25"/>
      <c r="K415" s="25"/>
    </row>
    <row r="416" spans="1:11" ht="14.1" customHeight="1" x14ac:dyDescent="0.25">
      <c r="A416" s="25"/>
      <c r="B416" s="25"/>
      <c r="C416" s="29" t="s">
        <v>843</v>
      </c>
      <c r="D416" s="1585" t="s">
        <v>844</v>
      </c>
      <c r="E416" s="1586"/>
      <c r="F416" s="1586"/>
      <c r="G416" s="1586"/>
      <c r="H416" s="25"/>
      <c r="I416" s="25"/>
      <c r="J416" s="25"/>
      <c r="K416" s="25"/>
    </row>
    <row r="417" spans="1:11" ht="14.1" customHeight="1" x14ac:dyDescent="0.25">
      <c r="A417" s="25"/>
      <c r="B417" s="25"/>
      <c r="C417" s="30" t="s">
        <v>50</v>
      </c>
      <c r="D417" s="1575" t="s">
        <v>845</v>
      </c>
      <c r="E417" s="1576"/>
      <c r="F417" s="1576"/>
      <c r="G417" s="1576"/>
      <c r="H417" s="25"/>
      <c r="I417" s="25"/>
      <c r="J417" s="25"/>
      <c r="K417" s="25"/>
    </row>
    <row r="418" spans="1:11" ht="14.1" customHeight="1" x14ac:dyDescent="0.25">
      <c r="A418" s="25"/>
      <c r="B418" s="25"/>
      <c r="C418" s="31" t="s">
        <v>52</v>
      </c>
      <c r="D418" s="1587" t="s">
        <v>846</v>
      </c>
      <c r="E418" s="1588"/>
      <c r="F418" s="1588"/>
      <c r="G418" s="1588"/>
      <c r="H418" s="25"/>
      <c r="I418" s="25"/>
      <c r="J418" s="25"/>
      <c r="K418" s="25"/>
    </row>
    <row r="419" spans="1:11" ht="14.1" customHeight="1" x14ac:dyDescent="0.25">
      <c r="A419" s="25"/>
      <c r="B419" s="25"/>
      <c r="C419" s="31" t="s">
        <v>54</v>
      </c>
      <c r="D419" s="1587" t="s">
        <v>236</v>
      </c>
      <c r="E419" s="1588"/>
      <c r="F419" s="1588"/>
      <c r="G419" s="1588"/>
      <c r="H419" s="25"/>
      <c r="I419" s="25"/>
      <c r="J419" s="25"/>
      <c r="K419" s="25"/>
    </row>
    <row r="420" spans="1:11" ht="15" customHeight="1" x14ac:dyDescent="0.25">
      <c r="A420" s="25"/>
      <c r="B420" s="25"/>
      <c r="C420" s="32"/>
      <c r="D420" s="33">
        <v>2023</v>
      </c>
      <c r="E420" s="33">
        <v>2024</v>
      </c>
      <c r="F420" s="33">
        <v>2025</v>
      </c>
      <c r="G420" s="33">
        <v>2026</v>
      </c>
      <c r="H420" s="25"/>
      <c r="I420" s="25"/>
      <c r="J420" s="25"/>
      <c r="K420" s="25"/>
    </row>
    <row r="421" spans="1:11" ht="15" customHeight="1" x14ac:dyDescent="0.25">
      <c r="A421" s="25"/>
      <c r="B421" s="25"/>
      <c r="C421" s="34"/>
      <c r="D421" s="35" t="s">
        <v>17</v>
      </c>
      <c r="E421" s="35" t="s">
        <v>18</v>
      </c>
      <c r="F421" s="35" t="s">
        <v>18</v>
      </c>
      <c r="G421" s="35" t="s">
        <v>18</v>
      </c>
      <c r="H421" s="25"/>
      <c r="I421" s="25"/>
      <c r="J421" s="25"/>
      <c r="K421" s="25"/>
    </row>
    <row r="422" spans="1:11" ht="14.1" customHeight="1" x14ac:dyDescent="0.25">
      <c r="A422" s="25"/>
      <c r="B422" s="25"/>
      <c r="C422" s="38" t="s">
        <v>56</v>
      </c>
      <c r="D422" s="39" t="s">
        <v>75</v>
      </c>
      <c r="E422" s="39" t="s">
        <v>128</v>
      </c>
      <c r="F422" s="39" t="s">
        <v>128</v>
      </c>
      <c r="G422" s="39" t="s">
        <v>718</v>
      </c>
      <c r="H422" s="25"/>
      <c r="I422" s="25"/>
      <c r="J422" s="25"/>
      <c r="K422" s="25"/>
    </row>
    <row r="423" spans="1:11" ht="14.1" customHeight="1" x14ac:dyDescent="0.25">
      <c r="A423" s="25"/>
      <c r="B423" s="25"/>
      <c r="C423" s="38" t="s">
        <v>59</v>
      </c>
      <c r="D423" s="39" t="s">
        <v>75</v>
      </c>
      <c r="E423" s="39" t="s">
        <v>847</v>
      </c>
      <c r="F423" s="39" t="s">
        <v>848</v>
      </c>
      <c r="G423" s="39" t="s">
        <v>849</v>
      </c>
      <c r="H423" s="25"/>
      <c r="I423" s="25"/>
      <c r="J423" s="25"/>
      <c r="K423" s="25"/>
    </row>
    <row r="424" spans="1:11" ht="14.1" customHeight="1" x14ac:dyDescent="0.25">
      <c r="A424" s="25"/>
      <c r="B424" s="25"/>
      <c r="C424" s="38" t="s">
        <v>63</v>
      </c>
      <c r="D424" s="39" t="s">
        <v>75</v>
      </c>
      <c r="E424" s="39" t="s">
        <v>847</v>
      </c>
      <c r="F424" s="39" t="s">
        <v>848</v>
      </c>
      <c r="G424" s="39" t="s">
        <v>850</v>
      </c>
      <c r="H424" s="25"/>
      <c r="I424" s="25"/>
      <c r="J424" s="25"/>
      <c r="K424" s="25"/>
    </row>
    <row r="425" spans="1:11" ht="14.1" customHeight="1" x14ac:dyDescent="0.25">
      <c r="A425" s="25"/>
      <c r="B425" s="25"/>
      <c r="C425" s="38" t="s">
        <v>68</v>
      </c>
      <c r="D425" s="39" t="s">
        <v>69</v>
      </c>
      <c r="E425" s="39" t="s">
        <v>69</v>
      </c>
      <c r="F425" s="39" t="s">
        <v>75</v>
      </c>
      <c r="G425" s="39" t="s">
        <v>128</v>
      </c>
      <c r="H425" s="25"/>
      <c r="I425" s="25"/>
      <c r="J425" s="25"/>
      <c r="K425" s="25"/>
    </row>
    <row r="426" spans="1:11" ht="14.1" customHeight="1" x14ac:dyDescent="0.25">
      <c r="A426" s="25"/>
      <c r="B426" s="25"/>
      <c r="C426" s="38" t="s">
        <v>73</v>
      </c>
      <c r="D426" s="39" t="s">
        <v>69</v>
      </c>
      <c r="E426" s="39" t="s">
        <v>69</v>
      </c>
      <c r="F426" s="39" t="s">
        <v>851</v>
      </c>
      <c r="G426" s="39" t="s">
        <v>852</v>
      </c>
      <c r="H426" s="25"/>
      <c r="I426" s="25"/>
      <c r="J426" s="25"/>
      <c r="K426" s="25"/>
    </row>
    <row r="427" spans="1:11" ht="14.1" customHeight="1" x14ac:dyDescent="0.25">
      <c r="A427" s="25"/>
      <c r="B427" s="25"/>
      <c r="C427" s="38" t="s">
        <v>77</v>
      </c>
      <c r="D427" s="39" t="s">
        <v>69</v>
      </c>
      <c r="E427" s="39" t="s">
        <v>69</v>
      </c>
      <c r="F427" s="39" t="s">
        <v>851</v>
      </c>
      <c r="G427" s="39" t="s">
        <v>853</v>
      </c>
      <c r="H427" s="25"/>
      <c r="I427" s="25"/>
      <c r="J427" s="25"/>
      <c r="K427" s="25"/>
    </row>
    <row r="428" spans="1:11" ht="14.1" customHeight="1" x14ac:dyDescent="0.25">
      <c r="A428" s="25"/>
      <c r="B428" s="25"/>
      <c r="C428" s="1589" t="s">
        <v>81</v>
      </c>
      <c r="D428" s="1590"/>
      <c r="E428" s="1590"/>
      <c r="F428" s="1590"/>
      <c r="G428" s="1590"/>
      <c r="H428" s="25"/>
      <c r="I428" s="25"/>
      <c r="J428" s="25"/>
      <c r="K428" s="25"/>
    </row>
    <row r="429" spans="1:11" ht="14.1" customHeight="1" x14ac:dyDescent="0.25">
      <c r="A429" s="25"/>
      <c r="B429" s="25"/>
      <c r="C429" s="32"/>
      <c r="D429" s="33">
        <v>2023</v>
      </c>
      <c r="E429" s="33">
        <v>2024</v>
      </c>
      <c r="F429" s="33">
        <v>2025</v>
      </c>
      <c r="G429" s="33">
        <v>2026</v>
      </c>
      <c r="H429" s="25"/>
      <c r="I429" s="25"/>
      <c r="J429" s="25"/>
      <c r="K429" s="25"/>
    </row>
    <row r="430" spans="1:11" ht="14.1" customHeight="1" x14ac:dyDescent="0.25">
      <c r="A430" s="25"/>
      <c r="B430" s="25"/>
      <c r="C430" s="34"/>
      <c r="D430" s="35" t="s">
        <v>17</v>
      </c>
      <c r="E430" s="35" t="s">
        <v>18</v>
      </c>
      <c r="F430" s="35" t="s">
        <v>18</v>
      </c>
      <c r="G430" s="35" t="s">
        <v>18</v>
      </c>
      <c r="H430" s="25"/>
      <c r="I430" s="25"/>
      <c r="J430" s="25"/>
      <c r="K430" s="25"/>
    </row>
    <row r="431" spans="1:11" ht="14.1" customHeight="1" x14ac:dyDescent="0.25">
      <c r="A431" s="25"/>
      <c r="B431" s="25"/>
      <c r="C431" s="40" t="s">
        <v>82</v>
      </c>
      <c r="D431" s="41">
        <v>0</v>
      </c>
      <c r="E431" s="41">
        <v>0</v>
      </c>
      <c r="F431" s="41">
        <v>0</v>
      </c>
      <c r="G431" s="41">
        <v>0</v>
      </c>
      <c r="H431" s="25"/>
      <c r="I431" s="25"/>
      <c r="J431" s="25"/>
      <c r="K431" s="25"/>
    </row>
    <row r="432" spans="1:11" ht="14.1" customHeight="1" x14ac:dyDescent="0.25">
      <c r="A432" s="25"/>
      <c r="B432" s="25"/>
      <c r="C432" s="40" t="s">
        <v>83</v>
      </c>
      <c r="D432" s="41">
        <v>0</v>
      </c>
      <c r="E432" s="41">
        <v>0</v>
      </c>
      <c r="F432" s="41">
        <v>0</v>
      </c>
      <c r="G432" s="41">
        <v>0</v>
      </c>
      <c r="H432" s="25"/>
      <c r="I432" s="25"/>
      <c r="J432" s="25"/>
      <c r="K432" s="25"/>
    </row>
    <row r="433" spans="1:11" ht="14.1" customHeight="1" x14ac:dyDescent="0.25">
      <c r="A433" s="25"/>
      <c r="B433" s="25"/>
      <c r="C433" s="40" t="s">
        <v>84</v>
      </c>
      <c r="D433" s="41">
        <v>0</v>
      </c>
      <c r="E433" s="41">
        <v>0</v>
      </c>
      <c r="F433" s="41">
        <v>0</v>
      </c>
      <c r="G433" s="41">
        <v>0</v>
      </c>
      <c r="H433" s="25"/>
      <c r="I433" s="25"/>
      <c r="J433" s="25"/>
      <c r="K433" s="25"/>
    </row>
    <row r="434" spans="1:11" ht="14.1" customHeight="1" x14ac:dyDescent="0.25">
      <c r="A434" s="25"/>
      <c r="B434" s="25"/>
      <c r="C434" s="40" t="s">
        <v>85</v>
      </c>
      <c r="D434" s="41">
        <v>0</v>
      </c>
      <c r="E434" s="41">
        <v>0</v>
      </c>
      <c r="F434" s="41">
        <v>0</v>
      </c>
      <c r="G434" s="41">
        <v>0</v>
      </c>
      <c r="H434" s="25"/>
      <c r="I434" s="25"/>
      <c r="J434" s="25"/>
      <c r="K434" s="25"/>
    </row>
    <row r="435" spans="1:11" ht="14.1" customHeight="1" x14ac:dyDescent="0.25">
      <c r="A435" s="25"/>
      <c r="B435" s="25"/>
      <c r="C435" s="40" t="s">
        <v>83</v>
      </c>
      <c r="D435" s="41">
        <v>0</v>
      </c>
      <c r="E435" s="41">
        <v>0</v>
      </c>
      <c r="F435" s="41">
        <v>0</v>
      </c>
      <c r="G435" s="41">
        <v>0</v>
      </c>
      <c r="H435" s="25"/>
      <c r="I435" s="25"/>
      <c r="J435" s="25"/>
      <c r="K435" s="25"/>
    </row>
    <row r="436" spans="1:11" ht="14.1" customHeight="1" x14ac:dyDescent="0.25">
      <c r="A436" s="25"/>
      <c r="B436" s="25"/>
      <c r="C436" s="40" t="s">
        <v>84</v>
      </c>
      <c r="D436" s="41">
        <v>0</v>
      </c>
      <c r="E436" s="41">
        <v>0</v>
      </c>
      <c r="F436" s="41">
        <v>0</v>
      </c>
      <c r="G436" s="41">
        <v>0</v>
      </c>
      <c r="H436" s="25"/>
      <c r="I436" s="25"/>
      <c r="J436" s="25"/>
      <c r="K436" s="25"/>
    </row>
    <row r="437" spans="1:11" ht="14.1" customHeight="1" x14ac:dyDescent="0.25">
      <c r="A437" s="25"/>
      <c r="B437" s="25"/>
      <c r="C437" s="40" t="s">
        <v>86</v>
      </c>
      <c r="D437" s="41">
        <v>0</v>
      </c>
      <c r="E437" s="41">
        <v>0</v>
      </c>
      <c r="F437" s="41">
        <v>0</v>
      </c>
      <c r="G437" s="41">
        <v>0</v>
      </c>
      <c r="H437" s="25"/>
      <c r="I437" s="25"/>
      <c r="J437" s="25"/>
      <c r="K437" s="25"/>
    </row>
    <row r="438" spans="1:11" ht="14.1" customHeight="1" x14ac:dyDescent="0.25">
      <c r="A438" s="25"/>
      <c r="B438" s="25"/>
      <c r="C438" s="40" t="s">
        <v>83</v>
      </c>
      <c r="D438" s="41">
        <v>0</v>
      </c>
      <c r="E438" s="41">
        <v>0</v>
      </c>
      <c r="F438" s="41">
        <v>0</v>
      </c>
      <c r="G438" s="41">
        <v>0</v>
      </c>
      <c r="H438" s="25"/>
      <c r="I438" s="25"/>
      <c r="J438" s="25"/>
      <c r="K438" s="25"/>
    </row>
    <row r="439" spans="1:11" ht="14.1" customHeight="1" x14ac:dyDescent="0.25">
      <c r="A439" s="25"/>
      <c r="B439" s="25"/>
      <c r="C439" s="40" t="s">
        <v>84</v>
      </c>
      <c r="D439" s="41">
        <v>0</v>
      </c>
      <c r="E439" s="41">
        <v>0</v>
      </c>
      <c r="F439" s="41">
        <v>0</v>
      </c>
      <c r="G439" s="41">
        <v>0</v>
      </c>
      <c r="H439" s="25"/>
      <c r="I439" s="25"/>
      <c r="J439" s="25"/>
      <c r="K439" s="25"/>
    </row>
    <row r="440" spans="1:11" ht="14.1" customHeight="1" x14ac:dyDescent="0.25">
      <c r="A440" s="25"/>
      <c r="B440" s="25"/>
      <c r="C440" s="40" t="s">
        <v>87</v>
      </c>
      <c r="D440" s="41">
        <v>0</v>
      </c>
      <c r="E440" s="41">
        <v>0</v>
      </c>
      <c r="F440" s="41">
        <v>0</v>
      </c>
      <c r="G440" s="41">
        <v>0</v>
      </c>
      <c r="H440" s="25"/>
      <c r="I440" s="25"/>
      <c r="J440" s="25"/>
      <c r="K440" s="25"/>
    </row>
    <row r="441" spans="1:11" ht="14.1" customHeight="1" x14ac:dyDescent="0.25">
      <c r="A441" s="25"/>
      <c r="B441" s="25"/>
      <c r="C441" s="40" t="s">
        <v>83</v>
      </c>
      <c r="D441" s="41">
        <v>0</v>
      </c>
      <c r="E441" s="41">
        <v>0</v>
      </c>
      <c r="F441" s="41">
        <v>0</v>
      </c>
      <c r="G441" s="41">
        <v>0</v>
      </c>
      <c r="H441" s="25"/>
      <c r="I441" s="25"/>
      <c r="J441" s="25"/>
      <c r="K441" s="25"/>
    </row>
    <row r="442" spans="1:11" ht="14.1" customHeight="1" x14ac:dyDescent="0.25">
      <c r="A442" s="25"/>
      <c r="B442" s="25"/>
      <c r="C442" s="40" t="s">
        <v>84</v>
      </c>
      <c r="D442" s="41">
        <v>0</v>
      </c>
      <c r="E442" s="41">
        <v>0</v>
      </c>
      <c r="F442" s="41">
        <v>0</v>
      </c>
      <c r="G442" s="41">
        <v>0</v>
      </c>
      <c r="H442" s="25"/>
      <c r="I442" s="25"/>
      <c r="J442" s="25"/>
      <c r="K442" s="25"/>
    </row>
    <row r="443" spans="1:11" ht="14.1" customHeight="1" x14ac:dyDescent="0.25">
      <c r="A443" s="25"/>
      <c r="B443" s="25"/>
      <c r="C443" s="40" t="s">
        <v>88</v>
      </c>
      <c r="D443" s="41">
        <v>0</v>
      </c>
      <c r="E443" s="41">
        <v>0</v>
      </c>
      <c r="F443" s="41">
        <v>0</v>
      </c>
      <c r="G443" s="41">
        <v>0</v>
      </c>
      <c r="H443" s="25"/>
      <c r="I443" s="25"/>
      <c r="J443" s="25"/>
      <c r="K443" s="25"/>
    </row>
    <row r="444" spans="1:11" ht="14.1" customHeight="1" x14ac:dyDescent="0.25">
      <c r="A444" s="25"/>
      <c r="B444" s="25"/>
      <c r="C444" s="40" t="s">
        <v>83</v>
      </c>
      <c r="D444" s="41">
        <v>0</v>
      </c>
      <c r="E444" s="41">
        <v>0</v>
      </c>
      <c r="F444" s="41">
        <v>0</v>
      </c>
      <c r="G444" s="41">
        <v>0</v>
      </c>
      <c r="H444" s="25"/>
      <c r="I444" s="25"/>
      <c r="J444" s="25"/>
      <c r="K444" s="25"/>
    </row>
    <row r="445" spans="1:11" ht="14.1" customHeight="1" x14ac:dyDescent="0.25">
      <c r="A445" s="25"/>
      <c r="B445" s="25"/>
      <c r="C445" s="40" t="s">
        <v>84</v>
      </c>
      <c r="D445" s="41">
        <v>0</v>
      </c>
      <c r="E445" s="41">
        <v>0</v>
      </c>
      <c r="F445" s="41">
        <v>0</v>
      </c>
      <c r="G445" s="41">
        <v>0</v>
      </c>
      <c r="H445" s="25"/>
      <c r="I445" s="25"/>
      <c r="J445" s="25"/>
      <c r="K445" s="25"/>
    </row>
    <row r="446" spans="1:11" ht="14.1" customHeight="1" x14ac:dyDescent="0.25">
      <c r="A446" s="25"/>
      <c r="B446" s="25"/>
      <c r="C446" s="40" t="s">
        <v>89</v>
      </c>
      <c r="D446" s="41">
        <v>0</v>
      </c>
      <c r="E446" s="41">
        <v>0</v>
      </c>
      <c r="F446" s="41">
        <v>0</v>
      </c>
      <c r="G446" s="41">
        <v>0</v>
      </c>
      <c r="H446" s="25"/>
      <c r="I446" s="25"/>
      <c r="J446" s="25"/>
      <c r="K446" s="25"/>
    </row>
    <row r="447" spans="1:11" ht="14.1" customHeight="1" x14ac:dyDescent="0.25">
      <c r="A447" s="25"/>
      <c r="B447" s="25"/>
      <c r="C447" s="40" t="s">
        <v>83</v>
      </c>
      <c r="D447" s="41">
        <v>0</v>
      </c>
      <c r="E447" s="41">
        <v>0</v>
      </c>
      <c r="F447" s="41">
        <v>0</v>
      </c>
      <c r="G447" s="41">
        <v>0</v>
      </c>
      <c r="H447" s="25"/>
      <c r="I447" s="25"/>
      <c r="J447" s="25"/>
      <c r="K447" s="25"/>
    </row>
    <row r="448" spans="1:11" ht="14.1" customHeight="1" x14ac:dyDescent="0.25">
      <c r="A448" s="25"/>
      <c r="B448" s="25"/>
      <c r="C448" s="40" t="s">
        <v>84</v>
      </c>
      <c r="D448" s="41">
        <v>0</v>
      </c>
      <c r="E448" s="41">
        <v>0</v>
      </c>
      <c r="F448" s="41">
        <v>0</v>
      </c>
      <c r="G448" s="41">
        <v>0</v>
      </c>
      <c r="H448" s="25"/>
      <c r="I448" s="25"/>
      <c r="J448" s="25"/>
      <c r="K448" s="25"/>
    </row>
    <row r="449" spans="1:11" ht="14.1" customHeight="1" x14ac:dyDescent="0.25">
      <c r="A449" s="25"/>
      <c r="B449" s="25"/>
      <c r="C449" s="40" t="s">
        <v>90</v>
      </c>
      <c r="D449" s="41">
        <v>0</v>
      </c>
      <c r="E449" s="41">
        <v>0</v>
      </c>
      <c r="F449" s="41">
        <v>0</v>
      </c>
      <c r="G449" s="41">
        <v>0</v>
      </c>
      <c r="H449" s="25"/>
      <c r="I449" s="25"/>
      <c r="J449" s="25"/>
      <c r="K449" s="25"/>
    </row>
    <row r="450" spans="1:11" ht="14.1" customHeight="1" x14ac:dyDescent="0.25">
      <c r="A450" s="25"/>
      <c r="B450" s="25"/>
      <c r="C450" s="40" t="s">
        <v>83</v>
      </c>
      <c r="D450" s="41">
        <v>0</v>
      </c>
      <c r="E450" s="41">
        <v>0</v>
      </c>
      <c r="F450" s="41">
        <v>0</v>
      </c>
      <c r="G450" s="41">
        <v>0</v>
      </c>
      <c r="H450" s="25"/>
      <c r="I450" s="25"/>
      <c r="J450" s="25"/>
      <c r="K450" s="25"/>
    </row>
    <row r="451" spans="1:11" ht="14.1" customHeight="1" x14ac:dyDescent="0.25">
      <c r="A451" s="25"/>
      <c r="B451" s="25"/>
      <c r="C451" s="40" t="s">
        <v>84</v>
      </c>
      <c r="D451" s="41">
        <v>0</v>
      </c>
      <c r="E451" s="41">
        <v>0</v>
      </c>
      <c r="F451" s="41">
        <v>0</v>
      </c>
      <c r="G451" s="41">
        <v>0</v>
      </c>
      <c r="H451" s="25"/>
      <c r="I451" s="25"/>
      <c r="J451" s="25"/>
      <c r="K451" s="25"/>
    </row>
    <row r="452" spans="1:11" ht="14.1" customHeight="1" x14ac:dyDescent="0.25">
      <c r="A452" s="25"/>
      <c r="B452" s="25"/>
      <c r="C452" s="40" t="s">
        <v>91</v>
      </c>
      <c r="D452" s="41">
        <v>0</v>
      </c>
      <c r="E452" s="41">
        <v>0</v>
      </c>
      <c r="F452" s="41">
        <v>0</v>
      </c>
      <c r="G452" s="41">
        <v>0</v>
      </c>
      <c r="H452" s="25"/>
      <c r="I452" s="25"/>
      <c r="J452" s="25"/>
      <c r="K452" s="25"/>
    </row>
    <row r="453" spans="1:11" ht="14.1" customHeight="1" x14ac:dyDescent="0.25">
      <c r="A453" s="25"/>
      <c r="B453" s="25"/>
      <c r="C453" s="40" t="s">
        <v>83</v>
      </c>
      <c r="D453" s="41">
        <v>0</v>
      </c>
      <c r="E453" s="41">
        <v>0</v>
      </c>
      <c r="F453" s="41">
        <v>0</v>
      </c>
      <c r="G453" s="41">
        <v>0</v>
      </c>
      <c r="H453" s="25"/>
      <c r="I453" s="25"/>
      <c r="J453" s="25"/>
      <c r="K453" s="25"/>
    </row>
    <row r="454" spans="1:11" ht="14.1" customHeight="1" x14ac:dyDescent="0.25">
      <c r="A454" s="25"/>
      <c r="B454" s="25"/>
      <c r="C454" s="40" t="s">
        <v>92</v>
      </c>
      <c r="D454" s="41">
        <v>0</v>
      </c>
      <c r="E454" s="41">
        <v>0</v>
      </c>
      <c r="F454" s="41">
        <v>0</v>
      </c>
      <c r="G454" s="41">
        <v>0</v>
      </c>
      <c r="H454" s="25"/>
      <c r="I454" s="25"/>
      <c r="J454" s="25"/>
      <c r="K454" s="25"/>
    </row>
    <row r="455" spans="1:11" ht="14.1" customHeight="1" x14ac:dyDescent="0.25">
      <c r="A455" s="25"/>
      <c r="B455" s="25"/>
      <c r="C455" s="40" t="s">
        <v>93</v>
      </c>
      <c r="D455" s="41">
        <v>0</v>
      </c>
      <c r="E455" s="41">
        <v>0</v>
      </c>
      <c r="F455" s="41">
        <v>0</v>
      </c>
      <c r="G455" s="41">
        <v>0</v>
      </c>
      <c r="H455" s="25"/>
      <c r="I455" s="25"/>
      <c r="J455" s="25"/>
      <c r="K455" s="25"/>
    </row>
    <row r="456" spans="1:11" ht="14.1" customHeight="1" x14ac:dyDescent="0.25">
      <c r="A456" s="25"/>
      <c r="B456" s="25"/>
      <c r="C456" s="40" t="s">
        <v>94</v>
      </c>
      <c r="D456" s="41">
        <v>0</v>
      </c>
      <c r="E456" s="41">
        <v>0</v>
      </c>
      <c r="F456" s="41">
        <v>0</v>
      </c>
      <c r="G456" s="41">
        <v>0</v>
      </c>
      <c r="H456" s="25"/>
      <c r="I456" s="25"/>
      <c r="J456" s="25"/>
      <c r="K456" s="25"/>
    </row>
    <row r="457" spans="1:11" ht="14.1" customHeight="1" x14ac:dyDescent="0.25">
      <c r="A457" s="25"/>
      <c r="B457" s="25"/>
      <c r="C457" s="40" t="s">
        <v>95</v>
      </c>
      <c r="D457" s="41">
        <v>0</v>
      </c>
      <c r="E457" s="41">
        <v>0</v>
      </c>
      <c r="F457" s="41">
        <v>0</v>
      </c>
      <c r="G457" s="41">
        <v>0</v>
      </c>
      <c r="H457" s="25"/>
      <c r="I457" s="25"/>
      <c r="J457" s="25"/>
      <c r="K457" s="25"/>
    </row>
    <row r="458" spans="1:11" ht="14.1" customHeight="1" x14ac:dyDescent="0.25">
      <c r="A458" s="25"/>
      <c r="B458" s="25"/>
      <c r="C458" s="40" t="s">
        <v>96</v>
      </c>
      <c r="D458" s="41">
        <v>0</v>
      </c>
      <c r="E458" s="41">
        <v>42672000</v>
      </c>
      <c r="F458" s="41">
        <v>48800000</v>
      </c>
      <c r="G458" s="41">
        <v>80327000</v>
      </c>
      <c r="H458" s="25"/>
      <c r="I458" s="25"/>
      <c r="J458" s="25"/>
      <c r="K458" s="25"/>
    </row>
    <row r="459" spans="1:11" ht="14.1" customHeight="1" x14ac:dyDescent="0.25">
      <c r="A459" s="25"/>
      <c r="B459" s="25"/>
      <c r="C459" s="40" t="s">
        <v>83</v>
      </c>
      <c r="D459" s="41">
        <v>0</v>
      </c>
      <c r="E459" s="41">
        <v>42672000</v>
      </c>
      <c r="F459" s="41">
        <v>48800000</v>
      </c>
      <c r="G459" s="41">
        <v>80327000</v>
      </c>
      <c r="H459" s="25"/>
      <c r="I459" s="25"/>
      <c r="J459" s="25"/>
      <c r="K459" s="25"/>
    </row>
    <row r="460" spans="1:11" ht="14.1" customHeight="1" x14ac:dyDescent="0.25">
      <c r="A460" s="25"/>
      <c r="B460" s="25"/>
      <c r="C460" s="40" t="s">
        <v>92</v>
      </c>
      <c r="D460" s="41">
        <v>0</v>
      </c>
      <c r="E460" s="41">
        <v>0</v>
      </c>
      <c r="F460" s="41">
        <v>0</v>
      </c>
      <c r="G460" s="41">
        <v>0</v>
      </c>
      <c r="H460" s="25"/>
      <c r="I460" s="25"/>
      <c r="J460" s="25"/>
      <c r="K460" s="25"/>
    </row>
    <row r="461" spans="1:11" ht="14.1" customHeight="1" x14ac:dyDescent="0.25">
      <c r="A461" s="25"/>
      <c r="B461" s="25"/>
      <c r="C461" s="40" t="s">
        <v>93</v>
      </c>
      <c r="D461" s="41">
        <v>0</v>
      </c>
      <c r="E461" s="41">
        <v>0</v>
      </c>
      <c r="F461" s="41">
        <v>0</v>
      </c>
      <c r="G461" s="41">
        <v>0</v>
      </c>
      <c r="H461" s="25"/>
      <c r="I461" s="25"/>
      <c r="J461" s="25"/>
      <c r="K461" s="25"/>
    </row>
    <row r="462" spans="1:11" ht="14.1" customHeight="1" x14ac:dyDescent="0.25">
      <c r="A462" s="25"/>
      <c r="B462" s="25"/>
      <c r="C462" s="40" t="s">
        <v>94</v>
      </c>
      <c r="D462" s="41">
        <v>0</v>
      </c>
      <c r="E462" s="41">
        <v>0</v>
      </c>
      <c r="F462" s="41">
        <v>0</v>
      </c>
      <c r="G462" s="41">
        <v>0</v>
      </c>
      <c r="H462" s="25"/>
      <c r="I462" s="25"/>
      <c r="J462" s="25"/>
      <c r="K462" s="25"/>
    </row>
    <row r="463" spans="1:11" ht="14.1" customHeight="1" x14ac:dyDescent="0.25">
      <c r="A463" s="25"/>
      <c r="B463" s="25"/>
      <c r="C463" s="40" t="s">
        <v>95</v>
      </c>
      <c r="D463" s="41">
        <v>0</v>
      </c>
      <c r="E463" s="41">
        <v>0</v>
      </c>
      <c r="F463" s="41">
        <v>0</v>
      </c>
      <c r="G463" s="41">
        <v>0</v>
      </c>
      <c r="H463" s="25"/>
      <c r="I463" s="25"/>
      <c r="J463" s="25"/>
      <c r="K463" s="25"/>
    </row>
    <row r="464" spans="1:11" ht="14.1" customHeight="1" x14ac:dyDescent="0.25">
      <c r="A464" s="25"/>
      <c r="B464" s="25"/>
      <c r="C464" s="40" t="s">
        <v>97</v>
      </c>
      <c r="D464" s="41">
        <v>0</v>
      </c>
      <c r="E464" s="41">
        <v>0</v>
      </c>
      <c r="F464" s="41">
        <v>0</v>
      </c>
      <c r="G464" s="41">
        <v>0</v>
      </c>
      <c r="H464" s="25"/>
      <c r="I464" s="25"/>
      <c r="J464" s="25"/>
      <c r="K464" s="25"/>
    </row>
    <row r="465" spans="1:11" ht="14.1" customHeight="1" x14ac:dyDescent="0.25">
      <c r="A465" s="25"/>
      <c r="B465" s="25"/>
      <c r="C465" s="40" t="s">
        <v>83</v>
      </c>
      <c r="D465" s="41">
        <v>0</v>
      </c>
      <c r="E465" s="41">
        <v>0</v>
      </c>
      <c r="F465" s="41">
        <v>0</v>
      </c>
      <c r="G465" s="41">
        <v>0</v>
      </c>
      <c r="H465" s="25"/>
      <c r="I465" s="25"/>
      <c r="J465" s="25"/>
      <c r="K465" s="25"/>
    </row>
    <row r="466" spans="1:11" ht="14.1" customHeight="1" x14ac:dyDescent="0.25">
      <c r="A466" s="25"/>
      <c r="B466" s="25"/>
      <c r="C466" s="40" t="s">
        <v>92</v>
      </c>
      <c r="D466" s="41">
        <v>0</v>
      </c>
      <c r="E466" s="41">
        <v>0</v>
      </c>
      <c r="F466" s="41">
        <v>0</v>
      </c>
      <c r="G466" s="41">
        <v>0</v>
      </c>
      <c r="H466" s="25"/>
      <c r="I466" s="25"/>
      <c r="J466" s="25"/>
      <c r="K466" s="25"/>
    </row>
    <row r="467" spans="1:11" ht="14.1" customHeight="1" x14ac:dyDescent="0.25">
      <c r="A467" s="25"/>
      <c r="B467" s="25"/>
      <c r="C467" s="40" t="s">
        <v>93</v>
      </c>
      <c r="D467" s="41">
        <v>0</v>
      </c>
      <c r="E467" s="41">
        <v>0</v>
      </c>
      <c r="F467" s="41">
        <v>0</v>
      </c>
      <c r="G467" s="41">
        <v>0</v>
      </c>
      <c r="H467" s="25"/>
      <c r="I467" s="25"/>
      <c r="J467" s="25"/>
      <c r="K467" s="25"/>
    </row>
    <row r="468" spans="1:11" ht="14.1" customHeight="1" x14ac:dyDescent="0.25">
      <c r="A468" s="25"/>
      <c r="B468" s="25"/>
      <c r="C468" s="40" t="s">
        <v>94</v>
      </c>
      <c r="D468" s="41">
        <v>0</v>
      </c>
      <c r="E468" s="41">
        <v>0</v>
      </c>
      <c r="F468" s="41">
        <v>0</v>
      </c>
      <c r="G468" s="41">
        <v>0</v>
      </c>
      <c r="H468" s="25"/>
      <c r="I468" s="25"/>
      <c r="J468" s="25"/>
      <c r="K468" s="25"/>
    </row>
    <row r="469" spans="1:11" ht="14.1" customHeight="1" x14ac:dyDescent="0.25">
      <c r="A469" s="25"/>
      <c r="B469" s="25"/>
      <c r="C469" s="40" t="s">
        <v>95</v>
      </c>
      <c r="D469" s="41">
        <v>0</v>
      </c>
      <c r="E469" s="41">
        <v>0</v>
      </c>
      <c r="F469" s="41">
        <v>0</v>
      </c>
      <c r="G469" s="41">
        <v>0</v>
      </c>
      <c r="H469" s="25"/>
      <c r="I469" s="25"/>
      <c r="J469" s="25"/>
      <c r="K469" s="25"/>
    </row>
    <row r="470" spans="1:11" ht="14.1" customHeight="1" x14ac:dyDescent="0.25">
      <c r="A470" s="25"/>
      <c r="B470" s="25"/>
      <c r="C470" s="40" t="s">
        <v>98</v>
      </c>
      <c r="D470" s="41">
        <v>0</v>
      </c>
      <c r="E470" s="41">
        <v>0</v>
      </c>
      <c r="F470" s="41">
        <v>0</v>
      </c>
      <c r="G470" s="41">
        <v>0</v>
      </c>
      <c r="H470" s="25"/>
      <c r="I470" s="25"/>
      <c r="J470" s="25"/>
      <c r="K470" s="25"/>
    </row>
    <row r="471" spans="1:11" ht="14.1" customHeight="1" x14ac:dyDescent="0.25">
      <c r="A471" s="25"/>
      <c r="B471" s="25"/>
      <c r="C471" s="40" t="s">
        <v>99</v>
      </c>
      <c r="D471" s="41">
        <v>0</v>
      </c>
      <c r="E471" s="41">
        <v>0</v>
      </c>
      <c r="F471" s="41">
        <v>0</v>
      </c>
      <c r="G471" s="41">
        <v>0</v>
      </c>
      <c r="H471" s="25"/>
      <c r="I471" s="25"/>
      <c r="J471" s="25"/>
      <c r="K471" s="25"/>
    </row>
    <row r="472" spans="1:11" ht="14.1" customHeight="1" x14ac:dyDescent="0.25">
      <c r="A472" s="25"/>
      <c r="B472" s="25"/>
      <c r="C472" s="36" t="s">
        <v>100</v>
      </c>
      <c r="D472" s="41">
        <v>0</v>
      </c>
      <c r="E472" s="41">
        <v>42672000</v>
      </c>
      <c r="F472" s="41">
        <v>48800000</v>
      </c>
      <c r="G472" s="41">
        <v>80327000</v>
      </c>
      <c r="H472" s="25"/>
      <c r="I472" s="25"/>
      <c r="J472" s="25"/>
      <c r="K472" s="25"/>
    </row>
    <row r="473" spans="1:11" ht="15" customHeight="1" x14ac:dyDescent="0.25">
      <c r="A473" s="25"/>
      <c r="B473" s="25"/>
      <c r="C473" s="42" t="s">
        <v>69</v>
      </c>
      <c r="D473" s="43" t="s">
        <v>69</v>
      </c>
      <c r="E473" s="43" t="s">
        <v>69</v>
      </c>
      <c r="F473" s="43" t="s">
        <v>69</v>
      </c>
      <c r="G473" s="43" t="s">
        <v>69</v>
      </c>
      <c r="H473" s="25"/>
      <c r="I473" s="25"/>
      <c r="J473" s="25"/>
      <c r="K473" s="25"/>
    </row>
    <row r="474" spans="1:11" ht="15" customHeight="1" x14ac:dyDescent="0.25">
      <c r="A474" s="25"/>
      <c r="B474" s="25"/>
      <c r="C474" s="28" t="s">
        <v>113</v>
      </c>
      <c r="D474" s="44">
        <v>0</v>
      </c>
      <c r="E474" s="44">
        <v>2543800000</v>
      </c>
      <c r="F474" s="44">
        <v>2543800000</v>
      </c>
      <c r="G474" s="44">
        <v>2533800000</v>
      </c>
      <c r="H474" s="25"/>
      <c r="I474" s="25"/>
      <c r="J474" s="25"/>
      <c r="K474" s="25"/>
    </row>
    <row r="475" spans="1:11" ht="15" customHeight="1" x14ac:dyDescent="0.25">
      <c r="A475" s="25"/>
      <c r="B475" s="25"/>
      <c r="C475" s="38" t="s">
        <v>82</v>
      </c>
      <c r="D475" s="45">
        <v>0</v>
      </c>
      <c r="E475" s="45">
        <v>1831670000</v>
      </c>
      <c r="F475" s="45">
        <v>1831670000</v>
      </c>
      <c r="G475" s="45">
        <v>1831670000</v>
      </c>
      <c r="H475" s="25"/>
      <c r="I475" s="25"/>
      <c r="J475" s="25"/>
      <c r="K475" s="25"/>
    </row>
    <row r="476" spans="1:11" ht="15" customHeight="1" x14ac:dyDescent="0.25">
      <c r="A476" s="25"/>
      <c r="B476" s="25"/>
      <c r="C476" s="38" t="s">
        <v>83</v>
      </c>
      <c r="D476" s="45">
        <v>0</v>
      </c>
      <c r="E476" s="45">
        <v>1831670000</v>
      </c>
      <c r="F476" s="45">
        <v>1831670000</v>
      </c>
      <c r="G476" s="45">
        <v>1831670000</v>
      </c>
      <c r="H476" s="25"/>
      <c r="I476" s="25"/>
      <c r="J476" s="25"/>
      <c r="K476" s="25"/>
    </row>
    <row r="477" spans="1:11" ht="15" customHeight="1" x14ac:dyDescent="0.25">
      <c r="A477" s="25"/>
      <c r="B477" s="25"/>
      <c r="C477" s="38" t="s">
        <v>84</v>
      </c>
      <c r="D477" s="45">
        <v>0</v>
      </c>
      <c r="E477" s="45">
        <v>0</v>
      </c>
      <c r="F477" s="45">
        <v>0</v>
      </c>
      <c r="G477" s="45">
        <v>0</v>
      </c>
      <c r="H477" s="25"/>
      <c r="I477" s="25"/>
      <c r="J477" s="25"/>
      <c r="K477" s="25"/>
    </row>
    <row r="478" spans="1:11" ht="15" customHeight="1" x14ac:dyDescent="0.25">
      <c r="A478" s="25"/>
      <c r="B478" s="25"/>
      <c r="C478" s="38" t="s">
        <v>85</v>
      </c>
      <c r="D478" s="45">
        <v>0</v>
      </c>
      <c r="E478" s="45">
        <v>223500000</v>
      </c>
      <c r="F478" s="45">
        <v>223500000</v>
      </c>
      <c r="G478" s="45">
        <v>223500000</v>
      </c>
      <c r="H478" s="25"/>
      <c r="I478" s="25"/>
      <c r="J478" s="25"/>
      <c r="K478" s="25"/>
    </row>
    <row r="479" spans="1:11" ht="15" customHeight="1" x14ac:dyDescent="0.25">
      <c r="A479" s="25"/>
      <c r="B479" s="25"/>
      <c r="C479" s="38" t="s">
        <v>83</v>
      </c>
      <c r="D479" s="45">
        <v>0</v>
      </c>
      <c r="E479" s="45">
        <v>223500000</v>
      </c>
      <c r="F479" s="45">
        <v>223500000</v>
      </c>
      <c r="G479" s="45">
        <v>223500000</v>
      </c>
      <c r="H479" s="25"/>
      <c r="I479" s="25"/>
      <c r="J479" s="25"/>
      <c r="K479" s="25"/>
    </row>
    <row r="480" spans="1:11" ht="15" customHeight="1" x14ac:dyDescent="0.25">
      <c r="A480" s="25"/>
      <c r="B480" s="25"/>
      <c r="C480" s="38" t="s">
        <v>84</v>
      </c>
      <c r="D480" s="45">
        <v>0</v>
      </c>
      <c r="E480" s="45">
        <v>0</v>
      </c>
      <c r="F480" s="45">
        <v>0</v>
      </c>
      <c r="G480" s="45">
        <v>0</v>
      </c>
      <c r="H480" s="25"/>
      <c r="I480" s="25"/>
      <c r="J480" s="25"/>
      <c r="K480" s="25"/>
    </row>
    <row r="481" spans="1:11" ht="15" customHeight="1" x14ac:dyDescent="0.25">
      <c r="A481" s="25"/>
      <c r="B481" s="25"/>
      <c r="C481" s="38" t="s">
        <v>86</v>
      </c>
      <c r="D481" s="45">
        <v>0</v>
      </c>
      <c r="E481" s="45">
        <v>358480000</v>
      </c>
      <c r="F481" s="45">
        <v>358480000</v>
      </c>
      <c r="G481" s="45">
        <v>348480000</v>
      </c>
      <c r="H481" s="25"/>
      <c r="I481" s="25"/>
      <c r="J481" s="25"/>
      <c r="K481" s="25"/>
    </row>
    <row r="482" spans="1:11" ht="15" customHeight="1" x14ac:dyDescent="0.25">
      <c r="A482" s="25"/>
      <c r="B482" s="25"/>
      <c r="C482" s="38" t="s">
        <v>83</v>
      </c>
      <c r="D482" s="45">
        <v>0</v>
      </c>
      <c r="E482" s="45">
        <v>358480000</v>
      </c>
      <c r="F482" s="45">
        <v>358480000</v>
      </c>
      <c r="G482" s="45">
        <v>348480000</v>
      </c>
      <c r="H482" s="25"/>
      <c r="I482" s="25"/>
      <c r="J482" s="25"/>
      <c r="K482" s="25"/>
    </row>
    <row r="483" spans="1:11" ht="15" customHeight="1" x14ac:dyDescent="0.25">
      <c r="A483" s="25"/>
      <c r="B483" s="25"/>
      <c r="C483" s="38" t="s">
        <v>84</v>
      </c>
      <c r="D483" s="45">
        <v>0</v>
      </c>
      <c r="E483" s="45">
        <v>0</v>
      </c>
      <c r="F483" s="45">
        <v>0</v>
      </c>
      <c r="G483" s="45">
        <v>0</v>
      </c>
      <c r="H483" s="25"/>
      <c r="I483" s="25"/>
      <c r="J483" s="25"/>
      <c r="K483" s="25"/>
    </row>
    <row r="484" spans="1:11" ht="15" customHeight="1" x14ac:dyDescent="0.25">
      <c r="A484" s="25"/>
      <c r="B484" s="25"/>
      <c r="C484" s="38" t="s">
        <v>87</v>
      </c>
      <c r="D484" s="45">
        <v>0</v>
      </c>
      <c r="E484" s="45">
        <v>0</v>
      </c>
      <c r="F484" s="45">
        <v>0</v>
      </c>
      <c r="G484" s="45">
        <v>0</v>
      </c>
      <c r="H484" s="25"/>
      <c r="I484" s="25"/>
      <c r="J484" s="25"/>
      <c r="K484" s="25"/>
    </row>
    <row r="485" spans="1:11" ht="15" customHeight="1" x14ac:dyDescent="0.25">
      <c r="A485" s="25"/>
      <c r="B485" s="25"/>
      <c r="C485" s="38" t="s">
        <v>83</v>
      </c>
      <c r="D485" s="45">
        <v>0</v>
      </c>
      <c r="E485" s="45">
        <v>0</v>
      </c>
      <c r="F485" s="45">
        <v>0</v>
      </c>
      <c r="G485" s="45">
        <v>0</v>
      </c>
      <c r="H485" s="25"/>
      <c r="I485" s="25"/>
      <c r="J485" s="25"/>
      <c r="K485" s="25"/>
    </row>
    <row r="486" spans="1:11" ht="15" customHeight="1" x14ac:dyDescent="0.25">
      <c r="A486" s="25"/>
      <c r="B486" s="25"/>
      <c r="C486" s="38" t="s">
        <v>84</v>
      </c>
      <c r="D486" s="45">
        <v>0</v>
      </c>
      <c r="E486" s="45">
        <v>0</v>
      </c>
      <c r="F486" s="45">
        <v>0</v>
      </c>
      <c r="G486" s="45">
        <v>0</v>
      </c>
      <c r="H486" s="25"/>
      <c r="I486" s="25"/>
      <c r="J486" s="25"/>
      <c r="K486" s="25"/>
    </row>
    <row r="487" spans="1:11" ht="20.100000000000001" customHeight="1" x14ac:dyDescent="0.25">
      <c r="A487" s="25"/>
      <c r="B487" s="25"/>
      <c r="C487" s="38" t="s">
        <v>114</v>
      </c>
      <c r="D487" s="46">
        <v>0</v>
      </c>
      <c r="E487" s="46">
        <v>0</v>
      </c>
      <c r="F487" s="46">
        <v>0</v>
      </c>
      <c r="G487" s="46">
        <v>0</v>
      </c>
      <c r="H487" s="25"/>
      <c r="I487" s="25"/>
      <c r="J487" s="25"/>
      <c r="K487" s="25"/>
    </row>
    <row r="488" spans="1:11" ht="15" customHeight="1" x14ac:dyDescent="0.25">
      <c r="A488" s="25"/>
      <c r="B488" s="25"/>
      <c r="C488" s="38" t="s">
        <v>83</v>
      </c>
      <c r="D488" s="45">
        <v>0</v>
      </c>
      <c r="E488" s="45">
        <v>0</v>
      </c>
      <c r="F488" s="45">
        <v>0</v>
      </c>
      <c r="G488" s="45">
        <v>0</v>
      </c>
      <c r="H488" s="25"/>
      <c r="I488" s="25"/>
      <c r="J488" s="25"/>
      <c r="K488" s="25"/>
    </row>
    <row r="489" spans="1:11" ht="15" customHeight="1" x14ac:dyDescent="0.25">
      <c r="A489" s="25"/>
      <c r="B489" s="25"/>
      <c r="C489" s="38" t="s">
        <v>84</v>
      </c>
      <c r="D489" s="45">
        <v>0</v>
      </c>
      <c r="E489" s="45">
        <v>0</v>
      </c>
      <c r="F489" s="45">
        <v>0</v>
      </c>
      <c r="G489" s="45">
        <v>0</v>
      </c>
      <c r="H489" s="25"/>
      <c r="I489" s="25"/>
      <c r="J489" s="25"/>
      <c r="K489" s="25"/>
    </row>
    <row r="490" spans="1:11" ht="15" customHeight="1" x14ac:dyDescent="0.25">
      <c r="A490" s="25"/>
      <c r="B490" s="25"/>
      <c r="C490" s="38" t="s">
        <v>89</v>
      </c>
      <c r="D490" s="45">
        <v>0</v>
      </c>
      <c r="E490" s="45">
        <v>150000</v>
      </c>
      <c r="F490" s="45">
        <v>150000</v>
      </c>
      <c r="G490" s="45">
        <v>150000</v>
      </c>
      <c r="H490" s="25"/>
      <c r="I490" s="25"/>
      <c r="J490" s="25"/>
      <c r="K490" s="25"/>
    </row>
    <row r="491" spans="1:11" ht="15" customHeight="1" x14ac:dyDescent="0.25">
      <c r="A491" s="25"/>
      <c r="B491" s="25"/>
      <c r="C491" s="38" t="s">
        <v>83</v>
      </c>
      <c r="D491" s="45">
        <v>0</v>
      </c>
      <c r="E491" s="45">
        <v>150000</v>
      </c>
      <c r="F491" s="45">
        <v>150000</v>
      </c>
      <c r="G491" s="45">
        <v>150000</v>
      </c>
      <c r="H491" s="25"/>
      <c r="I491" s="25"/>
      <c r="J491" s="25"/>
      <c r="K491" s="25"/>
    </row>
    <row r="492" spans="1:11" ht="15" customHeight="1" x14ac:dyDescent="0.25">
      <c r="A492" s="25"/>
      <c r="B492" s="25"/>
      <c r="C492" s="38" t="s">
        <v>84</v>
      </c>
      <c r="D492" s="45">
        <v>0</v>
      </c>
      <c r="E492" s="45">
        <v>0</v>
      </c>
      <c r="F492" s="45">
        <v>0</v>
      </c>
      <c r="G492" s="45">
        <v>0</v>
      </c>
      <c r="H492" s="25"/>
      <c r="I492" s="25"/>
      <c r="J492" s="25"/>
      <c r="K492" s="25"/>
    </row>
    <row r="493" spans="1:11" ht="15" customHeight="1" x14ac:dyDescent="0.25">
      <c r="A493" s="25"/>
      <c r="B493" s="25"/>
      <c r="C493" s="38" t="s">
        <v>90</v>
      </c>
      <c r="D493" s="45">
        <v>0</v>
      </c>
      <c r="E493" s="45">
        <v>0</v>
      </c>
      <c r="F493" s="45">
        <v>0</v>
      </c>
      <c r="G493" s="45">
        <v>0</v>
      </c>
      <c r="H493" s="25"/>
      <c r="I493" s="25"/>
      <c r="J493" s="25"/>
      <c r="K493" s="25"/>
    </row>
    <row r="494" spans="1:11" ht="15" customHeight="1" x14ac:dyDescent="0.25">
      <c r="A494" s="25"/>
      <c r="B494" s="25"/>
      <c r="C494" s="38" t="s">
        <v>83</v>
      </c>
      <c r="D494" s="45">
        <v>0</v>
      </c>
      <c r="E494" s="45">
        <v>0</v>
      </c>
      <c r="F494" s="45">
        <v>0</v>
      </c>
      <c r="G494" s="45">
        <v>0</v>
      </c>
      <c r="H494" s="25"/>
      <c r="I494" s="25"/>
      <c r="J494" s="25"/>
      <c r="K494" s="25"/>
    </row>
    <row r="495" spans="1:11" ht="15" customHeight="1" x14ac:dyDescent="0.25">
      <c r="A495" s="25"/>
      <c r="B495" s="25"/>
      <c r="C495" s="38" t="s">
        <v>84</v>
      </c>
      <c r="D495" s="45">
        <v>0</v>
      </c>
      <c r="E495" s="45">
        <v>0</v>
      </c>
      <c r="F495" s="45">
        <v>0</v>
      </c>
      <c r="G495" s="45">
        <v>0</v>
      </c>
      <c r="H495" s="25"/>
      <c r="I495" s="25"/>
      <c r="J495" s="25"/>
      <c r="K495" s="25"/>
    </row>
    <row r="496" spans="1:11" ht="15" customHeight="1" x14ac:dyDescent="0.25">
      <c r="A496" s="25"/>
      <c r="B496" s="25"/>
      <c r="C496" s="38" t="s">
        <v>91</v>
      </c>
      <c r="D496" s="45">
        <v>0</v>
      </c>
      <c r="E496" s="45">
        <v>0</v>
      </c>
      <c r="F496" s="45">
        <v>0</v>
      </c>
      <c r="G496" s="45">
        <v>0</v>
      </c>
      <c r="H496" s="25"/>
      <c r="I496" s="25"/>
      <c r="J496" s="25"/>
      <c r="K496" s="25"/>
    </row>
    <row r="497" spans="1:11" ht="15" customHeight="1" x14ac:dyDescent="0.25">
      <c r="A497" s="25"/>
      <c r="B497" s="25"/>
      <c r="C497" s="38" t="s">
        <v>83</v>
      </c>
      <c r="D497" s="45">
        <v>0</v>
      </c>
      <c r="E497" s="45">
        <v>0</v>
      </c>
      <c r="F497" s="45">
        <v>0</v>
      </c>
      <c r="G497" s="45">
        <v>0</v>
      </c>
      <c r="H497" s="25"/>
      <c r="I497" s="25"/>
      <c r="J497" s="25"/>
      <c r="K497" s="25"/>
    </row>
    <row r="498" spans="1:11" ht="15" customHeight="1" x14ac:dyDescent="0.25">
      <c r="A498" s="25"/>
      <c r="B498" s="25"/>
      <c r="C498" s="38" t="s">
        <v>92</v>
      </c>
      <c r="D498" s="45">
        <v>0</v>
      </c>
      <c r="E498" s="45">
        <v>0</v>
      </c>
      <c r="F498" s="45">
        <v>0</v>
      </c>
      <c r="G498" s="45">
        <v>0</v>
      </c>
      <c r="H498" s="25"/>
      <c r="I498" s="25"/>
      <c r="J498" s="25"/>
      <c r="K498" s="25"/>
    </row>
    <row r="499" spans="1:11" ht="15" customHeight="1" x14ac:dyDescent="0.25">
      <c r="A499" s="25"/>
      <c r="B499" s="25"/>
      <c r="C499" s="38" t="s">
        <v>93</v>
      </c>
      <c r="D499" s="45">
        <v>0</v>
      </c>
      <c r="E499" s="45">
        <v>0</v>
      </c>
      <c r="F499" s="45">
        <v>0</v>
      </c>
      <c r="G499" s="45">
        <v>0</v>
      </c>
      <c r="H499" s="25"/>
      <c r="I499" s="25"/>
      <c r="J499" s="25"/>
      <c r="K499" s="25"/>
    </row>
    <row r="500" spans="1:11" ht="15" customHeight="1" x14ac:dyDescent="0.25">
      <c r="A500" s="25"/>
      <c r="B500" s="25"/>
      <c r="C500" s="38" t="s">
        <v>94</v>
      </c>
      <c r="D500" s="45">
        <v>0</v>
      </c>
      <c r="E500" s="45">
        <v>0</v>
      </c>
      <c r="F500" s="45">
        <v>0</v>
      </c>
      <c r="G500" s="45">
        <v>0</v>
      </c>
      <c r="H500" s="25"/>
      <c r="I500" s="25"/>
      <c r="J500" s="25"/>
      <c r="K500" s="25"/>
    </row>
    <row r="501" spans="1:11" ht="15" customHeight="1" x14ac:dyDescent="0.25">
      <c r="A501" s="25"/>
      <c r="B501" s="25"/>
      <c r="C501" s="38" t="s">
        <v>95</v>
      </c>
      <c r="D501" s="45">
        <v>0</v>
      </c>
      <c r="E501" s="45">
        <v>0</v>
      </c>
      <c r="F501" s="45">
        <v>0</v>
      </c>
      <c r="G501" s="45">
        <v>0</v>
      </c>
      <c r="H501" s="25"/>
      <c r="I501" s="25"/>
      <c r="J501" s="25"/>
      <c r="K501" s="25"/>
    </row>
    <row r="502" spans="1:11" ht="15" customHeight="1" x14ac:dyDescent="0.25">
      <c r="A502" s="25"/>
      <c r="B502" s="25"/>
      <c r="C502" s="38" t="s">
        <v>96</v>
      </c>
      <c r="D502" s="45">
        <v>0</v>
      </c>
      <c r="E502" s="45">
        <v>130000000</v>
      </c>
      <c r="F502" s="45">
        <v>130000000</v>
      </c>
      <c r="G502" s="45">
        <v>130000000</v>
      </c>
      <c r="H502" s="25"/>
      <c r="I502" s="25"/>
      <c r="J502" s="25"/>
      <c r="K502" s="25"/>
    </row>
    <row r="503" spans="1:11" ht="15" customHeight="1" x14ac:dyDescent="0.25">
      <c r="A503" s="25"/>
      <c r="B503" s="25"/>
      <c r="C503" s="38" t="s">
        <v>83</v>
      </c>
      <c r="D503" s="45">
        <v>0</v>
      </c>
      <c r="E503" s="45">
        <v>130000000</v>
      </c>
      <c r="F503" s="45">
        <v>130000000</v>
      </c>
      <c r="G503" s="45">
        <v>130000000</v>
      </c>
      <c r="H503" s="25"/>
      <c r="I503" s="25"/>
      <c r="J503" s="25"/>
      <c r="K503" s="25"/>
    </row>
    <row r="504" spans="1:11" ht="15" customHeight="1" x14ac:dyDescent="0.25">
      <c r="A504" s="25"/>
      <c r="B504" s="25"/>
      <c r="C504" s="38" t="s">
        <v>92</v>
      </c>
      <c r="D504" s="45">
        <v>0</v>
      </c>
      <c r="E504" s="45">
        <v>0</v>
      </c>
      <c r="F504" s="45">
        <v>0</v>
      </c>
      <c r="G504" s="45">
        <v>0</v>
      </c>
      <c r="H504" s="25"/>
      <c r="I504" s="25"/>
      <c r="J504" s="25"/>
      <c r="K504" s="25"/>
    </row>
    <row r="505" spans="1:11" ht="15" customHeight="1" x14ac:dyDescent="0.25">
      <c r="A505" s="25"/>
      <c r="B505" s="25"/>
      <c r="C505" s="38" t="s">
        <v>93</v>
      </c>
      <c r="D505" s="45">
        <v>0</v>
      </c>
      <c r="E505" s="45">
        <v>0</v>
      </c>
      <c r="F505" s="45">
        <v>0</v>
      </c>
      <c r="G505" s="45">
        <v>0</v>
      </c>
      <c r="H505" s="25"/>
      <c r="I505" s="25"/>
      <c r="J505" s="25"/>
      <c r="K505" s="25"/>
    </row>
    <row r="506" spans="1:11" ht="15" customHeight="1" x14ac:dyDescent="0.25">
      <c r="A506" s="25"/>
      <c r="B506" s="25"/>
      <c r="C506" s="38" t="s">
        <v>94</v>
      </c>
      <c r="D506" s="45">
        <v>0</v>
      </c>
      <c r="E506" s="45">
        <v>0</v>
      </c>
      <c r="F506" s="45">
        <v>0</v>
      </c>
      <c r="G506" s="45">
        <v>0</v>
      </c>
      <c r="H506" s="25"/>
      <c r="I506" s="25"/>
      <c r="J506" s="25"/>
      <c r="K506" s="25"/>
    </row>
    <row r="507" spans="1:11" ht="15" customHeight="1" x14ac:dyDescent="0.25">
      <c r="A507" s="25"/>
      <c r="B507" s="25"/>
      <c r="C507" s="38" t="s">
        <v>95</v>
      </c>
      <c r="D507" s="45">
        <v>0</v>
      </c>
      <c r="E507" s="45">
        <v>0</v>
      </c>
      <c r="F507" s="45">
        <v>0</v>
      </c>
      <c r="G507" s="45">
        <v>0</v>
      </c>
      <c r="H507" s="25"/>
      <c r="I507" s="25"/>
      <c r="J507" s="25"/>
      <c r="K507" s="25"/>
    </row>
    <row r="508" spans="1:11" ht="15" customHeight="1" x14ac:dyDescent="0.25">
      <c r="A508" s="25"/>
      <c r="B508" s="25"/>
      <c r="C508" s="38" t="s">
        <v>97</v>
      </c>
      <c r="D508" s="45">
        <v>0</v>
      </c>
      <c r="E508" s="45">
        <v>0</v>
      </c>
      <c r="F508" s="45">
        <v>0</v>
      </c>
      <c r="G508" s="45">
        <v>0</v>
      </c>
      <c r="H508" s="25"/>
      <c r="I508" s="25"/>
      <c r="J508" s="25"/>
      <c r="K508" s="25"/>
    </row>
    <row r="509" spans="1:11" ht="15" customHeight="1" x14ac:dyDescent="0.25">
      <c r="A509" s="25"/>
      <c r="B509" s="25"/>
      <c r="C509" s="38" t="s">
        <v>83</v>
      </c>
      <c r="D509" s="45">
        <v>0</v>
      </c>
      <c r="E509" s="45">
        <v>0</v>
      </c>
      <c r="F509" s="45">
        <v>0</v>
      </c>
      <c r="G509" s="45">
        <v>0</v>
      </c>
      <c r="H509" s="25"/>
      <c r="I509" s="25"/>
      <c r="J509" s="25"/>
      <c r="K509" s="25"/>
    </row>
    <row r="510" spans="1:11" ht="15" customHeight="1" x14ac:dyDescent="0.25">
      <c r="A510" s="25"/>
      <c r="B510" s="25"/>
      <c r="C510" s="38" t="s">
        <v>92</v>
      </c>
      <c r="D510" s="45">
        <v>0</v>
      </c>
      <c r="E510" s="45">
        <v>0</v>
      </c>
      <c r="F510" s="45">
        <v>0</v>
      </c>
      <c r="G510" s="45">
        <v>0</v>
      </c>
      <c r="H510" s="25"/>
      <c r="I510" s="25"/>
      <c r="J510" s="25"/>
      <c r="K510" s="25"/>
    </row>
    <row r="511" spans="1:11" ht="15" customHeight="1" x14ac:dyDescent="0.25">
      <c r="A511" s="25"/>
      <c r="B511" s="25"/>
      <c r="C511" s="38" t="s">
        <v>93</v>
      </c>
      <c r="D511" s="45">
        <v>0</v>
      </c>
      <c r="E511" s="45">
        <v>0</v>
      </c>
      <c r="F511" s="45">
        <v>0</v>
      </c>
      <c r="G511" s="45">
        <v>0</v>
      </c>
      <c r="H511" s="25"/>
      <c r="I511" s="25"/>
      <c r="J511" s="25"/>
      <c r="K511" s="25"/>
    </row>
    <row r="512" spans="1:11" ht="15" customHeight="1" x14ac:dyDescent="0.25">
      <c r="A512" s="25"/>
      <c r="B512" s="25"/>
      <c r="C512" s="38" t="s">
        <v>94</v>
      </c>
      <c r="D512" s="45">
        <v>0</v>
      </c>
      <c r="E512" s="45">
        <v>0</v>
      </c>
      <c r="F512" s="45">
        <v>0</v>
      </c>
      <c r="G512" s="45">
        <v>0</v>
      </c>
      <c r="H512" s="25"/>
      <c r="I512" s="25"/>
      <c r="J512" s="25"/>
      <c r="K512" s="25"/>
    </row>
    <row r="513" spans="1:11" ht="15" customHeight="1" x14ac:dyDescent="0.25">
      <c r="A513" s="25"/>
      <c r="B513" s="25"/>
      <c r="C513" s="38" t="s">
        <v>95</v>
      </c>
      <c r="D513" s="45">
        <v>0</v>
      </c>
      <c r="E513" s="45">
        <v>0</v>
      </c>
      <c r="F513" s="45">
        <v>0</v>
      </c>
      <c r="G513" s="45">
        <v>0</v>
      </c>
      <c r="H513" s="25"/>
      <c r="I513" s="25"/>
      <c r="J513" s="25"/>
      <c r="K513" s="25"/>
    </row>
    <row r="514" spans="1:11" ht="15" customHeight="1" x14ac:dyDescent="0.25">
      <c r="A514" s="25"/>
      <c r="B514" s="25"/>
      <c r="C514" s="38" t="s">
        <v>98</v>
      </c>
      <c r="D514" s="45">
        <v>0</v>
      </c>
      <c r="E514" s="45">
        <v>0</v>
      </c>
      <c r="F514" s="45">
        <v>0</v>
      </c>
      <c r="G514" s="45">
        <v>0</v>
      </c>
      <c r="H514" s="25"/>
      <c r="I514" s="25"/>
      <c r="J514" s="25"/>
      <c r="K514" s="25"/>
    </row>
    <row r="515" spans="1:11" ht="15" customHeight="1" x14ac:dyDescent="0.25">
      <c r="A515" s="25"/>
      <c r="B515" s="25"/>
      <c r="C515" s="38" t="s">
        <v>99</v>
      </c>
      <c r="D515" s="45">
        <v>0</v>
      </c>
      <c r="E515" s="45">
        <v>0</v>
      </c>
      <c r="F515" s="45">
        <v>0</v>
      </c>
      <c r="G515" s="45">
        <v>0</v>
      </c>
      <c r="H515" s="25"/>
      <c r="I515" s="25"/>
      <c r="J515" s="25"/>
      <c r="K515" s="25"/>
    </row>
    <row r="516" spans="1:11" ht="20.100000000000001" customHeight="1" x14ac:dyDescent="0.25">
      <c r="A516" s="25"/>
      <c r="B516" s="25"/>
      <c r="C516" s="47" t="s">
        <v>69</v>
      </c>
      <c r="D516" s="25"/>
      <c r="E516" s="25"/>
      <c r="F516" s="25"/>
      <c r="G516" s="25"/>
      <c r="H516" s="25"/>
      <c r="I516" s="25"/>
      <c r="J516" s="25"/>
      <c r="K516" s="25"/>
    </row>
  </sheetData>
  <mergeCells count="50">
    <mergeCell ref="D419:G419"/>
    <mergeCell ref="C428:G428"/>
    <mergeCell ref="D361:G361"/>
    <mergeCell ref="D362:G362"/>
    <mergeCell ref="C371:G371"/>
    <mergeCell ref="D416:G416"/>
    <mergeCell ref="D417:G417"/>
    <mergeCell ref="D418:G418"/>
    <mergeCell ref="D360:G360"/>
    <mergeCell ref="C201:G201"/>
    <mergeCell ref="D246:G246"/>
    <mergeCell ref="D247:G247"/>
    <mergeCell ref="D248:G248"/>
    <mergeCell ref="C257:G257"/>
    <mergeCell ref="D302:G302"/>
    <mergeCell ref="D303:G303"/>
    <mergeCell ref="D304:G304"/>
    <mergeCell ref="D305:G305"/>
    <mergeCell ref="C314:G314"/>
    <mergeCell ref="D359:G359"/>
    <mergeCell ref="D192:G192"/>
    <mergeCell ref="D77:G77"/>
    <mergeCell ref="D78:G78"/>
    <mergeCell ref="D79:G79"/>
    <mergeCell ref="D80:G80"/>
    <mergeCell ref="C89:G89"/>
    <mergeCell ref="D134:G134"/>
    <mergeCell ref="D135:G135"/>
    <mergeCell ref="D136:G136"/>
    <mergeCell ref="C145:G145"/>
    <mergeCell ref="D190:G190"/>
    <mergeCell ref="D191:G191"/>
    <mergeCell ref="C76:G76"/>
    <mergeCell ref="D7:G7"/>
    <mergeCell ref="C8:G8"/>
    <mergeCell ref="C9:G9"/>
    <mergeCell ref="D10:G10"/>
    <mergeCell ref="D14:G14"/>
    <mergeCell ref="C18:G18"/>
    <mergeCell ref="D19:G19"/>
    <mergeCell ref="D20:G20"/>
    <mergeCell ref="D21:G21"/>
    <mergeCell ref="D22:G22"/>
    <mergeCell ref="C31:G31"/>
    <mergeCell ref="D6:G6"/>
    <mergeCell ref="C1:G1"/>
    <mergeCell ref="C2:G2"/>
    <mergeCell ref="D3:G3"/>
    <mergeCell ref="D4:G4"/>
    <mergeCell ref="D5:G5"/>
  </mergeCells>
  <pageMargins left="0" right="0" top="0" bottom="0" header="0" footer="0"/>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F860C-E42D-4C01-B5AE-9EBE43B17FDC}">
  <sheetPr>
    <outlinePr summaryBelow="0"/>
  </sheetPr>
  <dimension ref="A1:J178"/>
  <sheetViews>
    <sheetView view="pageBreakPreview" topLeftCell="A152" zoomScale="60" zoomScaleNormal="100" workbookViewId="0">
      <selection activeCell="C185" sqref="C185"/>
    </sheetView>
  </sheetViews>
  <sheetFormatPr defaultRowHeight="15" x14ac:dyDescent="0.25"/>
  <cols>
    <col min="1" max="1" width="9.7109375" style="26" customWidth="1"/>
    <col min="2" max="2" width="28.28515625" style="26" customWidth="1"/>
    <col min="3" max="5" width="15.85546875" style="26" customWidth="1"/>
    <col min="6" max="6" width="16.140625" style="26" customWidth="1"/>
    <col min="7" max="7" width="6.7109375" style="26" customWidth="1"/>
    <col min="8" max="8" width="18.28515625" style="26" customWidth="1"/>
    <col min="9" max="9" width="10.7109375" style="26" customWidth="1"/>
    <col min="10" max="10" width="17.42578125" style="26" customWidth="1"/>
    <col min="11" max="16384" width="9.140625" style="26"/>
  </cols>
  <sheetData>
    <row r="1" spans="1:10" ht="20.100000000000001" customHeight="1" x14ac:dyDescent="0.25">
      <c r="A1" s="25"/>
      <c r="B1" s="1571" t="s">
        <v>0</v>
      </c>
      <c r="C1" s="1572"/>
      <c r="D1" s="1572"/>
      <c r="E1" s="1572"/>
      <c r="F1" s="1572"/>
      <c r="G1" s="25"/>
      <c r="H1" s="25"/>
      <c r="I1" s="25"/>
      <c r="J1" s="25"/>
    </row>
    <row r="2" spans="1:10" ht="24.95" customHeight="1" x14ac:dyDescent="0.25">
      <c r="A2" s="25"/>
      <c r="B2" s="1573" t="s">
        <v>1</v>
      </c>
      <c r="C2" s="1574"/>
      <c r="D2" s="1574"/>
      <c r="E2" s="1574"/>
      <c r="F2" s="1574"/>
      <c r="G2" s="25"/>
      <c r="H2" s="25"/>
      <c r="I2" s="25"/>
      <c r="J2" s="25"/>
    </row>
    <row r="3" spans="1:10" ht="14.1" customHeight="1" x14ac:dyDescent="0.25">
      <c r="A3" s="25"/>
      <c r="B3" s="27" t="s">
        <v>2</v>
      </c>
      <c r="C3" s="1569" t="s">
        <v>854</v>
      </c>
      <c r="D3" s="1570"/>
      <c r="E3" s="1570"/>
      <c r="F3" s="1570"/>
      <c r="G3" s="25"/>
      <c r="H3" s="25"/>
      <c r="I3" s="25"/>
      <c r="J3" s="25"/>
    </row>
    <row r="4" spans="1:10" ht="14.1" customHeight="1" x14ac:dyDescent="0.25">
      <c r="A4" s="25"/>
      <c r="B4" s="27" t="s">
        <v>4</v>
      </c>
      <c r="C4" s="1569" t="s">
        <v>855</v>
      </c>
      <c r="D4" s="1570"/>
      <c r="E4" s="1570"/>
      <c r="F4" s="1570"/>
      <c r="G4" s="25"/>
      <c r="H4" s="25"/>
      <c r="I4" s="25"/>
      <c r="J4" s="25"/>
    </row>
    <row r="5" spans="1:10" ht="14.1" customHeight="1" x14ac:dyDescent="0.25">
      <c r="A5" s="25"/>
      <c r="B5" s="27" t="s">
        <v>6</v>
      </c>
      <c r="C5" s="1569" t="s">
        <v>425</v>
      </c>
      <c r="D5" s="1570"/>
      <c r="E5" s="1570"/>
      <c r="F5" s="1570"/>
      <c r="G5" s="25"/>
      <c r="H5" s="25"/>
      <c r="I5" s="25"/>
      <c r="J5" s="25"/>
    </row>
    <row r="6" spans="1:10" ht="14.1" customHeight="1" x14ac:dyDescent="0.25">
      <c r="A6" s="25"/>
      <c r="B6" s="27" t="s">
        <v>8</v>
      </c>
      <c r="C6" s="1569" t="s">
        <v>426</v>
      </c>
      <c r="D6" s="1570"/>
      <c r="E6" s="1570"/>
      <c r="F6" s="1570"/>
      <c r="G6" s="25"/>
      <c r="H6" s="25"/>
      <c r="I6" s="25"/>
      <c r="J6" s="25"/>
    </row>
    <row r="7" spans="1:10" ht="14.1" customHeight="1" x14ac:dyDescent="0.25">
      <c r="A7" s="25"/>
      <c r="B7" s="27" t="s">
        <v>10</v>
      </c>
      <c r="C7" s="1577" t="s">
        <v>11</v>
      </c>
      <c r="D7" s="1578"/>
      <c r="E7" s="1578"/>
      <c r="F7" s="1578"/>
      <c r="G7" s="25"/>
      <c r="H7" s="25"/>
      <c r="I7" s="25"/>
      <c r="J7" s="25"/>
    </row>
    <row r="8" spans="1:10" ht="14.1" customHeight="1" x14ac:dyDescent="0.25">
      <c r="A8" s="25"/>
      <c r="B8" s="1579" t="s">
        <v>12</v>
      </c>
      <c r="C8" s="1580"/>
      <c r="D8" s="1580"/>
      <c r="E8" s="1580"/>
      <c r="F8" s="1580"/>
      <c r="G8" s="25"/>
      <c r="H8" s="25"/>
      <c r="I8" s="25"/>
      <c r="J8" s="25"/>
    </row>
    <row r="9" spans="1:10" ht="20.100000000000001" customHeight="1" x14ac:dyDescent="0.25">
      <c r="A9" s="25"/>
      <c r="B9" s="1581" t="s">
        <v>856</v>
      </c>
      <c r="C9" s="1582"/>
      <c r="D9" s="1582"/>
      <c r="E9" s="1582"/>
      <c r="F9" s="1582"/>
      <c r="G9" s="25"/>
      <c r="H9" s="25"/>
      <c r="I9" s="25"/>
      <c r="J9" s="25"/>
    </row>
    <row r="10" spans="1:10" ht="57.95" customHeight="1" x14ac:dyDescent="0.25">
      <c r="A10" s="25"/>
      <c r="B10" s="28" t="s">
        <v>14</v>
      </c>
      <c r="C10" s="1583" t="s">
        <v>857</v>
      </c>
      <c r="D10" s="1584"/>
      <c r="E10" s="1584"/>
      <c r="F10" s="1584"/>
      <c r="G10" s="25"/>
      <c r="H10" s="25"/>
      <c r="I10" s="25"/>
      <c r="J10" s="25"/>
    </row>
    <row r="11" spans="1:10" ht="27.95" customHeight="1" x14ac:dyDescent="0.25">
      <c r="A11" s="25"/>
      <c r="B11" s="38" t="s">
        <v>16</v>
      </c>
      <c r="C11" s="48">
        <v>2023</v>
      </c>
      <c r="D11" s="48">
        <v>2024</v>
      </c>
      <c r="E11" s="48">
        <v>2025</v>
      </c>
      <c r="F11" s="48">
        <v>2026</v>
      </c>
      <c r="G11" s="25"/>
      <c r="H11" s="25"/>
      <c r="I11" s="25"/>
      <c r="J11" s="25"/>
    </row>
    <row r="12" spans="1:10" ht="14.1" customHeight="1" x14ac:dyDescent="0.25">
      <c r="A12" s="25"/>
      <c r="B12" s="49"/>
      <c r="C12" s="50" t="s">
        <v>17</v>
      </c>
      <c r="D12" s="50" t="s">
        <v>18</v>
      </c>
      <c r="E12" s="50" t="s">
        <v>18</v>
      </c>
      <c r="F12" s="50" t="s">
        <v>18</v>
      </c>
      <c r="G12" s="25"/>
      <c r="H12" s="25"/>
      <c r="I12" s="25"/>
      <c r="J12" s="25"/>
    </row>
    <row r="13" spans="1:10" ht="41.1" customHeight="1" x14ac:dyDescent="0.25">
      <c r="A13" s="25"/>
      <c r="B13" s="38" t="s">
        <v>858</v>
      </c>
      <c r="C13" s="39" t="s">
        <v>29</v>
      </c>
      <c r="D13" s="39" t="s">
        <v>31</v>
      </c>
      <c r="E13" s="39" t="s">
        <v>859</v>
      </c>
      <c r="F13" s="39" t="s">
        <v>860</v>
      </c>
      <c r="G13" s="25"/>
      <c r="H13" s="25"/>
      <c r="I13" s="25"/>
      <c r="J13" s="25"/>
    </row>
    <row r="14" spans="1:10" ht="57" customHeight="1" x14ac:dyDescent="0.25">
      <c r="A14" s="25"/>
      <c r="B14" s="28" t="s">
        <v>24</v>
      </c>
      <c r="C14" s="1583" t="s">
        <v>861</v>
      </c>
      <c r="D14" s="1584"/>
      <c r="E14" s="1584"/>
      <c r="F14" s="1584"/>
      <c r="G14" s="25"/>
      <c r="H14" s="25"/>
      <c r="I14" s="25"/>
      <c r="J14" s="25"/>
    </row>
    <row r="15" spans="1:10" ht="27.95" customHeight="1" x14ac:dyDescent="0.25">
      <c r="A15" s="25"/>
      <c r="B15" s="38" t="s">
        <v>26</v>
      </c>
      <c r="C15" s="48">
        <v>2023</v>
      </c>
      <c r="D15" s="48">
        <v>2024</v>
      </c>
      <c r="E15" s="48">
        <v>2025</v>
      </c>
      <c r="F15" s="48">
        <v>2026</v>
      </c>
      <c r="G15" s="25"/>
      <c r="H15" s="25"/>
      <c r="I15" s="25"/>
      <c r="J15" s="25"/>
    </row>
    <row r="16" spans="1:10" ht="14.1" customHeight="1" x14ac:dyDescent="0.25">
      <c r="A16" s="25"/>
      <c r="B16" s="49"/>
      <c r="C16" s="50" t="s">
        <v>17</v>
      </c>
      <c r="D16" s="50" t="s">
        <v>18</v>
      </c>
      <c r="E16" s="50" t="s">
        <v>18</v>
      </c>
      <c r="F16" s="50" t="s">
        <v>18</v>
      </c>
      <c r="G16" s="25"/>
      <c r="H16" s="25"/>
      <c r="I16" s="25"/>
      <c r="J16" s="25"/>
    </row>
    <row r="17" spans="1:10" ht="20.100000000000001" customHeight="1" x14ac:dyDescent="0.25">
      <c r="A17" s="25"/>
      <c r="B17" s="38" t="s">
        <v>862</v>
      </c>
      <c r="C17" s="39" t="s">
        <v>707</v>
      </c>
      <c r="D17" s="39" t="s">
        <v>160</v>
      </c>
      <c r="E17" s="39" t="s">
        <v>863</v>
      </c>
      <c r="F17" s="39" t="s">
        <v>863</v>
      </c>
      <c r="G17" s="25"/>
      <c r="H17" s="25"/>
      <c r="I17" s="25"/>
      <c r="J17" s="25"/>
    </row>
    <row r="18" spans="1:10" ht="20.100000000000001" customHeight="1" x14ac:dyDescent="0.25">
      <c r="A18" s="25"/>
      <c r="B18" s="38" t="s">
        <v>864</v>
      </c>
      <c r="C18" s="39" t="s">
        <v>865</v>
      </c>
      <c r="D18" s="39" t="s">
        <v>866</v>
      </c>
      <c r="E18" s="39" t="s">
        <v>867</v>
      </c>
      <c r="F18" s="39" t="s">
        <v>868</v>
      </c>
      <c r="G18" s="25"/>
      <c r="H18" s="25"/>
      <c r="I18" s="25"/>
      <c r="J18" s="25"/>
    </row>
    <row r="19" spans="1:10" ht="14.1" customHeight="1" x14ac:dyDescent="0.25">
      <c r="A19" s="25"/>
      <c r="B19" s="1585" t="s">
        <v>47</v>
      </c>
      <c r="C19" s="1586"/>
      <c r="D19" s="1586"/>
      <c r="E19" s="1586"/>
      <c r="F19" s="1586"/>
      <c r="G19" s="25"/>
      <c r="H19" s="25"/>
      <c r="I19" s="25"/>
      <c r="J19" s="25"/>
    </row>
    <row r="20" spans="1:10" ht="14.1" customHeight="1" x14ac:dyDescent="0.25">
      <c r="A20" s="25"/>
      <c r="B20" s="29" t="s">
        <v>869</v>
      </c>
      <c r="C20" s="1585" t="s">
        <v>870</v>
      </c>
      <c r="D20" s="1586"/>
      <c r="E20" s="1586"/>
      <c r="F20" s="1586"/>
      <c r="G20" s="25"/>
      <c r="H20" s="25"/>
      <c r="I20" s="25"/>
      <c r="J20" s="25"/>
    </row>
    <row r="21" spans="1:10" ht="18" customHeight="1" x14ac:dyDescent="0.25">
      <c r="A21" s="25"/>
      <c r="B21" s="30" t="s">
        <v>50</v>
      </c>
      <c r="C21" s="1575" t="s">
        <v>871</v>
      </c>
      <c r="D21" s="1576"/>
      <c r="E21" s="1576"/>
      <c r="F21" s="1576"/>
      <c r="G21" s="25"/>
      <c r="H21" s="25"/>
      <c r="I21" s="25"/>
      <c r="J21" s="25"/>
    </row>
    <row r="22" spans="1:10" ht="18" customHeight="1" x14ac:dyDescent="0.25">
      <c r="A22" s="25"/>
      <c r="B22" s="31" t="s">
        <v>52</v>
      </c>
      <c r="C22" s="1587" t="s">
        <v>872</v>
      </c>
      <c r="D22" s="1588"/>
      <c r="E22" s="1588"/>
      <c r="F22" s="1588"/>
      <c r="G22" s="25"/>
      <c r="H22" s="25"/>
      <c r="I22" s="25"/>
      <c r="J22" s="25"/>
    </row>
    <row r="23" spans="1:10" ht="18" customHeight="1" x14ac:dyDescent="0.25">
      <c r="A23" s="25"/>
      <c r="B23" s="31" t="s">
        <v>54</v>
      </c>
      <c r="C23" s="1587" t="s">
        <v>742</v>
      </c>
      <c r="D23" s="1588"/>
      <c r="E23" s="1588"/>
      <c r="F23" s="1588"/>
      <c r="G23" s="25"/>
      <c r="H23" s="25"/>
      <c r="I23" s="25"/>
      <c r="J23" s="25"/>
    </row>
    <row r="24" spans="1:10" ht="15" customHeight="1" x14ac:dyDescent="0.25">
      <c r="A24" s="25"/>
      <c r="B24" s="32"/>
      <c r="C24" s="33">
        <v>2023</v>
      </c>
      <c r="D24" s="33">
        <v>2024</v>
      </c>
      <c r="E24" s="33">
        <v>2025</v>
      </c>
      <c r="F24" s="33">
        <v>2026</v>
      </c>
      <c r="G24" s="25"/>
      <c r="H24" s="25"/>
      <c r="I24" s="25"/>
      <c r="J24" s="25"/>
    </row>
    <row r="25" spans="1:10" ht="15" customHeight="1" x14ac:dyDescent="0.25">
      <c r="A25" s="25"/>
      <c r="B25" s="34"/>
      <c r="C25" s="35" t="s">
        <v>17</v>
      </c>
      <c r="D25" s="35" t="s">
        <v>18</v>
      </c>
      <c r="E25" s="35" t="s">
        <v>18</v>
      </c>
      <c r="F25" s="35" t="s">
        <v>18</v>
      </c>
      <c r="G25" s="25"/>
      <c r="H25" s="25"/>
      <c r="I25" s="25"/>
      <c r="J25" s="25"/>
    </row>
    <row r="26" spans="1:10" ht="14.1" customHeight="1" x14ac:dyDescent="0.25">
      <c r="A26" s="25"/>
      <c r="B26" s="38" t="s">
        <v>56</v>
      </c>
      <c r="C26" s="39" t="s">
        <v>873</v>
      </c>
      <c r="D26" s="39" t="s">
        <v>873</v>
      </c>
      <c r="E26" s="39" t="s">
        <v>873</v>
      </c>
      <c r="F26" s="39" t="s">
        <v>873</v>
      </c>
      <c r="G26" s="25"/>
      <c r="H26" s="25"/>
      <c r="I26" s="25"/>
      <c r="J26" s="25"/>
    </row>
    <row r="27" spans="1:10" ht="14.1" customHeight="1" x14ac:dyDescent="0.25">
      <c r="A27" s="25"/>
      <c r="B27" s="38" t="s">
        <v>59</v>
      </c>
      <c r="C27" s="39" t="s">
        <v>874</v>
      </c>
      <c r="D27" s="39" t="s">
        <v>875</v>
      </c>
      <c r="E27" s="39" t="s">
        <v>876</v>
      </c>
      <c r="F27" s="39" t="s">
        <v>877</v>
      </c>
      <c r="G27" s="25"/>
      <c r="H27" s="25"/>
      <c r="I27" s="25"/>
      <c r="J27" s="25"/>
    </row>
    <row r="28" spans="1:10" ht="14.1" customHeight="1" x14ac:dyDescent="0.25">
      <c r="A28" s="25"/>
      <c r="B28" s="38" t="s">
        <v>63</v>
      </c>
      <c r="C28" s="39" t="s">
        <v>878</v>
      </c>
      <c r="D28" s="39" t="s">
        <v>879</v>
      </c>
      <c r="E28" s="39" t="s">
        <v>880</v>
      </c>
      <c r="F28" s="39" t="s">
        <v>881</v>
      </c>
      <c r="G28" s="25"/>
      <c r="H28" s="25"/>
      <c r="I28" s="25"/>
      <c r="J28" s="25"/>
    </row>
    <row r="29" spans="1:10" ht="14.1" customHeight="1" x14ac:dyDescent="0.25">
      <c r="A29" s="25"/>
      <c r="B29" s="38" t="s">
        <v>68</v>
      </c>
      <c r="C29" s="39" t="s">
        <v>69</v>
      </c>
      <c r="D29" s="39" t="s">
        <v>75</v>
      </c>
      <c r="E29" s="39" t="s">
        <v>75</v>
      </c>
      <c r="F29" s="39" t="s">
        <v>75</v>
      </c>
      <c r="G29" s="25"/>
      <c r="H29" s="25"/>
      <c r="I29" s="25"/>
      <c r="J29" s="25"/>
    </row>
    <row r="30" spans="1:10" ht="14.1" customHeight="1" x14ac:dyDescent="0.25">
      <c r="A30" s="25"/>
      <c r="B30" s="38" t="s">
        <v>73</v>
      </c>
      <c r="C30" s="39" t="s">
        <v>69</v>
      </c>
      <c r="D30" s="39" t="s">
        <v>882</v>
      </c>
      <c r="E30" s="39" t="s">
        <v>883</v>
      </c>
      <c r="F30" s="39" t="s">
        <v>884</v>
      </c>
      <c r="G30" s="25"/>
      <c r="H30" s="25"/>
      <c r="I30" s="25"/>
      <c r="J30" s="25"/>
    </row>
    <row r="31" spans="1:10" ht="14.1" customHeight="1" x14ac:dyDescent="0.25">
      <c r="A31" s="25"/>
      <c r="B31" s="38" t="s">
        <v>77</v>
      </c>
      <c r="C31" s="39" t="s">
        <v>69</v>
      </c>
      <c r="D31" s="39" t="s">
        <v>882</v>
      </c>
      <c r="E31" s="39" t="s">
        <v>883</v>
      </c>
      <c r="F31" s="39" t="s">
        <v>884</v>
      </c>
      <c r="G31" s="25"/>
      <c r="H31" s="25"/>
      <c r="I31" s="25"/>
      <c r="J31" s="25"/>
    </row>
    <row r="32" spans="1:10" ht="14.1" customHeight="1" x14ac:dyDescent="0.25">
      <c r="A32" s="25"/>
      <c r="B32" s="1589" t="s">
        <v>81</v>
      </c>
      <c r="C32" s="1590"/>
      <c r="D32" s="1590"/>
      <c r="E32" s="1590"/>
      <c r="F32" s="1590"/>
      <c r="G32" s="25"/>
      <c r="H32" s="25"/>
      <c r="I32" s="25"/>
      <c r="J32" s="25"/>
    </row>
    <row r="33" spans="1:10" ht="14.1" customHeight="1" x14ac:dyDescent="0.25">
      <c r="A33" s="25"/>
      <c r="B33" s="32"/>
      <c r="C33" s="33">
        <v>2023</v>
      </c>
      <c r="D33" s="33">
        <v>2024</v>
      </c>
      <c r="E33" s="33">
        <v>2025</v>
      </c>
      <c r="F33" s="33">
        <v>2026</v>
      </c>
      <c r="G33" s="25"/>
      <c r="H33" s="25"/>
      <c r="I33" s="25"/>
      <c r="J33" s="25"/>
    </row>
    <row r="34" spans="1:10" ht="14.1" customHeight="1" x14ac:dyDescent="0.25">
      <c r="A34" s="25"/>
      <c r="B34" s="34"/>
      <c r="C34" s="35" t="s">
        <v>17</v>
      </c>
      <c r="D34" s="35" t="s">
        <v>18</v>
      </c>
      <c r="E34" s="35" t="s">
        <v>18</v>
      </c>
      <c r="F34" s="35" t="s">
        <v>18</v>
      </c>
      <c r="G34" s="25"/>
      <c r="H34" s="25"/>
      <c r="I34" s="25"/>
      <c r="J34" s="25"/>
    </row>
    <row r="35" spans="1:10" ht="14.1" customHeight="1" x14ac:dyDescent="0.25">
      <c r="A35" s="25"/>
      <c r="B35" s="40" t="s">
        <v>82</v>
      </c>
      <c r="C35" s="41">
        <v>0</v>
      </c>
      <c r="D35" s="41">
        <v>205500000</v>
      </c>
      <c r="E35" s="41">
        <v>205500000</v>
      </c>
      <c r="F35" s="41">
        <v>205500000</v>
      </c>
      <c r="G35" s="25"/>
      <c r="H35" s="25"/>
      <c r="I35" s="25"/>
      <c r="J35" s="25"/>
    </row>
    <row r="36" spans="1:10" ht="14.1" customHeight="1" x14ac:dyDescent="0.25">
      <c r="A36" s="25"/>
      <c r="B36" s="40" t="s">
        <v>83</v>
      </c>
      <c r="C36" s="41">
        <v>0</v>
      </c>
      <c r="D36" s="41">
        <v>205500000</v>
      </c>
      <c r="E36" s="41">
        <v>205500000</v>
      </c>
      <c r="F36" s="41">
        <v>205500000</v>
      </c>
      <c r="G36" s="25"/>
      <c r="H36" s="25"/>
      <c r="I36" s="25"/>
      <c r="J36" s="25"/>
    </row>
    <row r="37" spans="1:10" ht="14.1" customHeight="1" x14ac:dyDescent="0.25">
      <c r="A37" s="25"/>
      <c r="B37" s="40" t="s">
        <v>84</v>
      </c>
      <c r="C37" s="41">
        <v>0</v>
      </c>
      <c r="D37" s="41">
        <v>0</v>
      </c>
      <c r="E37" s="41">
        <v>0</v>
      </c>
      <c r="F37" s="41">
        <v>0</v>
      </c>
      <c r="G37" s="25"/>
      <c r="H37" s="25"/>
      <c r="I37" s="25"/>
      <c r="J37" s="25"/>
    </row>
    <row r="38" spans="1:10" ht="14.1" customHeight="1" x14ac:dyDescent="0.25">
      <c r="A38" s="25"/>
      <c r="B38" s="40" t="s">
        <v>85</v>
      </c>
      <c r="C38" s="41">
        <v>0</v>
      </c>
      <c r="D38" s="41">
        <v>31000000</v>
      </c>
      <c r="E38" s="41">
        <v>31000000</v>
      </c>
      <c r="F38" s="41">
        <v>31000000</v>
      </c>
      <c r="G38" s="25"/>
      <c r="H38" s="25"/>
      <c r="I38" s="25"/>
      <c r="J38" s="25"/>
    </row>
    <row r="39" spans="1:10" ht="14.1" customHeight="1" x14ac:dyDescent="0.25">
      <c r="A39" s="25"/>
      <c r="B39" s="40" t="s">
        <v>83</v>
      </c>
      <c r="C39" s="41">
        <v>0</v>
      </c>
      <c r="D39" s="41">
        <v>31000000</v>
      </c>
      <c r="E39" s="41">
        <v>31000000</v>
      </c>
      <c r="F39" s="41">
        <v>31000000</v>
      </c>
      <c r="G39" s="25"/>
      <c r="H39" s="25"/>
      <c r="I39" s="25"/>
      <c r="J39" s="25"/>
    </row>
    <row r="40" spans="1:10" ht="14.1" customHeight="1" x14ac:dyDescent="0.25">
      <c r="A40" s="25"/>
      <c r="B40" s="40" t="s">
        <v>84</v>
      </c>
      <c r="C40" s="41">
        <v>0</v>
      </c>
      <c r="D40" s="41">
        <v>0</v>
      </c>
      <c r="E40" s="41">
        <v>0</v>
      </c>
      <c r="F40" s="41">
        <v>0</v>
      </c>
      <c r="G40" s="25"/>
      <c r="H40" s="25"/>
      <c r="I40" s="25"/>
      <c r="J40" s="25"/>
    </row>
    <row r="41" spans="1:10" ht="14.1" customHeight="1" x14ac:dyDescent="0.25">
      <c r="A41" s="25"/>
      <c r="B41" s="40" t="s">
        <v>86</v>
      </c>
      <c r="C41" s="41">
        <v>0</v>
      </c>
      <c r="D41" s="41">
        <v>73150000</v>
      </c>
      <c r="E41" s="41">
        <v>73650000</v>
      </c>
      <c r="F41" s="41">
        <v>75650000</v>
      </c>
      <c r="G41" s="25"/>
      <c r="H41" s="25"/>
      <c r="I41" s="25"/>
      <c r="J41" s="25"/>
    </row>
    <row r="42" spans="1:10" ht="14.1" customHeight="1" x14ac:dyDescent="0.25">
      <c r="A42" s="25"/>
      <c r="B42" s="40" t="s">
        <v>83</v>
      </c>
      <c r="C42" s="41">
        <v>0</v>
      </c>
      <c r="D42" s="41">
        <v>73150000</v>
      </c>
      <c r="E42" s="41">
        <v>73650000</v>
      </c>
      <c r="F42" s="41">
        <v>75650000</v>
      </c>
      <c r="G42" s="25"/>
      <c r="H42" s="25"/>
      <c r="I42" s="25"/>
      <c r="J42" s="25"/>
    </row>
    <row r="43" spans="1:10" ht="14.1" customHeight="1" x14ac:dyDescent="0.25">
      <c r="A43" s="25"/>
      <c r="B43" s="40" t="s">
        <v>84</v>
      </c>
      <c r="C43" s="41">
        <v>0</v>
      </c>
      <c r="D43" s="41">
        <v>0</v>
      </c>
      <c r="E43" s="41">
        <v>0</v>
      </c>
      <c r="F43" s="41">
        <v>0</v>
      </c>
      <c r="G43" s="25"/>
      <c r="H43" s="25"/>
      <c r="I43" s="25"/>
      <c r="J43" s="25"/>
    </row>
    <row r="44" spans="1:10" ht="14.1" customHeight="1" x14ac:dyDescent="0.25">
      <c r="A44" s="25"/>
      <c r="B44" s="40" t="s">
        <v>87</v>
      </c>
      <c r="C44" s="41">
        <v>0</v>
      </c>
      <c r="D44" s="41">
        <v>0</v>
      </c>
      <c r="E44" s="41">
        <v>0</v>
      </c>
      <c r="F44" s="41">
        <v>0</v>
      </c>
      <c r="G44" s="25"/>
      <c r="H44" s="25"/>
      <c r="I44" s="25"/>
      <c r="J44" s="25"/>
    </row>
    <row r="45" spans="1:10" ht="14.1" customHeight="1" x14ac:dyDescent="0.25">
      <c r="A45" s="25"/>
      <c r="B45" s="40" t="s">
        <v>83</v>
      </c>
      <c r="C45" s="41">
        <v>0</v>
      </c>
      <c r="D45" s="41">
        <v>0</v>
      </c>
      <c r="E45" s="41">
        <v>0</v>
      </c>
      <c r="F45" s="41">
        <v>0</v>
      </c>
      <c r="G45" s="25"/>
      <c r="H45" s="25"/>
      <c r="I45" s="25"/>
      <c r="J45" s="25"/>
    </row>
    <row r="46" spans="1:10" ht="14.1" customHeight="1" x14ac:dyDescent="0.25">
      <c r="A46" s="25"/>
      <c r="B46" s="40" t="s">
        <v>84</v>
      </c>
      <c r="C46" s="41">
        <v>0</v>
      </c>
      <c r="D46" s="41">
        <v>0</v>
      </c>
      <c r="E46" s="41">
        <v>0</v>
      </c>
      <c r="F46" s="41">
        <v>0</v>
      </c>
      <c r="G46" s="25"/>
      <c r="H46" s="25"/>
      <c r="I46" s="25"/>
      <c r="J46" s="25"/>
    </row>
    <row r="47" spans="1:10" ht="14.1" customHeight="1" x14ac:dyDescent="0.25">
      <c r="A47" s="25"/>
      <c r="B47" s="40" t="s">
        <v>88</v>
      </c>
      <c r="C47" s="41">
        <v>0</v>
      </c>
      <c r="D47" s="41">
        <v>0</v>
      </c>
      <c r="E47" s="41">
        <v>0</v>
      </c>
      <c r="F47" s="41">
        <v>0</v>
      </c>
      <c r="G47" s="25"/>
      <c r="H47" s="25"/>
      <c r="I47" s="25"/>
      <c r="J47" s="25"/>
    </row>
    <row r="48" spans="1:10" ht="14.1" customHeight="1" x14ac:dyDescent="0.25">
      <c r="A48" s="25"/>
      <c r="B48" s="40" t="s">
        <v>83</v>
      </c>
      <c r="C48" s="41">
        <v>0</v>
      </c>
      <c r="D48" s="41">
        <v>0</v>
      </c>
      <c r="E48" s="41">
        <v>0</v>
      </c>
      <c r="F48" s="41">
        <v>0</v>
      </c>
      <c r="G48" s="25"/>
      <c r="H48" s="25"/>
      <c r="I48" s="25"/>
      <c r="J48" s="25"/>
    </row>
    <row r="49" spans="1:10" ht="14.1" customHeight="1" x14ac:dyDescent="0.25">
      <c r="A49" s="25"/>
      <c r="B49" s="40" t="s">
        <v>84</v>
      </c>
      <c r="C49" s="41">
        <v>0</v>
      </c>
      <c r="D49" s="41">
        <v>0</v>
      </c>
      <c r="E49" s="41">
        <v>0</v>
      </c>
      <c r="F49" s="41">
        <v>0</v>
      </c>
      <c r="G49" s="25"/>
      <c r="H49" s="25"/>
      <c r="I49" s="25"/>
      <c r="J49" s="25"/>
    </row>
    <row r="50" spans="1:10" ht="14.1" customHeight="1" x14ac:dyDescent="0.25">
      <c r="A50" s="25"/>
      <c r="B50" s="40" t="s">
        <v>89</v>
      </c>
      <c r="C50" s="41">
        <v>0</v>
      </c>
      <c r="D50" s="41">
        <v>0</v>
      </c>
      <c r="E50" s="41">
        <v>0</v>
      </c>
      <c r="F50" s="41">
        <v>0</v>
      </c>
      <c r="G50" s="25"/>
      <c r="H50" s="25"/>
      <c r="I50" s="25"/>
      <c r="J50" s="25"/>
    </row>
    <row r="51" spans="1:10" ht="14.1" customHeight="1" x14ac:dyDescent="0.25">
      <c r="A51" s="25"/>
      <c r="B51" s="40" t="s">
        <v>83</v>
      </c>
      <c r="C51" s="41">
        <v>0</v>
      </c>
      <c r="D51" s="41">
        <v>0</v>
      </c>
      <c r="E51" s="41">
        <v>0</v>
      </c>
      <c r="F51" s="41">
        <v>0</v>
      </c>
      <c r="G51" s="25"/>
      <c r="H51" s="25"/>
      <c r="I51" s="25"/>
      <c r="J51" s="25"/>
    </row>
    <row r="52" spans="1:10" ht="14.1" customHeight="1" x14ac:dyDescent="0.25">
      <c r="A52" s="25"/>
      <c r="B52" s="40" t="s">
        <v>84</v>
      </c>
      <c r="C52" s="41">
        <v>0</v>
      </c>
      <c r="D52" s="41">
        <v>0</v>
      </c>
      <c r="E52" s="41">
        <v>0</v>
      </c>
      <c r="F52" s="41">
        <v>0</v>
      </c>
      <c r="G52" s="25"/>
      <c r="H52" s="25"/>
      <c r="I52" s="25"/>
      <c r="J52" s="25"/>
    </row>
    <row r="53" spans="1:10" ht="14.1" customHeight="1" x14ac:dyDescent="0.25">
      <c r="A53" s="25"/>
      <c r="B53" s="40" t="s">
        <v>90</v>
      </c>
      <c r="C53" s="41">
        <v>0</v>
      </c>
      <c r="D53" s="41">
        <v>1500000</v>
      </c>
      <c r="E53" s="41">
        <v>2000000</v>
      </c>
      <c r="F53" s="41">
        <v>2000000</v>
      </c>
      <c r="G53" s="25"/>
      <c r="H53" s="25"/>
      <c r="I53" s="25"/>
      <c r="J53" s="25"/>
    </row>
    <row r="54" spans="1:10" ht="14.1" customHeight="1" x14ac:dyDescent="0.25">
      <c r="A54" s="25"/>
      <c r="B54" s="40" t="s">
        <v>83</v>
      </c>
      <c r="C54" s="41">
        <v>0</v>
      </c>
      <c r="D54" s="41">
        <v>1500000</v>
      </c>
      <c r="E54" s="41">
        <v>2000000</v>
      </c>
      <c r="F54" s="41">
        <v>2000000</v>
      </c>
      <c r="G54" s="25"/>
      <c r="H54" s="25"/>
      <c r="I54" s="25"/>
      <c r="J54" s="25"/>
    </row>
    <row r="55" spans="1:10" ht="14.1" customHeight="1" x14ac:dyDescent="0.25">
      <c r="A55" s="25"/>
      <c r="B55" s="40" t="s">
        <v>84</v>
      </c>
      <c r="C55" s="41">
        <v>0</v>
      </c>
      <c r="D55" s="41">
        <v>0</v>
      </c>
      <c r="E55" s="41">
        <v>0</v>
      </c>
      <c r="F55" s="41">
        <v>0</v>
      </c>
      <c r="G55" s="25"/>
      <c r="H55" s="25"/>
      <c r="I55" s="25"/>
      <c r="J55" s="25"/>
    </row>
    <row r="56" spans="1:10" ht="14.1" customHeight="1" x14ac:dyDescent="0.25">
      <c r="A56" s="25"/>
      <c r="B56" s="40" t="s">
        <v>91</v>
      </c>
      <c r="C56" s="41">
        <v>0</v>
      </c>
      <c r="D56" s="41">
        <v>0</v>
      </c>
      <c r="E56" s="41">
        <v>0</v>
      </c>
      <c r="F56" s="41">
        <v>0</v>
      </c>
      <c r="G56" s="25"/>
      <c r="H56" s="25"/>
      <c r="I56" s="25"/>
      <c r="J56" s="25"/>
    </row>
    <row r="57" spans="1:10" ht="14.1" customHeight="1" x14ac:dyDescent="0.25">
      <c r="A57" s="25"/>
      <c r="B57" s="40" t="s">
        <v>83</v>
      </c>
      <c r="C57" s="41">
        <v>0</v>
      </c>
      <c r="D57" s="41">
        <v>0</v>
      </c>
      <c r="E57" s="41">
        <v>0</v>
      </c>
      <c r="F57" s="41">
        <v>0</v>
      </c>
      <c r="G57" s="25"/>
      <c r="H57" s="25"/>
      <c r="I57" s="25"/>
      <c r="J57" s="25"/>
    </row>
    <row r="58" spans="1:10" ht="14.1" customHeight="1" x14ac:dyDescent="0.25">
      <c r="A58" s="25"/>
      <c r="B58" s="40" t="s">
        <v>92</v>
      </c>
      <c r="C58" s="41">
        <v>0</v>
      </c>
      <c r="D58" s="41">
        <v>0</v>
      </c>
      <c r="E58" s="41">
        <v>0</v>
      </c>
      <c r="F58" s="41">
        <v>0</v>
      </c>
      <c r="G58" s="25"/>
      <c r="H58" s="25"/>
      <c r="I58" s="25"/>
      <c r="J58" s="25"/>
    </row>
    <row r="59" spans="1:10" ht="14.1" customHeight="1" x14ac:dyDescent="0.25">
      <c r="A59" s="25"/>
      <c r="B59" s="40" t="s">
        <v>93</v>
      </c>
      <c r="C59" s="41">
        <v>0</v>
      </c>
      <c r="D59" s="41">
        <v>0</v>
      </c>
      <c r="E59" s="41">
        <v>0</v>
      </c>
      <c r="F59" s="41">
        <v>0</v>
      </c>
      <c r="G59" s="25"/>
      <c r="H59" s="25"/>
      <c r="I59" s="25"/>
      <c r="J59" s="25"/>
    </row>
    <row r="60" spans="1:10" ht="14.1" customHeight="1" x14ac:dyDescent="0.25">
      <c r="A60" s="25"/>
      <c r="B60" s="40" t="s">
        <v>94</v>
      </c>
      <c r="C60" s="41">
        <v>0</v>
      </c>
      <c r="D60" s="41">
        <v>0</v>
      </c>
      <c r="E60" s="41">
        <v>0</v>
      </c>
      <c r="F60" s="41">
        <v>0</v>
      </c>
      <c r="G60" s="25"/>
      <c r="H60" s="25"/>
      <c r="I60" s="25"/>
      <c r="J60" s="25"/>
    </row>
    <row r="61" spans="1:10" ht="14.1" customHeight="1" x14ac:dyDescent="0.25">
      <c r="A61" s="25"/>
      <c r="B61" s="40" t="s">
        <v>95</v>
      </c>
      <c r="C61" s="41">
        <v>0</v>
      </c>
      <c r="D61" s="41">
        <v>0</v>
      </c>
      <c r="E61" s="41">
        <v>0</v>
      </c>
      <c r="F61" s="41">
        <v>0</v>
      </c>
      <c r="G61" s="25"/>
      <c r="H61" s="25"/>
      <c r="I61" s="25"/>
      <c r="J61" s="25"/>
    </row>
    <row r="62" spans="1:10" ht="14.1" customHeight="1" x14ac:dyDescent="0.25">
      <c r="A62" s="25"/>
      <c r="B62" s="40" t="s">
        <v>96</v>
      </c>
      <c r="C62" s="41">
        <v>0</v>
      </c>
      <c r="D62" s="41">
        <v>0</v>
      </c>
      <c r="E62" s="41">
        <v>0</v>
      </c>
      <c r="F62" s="41">
        <v>0</v>
      </c>
      <c r="G62" s="25"/>
      <c r="H62" s="25"/>
      <c r="I62" s="25"/>
      <c r="J62" s="25"/>
    </row>
    <row r="63" spans="1:10" ht="14.1" customHeight="1" x14ac:dyDescent="0.25">
      <c r="A63" s="25"/>
      <c r="B63" s="40" t="s">
        <v>83</v>
      </c>
      <c r="C63" s="41">
        <v>0</v>
      </c>
      <c r="D63" s="41">
        <v>0</v>
      </c>
      <c r="E63" s="41">
        <v>0</v>
      </c>
      <c r="F63" s="41">
        <v>0</v>
      </c>
      <c r="G63" s="25"/>
      <c r="H63" s="25"/>
      <c r="I63" s="25"/>
      <c r="J63" s="25"/>
    </row>
    <row r="64" spans="1:10" ht="14.1" customHeight="1" x14ac:dyDescent="0.25">
      <c r="A64" s="25"/>
      <c r="B64" s="40" t="s">
        <v>92</v>
      </c>
      <c r="C64" s="41">
        <v>0</v>
      </c>
      <c r="D64" s="41">
        <v>0</v>
      </c>
      <c r="E64" s="41">
        <v>0</v>
      </c>
      <c r="F64" s="41">
        <v>0</v>
      </c>
      <c r="G64" s="25"/>
      <c r="H64" s="25"/>
      <c r="I64" s="25"/>
      <c r="J64" s="25"/>
    </row>
    <row r="65" spans="1:10" ht="14.1" customHeight="1" x14ac:dyDescent="0.25">
      <c r="A65" s="25"/>
      <c r="B65" s="40" t="s">
        <v>93</v>
      </c>
      <c r="C65" s="41">
        <v>0</v>
      </c>
      <c r="D65" s="41">
        <v>0</v>
      </c>
      <c r="E65" s="41">
        <v>0</v>
      </c>
      <c r="F65" s="41">
        <v>0</v>
      </c>
      <c r="G65" s="25"/>
      <c r="H65" s="25"/>
      <c r="I65" s="25"/>
      <c r="J65" s="25"/>
    </row>
    <row r="66" spans="1:10" ht="14.1" customHeight="1" x14ac:dyDescent="0.25">
      <c r="A66" s="25"/>
      <c r="B66" s="40" t="s">
        <v>94</v>
      </c>
      <c r="C66" s="41">
        <v>0</v>
      </c>
      <c r="D66" s="41">
        <v>0</v>
      </c>
      <c r="E66" s="41">
        <v>0</v>
      </c>
      <c r="F66" s="41">
        <v>0</v>
      </c>
      <c r="G66" s="25"/>
      <c r="H66" s="25"/>
      <c r="I66" s="25"/>
      <c r="J66" s="25"/>
    </row>
    <row r="67" spans="1:10" ht="14.1" customHeight="1" x14ac:dyDescent="0.25">
      <c r="A67" s="25"/>
      <c r="B67" s="40" t="s">
        <v>95</v>
      </c>
      <c r="C67" s="41">
        <v>0</v>
      </c>
      <c r="D67" s="41">
        <v>0</v>
      </c>
      <c r="E67" s="41">
        <v>0</v>
      </c>
      <c r="F67" s="41">
        <v>0</v>
      </c>
      <c r="G67" s="25"/>
      <c r="H67" s="25"/>
      <c r="I67" s="25"/>
      <c r="J67" s="25"/>
    </row>
    <row r="68" spans="1:10" ht="14.1" customHeight="1" x14ac:dyDescent="0.25">
      <c r="A68" s="25"/>
      <c r="B68" s="40" t="s">
        <v>97</v>
      </c>
      <c r="C68" s="41">
        <v>0</v>
      </c>
      <c r="D68" s="41">
        <v>0</v>
      </c>
      <c r="E68" s="41">
        <v>0</v>
      </c>
      <c r="F68" s="41">
        <v>0</v>
      </c>
      <c r="G68" s="25"/>
      <c r="H68" s="25"/>
      <c r="I68" s="25"/>
      <c r="J68" s="25"/>
    </row>
    <row r="69" spans="1:10" ht="14.1" customHeight="1" x14ac:dyDescent="0.25">
      <c r="A69" s="25"/>
      <c r="B69" s="40" t="s">
        <v>83</v>
      </c>
      <c r="C69" s="41">
        <v>0</v>
      </c>
      <c r="D69" s="41">
        <v>0</v>
      </c>
      <c r="E69" s="41">
        <v>0</v>
      </c>
      <c r="F69" s="41">
        <v>0</v>
      </c>
      <c r="G69" s="25"/>
      <c r="H69" s="25"/>
      <c r="I69" s="25"/>
      <c r="J69" s="25"/>
    </row>
    <row r="70" spans="1:10" ht="14.1" customHeight="1" x14ac:dyDescent="0.25">
      <c r="A70" s="25"/>
      <c r="B70" s="40" t="s">
        <v>92</v>
      </c>
      <c r="C70" s="41">
        <v>0</v>
      </c>
      <c r="D70" s="41">
        <v>0</v>
      </c>
      <c r="E70" s="41">
        <v>0</v>
      </c>
      <c r="F70" s="41">
        <v>0</v>
      </c>
      <c r="G70" s="25"/>
      <c r="H70" s="25"/>
      <c r="I70" s="25"/>
      <c r="J70" s="25"/>
    </row>
    <row r="71" spans="1:10" ht="14.1" customHeight="1" x14ac:dyDescent="0.25">
      <c r="A71" s="25"/>
      <c r="B71" s="40" t="s">
        <v>93</v>
      </c>
      <c r="C71" s="41">
        <v>0</v>
      </c>
      <c r="D71" s="41">
        <v>0</v>
      </c>
      <c r="E71" s="41">
        <v>0</v>
      </c>
      <c r="F71" s="41">
        <v>0</v>
      </c>
      <c r="G71" s="25"/>
      <c r="H71" s="25"/>
      <c r="I71" s="25"/>
      <c r="J71" s="25"/>
    </row>
    <row r="72" spans="1:10" ht="14.1" customHeight="1" x14ac:dyDescent="0.25">
      <c r="A72" s="25"/>
      <c r="B72" s="40" t="s">
        <v>94</v>
      </c>
      <c r="C72" s="41">
        <v>0</v>
      </c>
      <c r="D72" s="41">
        <v>0</v>
      </c>
      <c r="E72" s="41">
        <v>0</v>
      </c>
      <c r="F72" s="41">
        <v>0</v>
      </c>
      <c r="G72" s="25"/>
      <c r="H72" s="25"/>
      <c r="I72" s="25"/>
      <c r="J72" s="25"/>
    </row>
    <row r="73" spans="1:10" ht="14.1" customHeight="1" x14ac:dyDescent="0.25">
      <c r="A73" s="25"/>
      <c r="B73" s="40" t="s">
        <v>95</v>
      </c>
      <c r="C73" s="41">
        <v>0</v>
      </c>
      <c r="D73" s="41">
        <v>0</v>
      </c>
      <c r="E73" s="41">
        <v>0</v>
      </c>
      <c r="F73" s="41">
        <v>0</v>
      </c>
      <c r="G73" s="25"/>
      <c r="H73" s="25"/>
      <c r="I73" s="25"/>
      <c r="J73" s="25"/>
    </row>
    <row r="74" spans="1:10" ht="14.1" customHeight="1" x14ac:dyDescent="0.25">
      <c r="A74" s="25"/>
      <c r="B74" s="40" t="s">
        <v>98</v>
      </c>
      <c r="C74" s="41">
        <v>0</v>
      </c>
      <c r="D74" s="41">
        <v>0</v>
      </c>
      <c r="E74" s="41">
        <v>0</v>
      </c>
      <c r="F74" s="41">
        <v>0</v>
      </c>
      <c r="G74" s="25"/>
      <c r="H74" s="25"/>
      <c r="I74" s="25"/>
      <c r="J74" s="25"/>
    </row>
    <row r="75" spans="1:10" ht="14.1" customHeight="1" x14ac:dyDescent="0.25">
      <c r="A75" s="25"/>
      <c r="B75" s="40" t="s">
        <v>99</v>
      </c>
      <c r="C75" s="41">
        <v>0</v>
      </c>
      <c r="D75" s="41">
        <v>0</v>
      </c>
      <c r="E75" s="41">
        <v>0</v>
      </c>
      <c r="F75" s="41">
        <v>0</v>
      </c>
      <c r="G75" s="25"/>
      <c r="H75" s="25"/>
      <c r="I75" s="25"/>
      <c r="J75" s="25"/>
    </row>
    <row r="76" spans="1:10" ht="14.1" customHeight="1" x14ac:dyDescent="0.25">
      <c r="A76" s="25"/>
      <c r="B76" s="36" t="s">
        <v>100</v>
      </c>
      <c r="C76" s="41">
        <v>0</v>
      </c>
      <c r="D76" s="41">
        <v>311150000</v>
      </c>
      <c r="E76" s="41">
        <v>312150000</v>
      </c>
      <c r="F76" s="41">
        <v>314150000</v>
      </c>
      <c r="G76" s="25"/>
      <c r="H76" s="25"/>
      <c r="I76" s="25"/>
      <c r="J76" s="25"/>
    </row>
    <row r="77" spans="1:10" ht="14.1" customHeight="1" x14ac:dyDescent="0.25">
      <c r="A77" s="25"/>
      <c r="B77" s="1585" t="s">
        <v>101</v>
      </c>
      <c r="C77" s="1586"/>
      <c r="D77" s="1586"/>
      <c r="E77" s="1586"/>
      <c r="F77" s="1586"/>
      <c r="G77" s="25"/>
      <c r="H77" s="25"/>
      <c r="I77" s="25"/>
      <c r="J77" s="25"/>
    </row>
    <row r="78" spans="1:10" ht="14.1" customHeight="1" x14ac:dyDescent="0.25">
      <c r="A78" s="25"/>
      <c r="B78" s="29" t="s">
        <v>885</v>
      </c>
      <c r="C78" s="1585" t="s">
        <v>886</v>
      </c>
      <c r="D78" s="1586"/>
      <c r="E78" s="1586"/>
      <c r="F78" s="1586"/>
      <c r="G78" s="25"/>
      <c r="H78" s="25"/>
      <c r="I78" s="25"/>
      <c r="J78" s="25"/>
    </row>
    <row r="79" spans="1:10" ht="14.1" customHeight="1" x14ac:dyDescent="0.25">
      <c r="A79" s="25"/>
      <c r="B79" s="30" t="s">
        <v>50</v>
      </c>
      <c r="C79" s="1575" t="s">
        <v>887</v>
      </c>
      <c r="D79" s="1576"/>
      <c r="E79" s="1576"/>
      <c r="F79" s="1576"/>
      <c r="G79" s="25"/>
      <c r="H79" s="25"/>
      <c r="I79" s="25"/>
      <c r="J79" s="25"/>
    </row>
    <row r="80" spans="1:10" ht="14.1" customHeight="1" x14ac:dyDescent="0.25">
      <c r="A80" s="25"/>
      <c r="B80" s="31" t="s">
        <v>52</v>
      </c>
      <c r="C80" s="1587" t="s">
        <v>888</v>
      </c>
      <c r="D80" s="1588"/>
      <c r="E80" s="1588"/>
      <c r="F80" s="1588"/>
      <c r="G80" s="25"/>
      <c r="H80" s="25"/>
      <c r="I80" s="25"/>
      <c r="J80" s="25"/>
    </row>
    <row r="81" spans="1:10" ht="14.1" customHeight="1" x14ac:dyDescent="0.25">
      <c r="A81" s="25"/>
      <c r="B81" s="31" t="s">
        <v>54</v>
      </c>
      <c r="C81" s="1587" t="s">
        <v>889</v>
      </c>
      <c r="D81" s="1588"/>
      <c r="E81" s="1588"/>
      <c r="F81" s="1588"/>
      <c r="G81" s="25"/>
      <c r="H81" s="25"/>
      <c r="I81" s="25"/>
      <c r="J81" s="25"/>
    </row>
    <row r="82" spans="1:10" ht="15" customHeight="1" x14ac:dyDescent="0.25">
      <c r="A82" s="25"/>
      <c r="B82" s="32"/>
      <c r="C82" s="33">
        <v>2023</v>
      </c>
      <c r="D82" s="33">
        <v>2024</v>
      </c>
      <c r="E82" s="33">
        <v>2025</v>
      </c>
      <c r="F82" s="33">
        <v>2026</v>
      </c>
      <c r="G82" s="25"/>
      <c r="H82" s="25"/>
      <c r="I82" s="25"/>
      <c r="J82" s="25"/>
    </row>
    <row r="83" spans="1:10" ht="15" customHeight="1" x14ac:dyDescent="0.25">
      <c r="A83" s="25"/>
      <c r="B83" s="34"/>
      <c r="C83" s="35" t="s">
        <v>17</v>
      </c>
      <c r="D83" s="35" t="s">
        <v>18</v>
      </c>
      <c r="E83" s="35" t="s">
        <v>18</v>
      </c>
      <c r="F83" s="35" t="s">
        <v>18</v>
      </c>
      <c r="G83" s="25"/>
      <c r="H83" s="25"/>
      <c r="I83" s="25"/>
      <c r="J83" s="25"/>
    </row>
    <row r="84" spans="1:10" ht="14.1" customHeight="1" x14ac:dyDescent="0.25">
      <c r="A84" s="25"/>
      <c r="B84" s="38" t="s">
        <v>56</v>
      </c>
      <c r="C84" s="39" t="s">
        <v>128</v>
      </c>
      <c r="D84" s="39" t="s">
        <v>128</v>
      </c>
      <c r="E84" s="39" t="s">
        <v>128</v>
      </c>
      <c r="F84" s="39" t="s">
        <v>128</v>
      </c>
      <c r="G84" s="25"/>
      <c r="H84" s="25"/>
      <c r="I84" s="25"/>
      <c r="J84" s="25"/>
    </row>
    <row r="85" spans="1:10" ht="14.1" customHeight="1" x14ac:dyDescent="0.25">
      <c r="A85" s="25"/>
      <c r="B85" s="38" t="s">
        <v>59</v>
      </c>
      <c r="C85" s="39" t="s">
        <v>890</v>
      </c>
      <c r="D85" s="39" t="s">
        <v>891</v>
      </c>
      <c r="E85" s="39" t="s">
        <v>891</v>
      </c>
      <c r="F85" s="39" t="s">
        <v>891</v>
      </c>
      <c r="G85" s="25"/>
      <c r="H85" s="25"/>
      <c r="I85" s="25"/>
      <c r="J85" s="25"/>
    </row>
    <row r="86" spans="1:10" ht="14.1" customHeight="1" x14ac:dyDescent="0.25">
      <c r="A86" s="25"/>
      <c r="B86" s="38" t="s">
        <v>63</v>
      </c>
      <c r="C86" s="39" t="s">
        <v>890</v>
      </c>
      <c r="D86" s="39" t="s">
        <v>891</v>
      </c>
      <c r="E86" s="39" t="s">
        <v>891</v>
      </c>
      <c r="F86" s="39" t="s">
        <v>891</v>
      </c>
      <c r="G86" s="25"/>
      <c r="H86" s="25"/>
      <c r="I86" s="25"/>
      <c r="J86" s="25"/>
    </row>
    <row r="87" spans="1:10" ht="14.1" customHeight="1" x14ac:dyDescent="0.25">
      <c r="A87" s="25"/>
      <c r="B87" s="38" t="s">
        <v>68</v>
      </c>
      <c r="C87" s="39" t="s">
        <v>69</v>
      </c>
      <c r="D87" s="39" t="s">
        <v>75</v>
      </c>
      <c r="E87" s="39" t="s">
        <v>75</v>
      </c>
      <c r="F87" s="39" t="s">
        <v>75</v>
      </c>
      <c r="G87" s="25"/>
      <c r="H87" s="25"/>
      <c r="I87" s="25"/>
      <c r="J87" s="25"/>
    </row>
    <row r="88" spans="1:10" ht="14.1" customHeight="1" x14ac:dyDescent="0.25">
      <c r="A88" s="25"/>
      <c r="B88" s="38" t="s">
        <v>73</v>
      </c>
      <c r="C88" s="39" t="s">
        <v>69</v>
      </c>
      <c r="D88" s="39" t="s">
        <v>892</v>
      </c>
      <c r="E88" s="39" t="s">
        <v>75</v>
      </c>
      <c r="F88" s="39" t="s">
        <v>75</v>
      </c>
      <c r="G88" s="25"/>
      <c r="H88" s="25"/>
      <c r="I88" s="25"/>
      <c r="J88" s="25"/>
    </row>
    <row r="89" spans="1:10" ht="14.1" customHeight="1" x14ac:dyDescent="0.25">
      <c r="A89" s="25"/>
      <c r="B89" s="38" t="s">
        <v>77</v>
      </c>
      <c r="C89" s="39" t="s">
        <v>69</v>
      </c>
      <c r="D89" s="39" t="s">
        <v>892</v>
      </c>
      <c r="E89" s="39" t="s">
        <v>75</v>
      </c>
      <c r="F89" s="39" t="s">
        <v>75</v>
      </c>
      <c r="G89" s="25"/>
      <c r="H89" s="25"/>
      <c r="I89" s="25"/>
      <c r="J89" s="25"/>
    </row>
    <row r="90" spans="1:10" ht="14.1" customHeight="1" x14ac:dyDescent="0.25">
      <c r="A90" s="25"/>
      <c r="B90" s="1589" t="s">
        <v>81</v>
      </c>
      <c r="C90" s="1590"/>
      <c r="D90" s="1590"/>
      <c r="E90" s="1590"/>
      <c r="F90" s="1590"/>
      <c r="G90" s="25"/>
      <c r="H90" s="25"/>
      <c r="I90" s="25"/>
      <c r="J90" s="25"/>
    </row>
    <row r="91" spans="1:10" ht="14.1" customHeight="1" x14ac:dyDescent="0.25">
      <c r="A91" s="25"/>
      <c r="B91" s="32"/>
      <c r="C91" s="33">
        <v>2023</v>
      </c>
      <c r="D91" s="33">
        <v>2024</v>
      </c>
      <c r="E91" s="33">
        <v>2025</v>
      </c>
      <c r="F91" s="33">
        <v>2026</v>
      </c>
      <c r="G91" s="25"/>
      <c r="H91" s="25"/>
      <c r="I91" s="25"/>
      <c r="J91" s="25"/>
    </row>
    <row r="92" spans="1:10" ht="14.1" customHeight="1" x14ac:dyDescent="0.25">
      <c r="A92" s="25"/>
      <c r="B92" s="34"/>
      <c r="C92" s="35" t="s">
        <v>17</v>
      </c>
      <c r="D92" s="35" t="s">
        <v>18</v>
      </c>
      <c r="E92" s="35" t="s">
        <v>18</v>
      </c>
      <c r="F92" s="35" t="s">
        <v>18</v>
      </c>
      <c r="G92" s="25"/>
      <c r="H92" s="25"/>
      <c r="I92" s="25"/>
      <c r="J92" s="25"/>
    </row>
    <row r="93" spans="1:10" ht="14.1" customHeight="1" x14ac:dyDescent="0.25">
      <c r="A93" s="25"/>
      <c r="B93" s="40" t="s">
        <v>82</v>
      </c>
      <c r="C93" s="41">
        <v>0</v>
      </c>
      <c r="D93" s="41">
        <v>0</v>
      </c>
      <c r="E93" s="41">
        <v>0</v>
      </c>
      <c r="F93" s="41">
        <v>0</v>
      </c>
      <c r="G93" s="25"/>
      <c r="H93" s="25"/>
      <c r="I93" s="25"/>
      <c r="J93" s="25"/>
    </row>
    <row r="94" spans="1:10" ht="14.1" customHeight="1" x14ac:dyDescent="0.25">
      <c r="A94" s="25"/>
      <c r="B94" s="40" t="s">
        <v>83</v>
      </c>
      <c r="C94" s="41">
        <v>0</v>
      </c>
      <c r="D94" s="41">
        <v>0</v>
      </c>
      <c r="E94" s="41">
        <v>0</v>
      </c>
      <c r="F94" s="41">
        <v>0</v>
      </c>
      <c r="G94" s="25"/>
      <c r="H94" s="25"/>
      <c r="I94" s="25"/>
      <c r="J94" s="25"/>
    </row>
    <row r="95" spans="1:10" ht="14.1" customHeight="1" x14ac:dyDescent="0.25">
      <c r="A95" s="25"/>
      <c r="B95" s="40" t="s">
        <v>84</v>
      </c>
      <c r="C95" s="41">
        <v>0</v>
      </c>
      <c r="D95" s="41">
        <v>0</v>
      </c>
      <c r="E95" s="41">
        <v>0</v>
      </c>
      <c r="F95" s="41">
        <v>0</v>
      </c>
      <c r="G95" s="25"/>
      <c r="H95" s="25"/>
      <c r="I95" s="25"/>
      <c r="J95" s="25"/>
    </row>
    <row r="96" spans="1:10" ht="14.1" customHeight="1" x14ac:dyDescent="0.25">
      <c r="A96" s="25"/>
      <c r="B96" s="40" t="s">
        <v>85</v>
      </c>
      <c r="C96" s="41">
        <v>0</v>
      </c>
      <c r="D96" s="41">
        <v>0</v>
      </c>
      <c r="E96" s="41">
        <v>0</v>
      </c>
      <c r="F96" s="41">
        <v>0</v>
      </c>
      <c r="G96" s="25"/>
      <c r="H96" s="25"/>
      <c r="I96" s="25"/>
      <c r="J96" s="25"/>
    </row>
    <row r="97" spans="1:10" ht="14.1" customHeight="1" x14ac:dyDescent="0.25">
      <c r="A97" s="25"/>
      <c r="B97" s="40" t="s">
        <v>83</v>
      </c>
      <c r="C97" s="41">
        <v>0</v>
      </c>
      <c r="D97" s="41">
        <v>0</v>
      </c>
      <c r="E97" s="41">
        <v>0</v>
      </c>
      <c r="F97" s="41">
        <v>0</v>
      </c>
      <c r="G97" s="25"/>
      <c r="H97" s="25"/>
      <c r="I97" s="25"/>
      <c r="J97" s="25"/>
    </row>
    <row r="98" spans="1:10" ht="14.1" customHeight="1" x14ac:dyDescent="0.25">
      <c r="A98" s="25"/>
      <c r="B98" s="40" t="s">
        <v>84</v>
      </c>
      <c r="C98" s="41">
        <v>0</v>
      </c>
      <c r="D98" s="41">
        <v>0</v>
      </c>
      <c r="E98" s="41">
        <v>0</v>
      </c>
      <c r="F98" s="41">
        <v>0</v>
      </c>
      <c r="G98" s="25"/>
      <c r="H98" s="25"/>
      <c r="I98" s="25"/>
      <c r="J98" s="25"/>
    </row>
    <row r="99" spans="1:10" ht="14.1" customHeight="1" x14ac:dyDescent="0.25">
      <c r="A99" s="25"/>
      <c r="B99" s="40" t="s">
        <v>86</v>
      </c>
      <c r="C99" s="41">
        <v>0</v>
      </c>
      <c r="D99" s="41">
        <v>0</v>
      </c>
      <c r="E99" s="41">
        <v>0</v>
      </c>
      <c r="F99" s="41">
        <v>0</v>
      </c>
      <c r="G99" s="25"/>
      <c r="H99" s="25"/>
      <c r="I99" s="25"/>
      <c r="J99" s="25"/>
    </row>
    <row r="100" spans="1:10" ht="14.1" customHeight="1" x14ac:dyDescent="0.25">
      <c r="A100" s="25"/>
      <c r="B100" s="40" t="s">
        <v>83</v>
      </c>
      <c r="C100" s="41">
        <v>0</v>
      </c>
      <c r="D100" s="41">
        <v>0</v>
      </c>
      <c r="E100" s="41">
        <v>0</v>
      </c>
      <c r="F100" s="41">
        <v>0</v>
      </c>
      <c r="G100" s="25"/>
      <c r="H100" s="25"/>
      <c r="I100" s="25"/>
      <c r="J100" s="25"/>
    </row>
    <row r="101" spans="1:10" ht="14.1" customHeight="1" x14ac:dyDescent="0.25">
      <c r="A101" s="25"/>
      <c r="B101" s="40" t="s">
        <v>84</v>
      </c>
      <c r="C101" s="41">
        <v>0</v>
      </c>
      <c r="D101" s="41">
        <v>0</v>
      </c>
      <c r="E101" s="41">
        <v>0</v>
      </c>
      <c r="F101" s="41">
        <v>0</v>
      </c>
      <c r="G101" s="25"/>
      <c r="H101" s="25"/>
      <c r="I101" s="25"/>
      <c r="J101" s="25"/>
    </row>
    <row r="102" spans="1:10" ht="14.1" customHeight="1" x14ac:dyDescent="0.25">
      <c r="A102" s="25"/>
      <c r="B102" s="40" t="s">
        <v>87</v>
      </c>
      <c r="C102" s="41">
        <v>0</v>
      </c>
      <c r="D102" s="41">
        <v>0</v>
      </c>
      <c r="E102" s="41">
        <v>0</v>
      </c>
      <c r="F102" s="41">
        <v>0</v>
      </c>
      <c r="G102" s="25"/>
      <c r="H102" s="25"/>
      <c r="I102" s="25"/>
      <c r="J102" s="25"/>
    </row>
    <row r="103" spans="1:10" ht="14.1" customHeight="1" x14ac:dyDescent="0.25">
      <c r="A103" s="25"/>
      <c r="B103" s="40" t="s">
        <v>83</v>
      </c>
      <c r="C103" s="41">
        <v>0</v>
      </c>
      <c r="D103" s="41">
        <v>0</v>
      </c>
      <c r="E103" s="41">
        <v>0</v>
      </c>
      <c r="F103" s="41">
        <v>0</v>
      </c>
      <c r="G103" s="25"/>
      <c r="H103" s="25"/>
      <c r="I103" s="25"/>
      <c r="J103" s="25"/>
    </row>
    <row r="104" spans="1:10" ht="14.1" customHeight="1" x14ac:dyDescent="0.25">
      <c r="A104" s="25"/>
      <c r="B104" s="40" t="s">
        <v>84</v>
      </c>
      <c r="C104" s="41">
        <v>0</v>
      </c>
      <c r="D104" s="41">
        <v>0</v>
      </c>
      <c r="E104" s="41">
        <v>0</v>
      </c>
      <c r="F104" s="41">
        <v>0</v>
      </c>
      <c r="G104" s="25"/>
      <c r="H104" s="25"/>
      <c r="I104" s="25"/>
      <c r="J104" s="25"/>
    </row>
    <row r="105" spans="1:10" ht="14.1" customHeight="1" x14ac:dyDescent="0.25">
      <c r="A105" s="25"/>
      <c r="B105" s="40" t="s">
        <v>88</v>
      </c>
      <c r="C105" s="41">
        <v>0</v>
      </c>
      <c r="D105" s="41">
        <v>0</v>
      </c>
      <c r="E105" s="41">
        <v>0</v>
      </c>
      <c r="F105" s="41">
        <v>0</v>
      </c>
      <c r="G105" s="25"/>
      <c r="H105" s="25"/>
      <c r="I105" s="25"/>
      <c r="J105" s="25"/>
    </row>
    <row r="106" spans="1:10" ht="14.1" customHeight="1" x14ac:dyDescent="0.25">
      <c r="A106" s="25"/>
      <c r="B106" s="40" t="s">
        <v>83</v>
      </c>
      <c r="C106" s="41">
        <v>0</v>
      </c>
      <c r="D106" s="41">
        <v>0</v>
      </c>
      <c r="E106" s="41">
        <v>0</v>
      </c>
      <c r="F106" s="41">
        <v>0</v>
      </c>
      <c r="G106" s="25"/>
      <c r="H106" s="25"/>
      <c r="I106" s="25"/>
      <c r="J106" s="25"/>
    </row>
    <row r="107" spans="1:10" ht="14.1" customHeight="1" x14ac:dyDescent="0.25">
      <c r="A107" s="25"/>
      <c r="B107" s="40" t="s">
        <v>84</v>
      </c>
      <c r="C107" s="41">
        <v>0</v>
      </c>
      <c r="D107" s="41">
        <v>0</v>
      </c>
      <c r="E107" s="41">
        <v>0</v>
      </c>
      <c r="F107" s="41">
        <v>0</v>
      </c>
      <c r="G107" s="25"/>
      <c r="H107" s="25"/>
      <c r="I107" s="25"/>
      <c r="J107" s="25"/>
    </row>
    <row r="108" spans="1:10" ht="14.1" customHeight="1" x14ac:dyDescent="0.25">
      <c r="A108" s="25"/>
      <c r="B108" s="40" t="s">
        <v>89</v>
      </c>
      <c r="C108" s="41">
        <v>0</v>
      </c>
      <c r="D108" s="41">
        <v>0</v>
      </c>
      <c r="E108" s="41">
        <v>0</v>
      </c>
      <c r="F108" s="41">
        <v>0</v>
      </c>
      <c r="G108" s="25"/>
      <c r="H108" s="25"/>
      <c r="I108" s="25"/>
      <c r="J108" s="25"/>
    </row>
    <row r="109" spans="1:10" ht="14.1" customHeight="1" x14ac:dyDescent="0.25">
      <c r="A109" s="25"/>
      <c r="B109" s="40" t="s">
        <v>83</v>
      </c>
      <c r="C109" s="41">
        <v>0</v>
      </c>
      <c r="D109" s="41">
        <v>0</v>
      </c>
      <c r="E109" s="41">
        <v>0</v>
      </c>
      <c r="F109" s="41">
        <v>0</v>
      </c>
      <c r="G109" s="25"/>
      <c r="H109" s="25"/>
      <c r="I109" s="25"/>
      <c r="J109" s="25"/>
    </row>
    <row r="110" spans="1:10" ht="14.1" customHeight="1" x14ac:dyDescent="0.25">
      <c r="A110" s="25"/>
      <c r="B110" s="40" t="s">
        <v>84</v>
      </c>
      <c r="C110" s="41">
        <v>0</v>
      </c>
      <c r="D110" s="41">
        <v>0</v>
      </c>
      <c r="E110" s="41">
        <v>0</v>
      </c>
      <c r="F110" s="41">
        <v>0</v>
      </c>
      <c r="G110" s="25"/>
      <c r="H110" s="25"/>
      <c r="I110" s="25"/>
      <c r="J110" s="25"/>
    </row>
    <row r="111" spans="1:10" ht="14.1" customHeight="1" x14ac:dyDescent="0.25">
      <c r="A111" s="25"/>
      <c r="B111" s="40" t="s">
        <v>90</v>
      </c>
      <c r="C111" s="41">
        <v>0</v>
      </c>
      <c r="D111" s="41">
        <v>0</v>
      </c>
      <c r="E111" s="41">
        <v>0</v>
      </c>
      <c r="F111" s="41">
        <v>0</v>
      </c>
      <c r="G111" s="25"/>
      <c r="H111" s="25"/>
      <c r="I111" s="25"/>
      <c r="J111" s="25"/>
    </row>
    <row r="112" spans="1:10" ht="14.1" customHeight="1" x14ac:dyDescent="0.25">
      <c r="A112" s="25"/>
      <c r="B112" s="40" t="s">
        <v>83</v>
      </c>
      <c r="C112" s="41">
        <v>0</v>
      </c>
      <c r="D112" s="41">
        <v>0</v>
      </c>
      <c r="E112" s="41">
        <v>0</v>
      </c>
      <c r="F112" s="41">
        <v>0</v>
      </c>
      <c r="G112" s="25"/>
      <c r="H112" s="25"/>
      <c r="I112" s="25"/>
      <c r="J112" s="25"/>
    </row>
    <row r="113" spans="1:10" ht="14.1" customHeight="1" x14ac:dyDescent="0.25">
      <c r="A113" s="25"/>
      <c r="B113" s="40" t="s">
        <v>84</v>
      </c>
      <c r="C113" s="41">
        <v>0</v>
      </c>
      <c r="D113" s="41">
        <v>0</v>
      </c>
      <c r="E113" s="41">
        <v>0</v>
      </c>
      <c r="F113" s="41">
        <v>0</v>
      </c>
      <c r="G113" s="25"/>
      <c r="H113" s="25"/>
      <c r="I113" s="25"/>
      <c r="J113" s="25"/>
    </row>
    <row r="114" spans="1:10" ht="14.1" customHeight="1" x14ac:dyDescent="0.25">
      <c r="A114" s="25"/>
      <c r="B114" s="40" t="s">
        <v>91</v>
      </c>
      <c r="C114" s="41">
        <v>0</v>
      </c>
      <c r="D114" s="41">
        <v>0</v>
      </c>
      <c r="E114" s="41">
        <v>0</v>
      </c>
      <c r="F114" s="41">
        <v>0</v>
      </c>
      <c r="G114" s="25"/>
      <c r="H114" s="25"/>
      <c r="I114" s="25"/>
      <c r="J114" s="25"/>
    </row>
    <row r="115" spans="1:10" ht="14.1" customHeight="1" x14ac:dyDescent="0.25">
      <c r="A115" s="25"/>
      <c r="B115" s="40" t="s">
        <v>83</v>
      </c>
      <c r="C115" s="41">
        <v>0</v>
      </c>
      <c r="D115" s="41">
        <v>0</v>
      </c>
      <c r="E115" s="41">
        <v>0</v>
      </c>
      <c r="F115" s="41">
        <v>0</v>
      </c>
      <c r="G115" s="25"/>
      <c r="H115" s="25"/>
      <c r="I115" s="25"/>
      <c r="J115" s="25"/>
    </row>
    <row r="116" spans="1:10" ht="14.1" customHeight="1" x14ac:dyDescent="0.25">
      <c r="A116" s="25"/>
      <c r="B116" s="40" t="s">
        <v>92</v>
      </c>
      <c r="C116" s="41">
        <v>0</v>
      </c>
      <c r="D116" s="41">
        <v>0</v>
      </c>
      <c r="E116" s="41">
        <v>0</v>
      </c>
      <c r="F116" s="41">
        <v>0</v>
      </c>
      <c r="G116" s="25"/>
      <c r="H116" s="25"/>
      <c r="I116" s="25"/>
      <c r="J116" s="25"/>
    </row>
    <row r="117" spans="1:10" ht="14.1" customHeight="1" x14ac:dyDescent="0.25">
      <c r="A117" s="25"/>
      <c r="B117" s="40" t="s">
        <v>93</v>
      </c>
      <c r="C117" s="41">
        <v>0</v>
      </c>
      <c r="D117" s="41">
        <v>0</v>
      </c>
      <c r="E117" s="41">
        <v>0</v>
      </c>
      <c r="F117" s="41">
        <v>0</v>
      </c>
      <c r="G117" s="25"/>
      <c r="H117" s="25"/>
      <c r="I117" s="25"/>
      <c r="J117" s="25"/>
    </row>
    <row r="118" spans="1:10" ht="14.1" customHeight="1" x14ac:dyDescent="0.25">
      <c r="A118" s="25"/>
      <c r="B118" s="40" t="s">
        <v>94</v>
      </c>
      <c r="C118" s="41">
        <v>0</v>
      </c>
      <c r="D118" s="41">
        <v>0</v>
      </c>
      <c r="E118" s="41">
        <v>0</v>
      </c>
      <c r="F118" s="41">
        <v>0</v>
      </c>
      <c r="G118" s="25"/>
      <c r="H118" s="25"/>
      <c r="I118" s="25"/>
      <c r="J118" s="25"/>
    </row>
    <row r="119" spans="1:10" ht="14.1" customHeight="1" x14ac:dyDescent="0.25">
      <c r="A119" s="25"/>
      <c r="B119" s="40" t="s">
        <v>95</v>
      </c>
      <c r="C119" s="41">
        <v>0</v>
      </c>
      <c r="D119" s="41">
        <v>0</v>
      </c>
      <c r="E119" s="41">
        <v>0</v>
      </c>
      <c r="F119" s="41">
        <v>0</v>
      </c>
      <c r="G119" s="25"/>
      <c r="H119" s="25"/>
      <c r="I119" s="25"/>
      <c r="J119" s="25"/>
    </row>
    <row r="120" spans="1:10" ht="14.1" customHeight="1" x14ac:dyDescent="0.25">
      <c r="A120" s="25"/>
      <c r="B120" s="40" t="s">
        <v>96</v>
      </c>
      <c r="C120" s="41">
        <v>0</v>
      </c>
      <c r="D120" s="41">
        <v>15000000</v>
      </c>
      <c r="E120" s="41">
        <v>15000000</v>
      </c>
      <c r="F120" s="41">
        <v>15000000</v>
      </c>
      <c r="G120" s="25"/>
      <c r="H120" s="25"/>
      <c r="I120" s="25"/>
      <c r="J120" s="25"/>
    </row>
    <row r="121" spans="1:10" ht="14.1" customHeight="1" x14ac:dyDescent="0.25">
      <c r="A121" s="25"/>
      <c r="B121" s="40" t="s">
        <v>83</v>
      </c>
      <c r="C121" s="41">
        <v>0</v>
      </c>
      <c r="D121" s="41">
        <v>15000000</v>
      </c>
      <c r="E121" s="41">
        <v>15000000</v>
      </c>
      <c r="F121" s="41">
        <v>15000000</v>
      </c>
      <c r="G121" s="25"/>
      <c r="H121" s="25"/>
      <c r="I121" s="25"/>
      <c r="J121" s="25"/>
    </row>
    <row r="122" spans="1:10" ht="14.1" customHeight="1" x14ac:dyDescent="0.25">
      <c r="A122" s="25"/>
      <c r="B122" s="40" t="s">
        <v>92</v>
      </c>
      <c r="C122" s="41">
        <v>0</v>
      </c>
      <c r="D122" s="41">
        <v>0</v>
      </c>
      <c r="E122" s="41">
        <v>0</v>
      </c>
      <c r="F122" s="41">
        <v>0</v>
      </c>
      <c r="G122" s="25"/>
      <c r="H122" s="25"/>
      <c r="I122" s="25"/>
      <c r="J122" s="25"/>
    </row>
    <row r="123" spans="1:10" ht="14.1" customHeight="1" x14ac:dyDescent="0.25">
      <c r="A123" s="25"/>
      <c r="B123" s="40" t="s">
        <v>93</v>
      </c>
      <c r="C123" s="41">
        <v>0</v>
      </c>
      <c r="D123" s="41">
        <v>0</v>
      </c>
      <c r="E123" s="41">
        <v>0</v>
      </c>
      <c r="F123" s="41">
        <v>0</v>
      </c>
      <c r="G123" s="25"/>
      <c r="H123" s="25"/>
      <c r="I123" s="25"/>
      <c r="J123" s="25"/>
    </row>
    <row r="124" spans="1:10" ht="14.1" customHeight="1" x14ac:dyDescent="0.25">
      <c r="A124" s="25"/>
      <c r="B124" s="40" t="s">
        <v>94</v>
      </c>
      <c r="C124" s="41">
        <v>0</v>
      </c>
      <c r="D124" s="41">
        <v>0</v>
      </c>
      <c r="E124" s="41">
        <v>0</v>
      </c>
      <c r="F124" s="41">
        <v>0</v>
      </c>
      <c r="G124" s="25"/>
      <c r="H124" s="25"/>
      <c r="I124" s="25"/>
      <c r="J124" s="25"/>
    </row>
    <row r="125" spans="1:10" ht="14.1" customHeight="1" x14ac:dyDescent="0.25">
      <c r="A125" s="25"/>
      <c r="B125" s="40" t="s">
        <v>95</v>
      </c>
      <c r="C125" s="41">
        <v>0</v>
      </c>
      <c r="D125" s="41">
        <v>0</v>
      </c>
      <c r="E125" s="41">
        <v>0</v>
      </c>
      <c r="F125" s="41">
        <v>0</v>
      </c>
      <c r="G125" s="25"/>
      <c r="H125" s="25"/>
      <c r="I125" s="25"/>
      <c r="J125" s="25"/>
    </row>
    <row r="126" spans="1:10" ht="14.1" customHeight="1" x14ac:dyDescent="0.25">
      <c r="A126" s="25"/>
      <c r="B126" s="40" t="s">
        <v>97</v>
      </c>
      <c r="C126" s="41">
        <v>0</v>
      </c>
      <c r="D126" s="41">
        <v>0</v>
      </c>
      <c r="E126" s="41">
        <v>0</v>
      </c>
      <c r="F126" s="41">
        <v>0</v>
      </c>
      <c r="G126" s="25"/>
      <c r="H126" s="25"/>
      <c r="I126" s="25"/>
      <c r="J126" s="25"/>
    </row>
    <row r="127" spans="1:10" ht="14.1" customHeight="1" x14ac:dyDescent="0.25">
      <c r="A127" s="25"/>
      <c r="B127" s="40" t="s">
        <v>83</v>
      </c>
      <c r="C127" s="41">
        <v>0</v>
      </c>
      <c r="D127" s="41">
        <v>0</v>
      </c>
      <c r="E127" s="41">
        <v>0</v>
      </c>
      <c r="F127" s="41">
        <v>0</v>
      </c>
      <c r="G127" s="25"/>
      <c r="H127" s="25"/>
      <c r="I127" s="25"/>
      <c r="J127" s="25"/>
    </row>
    <row r="128" spans="1:10" ht="14.1" customHeight="1" x14ac:dyDescent="0.25">
      <c r="A128" s="25"/>
      <c r="B128" s="40" t="s">
        <v>92</v>
      </c>
      <c r="C128" s="41">
        <v>0</v>
      </c>
      <c r="D128" s="41">
        <v>0</v>
      </c>
      <c r="E128" s="41">
        <v>0</v>
      </c>
      <c r="F128" s="41">
        <v>0</v>
      </c>
      <c r="G128" s="25"/>
      <c r="H128" s="25"/>
      <c r="I128" s="25"/>
      <c r="J128" s="25"/>
    </row>
    <row r="129" spans="1:10" ht="14.1" customHeight="1" x14ac:dyDescent="0.25">
      <c r="A129" s="25"/>
      <c r="B129" s="40" t="s">
        <v>93</v>
      </c>
      <c r="C129" s="41">
        <v>0</v>
      </c>
      <c r="D129" s="41">
        <v>0</v>
      </c>
      <c r="E129" s="41">
        <v>0</v>
      </c>
      <c r="F129" s="41">
        <v>0</v>
      </c>
      <c r="G129" s="25"/>
      <c r="H129" s="25"/>
      <c r="I129" s="25"/>
      <c r="J129" s="25"/>
    </row>
    <row r="130" spans="1:10" ht="14.1" customHeight="1" x14ac:dyDescent="0.25">
      <c r="A130" s="25"/>
      <c r="B130" s="40" t="s">
        <v>94</v>
      </c>
      <c r="C130" s="41">
        <v>0</v>
      </c>
      <c r="D130" s="41">
        <v>0</v>
      </c>
      <c r="E130" s="41">
        <v>0</v>
      </c>
      <c r="F130" s="41">
        <v>0</v>
      </c>
      <c r="G130" s="25"/>
      <c r="H130" s="25"/>
      <c r="I130" s="25"/>
      <c r="J130" s="25"/>
    </row>
    <row r="131" spans="1:10" ht="14.1" customHeight="1" x14ac:dyDescent="0.25">
      <c r="A131" s="25"/>
      <c r="B131" s="40" t="s">
        <v>95</v>
      </c>
      <c r="C131" s="41">
        <v>0</v>
      </c>
      <c r="D131" s="41">
        <v>0</v>
      </c>
      <c r="E131" s="41">
        <v>0</v>
      </c>
      <c r="F131" s="41">
        <v>0</v>
      </c>
      <c r="G131" s="25"/>
      <c r="H131" s="25"/>
      <c r="I131" s="25"/>
      <c r="J131" s="25"/>
    </row>
    <row r="132" spans="1:10" ht="14.1" customHeight="1" x14ac:dyDescent="0.25">
      <c r="A132" s="25"/>
      <c r="B132" s="40" t="s">
        <v>98</v>
      </c>
      <c r="C132" s="41">
        <v>0</v>
      </c>
      <c r="D132" s="41">
        <v>0</v>
      </c>
      <c r="E132" s="41">
        <v>0</v>
      </c>
      <c r="F132" s="41">
        <v>0</v>
      </c>
      <c r="G132" s="25"/>
      <c r="H132" s="25"/>
      <c r="I132" s="25"/>
      <c r="J132" s="25"/>
    </row>
    <row r="133" spans="1:10" ht="14.1" customHeight="1" x14ac:dyDescent="0.25">
      <c r="A133" s="25"/>
      <c r="B133" s="40" t="s">
        <v>99</v>
      </c>
      <c r="C133" s="41">
        <v>0</v>
      </c>
      <c r="D133" s="41">
        <v>0</v>
      </c>
      <c r="E133" s="41">
        <v>0</v>
      </c>
      <c r="F133" s="41">
        <v>0</v>
      </c>
      <c r="G133" s="25"/>
      <c r="H133" s="25"/>
      <c r="I133" s="25"/>
      <c r="J133" s="25"/>
    </row>
    <row r="134" spans="1:10" ht="14.1" customHeight="1" x14ac:dyDescent="0.25">
      <c r="A134" s="25"/>
      <c r="B134" s="36" t="s">
        <v>100</v>
      </c>
      <c r="C134" s="41">
        <v>0</v>
      </c>
      <c r="D134" s="41">
        <v>15000000</v>
      </c>
      <c r="E134" s="41">
        <v>15000000</v>
      </c>
      <c r="F134" s="41">
        <v>15000000</v>
      </c>
      <c r="G134" s="25"/>
      <c r="H134" s="25"/>
      <c r="I134" s="25"/>
      <c r="J134" s="25"/>
    </row>
    <row r="135" spans="1:10" ht="15" customHeight="1" x14ac:dyDescent="0.25">
      <c r="A135" s="25"/>
      <c r="B135" s="42" t="s">
        <v>69</v>
      </c>
      <c r="C135" s="43" t="s">
        <v>69</v>
      </c>
      <c r="D135" s="43" t="s">
        <v>69</v>
      </c>
      <c r="E135" s="43" t="s">
        <v>69</v>
      </c>
      <c r="F135" s="43" t="s">
        <v>69</v>
      </c>
      <c r="G135" s="25"/>
      <c r="H135" s="25"/>
      <c r="I135" s="25"/>
      <c r="J135" s="25"/>
    </row>
    <row r="136" spans="1:10" ht="15" customHeight="1" x14ac:dyDescent="0.25">
      <c r="A136" s="25"/>
      <c r="B136" s="28" t="s">
        <v>113</v>
      </c>
      <c r="C136" s="44">
        <v>0</v>
      </c>
      <c r="D136" s="44">
        <v>326150000</v>
      </c>
      <c r="E136" s="44">
        <v>327150000</v>
      </c>
      <c r="F136" s="44">
        <v>329150000</v>
      </c>
      <c r="G136" s="25"/>
      <c r="H136" s="25"/>
      <c r="I136" s="25"/>
      <c r="J136" s="25"/>
    </row>
    <row r="137" spans="1:10" ht="15" customHeight="1" x14ac:dyDescent="0.25">
      <c r="A137" s="25"/>
      <c r="B137" s="38" t="s">
        <v>82</v>
      </c>
      <c r="C137" s="45">
        <v>0</v>
      </c>
      <c r="D137" s="45">
        <v>205500000</v>
      </c>
      <c r="E137" s="45">
        <v>205500000</v>
      </c>
      <c r="F137" s="45">
        <v>205500000</v>
      </c>
      <c r="G137" s="25"/>
      <c r="H137" s="25"/>
      <c r="I137" s="25"/>
      <c r="J137" s="25"/>
    </row>
    <row r="138" spans="1:10" ht="15" customHeight="1" x14ac:dyDescent="0.25">
      <c r="A138" s="25"/>
      <c r="B138" s="38" t="s">
        <v>83</v>
      </c>
      <c r="C138" s="45">
        <v>0</v>
      </c>
      <c r="D138" s="45">
        <v>205500000</v>
      </c>
      <c r="E138" s="45">
        <v>205500000</v>
      </c>
      <c r="F138" s="45">
        <v>205500000</v>
      </c>
      <c r="G138" s="25"/>
      <c r="H138" s="25"/>
      <c r="I138" s="25"/>
      <c r="J138" s="25"/>
    </row>
    <row r="139" spans="1:10" ht="15" customHeight="1" x14ac:dyDescent="0.25">
      <c r="A139" s="25"/>
      <c r="B139" s="38" t="s">
        <v>84</v>
      </c>
      <c r="C139" s="45">
        <v>0</v>
      </c>
      <c r="D139" s="45">
        <v>0</v>
      </c>
      <c r="E139" s="45">
        <v>0</v>
      </c>
      <c r="F139" s="45">
        <v>0</v>
      </c>
      <c r="G139" s="25"/>
      <c r="H139" s="25"/>
      <c r="I139" s="25"/>
      <c r="J139" s="25"/>
    </row>
    <row r="140" spans="1:10" ht="15" customHeight="1" x14ac:dyDescent="0.25">
      <c r="A140" s="25"/>
      <c r="B140" s="38" t="s">
        <v>85</v>
      </c>
      <c r="C140" s="45">
        <v>0</v>
      </c>
      <c r="D140" s="45">
        <v>31000000</v>
      </c>
      <c r="E140" s="45">
        <v>31000000</v>
      </c>
      <c r="F140" s="45">
        <v>31000000</v>
      </c>
      <c r="G140" s="25"/>
      <c r="H140" s="25"/>
      <c r="I140" s="25"/>
      <c r="J140" s="25"/>
    </row>
    <row r="141" spans="1:10" ht="15" customHeight="1" x14ac:dyDescent="0.25">
      <c r="A141" s="25"/>
      <c r="B141" s="38" t="s">
        <v>83</v>
      </c>
      <c r="C141" s="45">
        <v>0</v>
      </c>
      <c r="D141" s="45">
        <v>31000000</v>
      </c>
      <c r="E141" s="45">
        <v>31000000</v>
      </c>
      <c r="F141" s="45">
        <v>31000000</v>
      </c>
      <c r="G141" s="25"/>
      <c r="H141" s="25"/>
      <c r="I141" s="25"/>
      <c r="J141" s="25"/>
    </row>
    <row r="142" spans="1:10" ht="15" customHeight="1" x14ac:dyDescent="0.25">
      <c r="A142" s="25"/>
      <c r="B142" s="38" t="s">
        <v>84</v>
      </c>
      <c r="C142" s="45">
        <v>0</v>
      </c>
      <c r="D142" s="45">
        <v>0</v>
      </c>
      <c r="E142" s="45">
        <v>0</v>
      </c>
      <c r="F142" s="45">
        <v>0</v>
      </c>
      <c r="G142" s="25"/>
      <c r="H142" s="25"/>
      <c r="I142" s="25"/>
      <c r="J142" s="25"/>
    </row>
    <row r="143" spans="1:10" ht="15" customHeight="1" x14ac:dyDescent="0.25">
      <c r="A143" s="25"/>
      <c r="B143" s="38" t="s">
        <v>86</v>
      </c>
      <c r="C143" s="45">
        <v>0</v>
      </c>
      <c r="D143" s="45">
        <v>73150000</v>
      </c>
      <c r="E143" s="45">
        <v>73650000</v>
      </c>
      <c r="F143" s="45">
        <v>75650000</v>
      </c>
      <c r="G143" s="25"/>
      <c r="H143" s="25"/>
      <c r="I143" s="25"/>
      <c r="J143" s="25"/>
    </row>
    <row r="144" spans="1:10" ht="15" customHeight="1" x14ac:dyDescent="0.25">
      <c r="A144" s="25"/>
      <c r="B144" s="38" t="s">
        <v>83</v>
      </c>
      <c r="C144" s="45">
        <v>0</v>
      </c>
      <c r="D144" s="45">
        <v>73150000</v>
      </c>
      <c r="E144" s="45">
        <v>73650000</v>
      </c>
      <c r="F144" s="45">
        <v>75650000</v>
      </c>
      <c r="G144" s="25"/>
      <c r="H144" s="25"/>
      <c r="I144" s="25"/>
      <c r="J144" s="25"/>
    </row>
    <row r="145" spans="1:10" ht="15" customHeight="1" x14ac:dyDescent="0.25">
      <c r="A145" s="25"/>
      <c r="B145" s="38" t="s">
        <v>84</v>
      </c>
      <c r="C145" s="45">
        <v>0</v>
      </c>
      <c r="D145" s="45">
        <v>0</v>
      </c>
      <c r="E145" s="45">
        <v>0</v>
      </c>
      <c r="F145" s="45">
        <v>0</v>
      </c>
      <c r="G145" s="25"/>
      <c r="H145" s="25"/>
      <c r="I145" s="25"/>
      <c r="J145" s="25"/>
    </row>
    <row r="146" spans="1:10" ht="15" customHeight="1" x14ac:dyDescent="0.25">
      <c r="A146" s="25"/>
      <c r="B146" s="38" t="s">
        <v>87</v>
      </c>
      <c r="C146" s="45">
        <v>0</v>
      </c>
      <c r="D146" s="45">
        <v>0</v>
      </c>
      <c r="E146" s="45">
        <v>0</v>
      </c>
      <c r="F146" s="45">
        <v>0</v>
      </c>
      <c r="G146" s="25"/>
      <c r="H146" s="25"/>
      <c r="I146" s="25"/>
      <c r="J146" s="25"/>
    </row>
    <row r="147" spans="1:10" ht="15" customHeight="1" x14ac:dyDescent="0.25">
      <c r="A147" s="25"/>
      <c r="B147" s="38" t="s">
        <v>83</v>
      </c>
      <c r="C147" s="45">
        <v>0</v>
      </c>
      <c r="D147" s="45">
        <v>0</v>
      </c>
      <c r="E147" s="45">
        <v>0</v>
      </c>
      <c r="F147" s="45">
        <v>0</v>
      </c>
      <c r="G147" s="25"/>
      <c r="H147" s="25"/>
      <c r="I147" s="25"/>
      <c r="J147" s="25"/>
    </row>
    <row r="148" spans="1:10" ht="15" customHeight="1" x14ac:dyDescent="0.25">
      <c r="A148" s="25"/>
      <c r="B148" s="38" t="s">
        <v>84</v>
      </c>
      <c r="C148" s="45">
        <v>0</v>
      </c>
      <c r="D148" s="45">
        <v>0</v>
      </c>
      <c r="E148" s="45">
        <v>0</v>
      </c>
      <c r="F148" s="45">
        <v>0</v>
      </c>
      <c r="G148" s="25"/>
      <c r="H148" s="25"/>
      <c r="I148" s="25"/>
      <c r="J148" s="25"/>
    </row>
    <row r="149" spans="1:10" ht="20.100000000000001" customHeight="1" x14ac:dyDescent="0.25">
      <c r="A149" s="25"/>
      <c r="B149" s="38" t="s">
        <v>114</v>
      </c>
      <c r="C149" s="46">
        <v>0</v>
      </c>
      <c r="D149" s="46">
        <v>0</v>
      </c>
      <c r="E149" s="46">
        <v>0</v>
      </c>
      <c r="F149" s="46">
        <v>0</v>
      </c>
      <c r="G149" s="25"/>
      <c r="H149" s="25"/>
      <c r="I149" s="25"/>
      <c r="J149" s="25"/>
    </row>
    <row r="150" spans="1:10" ht="15" customHeight="1" x14ac:dyDescent="0.25">
      <c r="A150" s="25"/>
      <c r="B150" s="38" t="s">
        <v>83</v>
      </c>
      <c r="C150" s="45">
        <v>0</v>
      </c>
      <c r="D150" s="45">
        <v>0</v>
      </c>
      <c r="E150" s="45">
        <v>0</v>
      </c>
      <c r="F150" s="45">
        <v>0</v>
      </c>
      <c r="G150" s="25"/>
      <c r="H150" s="25"/>
      <c r="I150" s="25"/>
      <c r="J150" s="25"/>
    </row>
    <row r="151" spans="1:10" ht="15" customHeight="1" x14ac:dyDescent="0.25">
      <c r="A151" s="25"/>
      <c r="B151" s="38" t="s">
        <v>84</v>
      </c>
      <c r="C151" s="45">
        <v>0</v>
      </c>
      <c r="D151" s="45">
        <v>0</v>
      </c>
      <c r="E151" s="45">
        <v>0</v>
      </c>
      <c r="F151" s="45">
        <v>0</v>
      </c>
      <c r="G151" s="25"/>
      <c r="H151" s="25"/>
      <c r="I151" s="25"/>
      <c r="J151" s="25"/>
    </row>
    <row r="152" spans="1:10" ht="15" customHeight="1" x14ac:dyDescent="0.25">
      <c r="A152" s="25"/>
      <c r="B152" s="38" t="s">
        <v>89</v>
      </c>
      <c r="C152" s="45">
        <v>0</v>
      </c>
      <c r="D152" s="45">
        <v>0</v>
      </c>
      <c r="E152" s="45">
        <v>0</v>
      </c>
      <c r="F152" s="45">
        <v>0</v>
      </c>
      <c r="G152" s="25"/>
      <c r="H152" s="25"/>
      <c r="I152" s="25"/>
      <c r="J152" s="25"/>
    </row>
    <row r="153" spans="1:10" ht="15" customHeight="1" x14ac:dyDescent="0.25">
      <c r="A153" s="25"/>
      <c r="B153" s="38" t="s">
        <v>83</v>
      </c>
      <c r="C153" s="45">
        <v>0</v>
      </c>
      <c r="D153" s="45">
        <v>0</v>
      </c>
      <c r="E153" s="45">
        <v>0</v>
      </c>
      <c r="F153" s="45">
        <v>0</v>
      </c>
      <c r="G153" s="25"/>
      <c r="H153" s="25"/>
      <c r="I153" s="25"/>
      <c r="J153" s="25"/>
    </row>
    <row r="154" spans="1:10" ht="15" customHeight="1" x14ac:dyDescent="0.25">
      <c r="A154" s="25"/>
      <c r="B154" s="38" t="s">
        <v>84</v>
      </c>
      <c r="C154" s="45">
        <v>0</v>
      </c>
      <c r="D154" s="45">
        <v>0</v>
      </c>
      <c r="E154" s="45">
        <v>0</v>
      </c>
      <c r="F154" s="45">
        <v>0</v>
      </c>
      <c r="G154" s="25"/>
      <c r="H154" s="25"/>
      <c r="I154" s="25"/>
      <c r="J154" s="25"/>
    </row>
    <row r="155" spans="1:10" ht="15" customHeight="1" x14ac:dyDescent="0.25">
      <c r="A155" s="25"/>
      <c r="B155" s="38" t="s">
        <v>90</v>
      </c>
      <c r="C155" s="45">
        <v>0</v>
      </c>
      <c r="D155" s="45">
        <v>1500000</v>
      </c>
      <c r="E155" s="45">
        <v>2000000</v>
      </c>
      <c r="F155" s="45">
        <v>2000000</v>
      </c>
      <c r="G155" s="25"/>
      <c r="H155" s="25"/>
      <c r="I155" s="25"/>
      <c r="J155" s="25"/>
    </row>
    <row r="156" spans="1:10" ht="15" customHeight="1" x14ac:dyDescent="0.25">
      <c r="A156" s="25"/>
      <c r="B156" s="38" t="s">
        <v>83</v>
      </c>
      <c r="C156" s="45">
        <v>0</v>
      </c>
      <c r="D156" s="45">
        <v>1500000</v>
      </c>
      <c r="E156" s="45">
        <v>2000000</v>
      </c>
      <c r="F156" s="45">
        <v>2000000</v>
      </c>
      <c r="G156" s="25"/>
      <c r="H156" s="25"/>
      <c r="I156" s="25"/>
      <c r="J156" s="25"/>
    </row>
    <row r="157" spans="1:10" ht="15" customHeight="1" x14ac:dyDescent="0.25">
      <c r="A157" s="25"/>
      <c r="B157" s="38" t="s">
        <v>84</v>
      </c>
      <c r="C157" s="45">
        <v>0</v>
      </c>
      <c r="D157" s="45">
        <v>0</v>
      </c>
      <c r="E157" s="45">
        <v>0</v>
      </c>
      <c r="F157" s="45">
        <v>0</v>
      </c>
      <c r="G157" s="25"/>
      <c r="H157" s="25"/>
      <c r="I157" s="25"/>
      <c r="J157" s="25"/>
    </row>
    <row r="158" spans="1:10" ht="15" customHeight="1" x14ac:dyDescent="0.25">
      <c r="A158" s="25"/>
      <c r="B158" s="38" t="s">
        <v>91</v>
      </c>
      <c r="C158" s="45">
        <v>0</v>
      </c>
      <c r="D158" s="45">
        <v>0</v>
      </c>
      <c r="E158" s="45">
        <v>0</v>
      </c>
      <c r="F158" s="45">
        <v>0</v>
      </c>
      <c r="G158" s="25"/>
      <c r="H158" s="25"/>
      <c r="I158" s="25"/>
      <c r="J158" s="25"/>
    </row>
    <row r="159" spans="1:10" ht="15" customHeight="1" x14ac:dyDescent="0.25">
      <c r="A159" s="25"/>
      <c r="B159" s="38" t="s">
        <v>83</v>
      </c>
      <c r="C159" s="45">
        <v>0</v>
      </c>
      <c r="D159" s="45">
        <v>0</v>
      </c>
      <c r="E159" s="45">
        <v>0</v>
      </c>
      <c r="F159" s="45">
        <v>0</v>
      </c>
      <c r="G159" s="25"/>
      <c r="H159" s="25"/>
      <c r="I159" s="25"/>
      <c r="J159" s="25"/>
    </row>
    <row r="160" spans="1:10" ht="15" customHeight="1" x14ac:dyDescent="0.25">
      <c r="A160" s="25"/>
      <c r="B160" s="38" t="s">
        <v>92</v>
      </c>
      <c r="C160" s="45">
        <v>0</v>
      </c>
      <c r="D160" s="45">
        <v>0</v>
      </c>
      <c r="E160" s="45">
        <v>0</v>
      </c>
      <c r="F160" s="45">
        <v>0</v>
      </c>
      <c r="G160" s="25"/>
      <c r="H160" s="25"/>
      <c r="I160" s="25"/>
      <c r="J160" s="25"/>
    </row>
    <row r="161" spans="1:10" ht="15" customHeight="1" x14ac:dyDescent="0.25">
      <c r="A161" s="25"/>
      <c r="B161" s="38" t="s">
        <v>93</v>
      </c>
      <c r="C161" s="45">
        <v>0</v>
      </c>
      <c r="D161" s="45">
        <v>0</v>
      </c>
      <c r="E161" s="45">
        <v>0</v>
      </c>
      <c r="F161" s="45">
        <v>0</v>
      </c>
      <c r="G161" s="25"/>
      <c r="H161" s="25"/>
      <c r="I161" s="25"/>
      <c r="J161" s="25"/>
    </row>
    <row r="162" spans="1:10" ht="15" customHeight="1" x14ac:dyDescent="0.25">
      <c r="A162" s="25"/>
      <c r="B162" s="38" t="s">
        <v>94</v>
      </c>
      <c r="C162" s="45">
        <v>0</v>
      </c>
      <c r="D162" s="45">
        <v>0</v>
      </c>
      <c r="E162" s="45">
        <v>0</v>
      </c>
      <c r="F162" s="45">
        <v>0</v>
      </c>
      <c r="G162" s="25"/>
      <c r="H162" s="25"/>
      <c r="I162" s="25"/>
      <c r="J162" s="25"/>
    </row>
    <row r="163" spans="1:10" ht="15" customHeight="1" x14ac:dyDescent="0.25">
      <c r="A163" s="25"/>
      <c r="B163" s="38" t="s">
        <v>95</v>
      </c>
      <c r="C163" s="45">
        <v>0</v>
      </c>
      <c r="D163" s="45">
        <v>0</v>
      </c>
      <c r="E163" s="45">
        <v>0</v>
      </c>
      <c r="F163" s="45">
        <v>0</v>
      </c>
      <c r="G163" s="25"/>
      <c r="H163" s="25"/>
      <c r="I163" s="25"/>
      <c r="J163" s="25"/>
    </row>
    <row r="164" spans="1:10" ht="15" customHeight="1" x14ac:dyDescent="0.25">
      <c r="A164" s="25"/>
      <c r="B164" s="38" t="s">
        <v>96</v>
      </c>
      <c r="C164" s="45">
        <v>0</v>
      </c>
      <c r="D164" s="45">
        <v>15000000</v>
      </c>
      <c r="E164" s="45">
        <v>15000000</v>
      </c>
      <c r="F164" s="45">
        <v>15000000</v>
      </c>
      <c r="G164" s="25"/>
      <c r="H164" s="25"/>
      <c r="I164" s="25"/>
      <c r="J164" s="25"/>
    </row>
    <row r="165" spans="1:10" ht="15" customHeight="1" x14ac:dyDescent="0.25">
      <c r="A165" s="25"/>
      <c r="B165" s="38" t="s">
        <v>83</v>
      </c>
      <c r="C165" s="45">
        <v>0</v>
      </c>
      <c r="D165" s="45">
        <v>15000000</v>
      </c>
      <c r="E165" s="45">
        <v>15000000</v>
      </c>
      <c r="F165" s="45">
        <v>15000000</v>
      </c>
      <c r="G165" s="25"/>
      <c r="H165" s="25"/>
      <c r="I165" s="25"/>
      <c r="J165" s="25"/>
    </row>
    <row r="166" spans="1:10" ht="15" customHeight="1" x14ac:dyDescent="0.25">
      <c r="A166" s="25"/>
      <c r="B166" s="38" t="s">
        <v>92</v>
      </c>
      <c r="C166" s="45">
        <v>0</v>
      </c>
      <c r="D166" s="45">
        <v>0</v>
      </c>
      <c r="E166" s="45">
        <v>0</v>
      </c>
      <c r="F166" s="45">
        <v>0</v>
      </c>
      <c r="G166" s="25"/>
      <c r="H166" s="25"/>
      <c r="I166" s="25"/>
      <c r="J166" s="25"/>
    </row>
    <row r="167" spans="1:10" ht="15" customHeight="1" x14ac:dyDescent="0.25">
      <c r="A167" s="25"/>
      <c r="B167" s="38" t="s">
        <v>93</v>
      </c>
      <c r="C167" s="45">
        <v>0</v>
      </c>
      <c r="D167" s="45">
        <v>0</v>
      </c>
      <c r="E167" s="45">
        <v>0</v>
      </c>
      <c r="F167" s="45">
        <v>0</v>
      </c>
      <c r="G167" s="25"/>
      <c r="H167" s="25"/>
      <c r="I167" s="25"/>
      <c r="J167" s="25"/>
    </row>
    <row r="168" spans="1:10" ht="15" customHeight="1" x14ac:dyDescent="0.25">
      <c r="A168" s="25"/>
      <c r="B168" s="38" t="s">
        <v>94</v>
      </c>
      <c r="C168" s="45">
        <v>0</v>
      </c>
      <c r="D168" s="45">
        <v>0</v>
      </c>
      <c r="E168" s="45">
        <v>0</v>
      </c>
      <c r="F168" s="45">
        <v>0</v>
      </c>
      <c r="G168" s="25"/>
      <c r="H168" s="25"/>
      <c r="I168" s="25"/>
      <c r="J168" s="25"/>
    </row>
    <row r="169" spans="1:10" ht="15" customHeight="1" x14ac:dyDescent="0.25">
      <c r="A169" s="25"/>
      <c r="B169" s="38" t="s">
        <v>95</v>
      </c>
      <c r="C169" s="45">
        <v>0</v>
      </c>
      <c r="D169" s="45">
        <v>0</v>
      </c>
      <c r="E169" s="45">
        <v>0</v>
      </c>
      <c r="F169" s="45">
        <v>0</v>
      </c>
      <c r="G169" s="25"/>
      <c r="H169" s="25"/>
      <c r="I169" s="25"/>
      <c r="J169" s="25"/>
    </row>
    <row r="170" spans="1:10" ht="15" customHeight="1" x14ac:dyDescent="0.25">
      <c r="A170" s="25"/>
      <c r="B170" s="38" t="s">
        <v>97</v>
      </c>
      <c r="C170" s="45">
        <v>0</v>
      </c>
      <c r="D170" s="45">
        <v>0</v>
      </c>
      <c r="E170" s="45">
        <v>0</v>
      </c>
      <c r="F170" s="45">
        <v>0</v>
      </c>
      <c r="G170" s="25"/>
      <c r="H170" s="25"/>
      <c r="I170" s="25"/>
      <c r="J170" s="25"/>
    </row>
    <row r="171" spans="1:10" ht="15" customHeight="1" x14ac:dyDescent="0.25">
      <c r="A171" s="25"/>
      <c r="B171" s="38" t="s">
        <v>83</v>
      </c>
      <c r="C171" s="45">
        <v>0</v>
      </c>
      <c r="D171" s="45">
        <v>0</v>
      </c>
      <c r="E171" s="45">
        <v>0</v>
      </c>
      <c r="F171" s="45">
        <v>0</v>
      </c>
      <c r="G171" s="25"/>
      <c r="H171" s="25"/>
      <c r="I171" s="25"/>
      <c r="J171" s="25"/>
    </row>
    <row r="172" spans="1:10" ht="15" customHeight="1" x14ac:dyDescent="0.25">
      <c r="A172" s="25"/>
      <c r="B172" s="38" t="s">
        <v>92</v>
      </c>
      <c r="C172" s="45">
        <v>0</v>
      </c>
      <c r="D172" s="45">
        <v>0</v>
      </c>
      <c r="E172" s="45">
        <v>0</v>
      </c>
      <c r="F172" s="45">
        <v>0</v>
      </c>
      <c r="G172" s="25"/>
      <c r="H172" s="25"/>
      <c r="I172" s="25"/>
      <c r="J172" s="25"/>
    </row>
    <row r="173" spans="1:10" ht="15" customHeight="1" x14ac:dyDescent="0.25">
      <c r="A173" s="25"/>
      <c r="B173" s="38" t="s">
        <v>93</v>
      </c>
      <c r="C173" s="45">
        <v>0</v>
      </c>
      <c r="D173" s="45">
        <v>0</v>
      </c>
      <c r="E173" s="45">
        <v>0</v>
      </c>
      <c r="F173" s="45">
        <v>0</v>
      </c>
      <c r="G173" s="25"/>
      <c r="H173" s="25"/>
      <c r="I173" s="25"/>
      <c r="J173" s="25"/>
    </row>
    <row r="174" spans="1:10" ht="15" customHeight="1" x14ac:dyDescent="0.25">
      <c r="A174" s="25"/>
      <c r="B174" s="38" t="s">
        <v>94</v>
      </c>
      <c r="C174" s="45">
        <v>0</v>
      </c>
      <c r="D174" s="45">
        <v>0</v>
      </c>
      <c r="E174" s="45">
        <v>0</v>
      </c>
      <c r="F174" s="45">
        <v>0</v>
      </c>
      <c r="G174" s="25"/>
      <c r="H174" s="25"/>
      <c r="I174" s="25"/>
      <c r="J174" s="25"/>
    </row>
    <row r="175" spans="1:10" ht="15" customHeight="1" x14ac:dyDescent="0.25">
      <c r="A175" s="25"/>
      <c r="B175" s="38" t="s">
        <v>95</v>
      </c>
      <c r="C175" s="45">
        <v>0</v>
      </c>
      <c r="D175" s="45">
        <v>0</v>
      </c>
      <c r="E175" s="45">
        <v>0</v>
      </c>
      <c r="F175" s="45">
        <v>0</v>
      </c>
      <c r="G175" s="25"/>
      <c r="H175" s="25"/>
      <c r="I175" s="25"/>
      <c r="J175" s="25"/>
    </row>
    <row r="176" spans="1:10" ht="15" customHeight="1" x14ac:dyDescent="0.25">
      <c r="A176" s="25"/>
      <c r="B176" s="38" t="s">
        <v>98</v>
      </c>
      <c r="C176" s="45">
        <v>0</v>
      </c>
      <c r="D176" s="45">
        <v>0</v>
      </c>
      <c r="E176" s="45">
        <v>0</v>
      </c>
      <c r="F176" s="45">
        <v>0</v>
      </c>
      <c r="G176" s="25"/>
      <c r="H176" s="25"/>
      <c r="I176" s="25"/>
      <c r="J176" s="25"/>
    </row>
    <row r="177" spans="1:10" ht="15" customHeight="1" x14ac:dyDescent="0.25">
      <c r="A177" s="25"/>
      <c r="B177" s="38" t="s">
        <v>99</v>
      </c>
      <c r="C177" s="45">
        <v>0</v>
      </c>
      <c r="D177" s="45">
        <v>0</v>
      </c>
      <c r="E177" s="45">
        <v>0</v>
      </c>
      <c r="F177" s="45">
        <v>0</v>
      </c>
      <c r="G177" s="25"/>
      <c r="H177" s="25"/>
      <c r="I177" s="25"/>
      <c r="J177" s="25"/>
    </row>
    <row r="178" spans="1:10" ht="20.100000000000001" customHeight="1" x14ac:dyDescent="0.25">
      <c r="A178" s="25"/>
      <c r="B178" s="47" t="s">
        <v>69</v>
      </c>
      <c r="C178" s="25"/>
      <c r="D178" s="25"/>
      <c r="E178" s="25"/>
      <c r="F178" s="25"/>
      <c r="G178" s="25"/>
      <c r="H178" s="25"/>
      <c r="I178" s="25"/>
      <c r="J178" s="25"/>
    </row>
  </sheetData>
  <mergeCells count="23">
    <mergeCell ref="C78:F78"/>
    <mergeCell ref="C79:F79"/>
    <mergeCell ref="C80:F80"/>
    <mergeCell ref="C81:F81"/>
    <mergeCell ref="B90:F90"/>
    <mergeCell ref="B77:F77"/>
    <mergeCell ref="C7:F7"/>
    <mergeCell ref="B8:F8"/>
    <mergeCell ref="B9:F9"/>
    <mergeCell ref="C10:F10"/>
    <mergeCell ref="C14:F14"/>
    <mergeCell ref="B19:F19"/>
    <mergeCell ref="C20:F20"/>
    <mergeCell ref="C21:F21"/>
    <mergeCell ref="C22:F22"/>
    <mergeCell ref="C23:F23"/>
    <mergeCell ref="B32:F32"/>
    <mergeCell ref="C6:F6"/>
    <mergeCell ref="B1:F1"/>
    <mergeCell ref="B2:F2"/>
    <mergeCell ref="C3:F3"/>
    <mergeCell ref="C4:F4"/>
    <mergeCell ref="C5:F5"/>
  </mergeCells>
  <pageMargins left="0" right="0" top="0" bottom="0" header="0" footer="0"/>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6CE86-CC71-4400-A94F-884E55B69AC8}">
  <sheetPr>
    <outlinePr summaryBelow="0"/>
  </sheetPr>
  <dimension ref="A1:K119"/>
  <sheetViews>
    <sheetView view="pageBreakPreview" topLeftCell="B53" zoomScale="75" zoomScaleNormal="100" zoomScaleSheetLayoutView="75" workbookViewId="0">
      <selection activeCell="I128" sqref="I128"/>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854</v>
      </c>
      <c r="E3" s="1570"/>
      <c r="F3" s="1570"/>
      <c r="G3" s="1570"/>
      <c r="H3" s="25"/>
      <c r="I3" s="25"/>
      <c r="J3" s="25"/>
      <c r="K3" s="25"/>
    </row>
    <row r="4" spans="1:11" ht="14.1" customHeight="1" x14ac:dyDescent="0.25">
      <c r="A4" s="25"/>
      <c r="B4" s="25"/>
      <c r="C4" s="27" t="s">
        <v>4</v>
      </c>
      <c r="D4" s="1569" t="s">
        <v>855</v>
      </c>
      <c r="E4" s="1570"/>
      <c r="F4" s="1570"/>
      <c r="G4" s="1570"/>
      <c r="H4" s="25"/>
      <c r="I4" s="25"/>
      <c r="J4" s="25"/>
      <c r="K4" s="25"/>
    </row>
    <row r="5" spans="1:11" ht="14.1" customHeight="1" x14ac:dyDescent="0.25">
      <c r="A5" s="25"/>
      <c r="B5" s="25"/>
      <c r="C5" s="27" t="s">
        <v>6</v>
      </c>
      <c r="D5" s="1569" t="s">
        <v>893</v>
      </c>
      <c r="E5" s="1570"/>
      <c r="F5" s="1570"/>
      <c r="G5" s="1570"/>
      <c r="H5" s="25"/>
      <c r="I5" s="25"/>
      <c r="J5" s="25"/>
      <c r="K5" s="25"/>
    </row>
    <row r="6" spans="1:11" ht="14.1" customHeight="1" x14ac:dyDescent="0.25">
      <c r="A6" s="25"/>
      <c r="B6" s="25"/>
      <c r="C6" s="27" t="s">
        <v>8</v>
      </c>
      <c r="D6" s="1569" t="s">
        <v>894</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14.1" customHeight="1" x14ac:dyDescent="0.25">
      <c r="A9" s="25"/>
      <c r="B9" s="25"/>
      <c r="C9" s="1581" t="s">
        <v>893</v>
      </c>
      <c r="D9" s="1582"/>
      <c r="E9" s="1582"/>
      <c r="F9" s="1582"/>
      <c r="G9" s="1582"/>
      <c r="H9" s="25"/>
      <c r="I9" s="25"/>
      <c r="J9" s="25"/>
      <c r="K9" s="25"/>
    </row>
    <row r="10" spans="1:11" ht="44.1" customHeight="1" x14ac:dyDescent="0.25">
      <c r="A10" s="25"/>
      <c r="B10" s="25"/>
      <c r="C10" s="28" t="s">
        <v>14</v>
      </c>
      <c r="D10" s="1583" t="s">
        <v>895</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30.95" customHeight="1" x14ac:dyDescent="0.25">
      <c r="A13" s="25"/>
      <c r="B13" s="25"/>
      <c r="C13" s="38" t="s">
        <v>896</v>
      </c>
      <c r="D13" s="39" t="s">
        <v>291</v>
      </c>
      <c r="E13" s="39" t="s">
        <v>897</v>
      </c>
      <c r="F13" s="39" t="s">
        <v>898</v>
      </c>
      <c r="G13" s="39" t="s">
        <v>899</v>
      </c>
      <c r="H13" s="25"/>
      <c r="I13" s="25"/>
      <c r="J13" s="25"/>
      <c r="K13" s="25"/>
    </row>
    <row r="14" spans="1:11" ht="42.95" customHeight="1" x14ac:dyDescent="0.25">
      <c r="A14" s="25"/>
      <c r="B14" s="25"/>
      <c r="C14" s="28" t="s">
        <v>24</v>
      </c>
      <c r="D14" s="1583" t="s">
        <v>900</v>
      </c>
      <c r="E14" s="1584"/>
      <c r="F14" s="1584"/>
      <c r="G14" s="1584"/>
      <c r="H14" s="25"/>
      <c r="I14" s="25"/>
      <c r="J14" s="25"/>
      <c r="K14" s="25"/>
    </row>
    <row r="15" spans="1:11" ht="27.95" customHeight="1" x14ac:dyDescent="0.25">
      <c r="A15" s="25"/>
      <c r="B15" s="25"/>
      <c r="C15" s="38" t="s">
        <v>26</v>
      </c>
      <c r="D15" s="48">
        <v>2023</v>
      </c>
      <c r="E15" s="48">
        <v>2024</v>
      </c>
      <c r="F15" s="48">
        <v>2025</v>
      </c>
      <c r="G15" s="48">
        <v>2026</v>
      </c>
      <c r="H15" s="25"/>
      <c r="I15" s="25"/>
      <c r="J15" s="25"/>
      <c r="K15" s="25"/>
    </row>
    <row r="16" spans="1:11" ht="14.1" customHeight="1" x14ac:dyDescent="0.25">
      <c r="A16" s="25"/>
      <c r="B16" s="25"/>
      <c r="C16" s="49"/>
      <c r="D16" s="50" t="s">
        <v>17</v>
      </c>
      <c r="E16" s="50" t="s">
        <v>18</v>
      </c>
      <c r="F16" s="50" t="s">
        <v>18</v>
      </c>
      <c r="G16" s="50" t="s">
        <v>18</v>
      </c>
      <c r="H16" s="25"/>
      <c r="I16" s="25"/>
      <c r="J16" s="25"/>
      <c r="K16" s="25"/>
    </row>
    <row r="17" spans="1:11" ht="30.95" customHeight="1" x14ac:dyDescent="0.25">
      <c r="A17" s="25"/>
      <c r="B17" s="25"/>
      <c r="C17" s="38" t="s">
        <v>896</v>
      </c>
      <c r="D17" s="39" t="s">
        <v>291</v>
      </c>
      <c r="E17" s="39" t="s">
        <v>897</v>
      </c>
      <c r="F17" s="39" t="s">
        <v>898</v>
      </c>
      <c r="G17" s="39" t="s">
        <v>899</v>
      </c>
      <c r="H17" s="25"/>
      <c r="I17" s="25"/>
      <c r="J17" s="25"/>
      <c r="K17" s="25"/>
    </row>
    <row r="18" spans="1:11" ht="14.1" customHeight="1" x14ac:dyDescent="0.25">
      <c r="A18" s="25"/>
      <c r="B18" s="25"/>
      <c r="C18" s="1585" t="s">
        <v>47</v>
      </c>
      <c r="D18" s="1586"/>
      <c r="E18" s="1586"/>
      <c r="F18" s="1586"/>
      <c r="G18" s="1586"/>
      <c r="H18" s="25"/>
      <c r="I18" s="25"/>
      <c r="J18" s="25"/>
      <c r="K18" s="25"/>
    </row>
    <row r="19" spans="1:11" ht="14.1" customHeight="1" x14ac:dyDescent="0.25">
      <c r="A19" s="25"/>
      <c r="B19" s="25"/>
      <c r="C19" s="29" t="s">
        <v>901</v>
      </c>
      <c r="D19" s="1585" t="s">
        <v>902</v>
      </c>
      <c r="E19" s="1586"/>
      <c r="F19" s="1586"/>
      <c r="G19" s="1586"/>
      <c r="H19" s="25"/>
      <c r="I19" s="25"/>
      <c r="J19" s="25"/>
      <c r="K19" s="25"/>
    </row>
    <row r="20" spans="1:11" ht="18" customHeight="1" x14ac:dyDescent="0.25">
      <c r="A20" s="25"/>
      <c r="B20" s="25"/>
      <c r="C20" s="30" t="s">
        <v>50</v>
      </c>
      <c r="D20" s="1575" t="s">
        <v>903</v>
      </c>
      <c r="E20" s="1576"/>
      <c r="F20" s="1576"/>
      <c r="G20" s="1576"/>
      <c r="H20" s="25"/>
      <c r="I20" s="25"/>
      <c r="J20" s="25"/>
      <c r="K20" s="25"/>
    </row>
    <row r="21" spans="1:11" ht="18" customHeight="1" x14ac:dyDescent="0.25">
      <c r="A21" s="25"/>
      <c r="B21" s="25"/>
      <c r="C21" s="31" t="s">
        <v>52</v>
      </c>
      <c r="D21" s="1587" t="s">
        <v>904</v>
      </c>
      <c r="E21" s="1588"/>
      <c r="F21" s="1588"/>
      <c r="G21" s="1588"/>
      <c r="H21" s="25"/>
      <c r="I21" s="25"/>
      <c r="J21" s="25"/>
      <c r="K21" s="25"/>
    </row>
    <row r="22" spans="1:11" ht="18" customHeight="1" x14ac:dyDescent="0.25">
      <c r="A22" s="25"/>
      <c r="B22" s="25"/>
      <c r="C22" s="31" t="s">
        <v>54</v>
      </c>
      <c r="D22" s="1587" t="s">
        <v>905</v>
      </c>
      <c r="E22" s="1588"/>
      <c r="F22" s="1588"/>
      <c r="G22" s="1588"/>
      <c r="H22" s="25"/>
      <c r="I22" s="25"/>
      <c r="J22" s="25"/>
      <c r="K22" s="25"/>
    </row>
    <row r="23" spans="1:11" ht="15" customHeight="1" x14ac:dyDescent="0.25">
      <c r="A23" s="25"/>
      <c r="B23" s="25"/>
      <c r="C23" s="32"/>
      <c r="D23" s="33">
        <v>2023</v>
      </c>
      <c r="E23" s="33">
        <v>2024</v>
      </c>
      <c r="F23" s="33">
        <v>2025</v>
      </c>
      <c r="G23" s="33">
        <v>2026</v>
      </c>
      <c r="H23" s="25"/>
      <c r="I23" s="25"/>
      <c r="J23" s="25"/>
      <c r="K23" s="25"/>
    </row>
    <row r="24" spans="1:11" ht="15" customHeight="1" x14ac:dyDescent="0.25">
      <c r="A24" s="25"/>
      <c r="B24" s="25"/>
      <c r="C24" s="34"/>
      <c r="D24" s="35" t="s">
        <v>17</v>
      </c>
      <c r="E24" s="35" t="s">
        <v>18</v>
      </c>
      <c r="F24" s="35" t="s">
        <v>18</v>
      </c>
      <c r="G24" s="35" t="s">
        <v>18</v>
      </c>
      <c r="H24" s="25"/>
      <c r="I24" s="25"/>
      <c r="J24" s="25"/>
      <c r="K24" s="25"/>
    </row>
    <row r="25" spans="1:11" ht="14.1" customHeight="1" x14ac:dyDescent="0.25">
      <c r="A25" s="25"/>
      <c r="B25" s="25"/>
      <c r="C25" s="38" t="s">
        <v>56</v>
      </c>
      <c r="D25" s="39" t="s">
        <v>144</v>
      </c>
      <c r="E25" s="39" t="s">
        <v>327</v>
      </c>
      <c r="F25" s="39" t="s">
        <v>906</v>
      </c>
      <c r="G25" s="39" t="s">
        <v>485</v>
      </c>
      <c r="H25" s="25"/>
      <c r="I25" s="25"/>
      <c r="J25" s="25"/>
      <c r="K25" s="25"/>
    </row>
    <row r="26" spans="1:11" ht="14.1" customHeight="1" x14ac:dyDescent="0.25">
      <c r="A26" s="25"/>
      <c r="B26" s="25"/>
      <c r="C26" s="38" t="s">
        <v>59</v>
      </c>
      <c r="D26" s="39" t="s">
        <v>907</v>
      </c>
      <c r="E26" s="39" t="s">
        <v>908</v>
      </c>
      <c r="F26" s="39" t="s">
        <v>909</v>
      </c>
      <c r="G26" s="39" t="s">
        <v>910</v>
      </c>
      <c r="H26" s="25"/>
      <c r="I26" s="25"/>
      <c r="J26" s="25"/>
      <c r="K26" s="25"/>
    </row>
    <row r="27" spans="1:11" ht="14.1" customHeight="1" x14ac:dyDescent="0.25">
      <c r="A27" s="25"/>
      <c r="B27" s="25"/>
      <c r="C27" s="38" t="s">
        <v>63</v>
      </c>
      <c r="D27" s="39" t="s">
        <v>911</v>
      </c>
      <c r="E27" s="39" t="s">
        <v>912</v>
      </c>
      <c r="F27" s="39" t="s">
        <v>913</v>
      </c>
      <c r="G27" s="39" t="s">
        <v>914</v>
      </c>
      <c r="H27" s="25"/>
      <c r="I27" s="25"/>
      <c r="J27" s="25"/>
      <c r="K27" s="25"/>
    </row>
    <row r="28" spans="1:11" ht="14.1" customHeight="1" x14ac:dyDescent="0.25">
      <c r="A28" s="25"/>
      <c r="B28" s="25"/>
      <c r="C28" s="38" t="s">
        <v>68</v>
      </c>
      <c r="D28" s="39" t="s">
        <v>69</v>
      </c>
      <c r="E28" s="39" t="s">
        <v>915</v>
      </c>
      <c r="F28" s="39" t="s">
        <v>916</v>
      </c>
      <c r="G28" s="39" t="s">
        <v>917</v>
      </c>
      <c r="H28" s="25"/>
      <c r="I28" s="25"/>
      <c r="J28" s="25"/>
      <c r="K28" s="25"/>
    </row>
    <row r="29" spans="1:11" ht="14.1" customHeight="1" x14ac:dyDescent="0.25">
      <c r="A29" s="25"/>
      <c r="B29" s="25"/>
      <c r="C29" s="38" t="s">
        <v>73</v>
      </c>
      <c r="D29" s="39" t="s">
        <v>69</v>
      </c>
      <c r="E29" s="39" t="s">
        <v>918</v>
      </c>
      <c r="F29" s="39" t="s">
        <v>919</v>
      </c>
      <c r="G29" s="39" t="s">
        <v>920</v>
      </c>
      <c r="H29" s="25"/>
      <c r="I29" s="25"/>
      <c r="J29" s="25"/>
      <c r="K29" s="25"/>
    </row>
    <row r="30" spans="1:11" ht="14.1" customHeight="1" x14ac:dyDescent="0.25">
      <c r="A30" s="25"/>
      <c r="B30" s="25"/>
      <c r="C30" s="38" t="s">
        <v>77</v>
      </c>
      <c r="D30" s="39" t="s">
        <v>69</v>
      </c>
      <c r="E30" s="39" t="s">
        <v>921</v>
      </c>
      <c r="F30" s="39" t="s">
        <v>922</v>
      </c>
      <c r="G30" s="39" t="s">
        <v>923</v>
      </c>
      <c r="H30" s="25"/>
      <c r="I30" s="25"/>
      <c r="J30" s="25"/>
      <c r="K30" s="25"/>
    </row>
    <row r="31" spans="1:11" ht="14.1" customHeight="1" x14ac:dyDescent="0.25">
      <c r="A31" s="25"/>
      <c r="B31" s="25"/>
      <c r="C31" s="1589" t="s">
        <v>81</v>
      </c>
      <c r="D31" s="1590"/>
      <c r="E31" s="1590"/>
      <c r="F31" s="1590"/>
      <c r="G31" s="1590"/>
      <c r="H31" s="25"/>
      <c r="I31" s="25"/>
      <c r="J31" s="25"/>
      <c r="K31" s="25"/>
    </row>
    <row r="32" spans="1:11" ht="14.1" customHeight="1" x14ac:dyDescent="0.25">
      <c r="A32" s="25"/>
      <c r="B32" s="25"/>
      <c r="C32" s="32"/>
      <c r="D32" s="33">
        <v>2023</v>
      </c>
      <c r="E32" s="33">
        <v>2024</v>
      </c>
      <c r="F32" s="33">
        <v>2025</v>
      </c>
      <c r="G32" s="33">
        <v>2026</v>
      </c>
      <c r="H32" s="25"/>
      <c r="I32" s="25"/>
      <c r="J32" s="25"/>
      <c r="K32" s="25"/>
    </row>
    <row r="33" spans="1:11" ht="14.1" customHeight="1" x14ac:dyDescent="0.25">
      <c r="A33" s="25"/>
      <c r="B33" s="25"/>
      <c r="C33" s="34"/>
      <c r="D33" s="35" t="s">
        <v>17</v>
      </c>
      <c r="E33" s="35" t="s">
        <v>18</v>
      </c>
      <c r="F33" s="35" t="s">
        <v>18</v>
      </c>
      <c r="G33" s="35" t="s">
        <v>18</v>
      </c>
      <c r="H33" s="25"/>
      <c r="I33" s="25"/>
      <c r="J33" s="25"/>
      <c r="K33" s="25"/>
    </row>
    <row r="34" spans="1:11" ht="14.1" customHeight="1" x14ac:dyDescent="0.25">
      <c r="A34" s="25"/>
      <c r="B34" s="25"/>
      <c r="C34" s="40" t="s">
        <v>82</v>
      </c>
      <c r="D34" s="41">
        <v>0</v>
      </c>
      <c r="E34" s="41">
        <v>11000000</v>
      </c>
      <c r="F34" s="41">
        <v>11000000</v>
      </c>
      <c r="G34" s="41">
        <v>11000000</v>
      </c>
      <c r="H34" s="25"/>
      <c r="I34" s="25"/>
      <c r="J34" s="25"/>
      <c r="K34" s="25"/>
    </row>
    <row r="35" spans="1:11" ht="14.1" customHeight="1" x14ac:dyDescent="0.25">
      <c r="A35" s="25"/>
      <c r="B35" s="25"/>
      <c r="C35" s="40" t="s">
        <v>83</v>
      </c>
      <c r="D35" s="41">
        <v>0</v>
      </c>
      <c r="E35" s="41">
        <v>11000000</v>
      </c>
      <c r="F35" s="41">
        <v>11000000</v>
      </c>
      <c r="G35" s="41">
        <v>11000000</v>
      </c>
      <c r="H35" s="25"/>
      <c r="I35" s="25"/>
      <c r="J35" s="25"/>
      <c r="K35" s="25"/>
    </row>
    <row r="36" spans="1:11" ht="14.1" customHeight="1" x14ac:dyDescent="0.25">
      <c r="A36" s="25"/>
      <c r="B36" s="25"/>
      <c r="C36" s="40" t="s">
        <v>84</v>
      </c>
      <c r="D36" s="41">
        <v>0</v>
      </c>
      <c r="E36" s="41">
        <v>0</v>
      </c>
      <c r="F36" s="41">
        <v>0</v>
      </c>
      <c r="G36" s="41">
        <v>0</v>
      </c>
      <c r="H36" s="25"/>
      <c r="I36" s="25"/>
      <c r="J36" s="25"/>
      <c r="K36" s="25"/>
    </row>
    <row r="37" spans="1:11" ht="14.1" customHeight="1" x14ac:dyDescent="0.25">
      <c r="A37" s="25"/>
      <c r="B37" s="25"/>
      <c r="C37" s="40" t="s">
        <v>85</v>
      </c>
      <c r="D37" s="41">
        <v>0</v>
      </c>
      <c r="E37" s="41">
        <v>1500000</v>
      </c>
      <c r="F37" s="41">
        <v>1500000</v>
      </c>
      <c r="G37" s="41">
        <v>1500000</v>
      </c>
      <c r="H37" s="25"/>
      <c r="I37" s="25"/>
      <c r="J37" s="25"/>
      <c r="K37" s="25"/>
    </row>
    <row r="38" spans="1:11" ht="14.1" customHeight="1" x14ac:dyDescent="0.25">
      <c r="A38" s="25"/>
      <c r="B38" s="25"/>
      <c r="C38" s="40" t="s">
        <v>83</v>
      </c>
      <c r="D38" s="41">
        <v>0</v>
      </c>
      <c r="E38" s="41">
        <v>1500000</v>
      </c>
      <c r="F38" s="41">
        <v>1500000</v>
      </c>
      <c r="G38" s="41">
        <v>1500000</v>
      </c>
      <c r="H38" s="25"/>
      <c r="I38" s="25"/>
      <c r="J38" s="25"/>
      <c r="K38" s="25"/>
    </row>
    <row r="39" spans="1:11" ht="14.1" customHeight="1" x14ac:dyDescent="0.25">
      <c r="A39" s="25"/>
      <c r="B39" s="25"/>
      <c r="C39" s="40" t="s">
        <v>84</v>
      </c>
      <c r="D39" s="41">
        <v>0</v>
      </c>
      <c r="E39" s="41">
        <v>0</v>
      </c>
      <c r="F39" s="41">
        <v>0</v>
      </c>
      <c r="G39" s="41">
        <v>0</v>
      </c>
      <c r="H39" s="25"/>
      <c r="I39" s="25"/>
      <c r="J39" s="25"/>
      <c r="K39" s="25"/>
    </row>
    <row r="40" spans="1:11" ht="14.1" customHeight="1" x14ac:dyDescent="0.25">
      <c r="A40" s="25"/>
      <c r="B40" s="25"/>
      <c r="C40" s="40" t="s">
        <v>86</v>
      </c>
      <c r="D40" s="41">
        <v>0</v>
      </c>
      <c r="E40" s="41">
        <v>376000</v>
      </c>
      <c r="F40" s="41">
        <v>776000</v>
      </c>
      <c r="G40" s="41">
        <v>851000</v>
      </c>
      <c r="H40" s="25"/>
      <c r="I40" s="25"/>
      <c r="J40" s="25"/>
      <c r="K40" s="25"/>
    </row>
    <row r="41" spans="1:11" ht="14.1" customHeight="1" x14ac:dyDescent="0.25">
      <c r="A41" s="25"/>
      <c r="B41" s="25"/>
      <c r="C41" s="40" t="s">
        <v>83</v>
      </c>
      <c r="D41" s="41">
        <v>0</v>
      </c>
      <c r="E41" s="41">
        <v>376000</v>
      </c>
      <c r="F41" s="41">
        <v>776000</v>
      </c>
      <c r="G41" s="41">
        <v>851000</v>
      </c>
      <c r="H41" s="25"/>
      <c r="I41" s="25"/>
      <c r="J41" s="25"/>
      <c r="K41" s="25"/>
    </row>
    <row r="42" spans="1:11" ht="14.1" customHeight="1" x14ac:dyDescent="0.25">
      <c r="A42" s="25"/>
      <c r="B42" s="25"/>
      <c r="C42" s="40" t="s">
        <v>84</v>
      </c>
      <c r="D42" s="41">
        <v>0</v>
      </c>
      <c r="E42" s="41">
        <v>0</v>
      </c>
      <c r="F42" s="41">
        <v>0</v>
      </c>
      <c r="G42" s="41">
        <v>0</v>
      </c>
      <c r="H42" s="25"/>
      <c r="I42" s="25"/>
      <c r="J42" s="25"/>
      <c r="K42" s="25"/>
    </row>
    <row r="43" spans="1:11" ht="14.1" customHeight="1" x14ac:dyDescent="0.25">
      <c r="A43" s="25"/>
      <c r="B43" s="25"/>
      <c r="C43" s="40" t="s">
        <v>87</v>
      </c>
      <c r="D43" s="41">
        <v>0</v>
      </c>
      <c r="E43" s="41">
        <v>0</v>
      </c>
      <c r="F43" s="41">
        <v>0</v>
      </c>
      <c r="G43" s="41">
        <v>0</v>
      </c>
      <c r="H43" s="25"/>
      <c r="I43" s="25"/>
      <c r="J43" s="25"/>
      <c r="K43" s="25"/>
    </row>
    <row r="44" spans="1:11" ht="14.1" customHeight="1" x14ac:dyDescent="0.25">
      <c r="A44" s="25"/>
      <c r="B44" s="25"/>
      <c r="C44" s="40" t="s">
        <v>83</v>
      </c>
      <c r="D44" s="41">
        <v>0</v>
      </c>
      <c r="E44" s="41">
        <v>0</v>
      </c>
      <c r="F44" s="41">
        <v>0</v>
      </c>
      <c r="G44" s="41">
        <v>0</v>
      </c>
      <c r="H44" s="25"/>
      <c r="I44" s="25"/>
      <c r="J44" s="25"/>
      <c r="K44" s="25"/>
    </row>
    <row r="45" spans="1:11" ht="14.1" customHeight="1" x14ac:dyDescent="0.25">
      <c r="A45" s="25"/>
      <c r="B45" s="25"/>
      <c r="C45" s="40" t="s">
        <v>84</v>
      </c>
      <c r="D45" s="41">
        <v>0</v>
      </c>
      <c r="E45" s="41">
        <v>0</v>
      </c>
      <c r="F45" s="41">
        <v>0</v>
      </c>
      <c r="G45" s="41">
        <v>0</v>
      </c>
      <c r="H45" s="25"/>
      <c r="I45" s="25"/>
      <c r="J45" s="25"/>
      <c r="K45" s="25"/>
    </row>
    <row r="46" spans="1:11" ht="14.1" customHeight="1" x14ac:dyDescent="0.25">
      <c r="A46" s="25"/>
      <c r="B46" s="25"/>
      <c r="C46" s="40" t="s">
        <v>88</v>
      </c>
      <c r="D46" s="41">
        <v>0</v>
      </c>
      <c r="E46" s="41">
        <v>0</v>
      </c>
      <c r="F46" s="41">
        <v>0</v>
      </c>
      <c r="G46" s="41">
        <v>0</v>
      </c>
      <c r="H46" s="25"/>
      <c r="I46" s="25"/>
      <c r="J46" s="25"/>
      <c r="K46" s="25"/>
    </row>
    <row r="47" spans="1:11" ht="14.1" customHeight="1" x14ac:dyDescent="0.25">
      <c r="A47" s="25"/>
      <c r="B47" s="25"/>
      <c r="C47" s="40" t="s">
        <v>83</v>
      </c>
      <c r="D47" s="41">
        <v>0</v>
      </c>
      <c r="E47" s="41">
        <v>0</v>
      </c>
      <c r="F47" s="41">
        <v>0</v>
      </c>
      <c r="G47" s="41">
        <v>0</v>
      </c>
      <c r="H47" s="25"/>
      <c r="I47" s="25"/>
      <c r="J47" s="25"/>
      <c r="K47" s="25"/>
    </row>
    <row r="48" spans="1:11" ht="14.1" customHeight="1" x14ac:dyDescent="0.25">
      <c r="A48" s="25"/>
      <c r="B48" s="25"/>
      <c r="C48" s="40" t="s">
        <v>84</v>
      </c>
      <c r="D48" s="41">
        <v>0</v>
      </c>
      <c r="E48" s="41">
        <v>0</v>
      </c>
      <c r="F48" s="41">
        <v>0</v>
      </c>
      <c r="G48" s="41">
        <v>0</v>
      </c>
      <c r="H48" s="25"/>
      <c r="I48" s="25"/>
      <c r="J48" s="25"/>
      <c r="K48" s="25"/>
    </row>
    <row r="49" spans="1:11" ht="14.1" customHeight="1" x14ac:dyDescent="0.25">
      <c r="A49" s="25"/>
      <c r="B49" s="25"/>
      <c r="C49" s="40" t="s">
        <v>89</v>
      </c>
      <c r="D49" s="41">
        <v>0</v>
      </c>
      <c r="E49" s="41">
        <v>0</v>
      </c>
      <c r="F49" s="41">
        <v>0</v>
      </c>
      <c r="G49" s="41">
        <v>0</v>
      </c>
      <c r="H49" s="25"/>
      <c r="I49" s="25"/>
      <c r="J49" s="25"/>
      <c r="K49" s="25"/>
    </row>
    <row r="50" spans="1:11" ht="14.1" customHeight="1" x14ac:dyDescent="0.25">
      <c r="A50" s="25"/>
      <c r="B50" s="25"/>
      <c r="C50" s="40" t="s">
        <v>83</v>
      </c>
      <c r="D50" s="41">
        <v>0</v>
      </c>
      <c r="E50" s="41">
        <v>0</v>
      </c>
      <c r="F50" s="41">
        <v>0</v>
      </c>
      <c r="G50" s="41">
        <v>0</v>
      </c>
      <c r="H50" s="25"/>
      <c r="I50" s="25"/>
      <c r="J50" s="25"/>
      <c r="K50" s="25"/>
    </row>
    <row r="51" spans="1:11" ht="14.1" customHeight="1" x14ac:dyDescent="0.25">
      <c r="A51" s="25"/>
      <c r="B51" s="25"/>
      <c r="C51" s="40" t="s">
        <v>84</v>
      </c>
      <c r="D51" s="41">
        <v>0</v>
      </c>
      <c r="E51" s="41">
        <v>0</v>
      </c>
      <c r="F51" s="41">
        <v>0</v>
      </c>
      <c r="G51" s="41">
        <v>0</v>
      </c>
      <c r="H51" s="25"/>
      <c r="I51" s="25"/>
      <c r="J51" s="25"/>
      <c r="K51" s="25"/>
    </row>
    <row r="52" spans="1:11" ht="14.1" customHeight="1" x14ac:dyDescent="0.25">
      <c r="A52" s="25"/>
      <c r="B52" s="25"/>
      <c r="C52" s="40" t="s">
        <v>90</v>
      </c>
      <c r="D52" s="41">
        <v>0</v>
      </c>
      <c r="E52" s="41">
        <v>24000</v>
      </c>
      <c r="F52" s="41">
        <v>24000</v>
      </c>
      <c r="G52" s="41">
        <v>24000</v>
      </c>
      <c r="H52" s="25"/>
      <c r="I52" s="25"/>
      <c r="J52" s="25"/>
      <c r="K52" s="25"/>
    </row>
    <row r="53" spans="1:11" ht="14.1" customHeight="1" x14ac:dyDescent="0.25">
      <c r="A53" s="25"/>
      <c r="B53" s="25"/>
      <c r="C53" s="40" t="s">
        <v>83</v>
      </c>
      <c r="D53" s="41">
        <v>0</v>
      </c>
      <c r="E53" s="41">
        <v>24000</v>
      </c>
      <c r="F53" s="41">
        <v>24000</v>
      </c>
      <c r="G53" s="41">
        <v>24000</v>
      </c>
      <c r="H53" s="25"/>
      <c r="I53" s="25"/>
      <c r="J53" s="25"/>
      <c r="K53" s="25"/>
    </row>
    <row r="54" spans="1:11" ht="14.1" customHeight="1" x14ac:dyDescent="0.25">
      <c r="A54" s="25"/>
      <c r="B54" s="25"/>
      <c r="C54" s="40" t="s">
        <v>84</v>
      </c>
      <c r="D54" s="41">
        <v>0</v>
      </c>
      <c r="E54" s="41">
        <v>0</v>
      </c>
      <c r="F54" s="41">
        <v>0</v>
      </c>
      <c r="G54" s="41">
        <v>0</v>
      </c>
      <c r="H54" s="25"/>
      <c r="I54" s="25"/>
      <c r="J54" s="25"/>
      <c r="K54" s="25"/>
    </row>
    <row r="55" spans="1:11" ht="14.1" customHeight="1" x14ac:dyDescent="0.25">
      <c r="A55" s="25"/>
      <c r="B55" s="25"/>
      <c r="C55" s="40" t="s">
        <v>91</v>
      </c>
      <c r="D55" s="41">
        <v>0</v>
      </c>
      <c r="E55" s="41">
        <v>0</v>
      </c>
      <c r="F55" s="41">
        <v>0</v>
      </c>
      <c r="G55" s="41">
        <v>0</v>
      </c>
      <c r="H55" s="25"/>
      <c r="I55" s="25"/>
      <c r="J55" s="25"/>
      <c r="K55" s="25"/>
    </row>
    <row r="56" spans="1:11" ht="14.1" customHeight="1" x14ac:dyDescent="0.25">
      <c r="A56" s="25"/>
      <c r="B56" s="25"/>
      <c r="C56" s="40" t="s">
        <v>83</v>
      </c>
      <c r="D56" s="41">
        <v>0</v>
      </c>
      <c r="E56" s="41">
        <v>0</v>
      </c>
      <c r="F56" s="41">
        <v>0</v>
      </c>
      <c r="G56" s="41">
        <v>0</v>
      </c>
      <c r="H56" s="25"/>
      <c r="I56" s="25"/>
      <c r="J56" s="25"/>
      <c r="K56" s="25"/>
    </row>
    <row r="57" spans="1:11" ht="14.1" customHeight="1" x14ac:dyDescent="0.25">
      <c r="A57" s="25"/>
      <c r="B57" s="25"/>
      <c r="C57" s="40" t="s">
        <v>92</v>
      </c>
      <c r="D57" s="41">
        <v>0</v>
      </c>
      <c r="E57" s="41">
        <v>0</v>
      </c>
      <c r="F57" s="41">
        <v>0</v>
      </c>
      <c r="G57" s="41">
        <v>0</v>
      </c>
      <c r="H57" s="25"/>
      <c r="I57" s="25"/>
      <c r="J57" s="25"/>
      <c r="K57" s="25"/>
    </row>
    <row r="58" spans="1:11" ht="14.1" customHeight="1" x14ac:dyDescent="0.25">
      <c r="A58" s="25"/>
      <c r="B58" s="25"/>
      <c r="C58" s="40" t="s">
        <v>93</v>
      </c>
      <c r="D58" s="41">
        <v>0</v>
      </c>
      <c r="E58" s="41">
        <v>0</v>
      </c>
      <c r="F58" s="41">
        <v>0</v>
      </c>
      <c r="G58" s="41">
        <v>0</v>
      </c>
      <c r="H58" s="25"/>
      <c r="I58" s="25"/>
      <c r="J58" s="25"/>
      <c r="K58" s="25"/>
    </row>
    <row r="59" spans="1:11" ht="14.1" customHeight="1" x14ac:dyDescent="0.25">
      <c r="A59" s="25"/>
      <c r="B59" s="25"/>
      <c r="C59" s="40" t="s">
        <v>94</v>
      </c>
      <c r="D59" s="41">
        <v>0</v>
      </c>
      <c r="E59" s="41">
        <v>0</v>
      </c>
      <c r="F59" s="41">
        <v>0</v>
      </c>
      <c r="G59" s="41">
        <v>0</v>
      </c>
      <c r="H59" s="25"/>
      <c r="I59" s="25"/>
      <c r="J59" s="25"/>
      <c r="K59" s="25"/>
    </row>
    <row r="60" spans="1:11" ht="14.1" customHeight="1" x14ac:dyDescent="0.25">
      <c r="A60" s="25"/>
      <c r="B60" s="25"/>
      <c r="C60" s="40" t="s">
        <v>95</v>
      </c>
      <c r="D60" s="41">
        <v>0</v>
      </c>
      <c r="E60" s="41">
        <v>0</v>
      </c>
      <c r="F60" s="41">
        <v>0</v>
      </c>
      <c r="G60" s="41">
        <v>0</v>
      </c>
      <c r="H60" s="25"/>
      <c r="I60" s="25"/>
      <c r="J60" s="25"/>
      <c r="K60" s="25"/>
    </row>
    <row r="61" spans="1:11" ht="14.1" customHeight="1" x14ac:dyDescent="0.25">
      <c r="A61" s="25"/>
      <c r="B61" s="25"/>
      <c r="C61" s="40" t="s">
        <v>96</v>
      </c>
      <c r="D61" s="41">
        <v>0</v>
      </c>
      <c r="E61" s="41">
        <v>0</v>
      </c>
      <c r="F61" s="41">
        <v>0</v>
      </c>
      <c r="G61" s="41">
        <v>0</v>
      </c>
      <c r="H61" s="25"/>
      <c r="I61" s="25"/>
      <c r="J61" s="25"/>
      <c r="K61" s="25"/>
    </row>
    <row r="62" spans="1:11" ht="14.1" customHeight="1" x14ac:dyDescent="0.25">
      <c r="A62" s="25"/>
      <c r="B62" s="25"/>
      <c r="C62" s="40" t="s">
        <v>83</v>
      </c>
      <c r="D62" s="41">
        <v>0</v>
      </c>
      <c r="E62" s="41">
        <v>0</v>
      </c>
      <c r="F62" s="41">
        <v>0</v>
      </c>
      <c r="G62" s="41">
        <v>0</v>
      </c>
      <c r="H62" s="25"/>
      <c r="I62" s="25"/>
      <c r="J62" s="25"/>
      <c r="K62" s="25"/>
    </row>
    <row r="63" spans="1:11" ht="14.1" customHeight="1" x14ac:dyDescent="0.25">
      <c r="A63" s="25"/>
      <c r="B63" s="25"/>
      <c r="C63" s="40" t="s">
        <v>92</v>
      </c>
      <c r="D63" s="41">
        <v>0</v>
      </c>
      <c r="E63" s="41">
        <v>0</v>
      </c>
      <c r="F63" s="41">
        <v>0</v>
      </c>
      <c r="G63" s="41">
        <v>0</v>
      </c>
      <c r="H63" s="25"/>
      <c r="I63" s="25"/>
      <c r="J63" s="25"/>
      <c r="K63" s="25"/>
    </row>
    <row r="64" spans="1:11" ht="14.1" customHeight="1" x14ac:dyDescent="0.25">
      <c r="A64" s="25"/>
      <c r="B64" s="25"/>
      <c r="C64" s="40" t="s">
        <v>93</v>
      </c>
      <c r="D64" s="41">
        <v>0</v>
      </c>
      <c r="E64" s="41">
        <v>0</v>
      </c>
      <c r="F64" s="41">
        <v>0</v>
      </c>
      <c r="G64" s="41">
        <v>0</v>
      </c>
      <c r="H64" s="25"/>
      <c r="I64" s="25"/>
      <c r="J64" s="25"/>
      <c r="K64" s="25"/>
    </row>
    <row r="65" spans="1:11" ht="14.1" customHeight="1" x14ac:dyDescent="0.25">
      <c r="A65" s="25"/>
      <c r="B65" s="25"/>
      <c r="C65" s="40" t="s">
        <v>94</v>
      </c>
      <c r="D65" s="41">
        <v>0</v>
      </c>
      <c r="E65" s="41">
        <v>0</v>
      </c>
      <c r="F65" s="41">
        <v>0</v>
      </c>
      <c r="G65" s="41">
        <v>0</v>
      </c>
      <c r="H65" s="25"/>
      <c r="I65" s="25"/>
      <c r="J65" s="25"/>
      <c r="K65" s="25"/>
    </row>
    <row r="66" spans="1:11" ht="14.1" customHeight="1" x14ac:dyDescent="0.25">
      <c r="A66" s="25"/>
      <c r="B66" s="25"/>
      <c r="C66" s="40" t="s">
        <v>95</v>
      </c>
      <c r="D66" s="41">
        <v>0</v>
      </c>
      <c r="E66" s="41">
        <v>0</v>
      </c>
      <c r="F66" s="41">
        <v>0</v>
      </c>
      <c r="G66" s="41">
        <v>0</v>
      </c>
      <c r="H66" s="25"/>
      <c r="I66" s="25"/>
      <c r="J66" s="25"/>
      <c r="K66" s="25"/>
    </row>
    <row r="67" spans="1:11" ht="14.1" customHeight="1" x14ac:dyDescent="0.25">
      <c r="A67" s="25"/>
      <c r="B67" s="25"/>
      <c r="C67" s="40" t="s">
        <v>97</v>
      </c>
      <c r="D67" s="41">
        <v>0</v>
      </c>
      <c r="E67" s="41">
        <v>0</v>
      </c>
      <c r="F67" s="41">
        <v>0</v>
      </c>
      <c r="G67" s="41">
        <v>0</v>
      </c>
      <c r="H67" s="25"/>
      <c r="I67" s="25"/>
      <c r="J67" s="25"/>
      <c r="K67" s="25"/>
    </row>
    <row r="68" spans="1:11" ht="14.1" customHeight="1" x14ac:dyDescent="0.25">
      <c r="A68" s="25"/>
      <c r="B68" s="25"/>
      <c r="C68" s="40" t="s">
        <v>83</v>
      </c>
      <c r="D68" s="41">
        <v>0</v>
      </c>
      <c r="E68" s="41">
        <v>0</v>
      </c>
      <c r="F68" s="41">
        <v>0</v>
      </c>
      <c r="G68" s="41">
        <v>0</v>
      </c>
      <c r="H68" s="25"/>
      <c r="I68" s="25"/>
      <c r="J68" s="25"/>
      <c r="K68" s="25"/>
    </row>
    <row r="69" spans="1:11" ht="14.1" customHeight="1" x14ac:dyDescent="0.25">
      <c r="A69" s="25"/>
      <c r="B69" s="25"/>
      <c r="C69" s="40" t="s">
        <v>92</v>
      </c>
      <c r="D69" s="41">
        <v>0</v>
      </c>
      <c r="E69" s="41">
        <v>0</v>
      </c>
      <c r="F69" s="41">
        <v>0</v>
      </c>
      <c r="G69" s="41">
        <v>0</v>
      </c>
      <c r="H69" s="25"/>
      <c r="I69" s="25"/>
      <c r="J69" s="25"/>
      <c r="K69" s="25"/>
    </row>
    <row r="70" spans="1:11" ht="14.1" customHeight="1" x14ac:dyDescent="0.25">
      <c r="A70" s="25"/>
      <c r="B70" s="25"/>
      <c r="C70" s="40" t="s">
        <v>93</v>
      </c>
      <c r="D70" s="41">
        <v>0</v>
      </c>
      <c r="E70" s="41">
        <v>0</v>
      </c>
      <c r="F70" s="41">
        <v>0</v>
      </c>
      <c r="G70" s="41">
        <v>0</v>
      </c>
      <c r="H70" s="25"/>
      <c r="I70" s="25"/>
      <c r="J70" s="25"/>
      <c r="K70" s="25"/>
    </row>
    <row r="71" spans="1:11" ht="14.1" customHeight="1" x14ac:dyDescent="0.25">
      <c r="A71" s="25"/>
      <c r="B71" s="25"/>
      <c r="C71" s="40" t="s">
        <v>94</v>
      </c>
      <c r="D71" s="41">
        <v>0</v>
      </c>
      <c r="E71" s="41">
        <v>0</v>
      </c>
      <c r="F71" s="41">
        <v>0</v>
      </c>
      <c r="G71" s="41">
        <v>0</v>
      </c>
      <c r="H71" s="25"/>
      <c r="I71" s="25"/>
      <c r="J71" s="25"/>
      <c r="K71" s="25"/>
    </row>
    <row r="72" spans="1:11" ht="14.1" customHeight="1" x14ac:dyDescent="0.25">
      <c r="A72" s="25"/>
      <c r="B72" s="25"/>
      <c r="C72" s="40" t="s">
        <v>95</v>
      </c>
      <c r="D72" s="41">
        <v>0</v>
      </c>
      <c r="E72" s="41">
        <v>0</v>
      </c>
      <c r="F72" s="41">
        <v>0</v>
      </c>
      <c r="G72" s="41">
        <v>0</v>
      </c>
      <c r="H72" s="25"/>
      <c r="I72" s="25"/>
      <c r="J72" s="25"/>
      <c r="K72" s="25"/>
    </row>
    <row r="73" spans="1:11" ht="14.1" customHeight="1" x14ac:dyDescent="0.25">
      <c r="A73" s="25"/>
      <c r="B73" s="25"/>
      <c r="C73" s="40" t="s">
        <v>98</v>
      </c>
      <c r="D73" s="41">
        <v>0</v>
      </c>
      <c r="E73" s="41">
        <v>0</v>
      </c>
      <c r="F73" s="41">
        <v>0</v>
      </c>
      <c r="G73" s="41">
        <v>0</v>
      </c>
      <c r="H73" s="25"/>
      <c r="I73" s="25"/>
      <c r="J73" s="25"/>
      <c r="K73" s="25"/>
    </row>
    <row r="74" spans="1:11" ht="14.1" customHeight="1" x14ac:dyDescent="0.25">
      <c r="A74" s="25"/>
      <c r="B74" s="25"/>
      <c r="C74" s="40" t="s">
        <v>99</v>
      </c>
      <c r="D74" s="41">
        <v>0</v>
      </c>
      <c r="E74" s="41">
        <v>0</v>
      </c>
      <c r="F74" s="41">
        <v>0</v>
      </c>
      <c r="G74" s="41">
        <v>0</v>
      </c>
      <c r="H74" s="25"/>
      <c r="I74" s="25"/>
      <c r="J74" s="25"/>
      <c r="K74" s="25"/>
    </row>
    <row r="75" spans="1:11" ht="14.1" customHeight="1" x14ac:dyDescent="0.25">
      <c r="A75" s="25"/>
      <c r="B75" s="25"/>
      <c r="C75" s="36" t="s">
        <v>100</v>
      </c>
      <c r="D75" s="41">
        <v>0</v>
      </c>
      <c r="E75" s="41">
        <v>12900000</v>
      </c>
      <c r="F75" s="41">
        <v>13300000</v>
      </c>
      <c r="G75" s="41">
        <v>13375000</v>
      </c>
      <c r="H75" s="25"/>
      <c r="I75" s="25"/>
      <c r="J75" s="25"/>
      <c r="K75" s="25"/>
    </row>
    <row r="76" spans="1:11" ht="15" customHeight="1" x14ac:dyDescent="0.25">
      <c r="A76" s="25"/>
      <c r="B76" s="25"/>
      <c r="C76" s="42" t="s">
        <v>69</v>
      </c>
      <c r="D76" s="43" t="s">
        <v>69</v>
      </c>
      <c r="E76" s="43" t="s">
        <v>69</v>
      </c>
      <c r="F76" s="43" t="s">
        <v>69</v>
      </c>
      <c r="G76" s="43" t="s">
        <v>69</v>
      </c>
      <c r="H76" s="25"/>
      <c r="I76" s="25"/>
      <c r="J76" s="25"/>
      <c r="K76" s="25"/>
    </row>
    <row r="77" spans="1:11" ht="15" customHeight="1" x14ac:dyDescent="0.25">
      <c r="A77" s="25"/>
      <c r="B77" s="25"/>
      <c r="C77" s="28" t="s">
        <v>113</v>
      </c>
      <c r="D77" s="44">
        <v>0</v>
      </c>
      <c r="E77" s="44">
        <v>12900000</v>
      </c>
      <c r="F77" s="44">
        <v>13300000</v>
      </c>
      <c r="G77" s="44">
        <v>13375000</v>
      </c>
      <c r="H77" s="25"/>
      <c r="I77" s="25"/>
      <c r="J77" s="25"/>
      <c r="K77" s="25"/>
    </row>
    <row r="78" spans="1:11" ht="15" customHeight="1" x14ac:dyDescent="0.25">
      <c r="A78" s="25"/>
      <c r="B78" s="25"/>
      <c r="C78" s="38" t="s">
        <v>82</v>
      </c>
      <c r="D78" s="45">
        <v>0</v>
      </c>
      <c r="E78" s="45">
        <v>11000000</v>
      </c>
      <c r="F78" s="45">
        <v>11000000</v>
      </c>
      <c r="G78" s="45">
        <v>11000000</v>
      </c>
      <c r="H78" s="25"/>
      <c r="I78" s="25"/>
      <c r="J78" s="25"/>
      <c r="K78" s="25"/>
    </row>
    <row r="79" spans="1:11" ht="15" customHeight="1" x14ac:dyDescent="0.25">
      <c r="A79" s="25"/>
      <c r="B79" s="25"/>
      <c r="C79" s="38" t="s">
        <v>83</v>
      </c>
      <c r="D79" s="45">
        <v>0</v>
      </c>
      <c r="E79" s="45">
        <v>11000000</v>
      </c>
      <c r="F79" s="45">
        <v>11000000</v>
      </c>
      <c r="G79" s="45">
        <v>11000000</v>
      </c>
      <c r="H79" s="25"/>
      <c r="I79" s="25"/>
      <c r="J79" s="25"/>
      <c r="K79" s="25"/>
    </row>
    <row r="80" spans="1:11" ht="15" customHeight="1" x14ac:dyDescent="0.25">
      <c r="A80" s="25"/>
      <c r="B80" s="25"/>
      <c r="C80" s="38" t="s">
        <v>84</v>
      </c>
      <c r="D80" s="45">
        <v>0</v>
      </c>
      <c r="E80" s="45">
        <v>0</v>
      </c>
      <c r="F80" s="45">
        <v>0</v>
      </c>
      <c r="G80" s="45">
        <v>0</v>
      </c>
      <c r="H80" s="25"/>
      <c r="I80" s="25"/>
      <c r="J80" s="25"/>
      <c r="K80" s="25"/>
    </row>
    <row r="81" spans="1:11" ht="15" customHeight="1" x14ac:dyDescent="0.25">
      <c r="A81" s="25"/>
      <c r="B81" s="25"/>
      <c r="C81" s="38" t="s">
        <v>85</v>
      </c>
      <c r="D81" s="45">
        <v>0</v>
      </c>
      <c r="E81" s="45">
        <v>1500000</v>
      </c>
      <c r="F81" s="45">
        <v>1500000</v>
      </c>
      <c r="G81" s="45">
        <v>1500000</v>
      </c>
      <c r="H81" s="25"/>
      <c r="I81" s="25"/>
      <c r="J81" s="25"/>
      <c r="K81" s="25"/>
    </row>
    <row r="82" spans="1:11" ht="15" customHeight="1" x14ac:dyDescent="0.25">
      <c r="A82" s="25"/>
      <c r="B82" s="25"/>
      <c r="C82" s="38" t="s">
        <v>83</v>
      </c>
      <c r="D82" s="45">
        <v>0</v>
      </c>
      <c r="E82" s="45">
        <v>1500000</v>
      </c>
      <c r="F82" s="45">
        <v>1500000</v>
      </c>
      <c r="G82" s="45">
        <v>1500000</v>
      </c>
      <c r="H82" s="25"/>
      <c r="I82" s="25"/>
      <c r="J82" s="25"/>
      <c r="K82" s="25"/>
    </row>
    <row r="83" spans="1:11" ht="15" customHeight="1" x14ac:dyDescent="0.25">
      <c r="A83" s="25"/>
      <c r="B83" s="25"/>
      <c r="C83" s="38" t="s">
        <v>84</v>
      </c>
      <c r="D83" s="45">
        <v>0</v>
      </c>
      <c r="E83" s="45">
        <v>0</v>
      </c>
      <c r="F83" s="45">
        <v>0</v>
      </c>
      <c r="G83" s="45">
        <v>0</v>
      </c>
      <c r="H83" s="25"/>
      <c r="I83" s="25"/>
      <c r="J83" s="25"/>
      <c r="K83" s="25"/>
    </row>
    <row r="84" spans="1:11" ht="15" customHeight="1" x14ac:dyDescent="0.25">
      <c r="A84" s="25"/>
      <c r="B84" s="25"/>
      <c r="C84" s="38" t="s">
        <v>86</v>
      </c>
      <c r="D84" s="45">
        <v>0</v>
      </c>
      <c r="E84" s="45">
        <v>376000</v>
      </c>
      <c r="F84" s="45">
        <v>776000</v>
      </c>
      <c r="G84" s="45">
        <v>851000</v>
      </c>
      <c r="H84" s="25"/>
      <c r="I84" s="25"/>
      <c r="J84" s="25"/>
      <c r="K84" s="25"/>
    </row>
    <row r="85" spans="1:11" ht="15" customHeight="1" x14ac:dyDescent="0.25">
      <c r="A85" s="25"/>
      <c r="B85" s="25"/>
      <c r="C85" s="38" t="s">
        <v>83</v>
      </c>
      <c r="D85" s="45">
        <v>0</v>
      </c>
      <c r="E85" s="45">
        <v>376000</v>
      </c>
      <c r="F85" s="45">
        <v>776000</v>
      </c>
      <c r="G85" s="45">
        <v>851000</v>
      </c>
      <c r="H85" s="25"/>
      <c r="I85" s="25"/>
      <c r="J85" s="25"/>
      <c r="K85" s="25"/>
    </row>
    <row r="86" spans="1:11" ht="15" customHeight="1" x14ac:dyDescent="0.25">
      <c r="A86" s="25"/>
      <c r="B86" s="25"/>
      <c r="C86" s="38" t="s">
        <v>84</v>
      </c>
      <c r="D86" s="45">
        <v>0</v>
      </c>
      <c r="E86" s="45">
        <v>0</v>
      </c>
      <c r="F86" s="45">
        <v>0</v>
      </c>
      <c r="G86" s="45">
        <v>0</v>
      </c>
      <c r="H86" s="25"/>
      <c r="I86" s="25"/>
      <c r="J86" s="25"/>
      <c r="K86" s="25"/>
    </row>
    <row r="87" spans="1:11" ht="15" customHeight="1" x14ac:dyDescent="0.25">
      <c r="A87" s="25"/>
      <c r="B87" s="25"/>
      <c r="C87" s="38" t="s">
        <v>87</v>
      </c>
      <c r="D87" s="45">
        <v>0</v>
      </c>
      <c r="E87" s="45">
        <v>0</v>
      </c>
      <c r="F87" s="45">
        <v>0</v>
      </c>
      <c r="G87" s="45">
        <v>0</v>
      </c>
      <c r="H87" s="25"/>
      <c r="I87" s="25"/>
      <c r="J87" s="25"/>
      <c r="K87" s="25"/>
    </row>
    <row r="88" spans="1:11" ht="15" customHeight="1" x14ac:dyDescent="0.25">
      <c r="A88" s="25"/>
      <c r="B88" s="25"/>
      <c r="C88" s="38" t="s">
        <v>83</v>
      </c>
      <c r="D88" s="45">
        <v>0</v>
      </c>
      <c r="E88" s="45">
        <v>0</v>
      </c>
      <c r="F88" s="45">
        <v>0</v>
      </c>
      <c r="G88" s="45">
        <v>0</v>
      </c>
      <c r="H88" s="25"/>
      <c r="I88" s="25"/>
      <c r="J88" s="25"/>
      <c r="K88" s="25"/>
    </row>
    <row r="89" spans="1:11" ht="15" customHeight="1" x14ac:dyDescent="0.25">
      <c r="A89" s="25"/>
      <c r="B89" s="25"/>
      <c r="C89" s="38" t="s">
        <v>84</v>
      </c>
      <c r="D89" s="45">
        <v>0</v>
      </c>
      <c r="E89" s="45">
        <v>0</v>
      </c>
      <c r="F89" s="45">
        <v>0</v>
      </c>
      <c r="G89" s="45">
        <v>0</v>
      </c>
      <c r="H89" s="25"/>
      <c r="I89" s="25"/>
      <c r="J89" s="25"/>
      <c r="K89" s="25"/>
    </row>
    <row r="90" spans="1:11" ht="20.100000000000001" customHeight="1" x14ac:dyDescent="0.25">
      <c r="A90" s="25"/>
      <c r="B90" s="25"/>
      <c r="C90" s="38" t="s">
        <v>114</v>
      </c>
      <c r="D90" s="46">
        <v>0</v>
      </c>
      <c r="E90" s="46">
        <v>0</v>
      </c>
      <c r="F90" s="46">
        <v>0</v>
      </c>
      <c r="G90" s="46">
        <v>0</v>
      </c>
      <c r="H90" s="25"/>
      <c r="I90" s="25"/>
      <c r="J90" s="25"/>
      <c r="K90" s="25"/>
    </row>
    <row r="91" spans="1:11" ht="15" customHeight="1" x14ac:dyDescent="0.25">
      <c r="A91" s="25"/>
      <c r="B91" s="25"/>
      <c r="C91" s="38" t="s">
        <v>83</v>
      </c>
      <c r="D91" s="45">
        <v>0</v>
      </c>
      <c r="E91" s="45">
        <v>0</v>
      </c>
      <c r="F91" s="45">
        <v>0</v>
      </c>
      <c r="G91" s="45">
        <v>0</v>
      </c>
      <c r="H91" s="25"/>
      <c r="I91" s="25"/>
      <c r="J91" s="25"/>
      <c r="K91" s="25"/>
    </row>
    <row r="92" spans="1:11" ht="15" customHeight="1" x14ac:dyDescent="0.25">
      <c r="A92" s="25"/>
      <c r="B92" s="25"/>
      <c r="C92" s="38" t="s">
        <v>84</v>
      </c>
      <c r="D92" s="45">
        <v>0</v>
      </c>
      <c r="E92" s="45">
        <v>0</v>
      </c>
      <c r="F92" s="45">
        <v>0</v>
      </c>
      <c r="G92" s="45">
        <v>0</v>
      </c>
      <c r="H92" s="25"/>
      <c r="I92" s="25"/>
      <c r="J92" s="25"/>
      <c r="K92" s="25"/>
    </row>
    <row r="93" spans="1:11" ht="15" customHeight="1" x14ac:dyDescent="0.25">
      <c r="A93" s="25"/>
      <c r="B93" s="25"/>
      <c r="C93" s="38" t="s">
        <v>89</v>
      </c>
      <c r="D93" s="45">
        <v>0</v>
      </c>
      <c r="E93" s="45">
        <v>0</v>
      </c>
      <c r="F93" s="45">
        <v>0</v>
      </c>
      <c r="G93" s="45">
        <v>0</v>
      </c>
      <c r="H93" s="25"/>
      <c r="I93" s="25"/>
      <c r="J93" s="25"/>
      <c r="K93" s="25"/>
    </row>
    <row r="94" spans="1:11" ht="15" customHeight="1" x14ac:dyDescent="0.25">
      <c r="A94" s="25"/>
      <c r="B94" s="25"/>
      <c r="C94" s="38" t="s">
        <v>83</v>
      </c>
      <c r="D94" s="45">
        <v>0</v>
      </c>
      <c r="E94" s="45">
        <v>0</v>
      </c>
      <c r="F94" s="45">
        <v>0</v>
      </c>
      <c r="G94" s="45">
        <v>0</v>
      </c>
      <c r="H94" s="25"/>
      <c r="I94" s="25"/>
      <c r="J94" s="25"/>
      <c r="K94" s="25"/>
    </row>
    <row r="95" spans="1:11" ht="15" customHeight="1" x14ac:dyDescent="0.25">
      <c r="A95" s="25"/>
      <c r="B95" s="25"/>
      <c r="C95" s="38" t="s">
        <v>84</v>
      </c>
      <c r="D95" s="45">
        <v>0</v>
      </c>
      <c r="E95" s="45">
        <v>0</v>
      </c>
      <c r="F95" s="45">
        <v>0</v>
      </c>
      <c r="G95" s="45">
        <v>0</v>
      </c>
      <c r="H95" s="25"/>
      <c r="I95" s="25"/>
      <c r="J95" s="25"/>
      <c r="K95" s="25"/>
    </row>
    <row r="96" spans="1:11" ht="15" customHeight="1" x14ac:dyDescent="0.25">
      <c r="A96" s="25"/>
      <c r="B96" s="25"/>
      <c r="C96" s="38" t="s">
        <v>90</v>
      </c>
      <c r="D96" s="45">
        <v>0</v>
      </c>
      <c r="E96" s="45">
        <v>24000</v>
      </c>
      <c r="F96" s="45">
        <v>24000</v>
      </c>
      <c r="G96" s="45">
        <v>24000</v>
      </c>
      <c r="H96" s="25"/>
      <c r="I96" s="25"/>
      <c r="J96" s="25"/>
      <c r="K96" s="25"/>
    </row>
    <row r="97" spans="1:11" ht="15" customHeight="1" x14ac:dyDescent="0.25">
      <c r="A97" s="25"/>
      <c r="B97" s="25"/>
      <c r="C97" s="38" t="s">
        <v>83</v>
      </c>
      <c r="D97" s="45">
        <v>0</v>
      </c>
      <c r="E97" s="45">
        <v>24000</v>
      </c>
      <c r="F97" s="45">
        <v>24000</v>
      </c>
      <c r="G97" s="45">
        <v>24000</v>
      </c>
      <c r="H97" s="25"/>
      <c r="I97" s="25"/>
      <c r="J97" s="25"/>
      <c r="K97" s="25"/>
    </row>
    <row r="98" spans="1:11" ht="15" customHeight="1" x14ac:dyDescent="0.25">
      <c r="A98" s="25"/>
      <c r="B98" s="25"/>
      <c r="C98" s="38" t="s">
        <v>84</v>
      </c>
      <c r="D98" s="45">
        <v>0</v>
      </c>
      <c r="E98" s="45">
        <v>0</v>
      </c>
      <c r="F98" s="45">
        <v>0</v>
      </c>
      <c r="G98" s="45">
        <v>0</v>
      </c>
      <c r="H98" s="25"/>
      <c r="I98" s="25"/>
      <c r="J98" s="25"/>
      <c r="K98" s="25"/>
    </row>
    <row r="99" spans="1:11" ht="15" customHeight="1" x14ac:dyDescent="0.25">
      <c r="A99" s="25"/>
      <c r="B99" s="25"/>
      <c r="C99" s="38" t="s">
        <v>91</v>
      </c>
      <c r="D99" s="45">
        <v>0</v>
      </c>
      <c r="E99" s="45">
        <v>0</v>
      </c>
      <c r="F99" s="45">
        <v>0</v>
      </c>
      <c r="G99" s="45">
        <v>0</v>
      </c>
      <c r="H99" s="25"/>
      <c r="I99" s="25"/>
      <c r="J99" s="25"/>
      <c r="K99" s="25"/>
    </row>
    <row r="100" spans="1:11" ht="15" customHeight="1" x14ac:dyDescent="0.25">
      <c r="A100" s="25"/>
      <c r="B100" s="25"/>
      <c r="C100" s="38" t="s">
        <v>83</v>
      </c>
      <c r="D100" s="45">
        <v>0</v>
      </c>
      <c r="E100" s="45">
        <v>0</v>
      </c>
      <c r="F100" s="45">
        <v>0</v>
      </c>
      <c r="G100" s="45">
        <v>0</v>
      </c>
      <c r="H100" s="25"/>
      <c r="I100" s="25"/>
      <c r="J100" s="25"/>
      <c r="K100" s="25"/>
    </row>
    <row r="101" spans="1:11" ht="15" customHeight="1" x14ac:dyDescent="0.25">
      <c r="A101" s="25"/>
      <c r="B101" s="25"/>
      <c r="C101" s="38" t="s">
        <v>92</v>
      </c>
      <c r="D101" s="45">
        <v>0</v>
      </c>
      <c r="E101" s="45">
        <v>0</v>
      </c>
      <c r="F101" s="45">
        <v>0</v>
      </c>
      <c r="G101" s="45">
        <v>0</v>
      </c>
      <c r="H101" s="25"/>
      <c r="I101" s="25"/>
      <c r="J101" s="25"/>
      <c r="K101" s="25"/>
    </row>
    <row r="102" spans="1:11" ht="15" customHeight="1" x14ac:dyDescent="0.25">
      <c r="A102" s="25"/>
      <c r="B102" s="25"/>
      <c r="C102" s="38" t="s">
        <v>93</v>
      </c>
      <c r="D102" s="45">
        <v>0</v>
      </c>
      <c r="E102" s="45">
        <v>0</v>
      </c>
      <c r="F102" s="45">
        <v>0</v>
      </c>
      <c r="G102" s="45">
        <v>0</v>
      </c>
      <c r="H102" s="25"/>
      <c r="I102" s="25"/>
      <c r="J102" s="25"/>
      <c r="K102" s="25"/>
    </row>
    <row r="103" spans="1:11" ht="15" customHeight="1" x14ac:dyDescent="0.25">
      <c r="A103" s="25"/>
      <c r="B103" s="25"/>
      <c r="C103" s="38" t="s">
        <v>94</v>
      </c>
      <c r="D103" s="45">
        <v>0</v>
      </c>
      <c r="E103" s="45">
        <v>0</v>
      </c>
      <c r="F103" s="45">
        <v>0</v>
      </c>
      <c r="G103" s="45">
        <v>0</v>
      </c>
      <c r="H103" s="25"/>
      <c r="I103" s="25"/>
      <c r="J103" s="25"/>
      <c r="K103" s="25"/>
    </row>
    <row r="104" spans="1:11" ht="15" customHeight="1" x14ac:dyDescent="0.25">
      <c r="A104" s="25"/>
      <c r="B104" s="25"/>
      <c r="C104" s="38" t="s">
        <v>95</v>
      </c>
      <c r="D104" s="45">
        <v>0</v>
      </c>
      <c r="E104" s="45">
        <v>0</v>
      </c>
      <c r="F104" s="45">
        <v>0</v>
      </c>
      <c r="G104" s="45">
        <v>0</v>
      </c>
      <c r="H104" s="25"/>
      <c r="I104" s="25"/>
      <c r="J104" s="25"/>
      <c r="K104" s="25"/>
    </row>
    <row r="105" spans="1:11" ht="15" customHeight="1" x14ac:dyDescent="0.25">
      <c r="A105" s="25"/>
      <c r="B105" s="25"/>
      <c r="C105" s="38" t="s">
        <v>96</v>
      </c>
      <c r="D105" s="45">
        <v>0</v>
      </c>
      <c r="E105" s="45">
        <v>0</v>
      </c>
      <c r="F105" s="45">
        <v>0</v>
      </c>
      <c r="G105" s="45">
        <v>0</v>
      </c>
      <c r="H105" s="25"/>
      <c r="I105" s="25"/>
      <c r="J105" s="25"/>
      <c r="K105" s="25"/>
    </row>
    <row r="106" spans="1:11" ht="15" customHeight="1" x14ac:dyDescent="0.25">
      <c r="A106" s="25"/>
      <c r="B106" s="25"/>
      <c r="C106" s="38" t="s">
        <v>83</v>
      </c>
      <c r="D106" s="45">
        <v>0</v>
      </c>
      <c r="E106" s="45">
        <v>0</v>
      </c>
      <c r="F106" s="45">
        <v>0</v>
      </c>
      <c r="G106" s="45">
        <v>0</v>
      </c>
      <c r="H106" s="25"/>
      <c r="I106" s="25"/>
      <c r="J106" s="25"/>
      <c r="K106" s="25"/>
    </row>
    <row r="107" spans="1:11" ht="15" customHeight="1" x14ac:dyDescent="0.25">
      <c r="A107" s="25"/>
      <c r="B107" s="25"/>
      <c r="C107" s="38" t="s">
        <v>92</v>
      </c>
      <c r="D107" s="45">
        <v>0</v>
      </c>
      <c r="E107" s="45">
        <v>0</v>
      </c>
      <c r="F107" s="45">
        <v>0</v>
      </c>
      <c r="G107" s="45">
        <v>0</v>
      </c>
      <c r="H107" s="25"/>
      <c r="I107" s="25"/>
      <c r="J107" s="25"/>
      <c r="K107" s="25"/>
    </row>
    <row r="108" spans="1:11" ht="15" customHeight="1" x14ac:dyDescent="0.25">
      <c r="A108" s="25"/>
      <c r="B108" s="25"/>
      <c r="C108" s="38" t="s">
        <v>93</v>
      </c>
      <c r="D108" s="45">
        <v>0</v>
      </c>
      <c r="E108" s="45">
        <v>0</v>
      </c>
      <c r="F108" s="45">
        <v>0</v>
      </c>
      <c r="G108" s="45">
        <v>0</v>
      </c>
      <c r="H108" s="25"/>
      <c r="I108" s="25"/>
      <c r="J108" s="25"/>
      <c r="K108" s="25"/>
    </row>
    <row r="109" spans="1:11" ht="15" customHeight="1" x14ac:dyDescent="0.25">
      <c r="A109" s="25"/>
      <c r="B109" s="25"/>
      <c r="C109" s="38" t="s">
        <v>94</v>
      </c>
      <c r="D109" s="45">
        <v>0</v>
      </c>
      <c r="E109" s="45">
        <v>0</v>
      </c>
      <c r="F109" s="45">
        <v>0</v>
      </c>
      <c r="G109" s="45">
        <v>0</v>
      </c>
      <c r="H109" s="25"/>
      <c r="I109" s="25"/>
      <c r="J109" s="25"/>
      <c r="K109" s="25"/>
    </row>
    <row r="110" spans="1:11" ht="15" customHeight="1" x14ac:dyDescent="0.25">
      <c r="A110" s="25"/>
      <c r="B110" s="25"/>
      <c r="C110" s="38" t="s">
        <v>95</v>
      </c>
      <c r="D110" s="45">
        <v>0</v>
      </c>
      <c r="E110" s="45">
        <v>0</v>
      </c>
      <c r="F110" s="45">
        <v>0</v>
      </c>
      <c r="G110" s="45">
        <v>0</v>
      </c>
      <c r="H110" s="25"/>
      <c r="I110" s="25"/>
      <c r="J110" s="25"/>
      <c r="K110" s="25"/>
    </row>
    <row r="111" spans="1:11" ht="15" customHeight="1" x14ac:dyDescent="0.25">
      <c r="A111" s="25"/>
      <c r="B111" s="25"/>
      <c r="C111" s="38" t="s">
        <v>97</v>
      </c>
      <c r="D111" s="45">
        <v>0</v>
      </c>
      <c r="E111" s="45">
        <v>0</v>
      </c>
      <c r="F111" s="45">
        <v>0</v>
      </c>
      <c r="G111" s="45">
        <v>0</v>
      </c>
      <c r="H111" s="25"/>
      <c r="I111" s="25"/>
      <c r="J111" s="25"/>
      <c r="K111" s="25"/>
    </row>
    <row r="112" spans="1:11" ht="15" customHeight="1" x14ac:dyDescent="0.25">
      <c r="A112" s="25"/>
      <c r="B112" s="25"/>
      <c r="C112" s="38" t="s">
        <v>83</v>
      </c>
      <c r="D112" s="45">
        <v>0</v>
      </c>
      <c r="E112" s="45">
        <v>0</v>
      </c>
      <c r="F112" s="45">
        <v>0</v>
      </c>
      <c r="G112" s="45">
        <v>0</v>
      </c>
      <c r="H112" s="25"/>
      <c r="I112" s="25"/>
      <c r="J112" s="25"/>
      <c r="K112" s="25"/>
    </row>
    <row r="113" spans="1:11" ht="15" customHeight="1" x14ac:dyDescent="0.25">
      <c r="A113" s="25"/>
      <c r="B113" s="25"/>
      <c r="C113" s="38" t="s">
        <v>92</v>
      </c>
      <c r="D113" s="45">
        <v>0</v>
      </c>
      <c r="E113" s="45">
        <v>0</v>
      </c>
      <c r="F113" s="45">
        <v>0</v>
      </c>
      <c r="G113" s="45">
        <v>0</v>
      </c>
      <c r="H113" s="25"/>
      <c r="I113" s="25"/>
      <c r="J113" s="25"/>
      <c r="K113" s="25"/>
    </row>
    <row r="114" spans="1:11" ht="15" customHeight="1" x14ac:dyDescent="0.25">
      <c r="A114" s="25"/>
      <c r="B114" s="25"/>
      <c r="C114" s="38" t="s">
        <v>93</v>
      </c>
      <c r="D114" s="45">
        <v>0</v>
      </c>
      <c r="E114" s="45">
        <v>0</v>
      </c>
      <c r="F114" s="45">
        <v>0</v>
      </c>
      <c r="G114" s="45">
        <v>0</v>
      </c>
      <c r="H114" s="25"/>
      <c r="I114" s="25"/>
      <c r="J114" s="25"/>
      <c r="K114" s="25"/>
    </row>
    <row r="115" spans="1:11" ht="15" customHeight="1" x14ac:dyDescent="0.25">
      <c r="A115" s="25"/>
      <c r="B115" s="25"/>
      <c r="C115" s="38" t="s">
        <v>94</v>
      </c>
      <c r="D115" s="45">
        <v>0</v>
      </c>
      <c r="E115" s="45">
        <v>0</v>
      </c>
      <c r="F115" s="45">
        <v>0</v>
      </c>
      <c r="G115" s="45">
        <v>0</v>
      </c>
      <c r="H115" s="25"/>
      <c r="I115" s="25"/>
      <c r="J115" s="25"/>
      <c r="K115" s="25"/>
    </row>
    <row r="116" spans="1:11" ht="15" customHeight="1" x14ac:dyDescent="0.25">
      <c r="A116" s="25"/>
      <c r="B116" s="25"/>
      <c r="C116" s="38" t="s">
        <v>95</v>
      </c>
      <c r="D116" s="45">
        <v>0</v>
      </c>
      <c r="E116" s="45">
        <v>0</v>
      </c>
      <c r="F116" s="45">
        <v>0</v>
      </c>
      <c r="G116" s="45">
        <v>0</v>
      </c>
      <c r="H116" s="25"/>
      <c r="I116" s="25"/>
      <c r="J116" s="25"/>
      <c r="K116" s="25"/>
    </row>
    <row r="117" spans="1:11" ht="15" customHeight="1" x14ac:dyDescent="0.25">
      <c r="A117" s="25"/>
      <c r="B117" s="25"/>
      <c r="C117" s="38" t="s">
        <v>98</v>
      </c>
      <c r="D117" s="45">
        <v>0</v>
      </c>
      <c r="E117" s="45">
        <v>0</v>
      </c>
      <c r="F117" s="45">
        <v>0</v>
      </c>
      <c r="G117" s="45">
        <v>0</v>
      </c>
      <c r="H117" s="25"/>
      <c r="I117" s="25"/>
      <c r="J117" s="25"/>
      <c r="K117" s="25"/>
    </row>
    <row r="118" spans="1:11" ht="15" customHeight="1" x14ac:dyDescent="0.25">
      <c r="A118" s="25"/>
      <c r="B118" s="25"/>
      <c r="C118" s="38" t="s">
        <v>99</v>
      </c>
      <c r="D118" s="45">
        <v>0</v>
      </c>
      <c r="E118" s="45">
        <v>0</v>
      </c>
      <c r="F118" s="45">
        <v>0</v>
      </c>
      <c r="G118" s="45">
        <v>0</v>
      </c>
      <c r="H118" s="25"/>
      <c r="I118" s="25"/>
      <c r="J118" s="25"/>
      <c r="K118" s="25"/>
    </row>
    <row r="119" spans="1:11" ht="20.100000000000001" customHeight="1" x14ac:dyDescent="0.25">
      <c r="A119" s="25"/>
      <c r="B119" s="25"/>
      <c r="C119" s="47" t="s">
        <v>69</v>
      </c>
      <c r="D119" s="25"/>
      <c r="E119" s="25"/>
      <c r="F119" s="25"/>
      <c r="G119" s="25"/>
      <c r="H119" s="25"/>
      <c r="I119" s="25"/>
      <c r="J119" s="25"/>
      <c r="K119" s="25"/>
    </row>
  </sheetData>
  <mergeCells count="17">
    <mergeCell ref="D19:G19"/>
    <mergeCell ref="D20:G20"/>
    <mergeCell ref="D21:G21"/>
    <mergeCell ref="D22:G22"/>
    <mergeCell ref="C31:G31"/>
    <mergeCell ref="C18:G18"/>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5B4D4-1F67-47C5-8E2E-85936ED2F9A0}">
  <sheetPr>
    <outlinePr summaryBelow="0"/>
  </sheetPr>
  <dimension ref="A1:H235"/>
  <sheetViews>
    <sheetView view="pageBreakPreview" topLeftCell="B192" zoomScale="75" zoomScaleNormal="100" zoomScaleSheetLayoutView="75" workbookViewId="0">
      <selection activeCell="V17" sqref="V17"/>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16384" width="9.140625" style="26"/>
  </cols>
  <sheetData>
    <row r="1" spans="1:8" ht="20.100000000000001" customHeight="1" x14ac:dyDescent="0.25">
      <c r="A1" s="25"/>
      <c r="B1" s="25"/>
      <c r="C1" s="1571" t="s">
        <v>0</v>
      </c>
      <c r="D1" s="1572"/>
      <c r="E1" s="1572"/>
      <c r="F1" s="1572"/>
      <c r="G1" s="1572"/>
      <c r="H1" s="25"/>
    </row>
    <row r="2" spans="1:8" ht="24.95" customHeight="1" x14ac:dyDescent="0.25">
      <c r="A2" s="25"/>
      <c r="B2" s="25"/>
      <c r="C2" s="1573" t="s">
        <v>1</v>
      </c>
      <c r="D2" s="1574"/>
      <c r="E2" s="1574"/>
      <c r="F2" s="1574"/>
      <c r="G2" s="1574"/>
      <c r="H2" s="25"/>
    </row>
    <row r="3" spans="1:8" ht="14.1" customHeight="1" x14ac:dyDescent="0.25">
      <c r="A3" s="25"/>
      <c r="B3" s="25"/>
      <c r="C3" s="27" t="s">
        <v>2</v>
      </c>
      <c r="D3" s="1569" t="s">
        <v>854</v>
      </c>
      <c r="E3" s="1570"/>
      <c r="F3" s="1570"/>
      <c r="G3" s="1570"/>
      <c r="H3" s="25"/>
    </row>
    <row r="4" spans="1:8" ht="14.1" customHeight="1" x14ac:dyDescent="0.25">
      <c r="A4" s="25"/>
      <c r="B4" s="25"/>
      <c r="C4" s="27" t="s">
        <v>4</v>
      </c>
      <c r="D4" s="1569" t="s">
        <v>855</v>
      </c>
      <c r="E4" s="1570"/>
      <c r="F4" s="1570"/>
      <c r="G4" s="1570"/>
      <c r="H4" s="25"/>
    </row>
    <row r="5" spans="1:8" ht="14.1" customHeight="1" x14ac:dyDescent="0.25">
      <c r="A5" s="25"/>
      <c r="B5" s="25"/>
      <c r="C5" s="27" t="s">
        <v>6</v>
      </c>
      <c r="D5" s="1569" t="s">
        <v>924</v>
      </c>
      <c r="E5" s="1570"/>
      <c r="F5" s="1570"/>
      <c r="G5" s="1570"/>
      <c r="H5" s="25"/>
    </row>
    <row r="6" spans="1:8" ht="14.1" customHeight="1" x14ac:dyDescent="0.25">
      <c r="A6" s="25"/>
      <c r="B6" s="25"/>
      <c r="C6" s="27" t="s">
        <v>8</v>
      </c>
      <c r="D6" s="1569" t="s">
        <v>925</v>
      </c>
      <c r="E6" s="1570"/>
      <c r="F6" s="1570"/>
      <c r="G6" s="1570"/>
      <c r="H6" s="25"/>
    </row>
    <row r="7" spans="1:8" ht="14.1" customHeight="1" x14ac:dyDescent="0.25">
      <c r="A7" s="25"/>
      <c r="B7" s="25"/>
      <c r="C7" s="27" t="s">
        <v>10</v>
      </c>
      <c r="D7" s="1577" t="s">
        <v>11</v>
      </c>
      <c r="E7" s="1578"/>
      <c r="F7" s="1578"/>
      <c r="G7" s="1578"/>
      <c r="H7" s="25"/>
    </row>
    <row r="8" spans="1:8" ht="14.1" customHeight="1" x14ac:dyDescent="0.25">
      <c r="A8" s="25"/>
      <c r="B8" s="25"/>
      <c r="C8" s="1579" t="s">
        <v>12</v>
      </c>
      <c r="D8" s="1580"/>
      <c r="E8" s="1580"/>
      <c r="F8" s="1580"/>
      <c r="G8" s="1580"/>
      <c r="H8" s="25"/>
    </row>
    <row r="9" spans="1:8" ht="30.95" customHeight="1" x14ac:dyDescent="0.25">
      <c r="A9" s="25"/>
      <c r="B9" s="25"/>
      <c r="C9" s="1581" t="s">
        <v>926</v>
      </c>
      <c r="D9" s="1582"/>
      <c r="E9" s="1582"/>
      <c r="F9" s="1582"/>
      <c r="G9" s="1582"/>
      <c r="H9" s="25"/>
    </row>
    <row r="10" spans="1:8" ht="65.099999999999994" customHeight="1" x14ac:dyDescent="0.25">
      <c r="A10" s="25"/>
      <c r="B10" s="25"/>
      <c r="C10" s="28" t="s">
        <v>14</v>
      </c>
      <c r="D10" s="1583" t="s">
        <v>927</v>
      </c>
      <c r="E10" s="1584"/>
      <c r="F10" s="1584"/>
      <c r="G10" s="1584"/>
      <c r="H10" s="25"/>
    </row>
    <row r="11" spans="1:8" ht="27.95" customHeight="1" x14ac:dyDescent="0.25">
      <c r="A11" s="25"/>
      <c r="B11" s="25"/>
      <c r="C11" s="38" t="s">
        <v>16</v>
      </c>
      <c r="D11" s="48">
        <v>2023</v>
      </c>
      <c r="E11" s="48">
        <v>2024</v>
      </c>
      <c r="F11" s="48">
        <v>2025</v>
      </c>
      <c r="G11" s="48">
        <v>2026</v>
      </c>
      <c r="H11" s="25"/>
    </row>
    <row r="12" spans="1:8" ht="14.1" customHeight="1" x14ac:dyDescent="0.25">
      <c r="A12" s="25"/>
      <c r="B12" s="25"/>
      <c r="C12" s="49"/>
      <c r="D12" s="50" t="s">
        <v>17</v>
      </c>
      <c r="E12" s="50" t="s">
        <v>18</v>
      </c>
      <c r="F12" s="50" t="s">
        <v>18</v>
      </c>
      <c r="G12" s="50" t="s">
        <v>18</v>
      </c>
      <c r="H12" s="25"/>
    </row>
    <row r="13" spans="1:8" ht="51.95" customHeight="1" x14ac:dyDescent="0.25">
      <c r="A13" s="25"/>
      <c r="B13" s="25"/>
      <c r="C13" s="38" t="s">
        <v>928</v>
      </c>
      <c r="D13" s="39" t="s">
        <v>929</v>
      </c>
      <c r="E13" s="39" t="s">
        <v>28</v>
      </c>
      <c r="F13" s="39" t="s">
        <v>29</v>
      </c>
      <c r="G13" s="39" t="s">
        <v>31</v>
      </c>
      <c r="H13" s="25"/>
    </row>
    <row r="14" spans="1:8" ht="162.94999999999999" customHeight="1" x14ac:dyDescent="0.25">
      <c r="A14" s="25"/>
      <c r="B14" s="25"/>
      <c r="C14" s="28" t="s">
        <v>24</v>
      </c>
      <c r="D14" s="1583" t="s">
        <v>930</v>
      </c>
      <c r="E14" s="1584"/>
      <c r="F14" s="1584"/>
      <c r="G14" s="1584"/>
      <c r="H14" s="25"/>
    </row>
    <row r="15" spans="1:8" ht="27.95" customHeight="1" x14ac:dyDescent="0.25">
      <c r="A15" s="25"/>
      <c r="B15" s="25"/>
      <c r="C15" s="38" t="s">
        <v>26</v>
      </c>
      <c r="D15" s="48">
        <v>2023</v>
      </c>
      <c r="E15" s="48">
        <v>2024</v>
      </c>
      <c r="F15" s="48">
        <v>2025</v>
      </c>
      <c r="G15" s="48">
        <v>2026</v>
      </c>
      <c r="H15" s="25"/>
    </row>
    <row r="16" spans="1:8" ht="14.1" customHeight="1" x14ac:dyDescent="0.25">
      <c r="A16" s="25"/>
      <c r="B16" s="25"/>
      <c r="C16" s="49"/>
      <c r="D16" s="50" t="s">
        <v>17</v>
      </c>
      <c r="E16" s="50" t="s">
        <v>18</v>
      </c>
      <c r="F16" s="50" t="s">
        <v>18</v>
      </c>
      <c r="G16" s="50" t="s">
        <v>18</v>
      </c>
      <c r="H16" s="25"/>
    </row>
    <row r="17" spans="1:8" ht="72.95" customHeight="1" x14ac:dyDescent="0.25">
      <c r="A17" s="25"/>
      <c r="B17" s="25"/>
      <c r="C17" s="38" t="s">
        <v>931</v>
      </c>
      <c r="D17" s="39" t="s">
        <v>929</v>
      </c>
      <c r="E17" s="39" t="s">
        <v>707</v>
      </c>
      <c r="F17" s="39" t="s">
        <v>569</v>
      </c>
      <c r="G17" s="39" t="s">
        <v>160</v>
      </c>
      <c r="H17" s="25"/>
    </row>
    <row r="18" spans="1:8" ht="72.95" customHeight="1" x14ac:dyDescent="0.25">
      <c r="A18" s="25"/>
      <c r="B18" s="25"/>
      <c r="C18" s="38" t="s">
        <v>932</v>
      </c>
      <c r="D18" s="39" t="s">
        <v>69</v>
      </c>
      <c r="E18" s="39" t="s">
        <v>897</v>
      </c>
      <c r="F18" s="39" t="s">
        <v>933</v>
      </c>
      <c r="G18" s="39" t="s">
        <v>898</v>
      </c>
      <c r="H18" s="25"/>
    </row>
    <row r="19" spans="1:8" ht="14.1" customHeight="1" x14ac:dyDescent="0.25">
      <c r="A19" s="25"/>
      <c r="B19" s="25"/>
      <c r="C19" s="1585" t="s">
        <v>47</v>
      </c>
      <c r="D19" s="1586"/>
      <c r="E19" s="1586"/>
      <c r="F19" s="1586"/>
      <c r="G19" s="1586"/>
      <c r="H19" s="25"/>
    </row>
    <row r="20" spans="1:8" ht="14.1" customHeight="1" x14ac:dyDescent="0.25">
      <c r="A20" s="25"/>
      <c r="B20" s="25"/>
      <c r="C20" s="29" t="s">
        <v>934</v>
      </c>
      <c r="D20" s="1585" t="s">
        <v>935</v>
      </c>
      <c r="E20" s="1586"/>
      <c r="F20" s="1586"/>
      <c r="G20" s="1586"/>
      <c r="H20" s="25"/>
    </row>
    <row r="21" spans="1:8" ht="14.1" customHeight="1" x14ac:dyDescent="0.25">
      <c r="A21" s="25"/>
      <c r="B21" s="25"/>
      <c r="C21" s="30" t="s">
        <v>50</v>
      </c>
      <c r="D21" s="1575" t="s">
        <v>936</v>
      </c>
      <c r="E21" s="1576"/>
      <c r="F21" s="1576"/>
      <c r="G21" s="1576"/>
      <c r="H21" s="25"/>
    </row>
    <row r="22" spans="1:8" ht="14.1" customHeight="1" x14ac:dyDescent="0.25">
      <c r="A22" s="25"/>
      <c r="B22" s="25"/>
      <c r="C22" s="31" t="s">
        <v>52</v>
      </c>
      <c r="D22" s="1587" t="s">
        <v>937</v>
      </c>
      <c r="E22" s="1588"/>
      <c r="F22" s="1588"/>
      <c r="G22" s="1588"/>
      <c r="H22" s="25"/>
    </row>
    <row r="23" spans="1:8" ht="14.1" customHeight="1" x14ac:dyDescent="0.25">
      <c r="A23" s="25"/>
      <c r="B23" s="25"/>
      <c r="C23" s="31" t="s">
        <v>54</v>
      </c>
      <c r="D23" s="1587" t="s">
        <v>938</v>
      </c>
      <c r="E23" s="1588"/>
      <c r="F23" s="1588"/>
      <c r="G23" s="1588"/>
      <c r="H23" s="25"/>
    </row>
    <row r="24" spans="1:8" ht="15" customHeight="1" x14ac:dyDescent="0.25">
      <c r="A24" s="25"/>
      <c r="B24" s="25"/>
      <c r="C24" s="32"/>
      <c r="D24" s="33">
        <v>2023</v>
      </c>
      <c r="E24" s="33">
        <v>2024</v>
      </c>
      <c r="F24" s="33">
        <v>2025</v>
      </c>
      <c r="G24" s="33">
        <v>2026</v>
      </c>
      <c r="H24" s="25"/>
    </row>
    <row r="25" spans="1:8" ht="15" customHeight="1" x14ac:dyDescent="0.25">
      <c r="A25" s="25"/>
      <c r="B25" s="25"/>
      <c r="C25" s="34"/>
      <c r="D25" s="35" t="s">
        <v>17</v>
      </c>
      <c r="E25" s="35" t="s">
        <v>18</v>
      </c>
      <c r="F25" s="35" t="s">
        <v>18</v>
      </c>
      <c r="G25" s="35" t="s">
        <v>18</v>
      </c>
      <c r="H25" s="25"/>
    </row>
    <row r="26" spans="1:8" ht="14.1" customHeight="1" x14ac:dyDescent="0.25">
      <c r="A26" s="25"/>
      <c r="B26" s="25"/>
      <c r="C26" s="38" t="s">
        <v>56</v>
      </c>
      <c r="D26" s="39" t="s">
        <v>939</v>
      </c>
      <c r="E26" s="39" t="s">
        <v>940</v>
      </c>
      <c r="F26" s="39" t="s">
        <v>941</v>
      </c>
      <c r="G26" s="39" t="s">
        <v>942</v>
      </c>
      <c r="H26" s="25"/>
    </row>
    <row r="27" spans="1:8" ht="14.1" customHeight="1" x14ac:dyDescent="0.25">
      <c r="A27" s="25"/>
      <c r="B27" s="25"/>
      <c r="C27" s="38" t="s">
        <v>59</v>
      </c>
      <c r="D27" s="39" t="s">
        <v>943</v>
      </c>
      <c r="E27" s="39" t="s">
        <v>944</v>
      </c>
      <c r="F27" s="39" t="s">
        <v>945</v>
      </c>
      <c r="G27" s="39" t="s">
        <v>946</v>
      </c>
      <c r="H27" s="25"/>
    </row>
    <row r="28" spans="1:8" ht="14.1" customHeight="1" x14ac:dyDescent="0.25">
      <c r="A28" s="25"/>
      <c r="B28" s="25"/>
      <c r="C28" s="38" t="s">
        <v>63</v>
      </c>
      <c r="D28" s="39" t="s">
        <v>947</v>
      </c>
      <c r="E28" s="39" t="s">
        <v>948</v>
      </c>
      <c r="F28" s="39" t="s">
        <v>949</v>
      </c>
      <c r="G28" s="39" t="s">
        <v>950</v>
      </c>
      <c r="H28" s="25"/>
    </row>
    <row r="29" spans="1:8" ht="14.1" customHeight="1" x14ac:dyDescent="0.25">
      <c r="A29" s="25"/>
      <c r="B29" s="25"/>
      <c r="C29" s="38" t="s">
        <v>68</v>
      </c>
      <c r="D29" s="39" t="s">
        <v>69</v>
      </c>
      <c r="E29" s="39" t="s">
        <v>951</v>
      </c>
      <c r="F29" s="39" t="s">
        <v>952</v>
      </c>
      <c r="G29" s="39" t="s">
        <v>953</v>
      </c>
      <c r="H29" s="25"/>
    </row>
    <row r="30" spans="1:8" ht="14.1" customHeight="1" x14ac:dyDescent="0.25">
      <c r="A30" s="25"/>
      <c r="B30" s="25"/>
      <c r="C30" s="38" t="s">
        <v>73</v>
      </c>
      <c r="D30" s="39" t="s">
        <v>69</v>
      </c>
      <c r="E30" s="39" t="s">
        <v>954</v>
      </c>
      <c r="F30" s="39" t="s">
        <v>955</v>
      </c>
      <c r="G30" s="39" t="s">
        <v>956</v>
      </c>
      <c r="H30" s="25"/>
    </row>
    <row r="31" spans="1:8" ht="14.1" customHeight="1" x14ac:dyDescent="0.25">
      <c r="A31" s="25"/>
      <c r="B31" s="25"/>
      <c r="C31" s="38" t="s">
        <v>77</v>
      </c>
      <c r="D31" s="39" t="s">
        <v>69</v>
      </c>
      <c r="E31" s="39" t="s">
        <v>957</v>
      </c>
      <c r="F31" s="39" t="s">
        <v>134</v>
      </c>
      <c r="G31" s="39" t="s">
        <v>958</v>
      </c>
      <c r="H31" s="25"/>
    </row>
    <row r="32" spans="1:8" ht="14.1" customHeight="1" x14ac:dyDescent="0.25">
      <c r="A32" s="25"/>
      <c r="B32" s="25"/>
      <c r="C32" s="1589" t="s">
        <v>81</v>
      </c>
      <c r="D32" s="1590"/>
      <c r="E32" s="1590"/>
      <c r="F32" s="1590"/>
      <c r="G32" s="1590"/>
      <c r="H32" s="25"/>
    </row>
    <row r="33" spans="1:8" ht="14.1" customHeight="1" x14ac:dyDescent="0.25">
      <c r="A33" s="25"/>
      <c r="B33" s="25"/>
      <c r="C33" s="32"/>
      <c r="D33" s="33">
        <v>2023</v>
      </c>
      <c r="E33" s="33">
        <v>2024</v>
      </c>
      <c r="F33" s="33">
        <v>2025</v>
      </c>
      <c r="G33" s="33">
        <v>2026</v>
      </c>
      <c r="H33" s="25"/>
    </row>
    <row r="34" spans="1:8" ht="14.1" customHeight="1" x14ac:dyDescent="0.25">
      <c r="A34" s="25"/>
      <c r="B34" s="25"/>
      <c r="C34" s="34"/>
      <c r="D34" s="35" t="s">
        <v>17</v>
      </c>
      <c r="E34" s="35" t="s">
        <v>18</v>
      </c>
      <c r="F34" s="35" t="s">
        <v>18</v>
      </c>
      <c r="G34" s="35" t="s">
        <v>18</v>
      </c>
      <c r="H34" s="25"/>
    </row>
    <row r="35" spans="1:8" ht="14.1" customHeight="1" x14ac:dyDescent="0.25">
      <c r="A35" s="25"/>
      <c r="B35" s="25"/>
      <c r="C35" s="40" t="s">
        <v>82</v>
      </c>
      <c r="D35" s="41">
        <v>0</v>
      </c>
      <c r="E35" s="41">
        <v>2289700000</v>
      </c>
      <c r="F35" s="41">
        <v>2289700000</v>
      </c>
      <c r="G35" s="41">
        <v>2289700000</v>
      </c>
      <c r="H35" s="25"/>
    </row>
    <row r="36" spans="1:8" ht="14.1" customHeight="1" x14ac:dyDescent="0.25">
      <c r="A36" s="25"/>
      <c r="B36" s="25"/>
      <c r="C36" s="40" t="s">
        <v>83</v>
      </c>
      <c r="D36" s="41">
        <v>0</v>
      </c>
      <c r="E36" s="41">
        <v>2289700000</v>
      </c>
      <c r="F36" s="41">
        <v>2289700000</v>
      </c>
      <c r="G36" s="41">
        <v>2289700000</v>
      </c>
      <c r="H36" s="25"/>
    </row>
    <row r="37" spans="1:8" ht="14.1" customHeight="1" x14ac:dyDescent="0.25">
      <c r="A37" s="25"/>
      <c r="B37" s="25"/>
      <c r="C37" s="40" t="s">
        <v>84</v>
      </c>
      <c r="D37" s="41">
        <v>0</v>
      </c>
      <c r="E37" s="41">
        <v>0</v>
      </c>
      <c r="F37" s="41">
        <v>0</v>
      </c>
      <c r="G37" s="41">
        <v>0</v>
      </c>
      <c r="H37" s="25"/>
    </row>
    <row r="38" spans="1:8" ht="14.1" customHeight="1" x14ac:dyDescent="0.25">
      <c r="A38" s="25"/>
      <c r="B38" s="25"/>
      <c r="C38" s="40" t="s">
        <v>85</v>
      </c>
      <c r="D38" s="41">
        <v>0</v>
      </c>
      <c r="E38" s="41">
        <v>400000000</v>
      </c>
      <c r="F38" s="41">
        <v>400000000</v>
      </c>
      <c r="G38" s="41">
        <v>400000000</v>
      </c>
      <c r="H38" s="25"/>
    </row>
    <row r="39" spans="1:8" ht="14.1" customHeight="1" x14ac:dyDescent="0.25">
      <c r="A39" s="25"/>
      <c r="B39" s="25"/>
      <c r="C39" s="40" t="s">
        <v>83</v>
      </c>
      <c r="D39" s="41">
        <v>0</v>
      </c>
      <c r="E39" s="41">
        <v>400000000</v>
      </c>
      <c r="F39" s="41">
        <v>400000000</v>
      </c>
      <c r="G39" s="41">
        <v>400000000</v>
      </c>
      <c r="H39" s="25"/>
    </row>
    <row r="40" spans="1:8" ht="14.1" customHeight="1" x14ac:dyDescent="0.25">
      <c r="A40" s="25"/>
      <c r="B40" s="25"/>
      <c r="C40" s="40" t="s">
        <v>84</v>
      </c>
      <c r="D40" s="41">
        <v>0</v>
      </c>
      <c r="E40" s="41">
        <v>0</v>
      </c>
      <c r="F40" s="41">
        <v>0</v>
      </c>
      <c r="G40" s="41">
        <v>0</v>
      </c>
      <c r="H40" s="25"/>
    </row>
    <row r="41" spans="1:8" ht="14.1" customHeight="1" x14ac:dyDescent="0.25">
      <c r="A41" s="25"/>
      <c r="B41" s="25"/>
      <c r="C41" s="40" t="s">
        <v>86</v>
      </c>
      <c r="D41" s="41">
        <v>0</v>
      </c>
      <c r="E41" s="41">
        <v>615800000</v>
      </c>
      <c r="F41" s="41">
        <v>630700000</v>
      </c>
      <c r="G41" s="41">
        <v>636000000</v>
      </c>
      <c r="H41" s="25"/>
    </row>
    <row r="42" spans="1:8" ht="14.1" customHeight="1" x14ac:dyDescent="0.25">
      <c r="A42" s="25"/>
      <c r="B42" s="25"/>
      <c r="C42" s="40" t="s">
        <v>83</v>
      </c>
      <c r="D42" s="41">
        <v>0</v>
      </c>
      <c r="E42" s="41">
        <v>615800000</v>
      </c>
      <c r="F42" s="41">
        <v>630700000</v>
      </c>
      <c r="G42" s="41">
        <v>636000000</v>
      </c>
      <c r="H42" s="25"/>
    </row>
    <row r="43" spans="1:8" ht="14.1" customHeight="1" x14ac:dyDescent="0.25">
      <c r="A43" s="25"/>
      <c r="B43" s="25"/>
      <c r="C43" s="40" t="s">
        <v>84</v>
      </c>
      <c r="D43" s="41">
        <v>0</v>
      </c>
      <c r="E43" s="41">
        <v>0</v>
      </c>
      <c r="F43" s="41">
        <v>0</v>
      </c>
      <c r="G43" s="41">
        <v>0</v>
      </c>
      <c r="H43" s="25"/>
    </row>
    <row r="44" spans="1:8" ht="14.1" customHeight="1" x14ac:dyDescent="0.25">
      <c r="A44" s="25"/>
      <c r="B44" s="25"/>
      <c r="C44" s="40" t="s">
        <v>87</v>
      </c>
      <c r="D44" s="41">
        <v>0</v>
      </c>
      <c r="E44" s="41">
        <v>0</v>
      </c>
      <c r="F44" s="41">
        <v>0</v>
      </c>
      <c r="G44" s="41">
        <v>0</v>
      </c>
      <c r="H44" s="25"/>
    </row>
    <row r="45" spans="1:8" ht="14.1" customHeight="1" x14ac:dyDescent="0.25">
      <c r="A45" s="25"/>
      <c r="B45" s="25"/>
      <c r="C45" s="40" t="s">
        <v>83</v>
      </c>
      <c r="D45" s="41">
        <v>0</v>
      </c>
      <c r="E45" s="41">
        <v>0</v>
      </c>
      <c r="F45" s="41">
        <v>0</v>
      </c>
      <c r="G45" s="41">
        <v>0</v>
      </c>
      <c r="H45" s="25"/>
    </row>
    <row r="46" spans="1:8" ht="14.1" customHeight="1" x14ac:dyDescent="0.25">
      <c r="A46" s="25"/>
      <c r="B46" s="25"/>
      <c r="C46" s="40" t="s">
        <v>84</v>
      </c>
      <c r="D46" s="41">
        <v>0</v>
      </c>
      <c r="E46" s="41">
        <v>0</v>
      </c>
      <c r="F46" s="41">
        <v>0</v>
      </c>
      <c r="G46" s="41">
        <v>0</v>
      </c>
      <c r="H46" s="25"/>
    </row>
    <row r="47" spans="1:8" ht="14.1" customHeight="1" x14ac:dyDescent="0.25">
      <c r="A47" s="25"/>
      <c r="B47" s="25"/>
      <c r="C47" s="40" t="s">
        <v>88</v>
      </c>
      <c r="D47" s="41">
        <v>0</v>
      </c>
      <c r="E47" s="41">
        <v>0</v>
      </c>
      <c r="F47" s="41">
        <v>0</v>
      </c>
      <c r="G47" s="41">
        <v>0</v>
      </c>
      <c r="H47" s="25"/>
    </row>
    <row r="48" spans="1:8" ht="14.1" customHeight="1" x14ac:dyDescent="0.25">
      <c r="A48" s="25"/>
      <c r="B48" s="25"/>
      <c r="C48" s="40" t="s">
        <v>83</v>
      </c>
      <c r="D48" s="41">
        <v>0</v>
      </c>
      <c r="E48" s="41">
        <v>0</v>
      </c>
      <c r="F48" s="41">
        <v>0</v>
      </c>
      <c r="G48" s="41">
        <v>0</v>
      </c>
      <c r="H48" s="25"/>
    </row>
    <row r="49" spans="1:8" ht="14.1" customHeight="1" x14ac:dyDescent="0.25">
      <c r="A49" s="25"/>
      <c r="B49" s="25"/>
      <c r="C49" s="40" t="s">
        <v>84</v>
      </c>
      <c r="D49" s="41">
        <v>0</v>
      </c>
      <c r="E49" s="41">
        <v>0</v>
      </c>
      <c r="F49" s="41">
        <v>0</v>
      </c>
      <c r="G49" s="41">
        <v>0</v>
      </c>
      <c r="H49" s="25"/>
    </row>
    <row r="50" spans="1:8" ht="14.1" customHeight="1" x14ac:dyDescent="0.25">
      <c r="A50" s="25"/>
      <c r="B50" s="25"/>
      <c r="C50" s="40" t="s">
        <v>89</v>
      </c>
      <c r="D50" s="41">
        <v>0</v>
      </c>
      <c r="E50" s="41">
        <v>0</v>
      </c>
      <c r="F50" s="41">
        <v>0</v>
      </c>
      <c r="G50" s="41">
        <v>0</v>
      </c>
      <c r="H50" s="25"/>
    </row>
    <row r="51" spans="1:8" ht="14.1" customHeight="1" x14ac:dyDescent="0.25">
      <c r="A51" s="25"/>
      <c r="B51" s="25"/>
      <c r="C51" s="40" t="s">
        <v>83</v>
      </c>
      <c r="D51" s="41">
        <v>0</v>
      </c>
      <c r="E51" s="41">
        <v>0</v>
      </c>
      <c r="F51" s="41">
        <v>0</v>
      </c>
      <c r="G51" s="41">
        <v>0</v>
      </c>
      <c r="H51" s="25"/>
    </row>
    <row r="52" spans="1:8" ht="14.1" customHeight="1" x14ac:dyDescent="0.25">
      <c r="A52" s="25"/>
      <c r="B52" s="25"/>
      <c r="C52" s="40" t="s">
        <v>84</v>
      </c>
      <c r="D52" s="41">
        <v>0</v>
      </c>
      <c r="E52" s="41">
        <v>0</v>
      </c>
      <c r="F52" s="41">
        <v>0</v>
      </c>
      <c r="G52" s="41">
        <v>0</v>
      </c>
      <c r="H52" s="25"/>
    </row>
    <row r="53" spans="1:8" ht="14.1" customHeight="1" x14ac:dyDescent="0.25">
      <c r="A53" s="25"/>
      <c r="B53" s="25"/>
      <c r="C53" s="40" t="s">
        <v>90</v>
      </c>
      <c r="D53" s="41">
        <v>0</v>
      </c>
      <c r="E53" s="41">
        <v>6100000</v>
      </c>
      <c r="F53" s="41">
        <v>10000000</v>
      </c>
      <c r="G53" s="41">
        <v>10000000</v>
      </c>
      <c r="H53" s="25"/>
    </row>
    <row r="54" spans="1:8" ht="14.1" customHeight="1" x14ac:dyDescent="0.25">
      <c r="A54" s="25"/>
      <c r="B54" s="25"/>
      <c r="C54" s="40" t="s">
        <v>83</v>
      </c>
      <c r="D54" s="41">
        <v>0</v>
      </c>
      <c r="E54" s="41">
        <v>6100000</v>
      </c>
      <c r="F54" s="41">
        <v>10000000</v>
      </c>
      <c r="G54" s="41">
        <v>10000000</v>
      </c>
      <c r="H54" s="25"/>
    </row>
    <row r="55" spans="1:8" ht="14.1" customHeight="1" x14ac:dyDescent="0.25">
      <c r="A55" s="25"/>
      <c r="B55" s="25"/>
      <c r="C55" s="40" t="s">
        <v>84</v>
      </c>
      <c r="D55" s="41">
        <v>0</v>
      </c>
      <c r="E55" s="41">
        <v>0</v>
      </c>
      <c r="F55" s="41">
        <v>0</v>
      </c>
      <c r="G55" s="41">
        <v>0</v>
      </c>
      <c r="H55" s="25"/>
    </row>
    <row r="56" spans="1:8" ht="14.1" customHeight="1" x14ac:dyDescent="0.25">
      <c r="A56" s="25"/>
      <c r="B56" s="25"/>
      <c r="C56" s="40" t="s">
        <v>91</v>
      </c>
      <c r="D56" s="41">
        <v>0</v>
      </c>
      <c r="E56" s="41">
        <v>0</v>
      </c>
      <c r="F56" s="41">
        <v>0</v>
      </c>
      <c r="G56" s="41">
        <v>0</v>
      </c>
      <c r="H56" s="25"/>
    </row>
    <row r="57" spans="1:8" ht="14.1" customHeight="1" x14ac:dyDescent="0.25">
      <c r="A57" s="25"/>
      <c r="B57" s="25"/>
      <c r="C57" s="40" t="s">
        <v>83</v>
      </c>
      <c r="D57" s="41">
        <v>0</v>
      </c>
      <c r="E57" s="41">
        <v>0</v>
      </c>
      <c r="F57" s="41">
        <v>0</v>
      </c>
      <c r="G57" s="41">
        <v>0</v>
      </c>
      <c r="H57" s="25"/>
    </row>
    <row r="58" spans="1:8" ht="14.1" customHeight="1" x14ac:dyDescent="0.25">
      <c r="A58" s="25"/>
      <c r="B58" s="25"/>
      <c r="C58" s="40" t="s">
        <v>92</v>
      </c>
      <c r="D58" s="41">
        <v>0</v>
      </c>
      <c r="E58" s="41">
        <v>0</v>
      </c>
      <c r="F58" s="41">
        <v>0</v>
      </c>
      <c r="G58" s="41">
        <v>0</v>
      </c>
      <c r="H58" s="25"/>
    </row>
    <row r="59" spans="1:8" ht="14.1" customHeight="1" x14ac:dyDescent="0.25">
      <c r="A59" s="25"/>
      <c r="B59" s="25"/>
      <c r="C59" s="40" t="s">
        <v>93</v>
      </c>
      <c r="D59" s="41">
        <v>0</v>
      </c>
      <c r="E59" s="41">
        <v>0</v>
      </c>
      <c r="F59" s="41">
        <v>0</v>
      </c>
      <c r="G59" s="41">
        <v>0</v>
      </c>
      <c r="H59" s="25"/>
    </row>
    <row r="60" spans="1:8" ht="14.1" customHeight="1" x14ac:dyDescent="0.25">
      <c r="A60" s="25"/>
      <c r="B60" s="25"/>
      <c r="C60" s="40" t="s">
        <v>94</v>
      </c>
      <c r="D60" s="41">
        <v>0</v>
      </c>
      <c r="E60" s="41">
        <v>0</v>
      </c>
      <c r="F60" s="41">
        <v>0</v>
      </c>
      <c r="G60" s="41">
        <v>0</v>
      </c>
      <c r="H60" s="25"/>
    </row>
    <row r="61" spans="1:8" ht="14.1" customHeight="1" x14ac:dyDescent="0.25">
      <c r="A61" s="25"/>
      <c r="B61" s="25"/>
      <c r="C61" s="40" t="s">
        <v>95</v>
      </c>
      <c r="D61" s="41">
        <v>0</v>
      </c>
      <c r="E61" s="41">
        <v>0</v>
      </c>
      <c r="F61" s="41">
        <v>0</v>
      </c>
      <c r="G61" s="41">
        <v>0</v>
      </c>
      <c r="H61" s="25"/>
    </row>
    <row r="62" spans="1:8" ht="14.1" customHeight="1" x14ac:dyDescent="0.25">
      <c r="A62" s="25"/>
      <c r="B62" s="25"/>
      <c r="C62" s="40" t="s">
        <v>96</v>
      </c>
      <c r="D62" s="41">
        <v>0</v>
      </c>
      <c r="E62" s="41">
        <v>0</v>
      </c>
      <c r="F62" s="41">
        <v>0</v>
      </c>
      <c r="G62" s="41">
        <v>0</v>
      </c>
      <c r="H62" s="25"/>
    </row>
    <row r="63" spans="1:8" ht="14.1" customHeight="1" x14ac:dyDescent="0.25">
      <c r="A63" s="25"/>
      <c r="B63" s="25"/>
      <c r="C63" s="40" t="s">
        <v>83</v>
      </c>
      <c r="D63" s="41">
        <v>0</v>
      </c>
      <c r="E63" s="41">
        <v>0</v>
      </c>
      <c r="F63" s="41">
        <v>0</v>
      </c>
      <c r="G63" s="41">
        <v>0</v>
      </c>
      <c r="H63" s="25"/>
    </row>
    <row r="64" spans="1:8" ht="14.1" customHeight="1" x14ac:dyDescent="0.25">
      <c r="A64" s="25"/>
      <c r="B64" s="25"/>
      <c r="C64" s="40" t="s">
        <v>92</v>
      </c>
      <c r="D64" s="41">
        <v>0</v>
      </c>
      <c r="E64" s="41">
        <v>0</v>
      </c>
      <c r="F64" s="41">
        <v>0</v>
      </c>
      <c r="G64" s="41">
        <v>0</v>
      </c>
      <c r="H64" s="25"/>
    </row>
    <row r="65" spans="1:8" ht="14.1" customHeight="1" x14ac:dyDescent="0.25">
      <c r="A65" s="25"/>
      <c r="B65" s="25"/>
      <c r="C65" s="40" t="s">
        <v>93</v>
      </c>
      <c r="D65" s="41">
        <v>0</v>
      </c>
      <c r="E65" s="41">
        <v>0</v>
      </c>
      <c r="F65" s="41">
        <v>0</v>
      </c>
      <c r="G65" s="41">
        <v>0</v>
      </c>
      <c r="H65" s="25"/>
    </row>
    <row r="66" spans="1:8" ht="14.1" customHeight="1" x14ac:dyDescent="0.25">
      <c r="A66" s="25"/>
      <c r="B66" s="25"/>
      <c r="C66" s="40" t="s">
        <v>94</v>
      </c>
      <c r="D66" s="41">
        <v>0</v>
      </c>
      <c r="E66" s="41">
        <v>0</v>
      </c>
      <c r="F66" s="41">
        <v>0</v>
      </c>
      <c r="G66" s="41">
        <v>0</v>
      </c>
      <c r="H66" s="25"/>
    </row>
    <row r="67" spans="1:8" ht="14.1" customHeight="1" x14ac:dyDescent="0.25">
      <c r="A67" s="25"/>
      <c r="B67" s="25"/>
      <c r="C67" s="40" t="s">
        <v>95</v>
      </c>
      <c r="D67" s="41">
        <v>0</v>
      </c>
      <c r="E67" s="41">
        <v>0</v>
      </c>
      <c r="F67" s="41">
        <v>0</v>
      </c>
      <c r="G67" s="41">
        <v>0</v>
      </c>
      <c r="H67" s="25"/>
    </row>
    <row r="68" spans="1:8" ht="14.1" customHeight="1" x14ac:dyDescent="0.25">
      <c r="A68" s="25"/>
      <c r="B68" s="25"/>
      <c r="C68" s="40" t="s">
        <v>97</v>
      </c>
      <c r="D68" s="41">
        <v>0</v>
      </c>
      <c r="E68" s="41">
        <v>0</v>
      </c>
      <c r="F68" s="41">
        <v>0</v>
      </c>
      <c r="G68" s="41">
        <v>0</v>
      </c>
      <c r="H68" s="25"/>
    </row>
    <row r="69" spans="1:8" ht="14.1" customHeight="1" x14ac:dyDescent="0.25">
      <c r="A69" s="25"/>
      <c r="B69" s="25"/>
      <c r="C69" s="40" t="s">
        <v>83</v>
      </c>
      <c r="D69" s="41">
        <v>0</v>
      </c>
      <c r="E69" s="41">
        <v>0</v>
      </c>
      <c r="F69" s="41">
        <v>0</v>
      </c>
      <c r="G69" s="41">
        <v>0</v>
      </c>
      <c r="H69" s="25"/>
    </row>
    <row r="70" spans="1:8" ht="14.1" customHeight="1" x14ac:dyDescent="0.25">
      <c r="A70" s="25"/>
      <c r="B70" s="25"/>
      <c r="C70" s="40" t="s">
        <v>92</v>
      </c>
      <c r="D70" s="41">
        <v>0</v>
      </c>
      <c r="E70" s="41">
        <v>0</v>
      </c>
      <c r="F70" s="41">
        <v>0</v>
      </c>
      <c r="G70" s="41">
        <v>0</v>
      </c>
      <c r="H70" s="25"/>
    </row>
    <row r="71" spans="1:8" ht="14.1" customHeight="1" x14ac:dyDescent="0.25">
      <c r="A71" s="25"/>
      <c r="B71" s="25"/>
      <c r="C71" s="40" t="s">
        <v>93</v>
      </c>
      <c r="D71" s="41">
        <v>0</v>
      </c>
      <c r="E71" s="41">
        <v>0</v>
      </c>
      <c r="F71" s="41">
        <v>0</v>
      </c>
      <c r="G71" s="41">
        <v>0</v>
      </c>
      <c r="H71" s="25"/>
    </row>
    <row r="72" spans="1:8" ht="14.1" customHeight="1" x14ac:dyDescent="0.25">
      <c r="A72" s="25"/>
      <c r="B72" s="25"/>
      <c r="C72" s="40" t="s">
        <v>94</v>
      </c>
      <c r="D72" s="41">
        <v>0</v>
      </c>
      <c r="E72" s="41">
        <v>0</v>
      </c>
      <c r="F72" s="41">
        <v>0</v>
      </c>
      <c r="G72" s="41">
        <v>0</v>
      </c>
      <c r="H72" s="25"/>
    </row>
    <row r="73" spans="1:8" ht="14.1" customHeight="1" x14ac:dyDescent="0.25">
      <c r="A73" s="25"/>
      <c r="B73" s="25"/>
      <c r="C73" s="40" t="s">
        <v>95</v>
      </c>
      <c r="D73" s="41">
        <v>0</v>
      </c>
      <c r="E73" s="41">
        <v>0</v>
      </c>
      <c r="F73" s="41">
        <v>0</v>
      </c>
      <c r="G73" s="41">
        <v>0</v>
      </c>
      <c r="H73" s="25"/>
    </row>
    <row r="74" spans="1:8" ht="14.1" customHeight="1" x14ac:dyDescent="0.25">
      <c r="A74" s="25"/>
      <c r="B74" s="25"/>
      <c r="C74" s="40" t="s">
        <v>98</v>
      </c>
      <c r="D74" s="41">
        <v>0</v>
      </c>
      <c r="E74" s="41">
        <v>0</v>
      </c>
      <c r="F74" s="41">
        <v>0</v>
      </c>
      <c r="G74" s="41">
        <v>0</v>
      </c>
      <c r="H74" s="25"/>
    </row>
    <row r="75" spans="1:8" ht="14.1" customHeight="1" x14ac:dyDescent="0.25">
      <c r="A75" s="25"/>
      <c r="B75" s="25"/>
      <c r="C75" s="40" t="s">
        <v>99</v>
      </c>
      <c r="D75" s="41">
        <v>0</v>
      </c>
      <c r="E75" s="41">
        <v>0</v>
      </c>
      <c r="F75" s="41">
        <v>0</v>
      </c>
      <c r="G75" s="41">
        <v>0</v>
      </c>
      <c r="H75" s="25"/>
    </row>
    <row r="76" spans="1:8" ht="14.1" customHeight="1" x14ac:dyDescent="0.25">
      <c r="A76" s="25"/>
      <c r="B76" s="25"/>
      <c r="C76" s="36" t="s">
        <v>100</v>
      </c>
      <c r="D76" s="41">
        <v>0</v>
      </c>
      <c r="E76" s="41">
        <v>3311600000</v>
      </c>
      <c r="F76" s="41">
        <v>3330400000</v>
      </c>
      <c r="G76" s="41">
        <v>3335700000</v>
      </c>
      <c r="H76" s="25"/>
    </row>
    <row r="77" spans="1:8" ht="14.1" customHeight="1" x14ac:dyDescent="0.25">
      <c r="A77" s="25"/>
      <c r="B77" s="25"/>
      <c r="C77" s="1585" t="s">
        <v>101</v>
      </c>
      <c r="D77" s="1586"/>
      <c r="E77" s="1586"/>
      <c r="F77" s="1586"/>
      <c r="G77" s="1586"/>
      <c r="H77" s="25"/>
    </row>
    <row r="78" spans="1:8" ht="14.1" customHeight="1" x14ac:dyDescent="0.25">
      <c r="A78" s="25"/>
      <c r="B78" s="25"/>
      <c r="C78" s="29" t="s">
        <v>959</v>
      </c>
      <c r="D78" s="1585" t="s">
        <v>960</v>
      </c>
      <c r="E78" s="1586"/>
      <c r="F78" s="1586"/>
      <c r="G78" s="1586"/>
      <c r="H78" s="25"/>
    </row>
    <row r="79" spans="1:8" ht="14.1" customHeight="1" x14ac:dyDescent="0.25">
      <c r="A79" s="25"/>
      <c r="B79" s="25"/>
      <c r="C79" s="30" t="s">
        <v>50</v>
      </c>
      <c r="D79" s="1575" t="s">
        <v>961</v>
      </c>
      <c r="E79" s="1576"/>
      <c r="F79" s="1576"/>
      <c r="G79" s="1576"/>
      <c r="H79" s="25"/>
    </row>
    <row r="80" spans="1:8" ht="14.1" customHeight="1" x14ac:dyDescent="0.25">
      <c r="A80" s="25"/>
      <c r="B80" s="25"/>
      <c r="C80" s="31" t="s">
        <v>52</v>
      </c>
      <c r="D80" s="1587" t="s">
        <v>962</v>
      </c>
      <c r="E80" s="1588"/>
      <c r="F80" s="1588"/>
      <c r="G80" s="1588"/>
      <c r="H80" s="25"/>
    </row>
    <row r="81" spans="1:8" ht="14.1" customHeight="1" x14ac:dyDescent="0.25">
      <c r="A81" s="25"/>
      <c r="B81" s="25"/>
      <c r="C81" s="31" t="s">
        <v>54</v>
      </c>
      <c r="D81" s="1587" t="s">
        <v>963</v>
      </c>
      <c r="E81" s="1588"/>
      <c r="F81" s="1588"/>
      <c r="G81" s="1588"/>
      <c r="H81" s="25"/>
    </row>
    <row r="82" spans="1:8" ht="15" customHeight="1" x14ac:dyDescent="0.25">
      <c r="A82" s="25"/>
      <c r="B82" s="25"/>
      <c r="C82" s="32"/>
      <c r="D82" s="33">
        <v>2023</v>
      </c>
      <c r="E82" s="33">
        <v>2024</v>
      </c>
      <c r="F82" s="33">
        <v>2025</v>
      </c>
      <c r="G82" s="33">
        <v>2026</v>
      </c>
      <c r="H82" s="25"/>
    </row>
    <row r="83" spans="1:8" ht="15" customHeight="1" x14ac:dyDescent="0.25">
      <c r="A83" s="25"/>
      <c r="B83" s="25"/>
      <c r="C83" s="34"/>
      <c r="D83" s="35" t="s">
        <v>17</v>
      </c>
      <c r="E83" s="35" t="s">
        <v>18</v>
      </c>
      <c r="F83" s="35" t="s">
        <v>18</v>
      </c>
      <c r="G83" s="35" t="s">
        <v>18</v>
      </c>
      <c r="H83" s="25"/>
    </row>
    <row r="84" spans="1:8" ht="14.1" customHeight="1" x14ac:dyDescent="0.25">
      <c r="A84" s="25"/>
      <c r="B84" s="25"/>
      <c r="C84" s="38" t="s">
        <v>56</v>
      </c>
      <c r="D84" s="39" t="s">
        <v>210</v>
      </c>
      <c r="E84" s="39" t="s">
        <v>75</v>
      </c>
      <c r="F84" s="39" t="s">
        <v>75</v>
      </c>
      <c r="G84" s="39" t="s">
        <v>718</v>
      </c>
      <c r="H84" s="25"/>
    </row>
    <row r="85" spans="1:8" ht="14.1" customHeight="1" x14ac:dyDescent="0.25">
      <c r="A85" s="25"/>
      <c r="B85" s="25"/>
      <c r="C85" s="38" t="s">
        <v>59</v>
      </c>
      <c r="D85" s="39" t="s">
        <v>964</v>
      </c>
      <c r="E85" s="39" t="s">
        <v>75</v>
      </c>
      <c r="F85" s="39" t="s">
        <v>75</v>
      </c>
      <c r="G85" s="39" t="s">
        <v>965</v>
      </c>
      <c r="H85" s="25"/>
    </row>
    <row r="86" spans="1:8" ht="14.1" customHeight="1" x14ac:dyDescent="0.25">
      <c r="A86" s="25"/>
      <c r="B86" s="25"/>
      <c r="C86" s="38" t="s">
        <v>63</v>
      </c>
      <c r="D86" s="39" t="s">
        <v>966</v>
      </c>
      <c r="E86" s="39" t="s">
        <v>75</v>
      </c>
      <c r="F86" s="39" t="s">
        <v>75</v>
      </c>
      <c r="G86" s="39" t="s">
        <v>967</v>
      </c>
      <c r="H86" s="25"/>
    </row>
    <row r="87" spans="1:8" ht="14.1" customHeight="1" x14ac:dyDescent="0.25">
      <c r="A87" s="25"/>
      <c r="B87" s="25"/>
      <c r="C87" s="38" t="s">
        <v>68</v>
      </c>
      <c r="D87" s="39" t="s">
        <v>69</v>
      </c>
      <c r="E87" s="39" t="s">
        <v>206</v>
      </c>
      <c r="F87" s="39" t="s">
        <v>69</v>
      </c>
      <c r="G87" s="39" t="s">
        <v>69</v>
      </c>
      <c r="H87" s="25"/>
    </row>
    <row r="88" spans="1:8" ht="14.1" customHeight="1" x14ac:dyDescent="0.25">
      <c r="A88" s="25"/>
      <c r="B88" s="25"/>
      <c r="C88" s="38" t="s">
        <v>73</v>
      </c>
      <c r="D88" s="39" t="s">
        <v>69</v>
      </c>
      <c r="E88" s="39" t="s">
        <v>206</v>
      </c>
      <c r="F88" s="39" t="s">
        <v>69</v>
      </c>
      <c r="G88" s="39" t="s">
        <v>69</v>
      </c>
      <c r="H88" s="25"/>
    </row>
    <row r="89" spans="1:8" ht="14.1" customHeight="1" x14ac:dyDescent="0.25">
      <c r="A89" s="25"/>
      <c r="B89" s="25"/>
      <c r="C89" s="38" t="s">
        <v>77</v>
      </c>
      <c r="D89" s="39" t="s">
        <v>69</v>
      </c>
      <c r="E89" s="39" t="s">
        <v>206</v>
      </c>
      <c r="F89" s="39" t="s">
        <v>69</v>
      </c>
      <c r="G89" s="39" t="s">
        <v>69</v>
      </c>
      <c r="H89" s="25"/>
    </row>
    <row r="90" spans="1:8" ht="14.1" customHeight="1" x14ac:dyDescent="0.25">
      <c r="A90" s="25"/>
      <c r="B90" s="25"/>
      <c r="C90" s="1589" t="s">
        <v>81</v>
      </c>
      <c r="D90" s="1590"/>
      <c r="E90" s="1590"/>
      <c r="F90" s="1590"/>
      <c r="G90" s="1590"/>
      <c r="H90" s="25"/>
    </row>
    <row r="91" spans="1:8" ht="14.1" customHeight="1" x14ac:dyDescent="0.25">
      <c r="A91" s="25"/>
      <c r="B91" s="25"/>
      <c r="C91" s="32"/>
      <c r="D91" s="33">
        <v>2023</v>
      </c>
      <c r="E91" s="33">
        <v>2024</v>
      </c>
      <c r="F91" s="33">
        <v>2025</v>
      </c>
      <c r="G91" s="33">
        <v>2026</v>
      </c>
      <c r="H91" s="25"/>
    </row>
    <row r="92" spans="1:8" ht="14.1" customHeight="1" x14ac:dyDescent="0.25">
      <c r="A92" s="25"/>
      <c r="B92" s="25"/>
      <c r="C92" s="34"/>
      <c r="D92" s="35" t="s">
        <v>17</v>
      </c>
      <c r="E92" s="35" t="s">
        <v>18</v>
      </c>
      <c r="F92" s="35" t="s">
        <v>18</v>
      </c>
      <c r="G92" s="35" t="s">
        <v>18</v>
      </c>
      <c r="H92" s="25"/>
    </row>
    <row r="93" spans="1:8" ht="14.1" customHeight="1" x14ac:dyDescent="0.25">
      <c r="A93" s="25"/>
      <c r="B93" s="25"/>
      <c r="C93" s="40" t="s">
        <v>82</v>
      </c>
      <c r="D93" s="41">
        <v>0</v>
      </c>
      <c r="E93" s="41">
        <v>0</v>
      </c>
      <c r="F93" s="41">
        <v>0</v>
      </c>
      <c r="G93" s="41">
        <v>0</v>
      </c>
      <c r="H93" s="25"/>
    </row>
    <row r="94" spans="1:8" ht="14.1" customHeight="1" x14ac:dyDescent="0.25">
      <c r="A94" s="25"/>
      <c r="B94" s="25"/>
      <c r="C94" s="40" t="s">
        <v>83</v>
      </c>
      <c r="D94" s="41">
        <v>0</v>
      </c>
      <c r="E94" s="41">
        <v>0</v>
      </c>
      <c r="F94" s="41">
        <v>0</v>
      </c>
      <c r="G94" s="41">
        <v>0</v>
      </c>
      <c r="H94" s="25"/>
    </row>
    <row r="95" spans="1:8" ht="14.1" customHeight="1" x14ac:dyDescent="0.25">
      <c r="A95" s="25"/>
      <c r="B95" s="25"/>
      <c r="C95" s="40" t="s">
        <v>84</v>
      </c>
      <c r="D95" s="41">
        <v>0</v>
      </c>
      <c r="E95" s="41">
        <v>0</v>
      </c>
      <c r="F95" s="41">
        <v>0</v>
      </c>
      <c r="G95" s="41">
        <v>0</v>
      </c>
      <c r="H95" s="25"/>
    </row>
    <row r="96" spans="1:8" ht="14.1" customHeight="1" x14ac:dyDescent="0.25">
      <c r="A96" s="25"/>
      <c r="B96" s="25"/>
      <c r="C96" s="40" t="s">
        <v>85</v>
      </c>
      <c r="D96" s="41">
        <v>0</v>
      </c>
      <c r="E96" s="41">
        <v>0</v>
      </c>
      <c r="F96" s="41">
        <v>0</v>
      </c>
      <c r="G96" s="41">
        <v>0</v>
      </c>
      <c r="H96" s="25"/>
    </row>
    <row r="97" spans="1:8" ht="14.1" customHeight="1" x14ac:dyDescent="0.25">
      <c r="A97" s="25"/>
      <c r="B97" s="25"/>
      <c r="C97" s="40" t="s">
        <v>83</v>
      </c>
      <c r="D97" s="41">
        <v>0</v>
      </c>
      <c r="E97" s="41">
        <v>0</v>
      </c>
      <c r="F97" s="41">
        <v>0</v>
      </c>
      <c r="G97" s="41">
        <v>0</v>
      </c>
      <c r="H97" s="25"/>
    </row>
    <row r="98" spans="1:8" ht="14.1" customHeight="1" x14ac:dyDescent="0.25">
      <c r="A98" s="25"/>
      <c r="B98" s="25"/>
      <c r="C98" s="40" t="s">
        <v>84</v>
      </c>
      <c r="D98" s="41">
        <v>0</v>
      </c>
      <c r="E98" s="41">
        <v>0</v>
      </c>
      <c r="F98" s="41">
        <v>0</v>
      </c>
      <c r="G98" s="41">
        <v>0</v>
      </c>
      <c r="H98" s="25"/>
    </row>
    <row r="99" spans="1:8" ht="14.1" customHeight="1" x14ac:dyDescent="0.25">
      <c r="A99" s="25"/>
      <c r="B99" s="25"/>
      <c r="C99" s="40" t="s">
        <v>86</v>
      </c>
      <c r="D99" s="41">
        <v>0</v>
      </c>
      <c r="E99" s="41">
        <v>0</v>
      </c>
      <c r="F99" s="41">
        <v>0</v>
      </c>
      <c r="G99" s="41">
        <v>0</v>
      </c>
      <c r="H99" s="25"/>
    </row>
    <row r="100" spans="1:8" ht="14.1" customHeight="1" x14ac:dyDescent="0.25">
      <c r="A100" s="25"/>
      <c r="B100" s="25"/>
      <c r="C100" s="40" t="s">
        <v>83</v>
      </c>
      <c r="D100" s="41">
        <v>0</v>
      </c>
      <c r="E100" s="41">
        <v>0</v>
      </c>
      <c r="F100" s="41">
        <v>0</v>
      </c>
      <c r="G100" s="41">
        <v>0</v>
      </c>
      <c r="H100" s="25"/>
    </row>
    <row r="101" spans="1:8" ht="14.1" customHeight="1" x14ac:dyDescent="0.25">
      <c r="A101" s="25"/>
      <c r="B101" s="25"/>
      <c r="C101" s="40" t="s">
        <v>84</v>
      </c>
      <c r="D101" s="41">
        <v>0</v>
      </c>
      <c r="E101" s="41">
        <v>0</v>
      </c>
      <c r="F101" s="41">
        <v>0</v>
      </c>
      <c r="G101" s="41">
        <v>0</v>
      </c>
      <c r="H101" s="25"/>
    </row>
    <row r="102" spans="1:8" ht="14.1" customHeight="1" x14ac:dyDescent="0.25">
      <c r="A102" s="25"/>
      <c r="B102" s="25"/>
      <c r="C102" s="40" t="s">
        <v>87</v>
      </c>
      <c r="D102" s="41">
        <v>0</v>
      </c>
      <c r="E102" s="41">
        <v>0</v>
      </c>
      <c r="F102" s="41">
        <v>0</v>
      </c>
      <c r="G102" s="41">
        <v>0</v>
      </c>
      <c r="H102" s="25"/>
    </row>
    <row r="103" spans="1:8" ht="14.1" customHeight="1" x14ac:dyDescent="0.25">
      <c r="A103" s="25"/>
      <c r="B103" s="25"/>
      <c r="C103" s="40" t="s">
        <v>83</v>
      </c>
      <c r="D103" s="41">
        <v>0</v>
      </c>
      <c r="E103" s="41">
        <v>0</v>
      </c>
      <c r="F103" s="41">
        <v>0</v>
      </c>
      <c r="G103" s="41">
        <v>0</v>
      </c>
      <c r="H103" s="25"/>
    </row>
    <row r="104" spans="1:8" ht="14.1" customHeight="1" x14ac:dyDescent="0.25">
      <c r="A104" s="25"/>
      <c r="B104" s="25"/>
      <c r="C104" s="40" t="s">
        <v>84</v>
      </c>
      <c r="D104" s="41">
        <v>0</v>
      </c>
      <c r="E104" s="41">
        <v>0</v>
      </c>
      <c r="F104" s="41">
        <v>0</v>
      </c>
      <c r="G104" s="41">
        <v>0</v>
      </c>
      <c r="H104" s="25"/>
    </row>
    <row r="105" spans="1:8" ht="14.1" customHeight="1" x14ac:dyDescent="0.25">
      <c r="A105" s="25"/>
      <c r="B105" s="25"/>
      <c r="C105" s="40" t="s">
        <v>88</v>
      </c>
      <c r="D105" s="41">
        <v>0</v>
      </c>
      <c r="E105" s="41">
        <v>0</v>
      </c>
      <c r="F105" s="41">
        <v>0</v>
      </c>
      <c r="G105" s="41">
        <v>0</v>
      </c>
      <c r="H105" s="25"/>
    </row>
    <row r="106" spans="1:8" ht="14.1" customHeight="1" x14ac:dyDescent="0.25">
      <c r="A106" s="25"/>
      <c r="B106" s="25"/>
      <c r="C106" s="40" t="s">
        <v>83</v>
      </c>
      <c r="D106" s="41">
        <v>0</v>
      </c>
      <c r="E106" s="41">
        <v>0</v>
      </c>
      <c r="F106" s="41">
        <v>0</v>
      </c>
      <c r="G106" s="41">
        <v>0</v>
      </c>
      <c r="H106" s="25"/>
    </row>
    <row r="107" spans="1:8" ht="14.1" customHeight="1" x14ac:dyDescent="0.25">
      <c r="A107" s="25"/>
      <c r="B107" s="25"/>
      <c r="C107" s="40" t="s">
        <v>84</v>
      </c>
      <c r="D107" s="41">
        <v>0</v>
      </c>
      <c r="E107" s="41">
        <v>0</v>
      </c>
      <c r="F107" s="41">
        <v>0</v>
      </c>
      <c r="G107" s="41">
        <v>0</v>
      </c>
      <c r="H107" s="25"/>
    </row>
    <row r="108" spans="1:8" ht="14.1" customHeight="1" x14ac:dyDescent="0.25">
      <c r="A108" s="25"/>
      <c r="B108" s="25"/>
      <c r="C108" s="40" t="s">
        <v>89</v>
      </c>
      <c r="D108" s="41">
        <v>0</v>
      </c>
      <c r="E108" s="41">
        <v>0</v>
      </c>
      <c r="F108" s="41">
        <v>0</v>
      </c>
      <c r="G108" s="41">
        <v>0</v>
      </c>
      <c r="H108" s="25"/>
    </row>
    <row r="109" spans="1:8" ht="14.1" customHeight="1" x14ac:dyDescent="0.25">
      <c r="A109" s="25"/>
      <c r="B109" s="25"/>
      <c r="C109" s="40" t="s">
        <v>83</v>
      </c>
      <c r="D109" s="41">
        <v>0</v>
      </c>
      <c r="E109" s="41">
        <v>0</v>
      </c>
      <c r="F109" s="41">
        <v>0</v>
      </c>
      <c r="G109" s="41">
        <v>0</v>
      </c>
      <c r="H109" s="25"/>
    </row>
    <row r="110" spans="1:8" ht="14.1" customHeight="1" x14ac:dyDescent="0.25">
      <c r="A110" s="25"/>
      <c r="B110" s="25"/>
      <c r="C110" s="40" t="s">
        <v>84</v>
      </c>
      <c r="D110" s="41">
        <v>0</v>
      </c>
      <c r="E110" s="41">
        <v>0</v>
      </c>
      <c r="F110" s="41">
        <v>0</v>
      </c>
      <c r="G110" s="41">
        <v>0</v>
      </c>
      <c r="H110" s="25"/>
    </row>
    <row r="111" spans="1:8" ht="14.1" customHeight="1" x14ac:dyDescent="0.25">
      <c r="A111" s="25"/>
      <c r="B111" s="25"/>
      <c r="C111" s="40" t="s">
        <v>90</v>
      </c>
      <c r="D111" s="41">
        <v>0</v>
      </c>
      <c r="E111" s="41">
        <v>0</v>
      </c>
      <c r="F111" s="41">
        <v>0</v>
      </c>
      <c r="G111" s="41">
        <v>0</v>
      </c>
      <c r="H111" s="25"/>
    </row>
    <row r="112" spans="1:8" ht="14.1" customHeight="1" x14ac:dyDescent="0.25">
      <c r="A112" s="25"/>
      <c r="B112" s="25"/>
      <c r="C112" s="40" t="s">
        <v>83</v>
      </c>
      <c r="D112" s="41">
        <v>0</v>
      </c>
      <c r="E112" s="41">
        <v>0</v>
      </c>
      <c r="F112" s="41">
        <v>0</v>
      </c>
      <c r="G112" s="41">
        <v>0</v>
      </c>
      <c r="H112" s="25"/>
    </row>
    <row r="113" spans="1:8" ht="14.1" customHeight="1" x14ac:dyDescent="0.25">
      <c r="A113" s="25"/>
      <c r="B113" s="25"/>
      <c r="C113" s="40" t="s">
        <v>84</v>
      </c>
      <c r="D113" s="41">
        <v>0</v>
      </c>
      <c r="E113" s="41">
        <v>0</v>
      </c>
      <c r="F113" s="41">
        <v>0</v>
      </c>
      <c r="G113" s="41">
        <v>0</v>
      </c>
      <c r="H113" s="25"/>
    </row>
    <row r="114" spans="1:8" ht="14.1" customHeight="1" x14ac:dyDescent="0.25">
      <c r="A114" s="25"/>
      <c r="B114" s="25"/>
      <c r="C114" s="40" t="s">
        <v>91</v>
      </c>
      <c r="D114" s="41">
        <v>0</v>
      </c>
      <c r="E114" s="41">
        <v>0</v>
      </c>
      <c r="F114" s="41">
        <v>0</v>
      </c>
      <c r="G114" s="41">
        <v>0</v>
      </c>
      <c r="H114" s="25"/>
    </row>
    <row r="115" spans="1:8" ht="14.1" customHeight="1" x14ac:dyDescent="0.25">
      <c r="A115" s="25"/>
      <c r="B115" s="25"/>
      <c r="C115" s="40" t="s">
        <v>83</v>
      </c>
      <c r="D115" s="41">
        <v>0</v>
      </c>
      <c r="E115" s="41">
        <v>0</v>
      </c>
      <c r="F115" s="41">
        <v>0</v>
      </c>
      <c r="G115" s="41">
        <v>0</v>
      </c>
      <c r="H115" s="25"/>
    </row>
    <row r="116" spans="1:8" ht="14.1" customHeight="1" x14ac:dyDescent="0.25">
      <c r="A116" s="25"/>
      <c r="B116" s="25"/>
      <c r="C116" s="40" t="s">
        <v>92</v>
      </c>
      <c r="D116" s="41">
        <v>0</v>
      </c>
      <c r="E116" s="41">
        <v>0</v>
      </c>
      <c r="F116" s="41">
        <v>0</v>
      </c>
      <c r="G116" s="41">
        <v>0</v>
      </c>
      <c r="H116" s="25"/>
    </row>
    <row r="117" spans="1:8" ht="14.1" customHeight="1" x14ac:dyDescent="0.25">
      <c r="A117" s="25"/>
      <c r="B117" s="25"/>
      <c r="C117" s="40" t="s">
        <v>93</v>
      </c>
      <c r="D117" s="41">
        <v>0</v>
      </c>
      <c r="E117" s="41">
        <v>0</v>
      </c>
      <c r="F117" s="41">
        <v>0</v>
      </c>
      <c r="G117" s="41">
        <v>0</v>
      </c>
      <c r="H117" s="25"/>
    </row>
    <row r="118" spans="1:8" ht="14.1" customHeight="1" x14ac:dyDescent="0.25">
      <c r="A118" s="25"/>
      <c r="B118" s="25"/>
      <c r="C118" s="40" t="s">
        <v>94</v>
      </c>
      <c r="D118" s="41">
        <v>0</v>
      </c>
      <c r="E118" s="41">
        <v>0</v>
      </c>
      <c r="F118" s="41">
        <v>0</v>
      </c>
      <c r="G118" s="41">
        <v>0</v>
      </c>
      <c r="H118" s="25"/>
    </row>
    <row r="119" spans="1:8" ht="14.1" customHeight="1" x14ac:dyDescent="0.25">
      <c r="A119" s="25"/>
      <c r="B119" s="25"/>
      <c r="C119" s="40" t="s">
        <v>95</v>
      </c>
      <c r="D119" s="41">
        <v>0</v>
      </c>
      <c r="E119" s="41">
        <v>0</v>
      </c>
      <c r="F119" s="41">
        <v>0</v>
      </c>
      <c r="G119" s="41">
        <v>0</v>
      </c>
      <c r="H119" s="25"/>
    </row>
    <row r="120" spans="1:8" ht="14.1" customHeight="1" x14ac:dyDescent="0.25">
      <c r="A120" s="25"/>
      <c r="B120" s="25"/>
      <c r="C120" s="40" t="s">
        <v>96</v>
      </c>
      <c r="D120" s="41">
        <v>0</v>
      </c>
      <c r="E120" s="41">
        <v>0</v>
      </c>
      <c r="F120" s="41">
        <v>0</v>
      </c>
      <c r="G120" s="41">
        <v>76500000</v>
      </c>
      <c r="H120" s="25"/>
    </row>
    <row r="121" spans="1:8" ht="14.1" customHeight="1" x14ac:dyDescent="0.25">
      <c r="A121" s="25"/>
      <c r="B121" s="25"/>
      <c r="C121" s="40" t="s">
        <v>83</v>
      </c>
      <c r="D121" s="41">
        <v>0</v>
      </c>
      <c r="E121" s="41">
        <v>0</v>
      </c>
      <c r="F121" s="41">
        <v>0</v>
      </c>
      <c r="G121" s="41">
        <v>76500000</v>
      </c>
      <c r="H121" s="25"/>
    </row>
    <row r="122" spans="1:8" ht="14.1" customHeight="1" x14ac:dyDescent="0.25">
      <c r="A122" s="25"/>
      <c r="B122" s="25"/>
      <c r="C122" s="40" t="s">
        <v>92</v>
      </c>
      <c r="D122" s="41">
        <v>0</v>
      </c>
      <c r="E122" s="41">
        <v>0</v>
      </c>
      <c r="F122" s="41">
        <v>0</v>
      </c>
      <c r="G122" s="41">
        <v>0</v>
      </c>
      <c r="H122" s="25"/>
    </row>
    <row r="123" spans="1:8" ht="14.1" customHeight="1" x14ac:dyDescent="0.25">
      <c r="A123" s="25"/>
      <c r="B123" s="25"/>
      <c r="C123" s="40" t="s">
        <v>93</v>
      </c>
      <c r="D123" s="41">
        <v>0</v>
      </c>
      <c r="E123" s="41">
        <v>0</v>
      </c>
      <c r="F123" s="41">
        <v>0</v>
      </c>
      <c r="G123" s="41">
        <v>0</v>
      </c>
      <c r="H123" s="25"/>
    </row>
    <row r="124" spans="1:8" ht="14.1" customHeight="1" x14ac:dyDescent="0.25">
      <c r="A124" s="25"/>
      <c r="B124" s="25"/>
      <c r="C124" s="40" t="s">
        <v>94</v>
      </c>
      <c r="D124" s="41">
        <v>0</v>
      </c>
      <c r="E124" s="41">
        <v>0</v>
      </c>
      <c r="F124" s="41">
        <v>0</v>
      </c>
      <c r="G124" s="41">
        <v>0</v>
      </c>
      <c r="H124" s="25"/>
    </row>
    <row r="125" spans="1:8" ht="14.1" customHeight="1" x14ac:dyDescent="0.25">
      <c r="A125" s="25"/>
      <c r="B125" s="25"/>
      <c r="C125" s="40" t="s">
        <v>95</v>
      </c>
      <c r="D125" s="41">
        <v>0</v>
      </c>
      <c r="E125" s="41">
        <v>0</v>
      </c>
      <c r="F125" s="41">
        <v>0</v>
      </c>
      <c r="G125" s="41">
        <v>0</v>
      </c>
      <c r="H125" s="25"/>
    </row>
    <row r="126" spans="1:8" ht="14.1" customHeight="1" x14ac:dyDescent="0.25">
      <c r="A126" s="25"/>
      <c r="B126" s="25"/>
      <c r="C126" s="40" t="s">
        <v>97</v>
      </c>
      <c r="D126" s="41">
        <v>0</v>
      </c>
      <c r="E126" s="41">
        <v>0</v>
      </c>
      <c r="F126" s="41">
        <v>0</v>
      </c>
      <c r="G126" s="41">
        <v>0</v>
      </c>
      <c r="H126" s="25"/>
    </row>
    <row r="127" spans="1:8" ht="14.1" customHeight="1" x14ac:dyDescent="0.25">
      <c r="A127" s="25"/>
      <c r="B127" s="25"/>
      <c r="C127" s="40" t="s">
        <v>83</v>
      </c>
      <c r="D127" s="41">
        <v>0</v>
      </c>
      <c r="E127" s="41">
        <v>0</v>
      </c>
      <c r="F127" s="41">
        <v>0</v>
      </c>
      <c r="G127" s="41">
        <v>0</v>
      </c>
      <c r="H127" s="25"/>
    </row>
    <row r="128" spans="1:8" ht="14.1" customHeight="1" x14ac:dyDescent="0.25">
      <c r="A128" s="25"/>
      <c r="B128" s="25"/>
      <c r="C128" s="40" t="s">
        <v>92</v>
      </c>
      <c r="D128" s="41">
        <v>0</v>
      </c>
      <c r="E128" s="41">
        <v>0</v>
      </c>
      <c r="F128" s="41">
        <v>0</v>
      </c>
      <c r="G128" s="41">
        <v>0</v>
      </c>
      <c r="H128" s="25"/>
    </row>
    <row r="129" spans="1:8" ht="14.1" customHeight="1" x14ac:dyDescent="0.25">
      <c r="A129" s="25"/>
      <c r="B129" s="25"/>
      <c r="C129" s="40" t="s">
        <v>93</v>
      </c>
      <c r="D129" s="41">
        <v>0</v>
      </c>
      <c r="E129" s="41">
        <v>0</v>
      </c>
      <c r="F129" s="41">
        <v>0</v>
      </c>
      <c r="G129" s="41">
        <v>0</v>
      </c>
      <c r="H129" s="25"/>
    </row>
    <row r="130" spans="1:8" ht="14.1" customHeight="1" x14ac:dyDescent="0.25">
      <c r="A130" s="25"/>
      <c r="B130" s="25"/>
      <c r="C130" s="40" t="s">
        <v>94</v>
      </c>
      <c r="D130" s="41">
        <v>0</v>
      </c>
      <c r="E130" s="41">
        <v>0</v>
      </c>
      <c r="F130" s="41">
        <v>0</v>
      </c>
      <c r="G130" s="41">
        <v>0</v>
      </c>
      <c r="H130" s="25"/>
    </row>
    <row r="131" spans="1:8" ht="14.1" customHeight="1" x14ac:dyDescent="0.25">
      <c r="A131" s="25"/>
      <c r="B131" s="25"/>
      <c r="C131" s="40" t="s">
        <v>95</v>
      </c>
      <c r="D131" s="41">
        <v>0</v>
      </c>
      <c r="E131" s="41">
        <v>0</v>
      </c>
      <c r="F131" s="41">
        <v>0</v>
      </c>
      <c r="G131" s="41">
        <v>0</v>
      </c>
      <c r="H131" s="25"/>
    </row>
    <row r="132" spans="1:8" ht="14.1" customHeight="1" x14ac:dyDescent="0.25">
      <c r="A132" s="25"/>
      <c r="B132" s="25"/>
      <c r="C132" s="40" t="s">
        <v>98</v>
      </c>
      <c r="D132" s="41">
        <v>0</v>
      </c>
      <c r="E132" s="41">
        <v>0</v>
      </c>
      <c r="F132" s="41">
        <v>0</v>
      </c>
      <c r="G132" s="41">
        <v>0</v>
      </c>
      <c r="H132" s="25"/>
    </row>
    <row r="133" spans="1:8" ht="14.1" customHeight="1" x14ac:dyDescent="0.25">
      <c r="A133" s="25"/>
      <c r="B133" s="25"/>
      <c r="C133" s="40" t="s">
        <v>99</v>
      </c>
      <c r="D133" s="41">
        <v>0</v>
      </c>
      <c r="E133" s="41">
        <v>0</v>
      </c>
      <c r="F133" s="41">
        <v>0</v>
      </c>
      <c r="G133" s="41">
        <v>0</v>
      </c>
      <c r="H133" s="25"/>
    </row>
    <row r="134" spans="1:8" ht="14.1" customHeight="1" x14ac:dyDescent="0.25">
      <c r="A134" s="25"/>
      <c r="B134" s="25"/>
      <c r="C134" s="36" t="s">
        <v>100</v>
      </c>
      <c r="D134" s="41">
        <v>0</v>
      </c>
      <c r="E134" s="41">
        <v>0</v>
      </c>
      <c r="F134" s="41">
        <v>0</v>
      </c>
      <c r="G134" s="41">
        <v>76500000</v>
      </c>
      <c r="H134" s="25"/>
    </row>
    <row r="135" spans="1:8" ht="14.1" customHeight="1" x14ac:dyDescent="0.25">
      <c r="A135" s="25"/>
      <c r="B135" s="25"/>
      <c r="C135" s="29" t="s">
        <v>968</v>
      </c>
      <c r="D135" s="1585" t="s">
        <v>969</v>
      </c>
      <c r="E135" s="1586"/>
      <c r="F135" s="1586"/>
      <c r="G135" s="1586"/>
      <c r="H135" s="25"/>
    </row>
    <row r="136" spans="1:8" ht="14.1" customHeight="1" x14ac:dyDescent="0.25">
      <c r="A136" s="25"/>
      <c r="B136" s="25"/>
      <c r="C136" s="30" t="s">
        <v>50</v>
      </c>
      <c r="D136" s="1575" t="s">
        <v>970</v>
      </c>
      <c r="E136" s="1576"/>
      <c r="F136" s="1576"/>
      <c r="G136" s="1576"/>
      <c r="H136" s="25"/>
    </row>
    <row r="137" spans="1:8" ht="14.1" customHeight="1" x14ac:dyDescent="0.25">
      <c r="A137" s="25"/>
      <c r="B137" s="25"/>
      <c r="C137" s="31" t="s">
        <v>52</v>
      </c>
      <c r="D137" s="1587" t="s">
        <v>971</v>
      </c>
      <c r="E137" s="1588"/>
      <c r="F137" s="1588"/>
      <c r="G137" s="1588"/>
      <c r="H137" s="25"/>
    </row>
    <row r="138" spans="1:8" ht="14.1" customHeight="1" x14ac:dyDescent="0.25">
      <c r="A138" s="25"/>
      <c r="B138" s="25"/>
      <c r="C138" s="31" t="s">
        <v>54</v>
      </c>
      <c r="D138" s="1587" t="s">
        <v>972</v>
      </c>
      <c r="E138" s="1588"/>
      <c r="F138" s="1588"/>
      <c r="G138" s="1588"/>
      <c r="H138" s="25"/>
    </row>
    <row r="139" spans="1:8" ht="15" customHeight="1" x14ac:dyDescent="0.25">
      <c r="A139" s="25"/>
      <c r="B139" s="25"/>
      <c r="C139" s="32"/>
      <c r="D139" s="33">
        <v>2023</v>
      </c>
      <c r="E139" s="33">
        <v>2024</v>
      </c>
      <c r="F139" s="33">
        <v>2025</v>
      </c>
      <c r="G139" s="33">
        <v>2026</v>
      </c>
      <c r="H139" s="25"/>
    </row>
    <row r="140" spans="1:8" ht="15" customHeight="1" x14ac:dyDescent="0.25">
      <c r="A140" s="25"/>
      <c r="B140" s="25"/>
      <c r="C140" s="34"/>
      <c r="D140" s="35" t="s">
        <v>17</v>
      </c>
      <c r="E140" s="35" t="s">
        <v>18</v>
      </c>
      <c r="F140" s="35" t="s">
        <v>18</v>
      </c>
      <c r="G140" s="35" t="s">
        <v>18</v>
      </c>
      <c r="H140" s="25"/>
    </row>
    <row r="141" spans="1:8" ht="14.1" customHeight="1" x14ac:dyDescent="0.25">
      <c r="A141" s="25"/>
      <c r="B141" s="25"/>
      <c r="C141" s="38" t="s">
        <v>56</v>
      </c>
      <c r="D141" s="39" t="s">
        <v>212</v>
      </c>
      <c r="E141" s="39" t="s">
        <v>718</v>
      </c>
      <c r="F141" s="39" t="s">
        <v>128</v>
      </c>
      <c r="G141" s="39" t="s">
        <v>128</v>
      </c>
      <c r="H141" s="25"/>
    </row>
    <row r="142" spans="1:8" ht="14.1" customHeight="1" x14ac:dyDescent="0.25">
      <c r="A142" s="25"/>
      <c r="B142" s="25"/>
      <c r="C142" s="38" t="s">
        <v>59</v>
      </c>
      <c r="D142" s="39" t="s">
        <v>75</v>
      </c>
      <c r="E142" s="39" t="s">
        <v>973</v>
      </c>
      <c r="F142" s="39" t="s">
        <v>974</v>
      </c>
      <c r="G142" s="39" t="s">
        <v>975</v>
      </c>
      <c r="H142" s="25"/>
    </row>
    <row r="143" spans="1:8" ht="14.1" customHeight="1" x14ac:dyDescent="0.25">
      <c r="A143" s="25"/>
      <c r="B143" s="25"/>
      <c r="C143" s="38" t="s">
        <v>63</v>
      </c>
      <c r="D143" s="39" t="s">
        <v>75</v>
      </c>
      <c r="E143" s="39" t="s">
        <v>976</v>
      </c>
      <c r="F143" s="39" t="s">
        <v>974</v>
      </c>
      <c r="G143" s="39" t="s">
        <v>975</v>
      </c>
      <c r="H143" s="25"/>
    </row>
    <row r="144" spans="1:8" ht="14.1" customHeight="1" x14ac:dyDescent="0.25">
      <c r="A144" s="25"/>
      <c r="B144" s="25"/>
      <c r="C144" s="38" t="s">
        <v>68</v>
      </c>
      <c r="D144" s="39" t="s">
        <v>69</v>
      </c>
      <c r="E144" s="39" t="s">
        <v>977</v>
      </c>
      <c r="F144" s="39" t="s">
        <v>418</v>
      </c>
      <c r="G144" s="39" t="s">
        <v>75</v>
      </c>
      <c r="H144" s="25"/>
    </row>
    <row r="145" spans="1:8" ht="14.1" customHeight="1" x14ac:dyDescent="0.25">
      <c r="A145" s="25"/>
      <c r="B145" s="25"/>
      <c r="C145" s="38" t="s">
        <v>73</v>
      </c>
      <c r="D145" s="39" t="s">
        <v>69</v>
      </c>
      <c r="E145" s="39" t="s">
        <v>69</v>
      </c>
      <c r="F145" s="39" t="s">
        <v>978</v>
      </c>
      <c r="G145" s="39" t="s">
        <v>979</v>
      </c>
      <c r="H145" s="25"/>
    </row>
    <row r="146" spans="1:8" ht="14.1" customHeight="1" x14ac:dyDescent="0.25">
      <c r="A146" s="25"/>
      <c r="B146" s="25"/>
      <c r="C146" s="38" t="s">
        <v>77</v>
      </c>
      <c r="D146" s="39" t="s">
        <v>69</v>
      </c>
      <c r="E146" s="39" t="s">
        <v>69</v>
      </c>
      <c r="F146" s="39" t="s">
        <v>980</v>
      </c>
      <c r="G146" s="39" t="s">
        <v>979</v>
      </c>
      <c r="H146" s="25"/>
    </row>
    <row r="147" spans="1:8" ht="14.1" customHeight="1" x14ac:dyDescent="0.25">
      <c r="A147" s="25"/>
      <c r="B147" s="25"/>
      <c r="C147" s="1589" t="s">
        <v>81</v>
      </c>
      <c r="D147" s="1590"/>
      <c r="E147" s="1590"/>
      <c r="F147" s="1590"/>
      <c r="G147" s="1590"/>
      <c r="H147" s="25"/>
    </row>
    <row r="148" spans="1:8" ht="14.1" customHeight="1" x14ac:dyDescent="0.25">
      <c r="A148" s="25"/>
      <c r="B148" s="25"/>
      <c r="C148" s="32"/>
      <c r="D148" s="33">
        <v>2023</v>
      </c>
      <c r="E148" s="33">
        <v>2024</v>
      </c>
      <c r="F148" s="33">
        <v>2025</v>
      </c>
      <c r="G148" s="33">
        <v>2026</v>
      </c>
      <c r="H148" s="25"/>
    </row>
    <row r="149" spans="1:8" ht="14.1" customHeight="1" x14ac:dyDescent="0.25">
      <c r="A149" s="25"/>
      <c r="B149" s="25"/>
      <c r="C149" s="34"/>
      <c r="D149" s="35" t="s">
        <v>17</v>
      </c>
      <c r="E149" s="35" t="s">
        <v>18</v>
      </c>
      <c r="F149" s="35" t="s">
        <v>18</v>
      </c>
      <c r="G149" s="35" t="s">
        <v>18</v>
      </c>
      <c r="H149" s="25"/>
    </row>
    <row r="150" spans="1:8" ht="14.1" customHeight="1" x14ac:dyDescent="0.25">
      <c r="A150" s="25"/>
      <c r="B150" s="25"/>
      <c r="C150" s="40" t="s">
        <v>82</v>
      </c>
      <c r="D150" s="41">
        <v>0</v>
      </c>
      <c r="E150" s="41">
        <v>0</v>
      </c>
      <c r="F150" s="41">
        <v>0</v>
      </c>
      <c r="G150" s="41">
        <v>0</v>
      </c>
      <c r="H150" s="25"/>
    </row>
    <row r="151" spans="1:8" ht="14.1" customHeight="1" x14ac:dyDescent="0.25">
      <c r="A151" s="25"/>
      <c r="B151" s="25"/>
      <c r="C151" s="40" t="s">
        <v>83</v>
      </c>
      <c r="D151" s="41">
        <v>0</v>
      </c>
      <c r="E151" s="41">
        <v>0</v>
      </c>
      <c r="F151" s="41">
        <v>0</v>
      </c>
      <c r="G151" s="41">
        <v>0</v>
      </c>
      <c r="H151" s="25"/>
    </row>
    <row r="152" spans="1:8" ht="14.1" customHeight="1" x14ac:dyDescent="0.25">
      <c r="A152" s="25"/>
      <c r="B152" s="25"/>
      <c r="C152" s="40" t="s">
        <v>84</v>
      </c>
      <c r="D152" s="41">
        <v>0</v>
      </c>
      <c r="E152" s="41">
        <v>0</v>
      </c>
      <c r="F152" s="41">
        <v>0</v>
      </c>
      <c r="G152" s="41">
        <v>0</v>
      </c>
      <c r="H152" s="25"/>
    </row>
    <row r="153" spans="1:8" ht="14.1" customHeight="1" x14ac:dyDescent="0.25">
      <c r="A153" s="25"/>
      <c r="B153" s="25"/>
      <c r="C153" s="40" t="s">
        <v>85</v>
      </c>
      <c r="D153" s="41">
        <v>0</v>
      </c>
      <c r="E153" s="41">
        <v>0</v>
      </c>
      <c r="F153" s="41">
        <v>0</v>
      </c>
      <c r="G153" s="41">
        <v>0</v>
      </c>
      <c r="H153" s="25"/>
    </row>
    <row r="154" spans="1:8" ht="14.1" customHeight="1" x14ac:dyDescent="0.25">
      <c r="A154" s="25"/>
      <c r="B154" s="25"/>
      <c r="C154" s="40" t="s">
        <v>83</v>
      </c>
      <c r="D154" s="41">
        <v>0</v>
      </c>
      <c r="E154" s="41">
        <v>0</v>
      </c>
      <c r="F154" s="41">
        <v>0</v>
      </c>
      <c r="G154" s="41">
        <v>0</v>
      </c>
      <c r="H154" s="25"/>
    </row>
    <row r="155" spans="1:8" ht="14.1" customHeight="1" x14ac:dyDescent="0.25">
      <c r="A155" s="25"/>
      <c r="B155" s="25"/>
      <c r="C155" s="40" t="s">
        <v>84</v>
      </c>
      <c r="D155" s="41">
        <v>0</v>
      </c>
      <c r="E155" s="41">
        <v>0</v>
      </c>
      <c r="F155" s="41">
        <v>0</v>
      </c>
      <c r="G155" s="41">
        <v>0</v>
      </c>
      <c r="H155" s="25"/>
    </row>
    <row r="156" spans="1:8" ht="14.1" customHeight="1" x14ac:dyDescent="0.25">
      <c r="A156" s="25"/>
      <c r="B156" s="25"/>
      <c r="C156" s="40" t="s">
        <v>86</v>
      </c>
      <c r="D156" s="41">
        <v>0</v>
      </c>
      <c r="E156" s="41">
        <v>0</v>
      </c>
      <c r="F156" s="41">
        <v>0</v>
      </c>
      <c r="G156" s="41">
        <v>0</v>
      </c>
      <c r="H156" s="25"/>
    </row>
    <row r="157" spans="1:8" ht="14.1" customHeight="1" x14ac:dyDescent="0.25">
      <c r="A157" s="25"/>
      <c r="B157" s="25"/>
      <c r="C157" s="40" t="s">
        <v>83</v>
      </c>
      <c r="D157" s="41">
        <v>0</v>
      </c>
      <c r="E157" s="41">
        <v>0</v>
      </c>
      <c r="F157" s="41">
        <v>0</v>
      </c>
      <c r="G157" s="41">
        <v>0</v>
      </c>
      <c r="H157" s="25"/>
    </row>
    <row r="158" spans="1:8" ht="14.1" customHeight="1" x14ac:dyDescent="0.25">
      <c r="A158" s="25"/>
      <c r="B158" s="25"/>
      <c r="C158" s="40" t="s">
        <v>84</v>
      </c>
      <c r="D158" s="41">
        <v>0</v>
      </c>
      <c r="E158" s="41">
        <v>0</v>
      </c>
      <c r="F158" s="41">
        <v>0</v>
      </c>
      <c r="G158" s="41">
        <v>0</v>
      </c>
      <c r="H158" s="25"/>
    </row>
    <row r="159" spans="1:8" ht="14.1" customHeight="1" x14ac:dyDescent="0.25">
      <c r="A159" s="25"/>
      <c r="B159" s="25"/>
      <c r="C159" s="40" t="s">
        <v>87</v>
      </c>
      <c r="D159" s="41">
        <v>0</v>
      </c>
      <c r="E159" s="41">
        <v>0</v>
      </c>
      <c r="F159" s="41">
        <v>0</v>
      </c>
      <c r="G159" s="41">
        <v>0</v>
      </c>
      <c r="H159" s="25"/>
    </row>
    <row r="160" spans="1:8" ht="14.1" customHeight="1" x14ac:dyDescent="0.25">
      <c r="A160" s="25"/>
      <c r="B160" s="25"/>
      <c r="C160" s="40" t="s">
        <v>83</v>
      </c>
      <c r="D160" s="41">
        <v>0</v>
      </c>
      <c r="E160" s="41">
        <v>0</v>
      </c>
      <c r="F160" s="41">
        <v>0</v>
      </c>
      <c r="G160" s="41">
        <v>0</v>
      </c>
      <c r="H160" s="25"/>
    </row>
    <row r="161" spans="1:8" ht="14.1" customHeight="1" x14ac:dyDescent="0.25">
      <c r="A161" s="25"/>
      <c r="B161" s="25"/>
      <c r="C161" s="40" t="s">
        <v>84</v>
      </c>
      <c r="D161" s="41">
        <v>0</v>
      </c>
      <c r="E161" s="41">
        <v>0</v>
      </c>
      <c r="F161" s="41">
        <v>0</v>
      </c>
      <c r="G161" s="41">
        <v>0</v>
      </c>
      <c r="H161" s="25"/>
    </row>
    <row r="162" spans="1:8" ht="14.1" customHeight="1" x14ac:dyDescent="0.25">
      <c r="A162" s="25"/>
      <c r="B162" s="25"/>
      <c r="C162" s="40" t="s">
        <v>88</v>
      </c>
      <c r="D162" s="41">
        <v>0</v>
      </c>
      <c r="E162" s="41">
        <v>0</v>
      </c>
      <c r="F162" s="41">
        <v>0</v>
      </c>
      <c r="G162" s="41">
        <v>0</v>
      </c>
      <c r="H162" s="25"/>
    </row>
    <row r="163" spans="1:8" ht="14.1" customHeight="1" x14ac:dyDescent="0.25">
      <c r="A163" s="25"/>
      <c r="B163" s="25"/>
      <c r="C163" s="40" t="s">
        <v>83</v>
      </c>
      <c r="D163" s="41">
        <v>0</v>
      </c>
      <c r="E163" s="41">
        <v>0</v>
      </c>
      <c r="F163" s="41">
        <v>0</v>
      </c>
      <c r="G163" s="41">
        <v>0</v>
      </c>
      <c r="H163" s="25"/>
    </row>
    <row r="164" spans="1:8" ht="14.1" customHeight="1" x14ac:dyDescent="0.25">
      <c r="A164" s="25"/>
      <c r="B164" s="25"/>
      <c r="C164" s="40" t="s">
        <v>84</v>
      </c>
      <c r="D164" s="41">
        <v>0</v>
      </c>
      <c r="E164" s="41">
        <v>0</v>
      </c>
      <c r="F164" s="41">
        <v>0</v>
      </c>
      <c r="G164" s="41">
        <v>0</v>
      </c>
      <c r="H164" s="25"/>
    </row>
    <row r="165" spans="1:8" ht="14.1" customHeight="1" x14ac:dyDescent="0.25">
      <c r="A165" s="25"/>
      <c r="B165" s="25"/>
      <c r="C165" s="40" t="s">
        <v>89</v>
      </c>
      <c r="D165" s="41">
        <v>0</v>
      </c>
      <c r="E165" s="41">
        <v>0</v>
      </c>
      <c r="F165" s="41">
        <v>0</v>
      </c>
      <c r="G165" s="41">
        <v>0</v>
      </c>
      <c r="H165" s="25"/>
    </row>
    <row r="166" spans="1:8" ht="14.1" customHeight="1" x14ac:dyDescent="0.25">
      <c r="A166" s="25"/>
      <c r="B166" s="25"/>
      <c r="C166" s="40" t="s">
        <v>83</v>
      </c>
      <c r="D166" s="41">
        <v>0</v>
      </c>
      <c r="E166" s="41">
        <v>0</v>
      </c>
      <c r="F166" s="41">
        <v>0</v>
      </c>
      <c r="G166" s="41">
        <v>0</v>
      </c>
      <c r="H166" s="25"/>
    </row>
    <row r="167" spans="1:8" ht="14.1" customHeight="1" x14ac:dyDescent="0.25">
      <c r="A167" s="25"/>
      <c r="B167" s="25"/>
      <c r="C167" s="40" t="s">
        <v>84</v>
      </c>
      <c r="D167" s="41">
        <v>0</v>
      </c>
      <c r="E167" s="41">
        <v>0</v>
      </c>
      <c r="F167" s="41">
        <v>0</v>
      </c>
      <c r="G167" s="41">
        <v>0</v>
      </c>
      <c r="H167" s="25"/>
    </row>
    <row r="168" spans="1:8" ht="14.1" customHeight="1" x14ac:dyDescent="0.25">
      <c r="A168" s="25"/>
      <c r="B168" s="25"/>
      <c r="C168" s="40" t="s">
        <v>90</v>
      </c>
      <c r="D168" s="41">
        <v>0</v>
      </c>
      <c r="E168" s="41">
        <v>0</v>
      </c>
      <c r="F168" s="41">
        <v>0</v>
      </c>
      <c r="G168" s="41">
        <v>0</v>
      </c>
      <c r="H168" s="25"/>
    </row>
    <row r="169" spans="1:8" ht="14.1" customHeight="1" x14ac:dyDescent="0.25">
      <c r="A169" s="25"/>
      <c r="B169" s="25"/>
      <c r="C169" s="40" t="s">
        <v>83</v>
      </c>
      <c r="D169" s="41">
        <v>0</v>
      </c>
      <c r="E169" s="41">
        <v>0</v>
      </c>
      <c r="F169" s="41">
        <v>0</v>
      </c>
      <c r="G169" s="41">
        <v>0</v>
      </c>
      <c r="H169" s="25"/>
    </row>
    <row r="170" spans="1:8" ht="14.1" customHeight="1" x14ac:dyDescent="0.25">
      <c r="A170" s="25"/>
      <c r="B170" s="25"/>
      <c r="C170" s="40" t="s">
        <v>84</v>
      </c>
      <c r="D170" s="41">
        <v>0</v>
      </c>
      <c r="E170" s="41">
        <v>0</v>
      </c>
      <c r="F170" s="41">
        <v>0</v>
      </c>
      <c r="G170" s="41">
        <v>0</v>
      </c>
      <c r="H170" s="25"/>
    </row>
    <row r="171" spans="1:8" ht="14.1" customHeight="1" x14ac:dyDescent="0.25">
      <c r="A171" s="25"/>
      <c r="B171" s="25"/>
      <c r="C171" s="40" t="s">
        <v>91</v>
      </c>
      <c r="D171" s="41">
        <v>0</v>
      </c>
      <c r="E171" s="41">
        <v>0</v>
      </c>
      <c r="F171" s="41">
        <v>0</v>
      </c>
      <c r="G171" s="41">
        <v>0</v>
      </c>
      <c r="H171" s="25"/>
    </row>
    <row r="172" spans="1:8" ht="14.1" customHeight="1" x14ac:dyDescent="0.25">
      <c r="A172" s="25"/>
      <c r="B172" s="25"/>
      <c r="C172" s="40" t="s">
        <v>83</v>
      </c>
      <c r="D172" s="41">
        <v>0</v>
      </c>
      <c r="E172" s="41">
        <v>0</v>
      </c>
      <c r="F172" s="41">
        <v>0</v>
      </c>
      <c r="G172" s="41">
        <v>0</v>
      </c>
      <c r="H172" s="25"/>
    </row>
    <row r="173" spans="1:8" ht="14.1" customHeight="1" x14ac:dyDescent="0.25">
      <c r="A173" s="25"/>
      <c r="B173" s="25"/>
      <c r="C173" s="40" t="s">
        <v>92</v>
      </c>
      <c r="D173" s="41">
        <v>0</v>
      </c>
      <c r="E173" s="41">
        <v>0</v>
      </c>
      <c r="F173" s="41">
        <v>0</v>
      </c>
      <c r="G173" s="41">
        <v>0</v>
      </c>
      <c r="H173" s="25"/>
    </row>
    <row r="174" spans="1:8" ht="14.1" customHeight="1" x14ac:dyDescent="0.25">
      <c r="A174" s="25"/>
      <c r="B174" s="25"/>
      <c r="C174" s="40" t="s">
        <v>93</v>
      </c>
      <c r="D174" s="41">
        <v>0</v>
      </c>
      <c r="E174" s="41">
        <v>0</v>
      </c>
      <c r="F174" s="41">
        <v>0</v>
      </c>
      <c r="G174" s="41">
        <v>0</v>
      </c>
      <c r="H174" s="25"/>
    </row>
    <row r="175" spans="1:8" ht="14.1" customHeight="1" x14ac:dyDescent="0.25">
      <c r="A175" s="25"/>
      <c r="B175" s="25"/>
      <c r="C175" s="40" t="s">
        <v>94</v>
      </c>
      <c r="D175" s="41">
        <v>0</v>
      </c>
      <c r="E175" s="41">
        <v>0</v>
      </c>
      <c r="F175" s="41">
        <v>0</v>
      </c>
      <c r="G175" s="41">
        <v>0</v>
      </c>
      <c r="H175" s="25"/>
    </row>
    <row r="176" spans="1:8" ht="14.1" customHeight="1" x14ac:dyDescent="0.25">
      <c r="A176" s="25"/>
      <c r="B176" s="25"/>
      <c r="C176" s="40" t="s">
        <v>95</v>
      </c>
      <c r="D176" s="41">
        <v>0</v>
      </c>
      <c r="E176" s="41">
        <v>0</v>
      </c>
      <c r="F176" s="41">
        <v>0</v>
      </c>
      <c r="G176" s="41">
        <v>0</v>
      </c>
      <c r="H176" s="25"/>
    </row>
    <row r="177" spans="1:8" ht="14.1" customHeight="1" x14ac:dyDescent="0.25">
      <c r="A177" s="25"/>
      <c r="B177" s="25"/>
      <c r="C177" s="40" t="s">
        <v>96</v>
      </c>
      <c r="D177" s="41">
        <v>0</v>
      </c>
      <c r="E177" s="41">
        <v>235000000</v>
      </c>
      <c r="F177" s="41">
        <v>185000000</v>
      </c>
      <c r="G177" s="41">
        <v>108500000</v>
      </c>
      <c r="H177" s="25"/>
    </row>
    <row r="178" spans="1:8" ht="14.1" customHeight="1" x14ac:dyDescent="0.25">
      <c r="A178" s="25"/>
      <c r="B178" s="25"/>
      <c r="C178" s="40" t="s">
        <v>83</v>
      </c>
      <c r="D178" s="41">
        <v>0</v>
      </c>
      <c r="E178" s="41">
        <v>235000000</v>
      </c>
      <c r="F178" s="41">
        <v>185000000</v>
      </c>
      <c r="G178" s="41">
        <v>108500000</v>
      </c>
      <c r="H178" s="25"/>
    </row>
    <row r="179" spans="1:8" ht="14.1" customHeight="1" x14ac:dyDescent="0.25">
      <c r="A179" s="25"/>
      <c r="B179" s="25"/>
      <c r="C179" s="40" t="s">
        <v>92</v>
      </c>
      <c r="D179" s="41">
        <v>0</v>
      </c>
      <c r="E179" s="41">
        <v>0</v>
      </c>
      <c r="F179" s="41">
        <v>0</v>
      </c>
      <c r="G179" s="41">
        <v>0</v>
      </c>
      <c r="H179" s="25"/>
    </row>
    <row r="180" spans="1:8" ht="14.1" customHeight="1" x14ac:dyDescent="0.25">
      <c r="A180" s="25"/>
      <c r="B180" s="25"/>
      <c r="C180" s="40" t="s">
        <v>93</v>
      </c>
      <c r="D180" s="41">
        <v>0</v>
      </c>
      <c r="E180" s="41">
        <v>0</v>
      </c>
      <c r="F180" s="41">
        <v>0</v>
      </c>
      <c r="G180" s="41">
        <v>0</v>
      </c>
      <c r="H180" s="25"/>
    </row>
    <row r="181" spans="1:8" ht="14.1" customHeight="1" x14ac:dyDescent="0.25">
      <c r="A181" s="25"/>
      <c r="B181" s="25"/>
      <c r="C181" s="40" t="s">
        <v>94</v>
      </c>
      <c r="D181" s="41">
        <v>0</v>
      </c>
      <c r="E181" s="41">
        <v>0</v>
      </c>
      <c r="F181" s="41">
        <v>0</v>
      </c>
      <c r="G181" s="41">
        <v>0</v>
      </c>
      <c r="H181" s="25"/>
    </row>
    <row r="182" spans="1:8" ht="14.1" customHeight="1" x14ac:dyDescent="0.25">
      <c r="A182" s="25"/>
      <c r="B182" s="25"/>
      <c r="C182" s="40" t="s">
        <v>95</v>
      </c>
      <c r="D182" s="41">
        <v>0</v>
      </c>
      <c r="E182" s="41">
        <v>0</v>
      </c>
      <c r="F182" s="41">
        <v>0</v>
      </c>
      <c r="G182" s="41">
        <v>0</v>
      </c>
      <c r="H182" s="25"/>
    </row>
    <row r="183" spans="1:8" ht="14.1" customHeight="1" x14ac:dyDescent="0.25">
      <c r="A183" s="25"/>
      <c r="B183" s="25"/>
      <c r="C183" s="40" t="s">
        <v>97</v>
      </c>
      <c r="D183" s="41">
        <v>0</v>
      </c>
      <c r="E183" s="41">
        <v>0</v>
      </c>
      <c r="F183" s="41">
        <v>0</v>
      </c>
      <c r="G183" s="41">
        <v>0</v>
      </c>
      <c r="H183" s="25"/>
    </row>
    <row r="184" spans="1:8" ht="14.1" customHeight="1" x14ac:dyDescent="0.25">
      <c r="A184" s="25"/>
      <c r="B184" s="25"/>
      <c r="C184" s="40" t="s">
        <v>83</v>
      </c>
      <c r="D184" s="41">
        <v>0</v>
      </c>
      <c r="E184" s="41">
        <v>0</v>
      </c>
      <c r="F184" s="41">
        <v>0</v>
      </c>
      <c r="G184" s="41">
        <v>0</v>
      </c>
      <c r="H184" s="25"/>
    </row>
    <row r="185" spans="1:8" ht="14.1" customHeight="1" x14ac:dyDescent="0.25">
      <c r="A185" s="25"/>
      <c r="B185" s="25"/>
      <c r="C185" s="40" t="s">
        <v>92</v>
      </c>
      <c r="D185" s="41">
        <v>0</v>
      </c>
      <c r="E185" s="41">
        <v>0</v>
      </c>
      <c r="F185" s="41">
        <v>0</v>
      </c>
      <c r="G185" s="41">
        <v>0</v>
      </c>
      <c r="H185" s="25"/>
    </row>
    <row r="186" spans="1:8" ht="14.1" customHeight="1" x14ac:dyDescent="0.25">
      <c r="A186" s="25"/>
      <c r="B186" s="25"/>
      <c r="C186" s="40" t="s">
        <v>93</v>
      </c>
      <c r="D186" s="41">
        <v>0</v>
      </c>
      <c r="E186" s="41">
        <v>0</v>
      </c>
      <c r="F186" s="41">
        <v>0</v>
      </c>
      <c r="G186" s="41">
        <v>0</v>
      </c>
      <c r="H186" s="25"/>
    </row>
    <row r="187" spans="1:8" ht="14.1" customHeight="1" x14ac:dyDescent="0.25">
      <c r="A187" s="25"/>
      <c r="B187" s="25"/>
      <c r="C187" s="40" t="s">
        <v>94</v>
      </c>
      <c r="D187" s="41">
        <v>0</v>
      </c>
      <c r="E187" s="41">
        <v>0</v>
      </c>
      <c r="F187" s="41">
        <v>0</v>
      </c>
      <c r="G187" s="41">
        <v>0</v>
      </c>
      <c r="H187" s="25"/>
    </row>
    <row r="188" spans="1:8" ht="14.1" customHeight="1" x14ac:dyDescent="0.25">
      <c r="A188" s="25"/>
      <c r="B188" s="25"/>
      <c r="C188" s="40" t="s">
        <v>95</v>
      </c>
      <c r="D188" s="41">
        <v>0</v>
      </c>
      <c r="E188" s="41">
        <v>0</v>
      </c>
      <c r="F188" s="41">
        <v>0</v>
      </c>
      <c r="G188" s="41">
        <v>0</v>
      </c>
      <c r="H188" s="25"/>
    </row>
    <row r="189" spans="1:8" ht="14.1" customHeight="1" x14ac:dyDescent="0.25">
      <c r="A189" s="25"/>
      <c r="B189" s="25"/>
      <c r="C189" s="40" t="s">
        <v>98</v>
      </c>
      <c r="D189" s="41">
        <v>0</v>
      </c>
      <c r="E189" s="41">
        <v>0</v>
      </c>
      <c r="F189" s="41">
        <v>0</v>
      </c>
      <c r="G189" s="41">
        <v>0</v>
      </c>
      <c r="H189" s="25"/>
    </row>
    <row r="190" spans="1:8" ht="14.1" customHeight="1" x14ac:dyDescent="0.25">
      <c r="A190" s="25"/>
      <c r="B190" s="25"/>
      <c r="C190" s="40" t="s">
        <v>99</v>
      </c>
      <c r="D190" s="41">
        <v>0</v>
      </c>
      <c r="E190" s="41">
        <v>0</v>
      </c>
      <c r="F190" s="41">
        <v>0</v>
      </c>
      <c r="G190" s="41">
        <v>0</v>
      </c>
      <c r="H190" s="25"/>
    </row>
    <row r="191" spans="1:8" ht="14.1" customHeight="1" x14ac:dyDescent="0.25">
      <c r="A191" s="25"/>
      <c r="B191" s="25"/>
      <c r="C191" s="36" t="s">
        <v>100</v>
      </c>
      <c r="D191" s="41">
        <v>0</v>
      </c>
      <c r="E191" s="41">
        <v>235000000</v>
      </c>
      <c r="F191" s="41">
        <v>185000000</v>
      </c>
      <c r="G191" s="41">
        <v>108500000</v>
      </c>
      <c r="H191" s="25"/>
    </row>
    <row r="192" spans="1:8" ht="15" customHeight="1" x14ac:dyDescent="0.25">
      <c r="A192" s="25"/>
      <c r="B192" s="25"/>
      <c r="C192" s="42" t="s">
        <v>69</v>
      </c>
      <c r="D192" s="43" t="s">
        <v>69</v>
      </c>
      <c r="E192" s="43" t="s">
        <v>69</v>
      </c>
      <c r="F192" s="43" t="s">
        <v>69</v>
      </c>
      <c r="G192" s="43" t="s">
        <v>69</v>
      </c>
      <c r="H192" s="25"/>
    </row>
    <row r="193" spans="1:8" ht="15" customHeight="1" x14ac:dyDescent="0.25">
      <c r="A193" s="25"/>
      <c r="B193" s="25"/>
      <c r="C193" s="28" t="s">
        <v>113</v>
      </c>
      <c r="D193" s="44">
        <v>0</v>
      </c>
      <c r="E193" s="44">
        <v>3546600000</v>
      </c>
      <c r="F193" s="44">
        <v>3515400000</v>
      </c>
      <c r="G193" s="44">
        <v>3520700000</v>
      </c>
      <c r="H193" s="25"/>
    </row>
    <row r="194" spans="1:8" ht="15" customHeight="1" x14ac:dyDescent="0.25">
      <c r="A194" s="25"/>
      <c r="B194" s="25"/>
      <c r="C194" s="38" t="s">
        <v>82</v>
      </c>
      <c r="D194" s="45">
        <v>0</v>
      </c>
      <c r="E194" s="45">
        <v>2289700000</v>
      </c>
      <c r="F194" s="45">
        <v>2289700000</v>
      </c>
      <c r="G194" s="45">
        <v>2289700000</v>
      </c>
      <c r="H194" s="25"/>
    </row>
    <row r="195" spans="1:8" ht="15" customHeight="1" x14ac:dyDescent="0.25">
      <c r="A195" s="25"/>
      <c r="B195" s="25"/>
      <c r="C195" s="38" t="s">
        <v>83</v>
      </c>
      <c r="D195" s="45">
        <v>0</v>
      </c>
      <c r="E195" s="45">
        <v>2289700000</v>
      </c>
      <c r="F195" s="45">
        <v>2289700000</v>
      </c>
      <c r="G195" s="45">
        <v>2289700000</v>
      </c>
      <c r="H195" s="25"/>
    </row>
    <row r="196" spans="1:8" ht="15" customHeight="1" x14ac:dyDescent="0.25">
      <c r="A196" s="25"/>
      <c r="B196" s="25"/>
      <c r="C196" s="38" t="s">
        <v>84</v>
      </c>
      <c r="D196" s="45">
        <v>0</v>
      </c>
      <c r="E196" s="45">
        <v>0</v>
      </c>
      <c r="F196" s="45">
        <v>0</v>
      </c>
      <c r="G196" s="45">
        <v>0</v>
      </c>
      <c r="H196" s="25"/>
    </row>
    <row r="197" spans="1:8" ht="15" customHeight="1" x14ac:dyDescent="0.25">
      <c r="A197" s="25"/>
      <c r="B197" s="25"/>
      <c r="C197" s="38" t="s">
        <v>85</v>
      </c>
      <c r="D197" s="45">
        <v>0</v>
      </c>
      <c r="E197" s="45">
        <v>400000000</v>
      </c>
      <c r="F197" s="45">
        <v>400000000</v>
      </c>
      <c r="G197" s="45">
        <v>400000000</v>
      </c>
      <c r="H197" s="25"/>
    </row>
    <row r="198" spans="1:8" ht="15" customHeight="1" x14ac:dyDescent="0.25">
      <c r="A198" s="25"/>
      <c r="B198" s="25"/>
      <c r="C198" s="38" t="s">
        <v>83</v>
      </c>
      <c r="D198" s="45">
        <v>0</v>
      </c>
      <c r="E198" s="45">
        <v>400000000</v>
      </c>
      <c r="F198" s="45">
        <v>400000000</v>
      </c>
      <c r="G198" s="45">
        <v>400000000</v>
      </c>
      <c r="H198" s="25"/>
    </row>
    <row r="199" spans="1:8" ht="15" customHeight="1" x14ac:dyDescent="0.25">
      <c r="A199" s="25"/>
      <c r="B199" s="25"/>
      <c r="C199" s="38" t="s">
        <v>84</v>
      </c>
      <c r="D199" s="45">
        <v>0</v>
      </c>
      <c r="E199" s="45">
        <v>0</v>
      </c>
      <c r="F199" s="45">
        <v>0</v>
      </c>
      <c r="G199" s="45">
        <v>0</v>
      </c>
      <c r="H199" s="25"/>
    </row>
    <row r="200" spans="1:8" ht="15" customHeight="1" x14ac:dyDescent="0.25">
      <c r="A200" s="25"/>
      <c r="B200" s="25"/>
      <c r="C200" s="38" t="s">
        <v>86</v>
      </c>
      <c r="D200" s="45">
        <v>0</v>
      </c>
      <c r="E200" s="45">
        <v>615800000</v>
      </c>
      <c r="F200" s="45">
        <v>630700000</v>
      </c>
      <c r="G200" s="45">
        <v>636000000</v>
      </c>
      <c r="H200" s="25"/>
    </row>
    <row r="201" spans="1:8" ht="15" customHeight="1" x14ac:dyDescent="0.25">
      <c r="A201" s="25"/>
      <c r="B201" s="25"/>
      <c r="C201" s="38" t="s">
        <v>83</v>
      </c>
      <c r="D201" s="45">
        <v>0</v>
      </c>
      <c r="E201" s="45">
        <v>615800000</v>
      </c>
      <c r="F201" s="45">
        <v>630700000</v>
      </c>
      <c r="G201" s="45">
        <v>636000000</v>
      </c>
      <c r="H201" s="25"/>
    </row>
    <row r="202" spans="1:8" ht="15" customHeight="1" x14ac:dyDescent="0.25">
      <c r="A202" s="25"/>
      <c r="B202" s="25"/>
      <c r="C202" s="38" t="s">
        <v>84</v>
      </c>
      <c r="D202" s="45">
        <v>0</v>
      </c>
      <c r="E202" s="45">
        <v>0</v>
      </c>
      <c r="F202" s="45">
        <v>0</v>
      </c>
      <c r="G202" s="45">
        <v>0</v>
      </c>
      <c r="H202" s="25"/>
    </row>
    <row r="203" spans="1:8" ht="15" customHeight="1" x14ac:dyDescent="0.25">
      <c r="A203" s="25"/>
      <c r="B203" s="25"/>
      <c r="C203" s="38" t="s">
        <v>87</v>
      </c>
      <c r="D203" s="45">
        <v>0</v>
      </c>
      <c r="E203" s="45">
        <v>0</v>
      </c>
      <c r="F203" s="45">
        <v>0</v>
      </c>
      <c r="G203" s="45">
        <v>0</v>
      </c>
      <c r="H203" s="25"/>
    </row>
    <row r="204" spans="1:8" ht="15" customHeight="1" x14ac:dyDescent="0.25">
      <c r="A204" s="25"/>
      <c r="B204" s="25"/>
      <c r="C204" s="38" t="s">
        <v>83</v>
      </c>
      <c r="D204" s="45">
        <v>0</v>
      </c>
      <c r="E204" s="45">
        <v>0</v>
      </c>
      <c r="F204" s="45">
        <v>0</v>
      </c>
      <c r="G204" s="45">
        <v>0</v>
      </c>
      <c r="H204" s="25"/>
    </row>
    <row r="205" spans="1:8" ht="15" customHeight="1" x14ac:dyDescent="0.25">
      <c r="A205" s="25"/>
      <c r="B205" s="25"/>
      <c r="C205" s="38" t="s">
        <v>84</v>
      </c>
      <c r="D205" s="45">
        <v>0</v>
      </c>
      <c r="E205" s="45">
        <v>0</v>
      </c>
      <c r="F205" s="45">
        <v>0</v>
      </c>
      <c r="G205" s="45">
        <v>0</v>
      </c>
      <c r="H205" s="25"/>
    </row>
    <row r="206" spans="1:8" ht="20.100000000000001" customHeight="1" x14ac:dyDescent="0.25">
      <c r="A206" s="25"/>
      <c r="B206" s="25"/>
      <c r="C206" s="38" t="s">
        <v>114</v>
      </c>
      <c r="D206" s="46">
        <v>0</v>
      </c>
      <c r="E206" s="46">
        <v>0</v>
      </c>
      <c r="F206" s="46">
        <v>0</v>
      </c>
      <c r="G206" s="46">
        <v>0</v>
      </c>
      <c r="H206" s="25"/>
    </row>
    <row r="207" spans="1:8" ht="15" customHeight="1" x14ac:dyDescent="0.25">
      <c r="A207" s="25"/>
      <c r="B207" s="25"/>
      <c r="C207" s="38" t="s">
        <v>83</v>
      </c>
      <c r="D207" s="45">
        <v>0</v>
      </c>
      <c r="E207" s="45">
        <v>0</v>
      </c>
      <c r="F207" s="45">
        <v>0</v>
      </c>
      <c r="G207" s="45">
        <v>0</v>
      </c>
      <c r="H207" s="25"/>
    </row>
    <row r="208" spans="1:8" ht="15" customHeight="1" x14ac:dyDescent="0.25">
      <c r="A208" s="25"/>
      <c r="B208" s="25"/>
      <c r="C208" s="38" t="s">
        <v>84</v>
      </c>
      <c r="D208" s="45">
        <v>0</v>
      </c>
      <c r="E208" s="45">
        <v>0</v>
      </c>
      <c r="F208" s="45">
        <v>0</v>
      </c>
      <c r="G208" s="45">
        <v>0</v>
      </c>
      <c r="H208" s="25"/>
    </row>
    <row r="209" spans="1:8" ht="15" customHeight="1" x14ac:dyDescent="0.25">
      <c r="A209" s="25"/>
      <c r="B209" s="25"/>
      <c r="C209" s="38" t="s">
        <v>89</v>
      </c>
      <c r="D209" s="45">
        <v>0</v>
      </c>
      <c r="E209" s="45">
        <v>0</v>
      </c>
      <c r="F209" s="45">
        <v>0</v>
      </c>
      <c r="G209" s="45">
        <v>0</v>
      </c>
      <c r="H209" s="25"/>
    </row>
    <row r="210" spans="1:8" ht="15" customHeight="1" x14ac:dyDescent="0.25">
      <c r="A210" s="25"/>
      <c r="B210" s="25"/>
      <c r="C210" s="38" t="s">
        <v>83</v>
      </c>
      <c r="D210" s="45">
        <v>0</v>
      </c>
      <c r="E210" s="45">
        <v>0</v>
      </c>
      <c r="F210" s="45">
        <v>0</v>
      </c>
      <c r="G210" s="45">
        <v>0</v>
      </c>
      <c r="H210" s="25"/>
    </row>
    <row r="211" spans="1:8" ht="15" customHeight="1" x14ac:dyDescent="0.25">
      <c r="A211" s="25"/>
      <c r="B211" s="25"/>
      <c r="C211" s="38" t="s">
        <v>84</v>
      </c>
      <c r="D211" s="45">
        <v>0</v>
      </c>
      <c r="E211" s="45">
        <v>0</v>
      </c>
      <c r="F211" s="45">
        <v>0</v>
      </c>
      <c r="G211" s="45">
        <v>0</v>
      </c>
      <c r="H211" s="25"/>
    </row>
    <row r="212" spans="1:8" ht="15" customHeight="1" x14ac:dyDescent="0.25">
      <c r="A212" s="25"/>
      <c r="B212" s="25"/>
      <c r="C212" s="38" t="s">
        <v>90</v>
      </c>
      <c r="D212" s="45">
        <v>0</v>
      </c>
      <c r="E212" s="45">
        <v>6100000</v>
      </c>
      <c r="F212" s="45">
        <v>10000000</v>
      </c>
      <c r="G212" s="45">
        <v>10000000</v>
      </c>
      <c r="H212" s="25"/>
    </row>
    <row r="213" spans="1:8" ht="15" customHeight="1" x14ac:dyDescent="0.25">
      <c r="A213" s="25"/>
      <c r="B213" s="25"/>
      <c r="C213" s="38" t="s">
        <v>83</v>
      </c>
      <c r="D213" s="45">
        <v>0</v>
      </c>
      <c r="E213" s="45">
        <v>6100000</v>
      </c>
      <c r="F213" s="45">
        <v>10000000</v>
      </c>
      <c r="G213" s="45">
        <v>10000000</v>
      </c>
      <c r="H213" s="25"/>
    </row>
    <row r="214" spans="1:8" ht="15" customHeight="1" x14ac:dyDescent="0.25">
      <c r="A214" s="25"/>
      <c r="B214" s="25"/>
      <c r="C214" s="38" t="s">
        <v>84</v>
      </c>
      <c r="D214" s="45">
        <v>0</v>
      </c>
      <c r="E214" s="45">
        <v>0</v>
      </c>
      <c r="F214" s="45">
        <v>0</v>
      </c>
      <c r="G214" s="45">
        <v>0</v>
      </c>
      <c r="H214" s="25"/>
    </row>
    <row r="215" spans="1:8" ht="15" customHeight="1" x14ac:dyDescent="0.25">
      <c r="A215" s="25"/>
      <c r="B215" s="25"/>
      <c r="C215" s="38" t="s">
        <v>91</v>
      </c>
      <c r="D215" s="45">
        <v>0</v>
      </c>
      <c r="E215" s="45">
        <v>0</v>
      </c>
      <c r="F215" s="45">
        <v>0</v>
      </c>
      <c r="G215" s="45">
        <v>0</v>
      </c>
      <c r="H215" s="25"/>
    </row>
    <row r="216" spans="1:8" ht="15" customHeight="1" x14ac:dyDescent="0.25">
      <c r="A216" s="25"/>
      <c r="B216" s="25"/>
      <c r="C216" s="38" t="s">
        <v>83</v>
      </c>
      <c r="D216" s="45">
        <v>0</v>
      </c>
      <c r="E216" s="45">
        <v>0</v>
      </c>
      <c r="F216" s="45">
        <v>0</v>
      </c>
      <c r="G216" s="45">
        <v>0</v>
      </c>
      <c r="H216" s="25"/>
    </row>
    <row r="217" spans="1:8" ht="15" customHeight="1" x14ac:dyDescent="0.25">
      <c r="A217" s="25"/>
      <c r="B217" s="25"/>
      <c r="C217" s="38" t="s">
        <v>92</v>
      </c>
      <c r="D217" s="45">
        <v>0</v>
      </c>
      <c r="E217" s="45">
        <v>0</v>
      </c>
      <c r="F217" s="45">
        <v>0</v>
      </c>
      <c r="G217" s="45">
        <v>0</v>
      </c>
      <c r="H217" s="25"/>
    </row>
    <row r="218" spans="1:8" ht="15" customHeight="1" x14ac:dyDescent="0.25">
      <c r="A218" s="25"/>
      <c r="B218" s="25"/>
      <c r="C218" s="38" t="s">
        <v>93</v>
      </c>
      <c r="D218" s="45">
        <v>0</v>
      </c>
      <c r="E218" s="45">
        <v>0</v>
      </c>
      <c r="F218" s="45">
        <v>0</v>
      </c>
      <c r="G218" s="45">
        <v>0</v>
      </c>
      <c r="H218" s="25"/>
    </row>
    <row r="219" spans="1:8" ht="15" customHeight="1" x14ac:dyDescent="0.25">
      <c r="A219" s="25"/>
      <c r="B219" s="25"/>
      <c r="C219" s="38" t="s">
        <v>94</v>
      </c>
      <c r="D219" s="45">
        <v>0</v>
      </c>
      <c r="E219" s="45">
        <v>0</v>
      </c>
      <c r="F219" s="45">
        <v>0</v>
      </c>
      <c r="G219" s="45">
        <v>0</v>
      </c>
      <c r="H219" s="25"/>
    </row>
    <row r="220" spans="1:8" ht="15" customHeight="1" x14ac:dyDescent="0.25">
      <c r="A220" s="25"/>
      <c r="B220" s="25"/>
      <c r="C220" s="38" t="s">
        <v>95</v>
      </c>
      <c r="D220" s="45">
        <v>0</v>
      </c>
      <c r="E220" s="45">
        <v>0</v>
      </c>
      <c r="F220" s="45">
        <v>0</v>
      </c>
      <c r="G220" s="45">
        <v>0</v>
      </c>
      <c r="H220" s="25"/>
    </row>
    <row r="221" spans="1:8" ht="15" customHeight="1" x14ac:dyDescent="0.25">
      <c r="A221" s="25"/>
      <c r="B221" s="25"/>
      <c r="C221" s="38" t="s">
        <v>96</v>
      </c>
      <c r="D221" s="45">
        <v>0</v>
      </c>
      <c r="E221" s="45">
        <v>235000000</v>
      </c>
      <c r="F221" s="45">
        <v>185000000</v>
      </c>
      <c r="G221" s="45">
        <v>185000000</v>
      </c>
      <c r="H221" s="25"/>
    </row>
    <row r="222" spans="1:8" ht="15" customHeight="1" x14ac:dyDescent="0.25">
      <c r="A222" s="25"/>
      <c r="B222" s="25"/>
      <c r="C222" s="38" t="s">
        <v>83</v>
      </c>
      <c r="D222" s="45">
        <v>0</v>
      </c>
      <c r="E222" s="45">
        <v>235000000</v>
      </c>
      <c r="F222" s="45">
        <v>185000000</v>
      </c>
      <c r="G222" s="45">
        <v>185000000</v>
      </c>
      <c r="H222" s="25"/>
    </row>
    <row r="223" spans="1:8" ht="15" customHeight="1" x14ac:dyDescent="0.25">
      <c r="A223" s="25"/>
      <c r="B223" s="25"/>
      <c r="C223" s="38" t="s">
        <v>92</v>
      </c>
      <c r="D223" s="45">
        <v>0</v>
      </c>
      <c r="E223" s="45">
        <v>0</v>
      </c>
      <c r="F223" s="45">
        <v>0</v>
      </c>
      <c r="G223" s="45">
        <v>0</v>
      </c>
      <c r="H223" s="25"/>
    </row>
    <row r="224" spans="1:8" ht="15" customHeight="1" x14ac:dyDescent="0.25">
      <c r="A224" s="25"/>
      <c r="B224" s="25"/>
      <c r="C224" s="38" t="s">
        <v>93</v>
      </c>
      <c r="D224" s="45">
        <v>0</v>
      </c>
      <c r="E224" s="45">
        <v>0</v>
      </c>
      <c r="F224" s="45">
        <v>0</v>
      </c>
      <c r="G224" s="45">
        <v>0</v>
      </c>
      <c r="H224" s="25"/>
    </row>
    <row r="225" spans="1:8" ht="15" customHeight="1" x14ac:dyDescent="0.25">
      <c r="A225" s="25"/>
      <c r="B225" s="25"/>
      <c r="C225" s="38" t="s">
        <v>94</v>
      </c>
      <c r="D225" s="45">
        <v>0</v>
      </c>
      <c r="E225" s="45">
        <v>0</v>
      </c>
      <c r="F225" s="45">
        <v>0</v>
      </c>
      <c r="G225" s="45">
        <v>0</v>
      </c>
      <c r="H225" s="25"/>
    </row>
    <row r="226" spans="1:8" ht="15" customHeight="1" x14ac:dyDescent="0.25">
      <c r="A226" s="25"/>
      <c r="B226" s="25"/>
      <c r="C226" s="38" t="s">
        <v>95</v>
      </c>
      <c r="D226" s="45">
        <v>0</v>
      </c>
      <c r="E226" s="45">
        <v>0</v>
      </c>
      <c r="F226" s="45">
        <v>0</v>
      </c>
      <c r="G226" s="45">
        <v>0</v>
      </c>
      <c r="H226" s="25"/>
    </row>
    <row r="227" spans="1:8" ht="15" customHeight="1" x14ac:dyDescent="0.25">
      <c r="A227" s="25"/>
      <c r="B227" s="25"/>
      <c r="C227" s="38" t="s">
        <v>97</v>
      </c>
      <c r="D227" s="45">
        <v>0</v>
      </c>
      <c r="E227" s="45">
        <v>0</v>
      </c>
      <c r="F227" s="45">
        <v>0</v>
      </c>
      <c r="G227" s="45">
        <v>0</v>
      </c>
      <c r="H227" s="25"/>
    </row>
    <row r="228" spans="1:8" ht="15" customHeight="1" x14ac:dyDescent="0.25">
      <c r="A228" s="25"/>
      <c r="B228" s="25"/>
      <c r="C228" s="38" t="s">
        <v>83</v>
      </c>
      <c r="D228" s="45">
        <v>0</v>
      </c>
      <c r="E228" s="45">
        <v>0</v>
      </c>
      <c r="F228" s="45">
        <v>0</v>
      </c>
      <c r="G228" s="45">
        <v>0</v>
      </c>
      <c r="H228" s="25"/>
    </row>
    <row r="229" spans="1:8" ht="15" customHeight="1" x14ac:dyDescent="0.25">
      <c r="A229" s="25"/>
      <c r="B229" s="25"/>
      <c r="C229" s="38" t="s">
        <v>92</v>
      </c>
      <c r="D229" s="45">
        <v>0</v>
      </c>
      <c r="E229" s="45">
        <v>0</v>
      </c>
      <c r="F229" s="45">
        <v>0</v>
      </c>
      <c r="G229" s="45">
        <v>0</v>
      </c>
      <c r="H229" s="25"/>
    </row>
    <row r="230" spans="1:8" ht="15" customHeight="1" x14ac:dyDescent="0.25">
      <c r="A230" s="25"/>
      <c r="B230" s="25"/>
      <c r="C230" s="38" t="s">
        <v>93</v>
      </c>
      <c r="D230" s="45">
        <v>0</v>
      </c>
      <c r="E230" s="45">
        <v>0</v>
      </c>
      <c r="F230" s="45">
        <v>0</v>
      </c>
      <c r="G230" s="45">
        <v>0</v>
      </c>
      <c r="H230" s="25"/>
    </row>
    <row r="231" spans="1:8" ht="15" customHeight="1" x14ac:dyDescent="0.25">
      <c r="A231" s="25"/>
      <c r="B231" s="25"/>
      <c r="C231" s="38" t="s">
        <v>94</v>
      </c>
      <c r="D231" s="45">
        <v>0</v>
      </c>
      <c r="E231" s="45">
        <v>0</v>
      </c>
      <c r="F231" s="45">
        <v>0</v>
      </c>
      <c r="G231" s="45">
        <v>0</v>
      </c>
      <c r="H231" s="25"/>
    </row>
    <row r="232" spans="1:8" ht="15" customHeight="1" x14ac:dyDescent="0.25">
      <c r="A232" s="25"/>
      <c r="B232" s="25"/>
      <c r="C232" s="38" t="s">
        <v>95</v>
      </c>
      <c r="D232" s="45">
        <v>0</v>
      </c>
      <c r="E232" s="45">
        <v>0</v>
      </c>
      <c r="F232" s="45">
        <v>0</v>
      </c>
      <c r="G232" s="45">
        <v>0</v>
      </c>
      <c r="H232" s="25"/>
    </row>
    <row r="233" spans="1:8" ht="15" customHeight="1" x14ac:dyDescent="0.25">
      <c r="A233" s="25"/>
      <c r="B233" s="25"/>
      <c r="C233" s="38" t="s">
        <v>98</v>
      </c>
      <c r="D233" s="45">
        <v>0</v>
      </c>
      <c r="E233" s="45">
        <v>0</v>
      </c>
      <c r="F233" s="45">
        <v>0</v>
      </c>
      <c r="G233" s="45">
        <v>0</v>
      </c>
      <c r="H233" s="25"/>
    </row>
    <row r="234" spans="1:8" ht="15" customHeight="1" x14ac:dyDescent="0.25">
      <c r="A234" s="25"/>
      <c r="B234" s="25"/>
      <c r="C234" s="38" t="s">
        <v>99</v>
      </c>
      <c r="D234" s="45">
        <v>0</v>
      </c>
      <c r="E234" s="45">
        <v>0</v>
      </c>
      <c r="F234" s="45">
        <v>0</v>
      </c>
      <c r="G234" s="45">
        <v>0</v>
      </c>
      <c r="H234" s="25"/>
    </row>
    <row r="235" spans="1:8" ht="20.100000000000001" customHeight="1" x14ac:dyDescent="0.25">
      <c r="A235" s="25"/>
      <c r="B235" s="25"/>
      <c r="C235" s="47" t="s">
        <v>69</v>
      </c>
      <c r="D235" s="25"/>
      <c r="E235" s="25"/>
      <c r="F235" s="25"/>
      <c r="G235" s="25"/>
      <c r="H235" s="25"/>
    </row>
  </sheetData>
  <mergeCells count="28">
    <mergeCell ref="D136:G136"/>
    <mergeCell ref="D137:G137"/>
    <mergeCell ref="D138:G138"/>
    <mergeCell ref="C147:G147"/>
    <mergeCell ref="D78:G78"/>
    <mergeCell ref="D79:G79"/>
    <mergeCell ref="D80:G80"/>
    <mergeCell ref="D81:G81"/>
    <mergeCell ref="C90:G90"/>
    <mergeCell ref="D135:G135"/>
    <mergeCell ref="C77:G77"/>
    <mergeCell ref="D7:G7"/>
    <mergeCell ref="C8:G8"/>
    <mergeCell ref="C9:G9"/>
    <mergeCell ref="D10:G10"/>
    <mergeCell ref="D14:G14"/>
    <mergeCell ref="C19:G19"/>
    <mergeCell ref="D20:G20"/>
    <mergeCell ref="D21:G21"/>
    <mergeCell ref="D22:G22"/>
    <mergeCell ref="D23:G23"/>
    <mergeCell ref="C32:G32"/>
    <mergeCell ref="D6:G6"/>
    <mergeCell ref="C1:G1"/>
    <mergeCell ref="C2:G2"/>
    <mergeCell ref="D3:G3"/>
    <mergeCell ref="D4:G4"/>
    <mergeCell ref="D5:G5"/>
  </mergeCells>
  <pageMargins left="0" right="0" top="0" bottom="0" header="0" footer="0"/>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C0B26-C709-4E0B-A2F2-82CE05BB7287}">
  <sheetPr>
    <outlinePr summaryBelow="0"/>
  </sheetPr>
  <dimension ref="A1:K291"/>
  <sheetViews>
    <sheetView view="pageBreakPreview" topLeftCell="B253" zoomScale="60" zoomScaleNormal="100" workbookViewId="0">
      <selection activeCell="O288" sqref="O288"/>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981</v>
      </c>
      <c r="E3" s="1570"/>
      <c r="F3" s="1570"/>
      <c r="G3" s="1570"/>
      <c r="H3" s="25"/>
      <c r="I3" s="25"/>
      <c r="J3" s="25"/>
      <c r="K3" s="25"/>
    </row>
    <row r="4" spans="1:11" ht="14.1" customHeight="1" x14ac:dyDescent="0.25">
      <c r="A4" s="25"/>
      <c r="B4" s="25"/>
      <c r="C4" s="27" t="s">
        <v>4</v>
      </c>
      <c r="D4" s="1569" t="s">
        <v>327</v>
      </c>
      <c r="E4" s="1570"/>
      <c r="F4" s="1570"/>
      <c r="G4" s="1570"/>
      <c r="H4" s="25"/>
      <c r="I4" s="25"/>
      <c r="J4" s="25"/>
      <c r="K4" s="25"/>
    </row>
    <row r="5" spans="1:11" ht="14.1" customHeight="1" x14ac:dyDescent="0.25">
      <c r="A5" s="25"/>
      <c r="B5" s="25"/>
      <c r="C5" s="27" t="s">
        <v>6</v>
      </c>
      <c r="D5" s="1569" t="s">
        <v>982</v>
      </c>
      <c r="E5" s="1570"/>
      <c r="F5" s="1570"/>
      <c r="G5" s="1570"/>
      <c r="H5" s="25"/>
      <c r="I5" s="25"/>
      <c r="J5" s="25"/>
      <c r="K5" s="25"/>
    </row>
    <row r="6" spans="1:11" ht="14.1" customHeight="1" x14ac:dyDescent="0.25">
      <c r="A6" s="25"/>
      <c r="B6" s="25"/>
      <c r="C6" s="27" t="s">
        <v>8</v>
      </c>
      <c r="D6" s="1569" t="s">
        <v>9</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30.95" customHeight="1" x14ac:dyDescent="0.25">
      <c r="A9" s="25"/>
      <c r="B9" s="25"/>
      <c r="C9" s="1581" t="s">
        <v>983</v>
      </c>
      <c r="D9" s="1582"/>
      <c r="E9" s="1582"/>
      <c r="F9" s="1582"/>
      <c r="G9" s="1582"/>
      <c r="H9" s="25"/>
      <c r="I9" s="25"/>
      <c r="J9" s="25"/>
      <c r="K9" s="25"/>
    </row>
    <row r="10" spans="1:11" ht="120.95" customHeight="1" x14ac:dyDescent="0.25">
      <c r="A10" s="25"/>
      <c r="B10" s="25"/>
      <c r="C10" s="28" t="s">
        <v>14</v>
      </c>
      <c r="D10" s="1583" t="s">
        <v>984</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30.95" customHeight="1" x14ac:dyDescent="0.25">
      <c r="A13" s="25"/>
      <c r="B13" s="25"/>
      <c r="C13" s="38" t="s">
        <v>985</v>
      </c>
      <c r="D13" s="39" t="s">
        <v>349</v>
      </c>
      <c r="E13" s="39" t="s">
        <v>349</v>
      </c>
      <c r="F13" s="39" t="s">
        <v>986</v>
      </c>
      <c r="G13" s="39" t="s">
        <v>986</v>
      </c>
      <c r="H13" s="25"/>
      <c r="I13" s="25"/>
      <c r="J13" s="25"/>
      <c r="K13" s="25"/>
    </row>
    <row r="14" spans="1:11" ht="78.95" customHeight="1" x14ac:dyDescent="0.25">
      <c r="A14" s="25"/>
      <c r="B14" s="25"/>
      <c r="C14" s="28" t="s">
        <v>24</v>
      </c>
      <c r="D14" s="1583" t="s">
        <v>987</v>
      </c>
      <c r="E14" s="1584"/>
      <c r="F14" s="1584"/>
      <c r="G14" s="1584"/>
      <c r="H14" s="25"/>
      <c r="I14" s="25"/>
      <c r="J14" s="25"/>
      <c r="K14" s="25"/>
    </row>
    <row r="15" spans="1:11" ht="27.95" customHeight="1" x14ac:dyDescent="0.25">
      <c r="A15" s="25"/>
      <c r="B15" s="25"/>
      <c r="C15" s="38" t="s">
        <v>26</v>
      </c>
      <c r="D15" s="48">
        <v>2023</v>
      </c>
      <c r="E15" s="48">
        <v>2024</v>
      </c>
      <c r="F15" s="48">
        <v>2025</v>
      </c>
      <c r="G15" s="48">
        <v>2026</v>
      </c>
      <c r="H15" s="25"/>
      <c r="I15" s="25"/>
      <c r="J15" s="25"/>
      <c r="K15" s="25"/>
    </row>
    <row r="16" spans="1:11" ht="14.1" customHeight="1" x14ac:dyDescent="0.25">
      <c r="A16" s="25"/>
      <c r="B16" s="25"/>
      <c r="C16" s="49"/>
      <c r="D16" s="50" t="s">
        <v>17</v>
      </c>
      <c r="E16" s="50" t="s">
        <v>18</v>
      </c>
      <c r="F16" s="50" t="s">
        <v>18</v>
      </c>
      <c r="G16" s="50" t="s">
        <v>18</v>
      </c>
      <c r="H16" s="25"/>
      <c r="I16" s="25"/>
      <c r="J16" s="25"/>
      <c r="K16" s="25"/>
    </row>
    <row r="17" spans="1:11" ht="30.95" customHeight="1" x14ac:dyDescent="0.25">
      <c r="A17" s="25"/>
      <c r="B17" s="25"/>
      <c r="C17" s="38" t="s">
        <v>988</v>
      </c>
      <c r="D17" s="39" t="s">
        <v>347</v>
      </c>
      <c r="E17" s="39" t="s">
        <v>349</v>
      </c>
      <c r="F17" s="39" t="s">
        <v>349</v>
      </c>
      <c r="G17" s="39" t="s">
        <v>349</v>
      </c>
      <c r="H17" s="25"/>
      <c r="I17" s="25"/>
      <c r="J17" s="25"/>
      <c r="K17" s="25"/>
    </row>
    <row r="18" spans="1:11" ht="30.95" customHeight="1" x14ac:dyDescent="0.25">
      <c r="A18" s="25"/>
      <c r="B18" s="25"/>
      <c r="C18" s="38" t="s">
        <v>989</v>
      </c>
      <c r="D18" s="39" t="s">
        <v>268</v>
      </c>
      <c r="E18" s="39" t="s">
        <v>268</v>
      </c>
      <c r="F18" s="39" t="s">
        <v>268</v>
      </c>
      <c r="G18" s="39" t="s">
        <v>268</v>
      </c>
      <c r="H18" s="25"/>
      <c r="I18" s="25"/>
      <c r="J18" s="25"/>
      <c r="K18" s="25"/>
    </row>
    <row r="19" spans="1:11" ht="14.1" customHeight="1" x14ac:dyDescent="0.25">
      <c r="A19" s="25"/>
      <c r="B19" s="25"/>
      <c r="C19" s="1585" t="s">
        <v>47</v>
      </c>
      <c r="D19" s="1586"/>
      <c r="E19" s="1586"/>
      <c r="F19" s="1586"/>
      <c r="G19" s="1586"/>
      <c r="H19" s="25"/>
      <c r="I19" s="25"/>
      <c r="J19" s="25"/>
      <c r="K19" s="25"/>
    </row>
    <row r="20" spans="1:11" ht="14.1" customHeight="1" x14ac:dyDescent="0.25">
      <c r="A20" s="25"/>
      <c r="B20" s="25"/>
      <c r="C20" s="29" t="s">
        <v>990</v>
      </c>
      <c r="D20" s="1585" t="s">
        <v>991</v>
      </c>
      <c r="E20" s="1586"/>
      <c r="F20" s="1586"/>
      <c r="G20" s="1586"/>
      <c r="H20" s="25"/>
      <c r="I20" s="25"/>
      <c r="J20" s="25"/>
      <c r="K20" s="25"/>
    </row>
    <row r="21" spans="1:11" ht="18" customHeight="1" x14ac:dyDescent="0.25">
      <c r="A21" s="25"/>
      <c r="B21" s="25"/>
      <c r="C21" s="30" t="s">
        <v>50</v>
      </c>
      <c r="D21" s="1575" t="s">
        <v>992</v>
      </c>
      <c r="E21" s="1576"/>
      <c r="F21" s="1576"/>
      <c r="G21" s="1576"/>
      <c r="H21" s="25"/>
      <c r="I21" s="25"/>
      <c r="J21" s="25"/>
      <c r="K21" s="25"/>
    </row>
    <row r="22" spans="1:11" ht="18" customHeight="1" x14ac:dyDescent="0.25">
      <c r="A22" s="25"/>
      <c r="B22" s="25"/>
      <c r="C22" s="31" t="s">
        <v>52</v>
      </c>
      <c r="D22" s="1587" t="s">
        <v>993</v>
      </c>
      <c r="E22" s="1588"/>
      <c r="F22" s="1588"/>
      <c r="G22" s="1588"/>
      <c r="H22" s="25"/>
      <c r="I22" s="25"/>
      <c r="J22" s="25"/>
      <c r="K22" s="25"/>
    </row>
    <row r="23" spans="1:11" ht="18" customHeight="1" x14ac:dyDescent="0.25">
      <c r="A23" s="25"/>
      <c r="B23" s="25"/>
      <c r="C23" s="31" t="s">
        <v>54</v>
      </c>
      <c r="D23" s="1587" t="s">
        <v>994</v>
      </c>
      <c r="E23" s="1588"/>
      <c r="F23" s="1588"/>
      <c r="G23" s="1588"/>
      <c r="H23" s="25"/>
      <c r="I23" s="25"/>
      <c r="J23" s="25"/>
      <c r="K23" s="25"/>
    </row>
    <row r="24" spans="1:11" ht="15" customHeight="1" x14ac:dyDescent="0.25">
      <c r="A24" s="25"/>
      <c r="B24" s="25"/>
      <c r="C24" s="32"/>
      <c r="D24" s="33">
        <v>2023</v>
      </c>
      <c r="E24" s="33">
        <v>2024</v>
      </c>
      <c r="F24" s="33">
        <v>2025</v>
      </c>
      <c r="G24" s="33">
        <v>2026</v>
      </c>
      <c r="H24" s="25"/>
      <c r="I24" s="25"/>
      <c r="J24" s="25"/>
      <c r="K24" s="25"/>
    </row>
    <row r="25" spans="1:11" ht="15" customHeight="1" x14ac:dyDescent="0.25">
      <c r="A25" s="25"/>
      <c r="B25" s="25"/>
      <c r="C25" s="34"/>
      <c r="D25" s="35" t="s">
        <v>17</v>
      </c>
      <c r="E25" s="35" t="s">
        <v>18</v>
      </c>
      <c r="F25" s="35" t="s">
        <v>18</v>
      </c>
      <c r="G25" s="35" t="s">
        <v>18</v>
      </c>
      <c r="H25" s="25"/>
      <c r="I25" s="25"/>
      <c r="J25" s="25"/>
      <c r="K25" s="25"/>
    </row>
    <row r="26" spans="1:11" ht="14.1" customHeight="1" x14ac:dyDescent="0.25">
      <c r="A26" s="25"/>
      <c r="B26" s="25"/>
      <c r="C26" s="38" t="s">
        <v>56</v>
      </c>
      <c r="D26" s="39" t="s">
        <v>995</v>
      </c>
      <c r="E26" s="39" t="s">
        <v>995</v>
      </c>
      <c r="F26" s="39" t="s">
        <v>995</v>
      </c>
      <c r="G26" s="39" t="s">
        <v>996</v>
      </c>
      <c r="H26" s="25"/>
      <c r="I26" s="25"/>
      <c r="J26" s="25"/>
      <c r="K26" s="25"/>
    </row>
    <row r="27" spans="1:11" ht="14.1" customHeight="1" x14ac:dyDescent="0.25">
      <c r="A27" s="25"/>
      <c r="B27" s="25"/>
      <c r="C27" s="38" t="s">
        <v>59</v>
      </c>
      <c r="D27" s="39" t="s">
        <v>997</v>
      </c>
      <c r="E27" s="39" t="s">
        <v>998</v>
      </c>
      <c r="F27" s="39" t="s">
        <v>999</v>
      </c>
      <c r="G27" s="39" t="s">
        <v>1000</v>
      </c>
      <c r="H27" s="25"/>
      <c r="I27" s="25"/>
      <c r="J27" s="25"/>
      <c r="K27" s="25"/>
    </row>
    <row r="28" spans="1:11" ht="14.1" customHeight="1" x14ac:dyDescent="0.25">
      <c r="A28" s="25"/>
      <c r="B28" s="25"/>
      <c r="C28" s="38" t="s">
        <v>63</v>
      </c>
      <c r="D28" s="39" t="s">
        <v>1001</v>
      </c>
      <c r="E28" s="39" t="s">
        <v>1002</v>
      </c>
      <c r="F28" s="39" t="s">
        <v>1003</v>
      </c>
      <c r="G28" s="39" t="s">
        <v>1004</v>
      </c>
      <c r="H28" s="25"/>
      <c r="I28" s="25"/>
      <c r="J28" s="25"/>
      <c r="K28" s="25"/>
    </row>
    <row r="29" spans="1:11" ht="14.1" customHeight="1" x14ac:dyDescent="0.25">
      <c r="A29" s="25"/>
      <c r="B29" s="25"/>
      <c r="C29" s="38" t="s">
        <v>68</v>
      </c>
      <c r="D29" s="39" t="s">
        <v>69</v>
      </c>
      <c r="E29" s="39" t="s">
        <v>75</v>
      </c>
      <c r="F29" s="39" t="s">
        <v>75</v>
      </c>
      <c r="G29" s="39" t="s">
        <v>1005</v>
      </c>
      <c r="H29" s="25"/>
      <c r="I29" s="25"/>
      <c r="J29" s="25"/>
      <c r="K29" s="25"/>
    </row>
    <row r="30" spans="1:11" ht="14.1" customHeight="1" x14ac:dyDescent="0.25">
      <c r="A30" s="25"/>
      <c r="B30" s="25"/>
      <c r="C30" s="38" t="s">
        <v>73</v>
      </c>
      <c r="D30" s="39" t="s">
        <v>69</v>
      </c>
      <c r="E30" s="39" t="s">
        <v>1006</v>
      </c>
      <c r="F30" s="39" t="s">
        <v>1007</v>
      </c>
      <c r="G30" s="39" t="s">
        <v>1008</v>
      </c>
      <c r="H30" s="25"/>
      <c r="I30" s="25"/>
      <c r="J30" s="25"/>
      <c r="K30" s="25"/>
    </row>
    <row r="31" spans="1:11" ht="14.1" customHeight="1" x14ac:dyDescent="0.25">
      <c r="A31" s="25"/>
      <c r="B31" s="25"/>
      <c r="C31" s="38" t="s">
        <v>77</v>
      </c>
      <c r="D31" s="39" t="s">
        <v>69</v>
      </c>
      <c r="E31" s="39" t="s">
        <v>1006</v>
      </c>
      <c r="F31" s="39" t="s">
        <v>1007</v>
      </c>
      <c r="G31" s="39" t="s">
        <v>1009</v>
      </c>
      <c r="H31" s="25"/>
      <c r="I31" s="25"/>
      <c r="J31" s="25"/>
      <c r="K31" s="25"/>
    </row>
    <row r="32" spans="1:11" ht="14.1" customHeight="1" x14ac:dyDescent="0.25">
      <c r="A32" s="25"/>
      <c r="B32" s="25"/>
      <c r="C32" s="1589" t="s">
        <v>81</v>
      </c>
      <c r="D32" s="1590"/>
      <c r="E32" s="1590"/>
      <c r="F32" s="1590"/>
      <c r="G32" s="1590"/>
      <c r="H32" s="25"/>
      <c r="I32" s="25"/>
      <c r="J32" s="25"/>
      <c r="K32" s="25"/>
    </row>
    <row r="33" spans="1:11" ht="14.1" customHeight="1" x14ac:dyDescent="0.25">
      <c r="A33" s="25"/>
      <c r="B33" s="25"/>
      <c r="C33" s="32"/>
      <c r="D33" s="33">
        <v>2023</v>
      </c>
      <c r="E33" s="33">
        <v>2024</v>
      </c>
      <c r="F33" s="33">
        <v>2025</v>
      </c>
      <c r="G33" s="33">
        <v>2026</v>
      </c>
      <c r="H33" s="25"/>
      <c r="I33" s="25"/>
      <c r="J33" s="25"/>
      <c r="K33" s="25"/>
    </row>
    <row r="34" spans="1:11" ht="14.1" customHeight="1" x14ac:dyDescent="0.25">
      <c r="A34" s="25"/>
      <c r="B34" s="25"/>
      <c r="C34" s="34"/>
      <c r="D34" s="35" t="s">
        <v>17</v>
      </c>
      <c r="E34" s="35" t="s">
        <v>18</v>
      </c>
      <c r="F34" s="35" t="s">
        <v>18</v>
      </c>
      <c r="G34" s="35" t="s">
        <v>18</v>
      </c>
      <c r="H34" s="25"/>
      <c r="I34" s="25"/>
      <c r="J34" s="25"/>
      <c r="K34" s="25"/>
    </row>
    <row r="35" spans="1:11" ht="14.1" customHeight="1" x14ac:dyDescent="0.25">
      <c r="A35" s="25"/>
      <c r="B35" s="25"/>
      <c r="C35" s="40" t="s">
        <v>82</v>
      </c>
      <c r="D35" s="41">
        <v>0</v>
      </c>
      <c r="E35" s="41">
        <v>119700000</v>
      </c>
      <c r="F35" s="41">
        <v>119700000</v>
      </c>
      <c r="G35" s="41">
        <v>119700000</v>
      </c>
      <c r="H35" s="25"/>
      <c r="I35" s="25"/>
      <c r="J35" s="25"/>
      <c r="K35" s="25"/>
    </row>
    <row r="36" spans="1:11" ht="14.1" customHeight="1" x14ac:dyDescent="0.25">
      <c r="A36" s="25"/>
      <c r="B36" s="25"/>
      <c r="C36" s="40" t="s">
        <v>83</v>
      </c>
      <c r="D36" s="41">
        <v>0</v>
      </c>
      <c r="E36" s="41">
        <v>119700000</v>
      </c>
      <c r="F36" s="41">
        <v>119700000</v>
      </c>
      <c r="G36" s="41">
        <v>119700000</v>
      </c>
      <c r="H36" s="25"/>
      <c r="I36" s="25"/>
      <c r="J36" s="25"/>
      <c r="K36" s="25"/>
    </row>
    <row r="37" spans="1:11" ht="14.1" customHeight="1" x14ac:dyDescent="0.25">
      <c r="A37" s="25"/>
      <c r="B37" s="25"/>
      <c r="C37" s="40" t="s">
        <v>84</v>
      </c>
      <c r="D37" s="41">
        <v>0</v>
      </c>
      <c r="E37" s="41">
        <v>0</v>
      </c>
      <c r="F37" s="41">
        <v>0</v>
      </c>
      <c r="G37" s="41">
        <v>0</v>
      </c>
      <c r="H37" s="25"/>
      <c r="I37" s="25"/>
      <c r="J37" s="25"/>
      <c r="K37" s="25"/>
    </row>
    <row r="38" spans="1:11" ht="14.1" customHeight="1" x14ac:dyDescent="0.25">
      <c r="A38" s="25"/>
      <c r="B38" s="25"/>
      <c r="C38" s="40" t="s">
        <v>85</v>
      </c>
      <c r="D38" s="41">
        <v>0</v>
      </c>
      <c r="E38" s="41">
        <v>13300000</v>
      </c>
      <c r="F38" s="41">
        <v>13300000</v>
      </c>
      <c r="G38" s="41">
        <v>13300000</v>
      </c>
      <c r="H38" s="25"/>
      <c r="I38" s="25"/>
      <c r="J38" s="25"/>
      <c r="K38" s="25"/>
    </row>
    <row r="39" spans="1:11" ht="14.1" customHeight="1" x14ac:dyDescent="0.25">
      <c r="A39" s="25"/>
      <c r="B39" s="25"/>
      <c r="C39" s="40" t="s">
        <v>83</v>
      </c>
      <c r="D39" s="41">
        <v>0</v>
      </c>
      <c r="E39" s="41">
        <v>13300000</v>
      </c>
      <c r="F39" s="41">
        <v>13300000</v>
      </c>
      <c r="G39" s="41">
        <v>13300000</v>
      </c>
      <c r="H39" s="25"/>
      <c r="I39" s="25"/>
      <c r="J39" s="25"/>
      <c r="K39" s="25"/>
    </row>
    <row r="40" spans="1:11" ht="14.1" customHeight="1" x14ac:dyDescent="0.25">
      <c r="A40" s="25"/>
      <c r="B40" s="25"/>
      <c r="C40" s="40" t="s">
        <v>84</v>
      </c>
      <c r="D40" s="41">
        <v>0</v>
      </c>
      <c r="E40" s="41">
        <v>0</v>
      </c>
      <c r="F40" s="41">
        <v>0</v>
      </c>
      <c r="G40" s="41">
        <v>0</v>
      </c>
      <c r="H40" s="25"/>
      <c r="I40" s="25"/>
      <c r="J40" s="25"/>
      <c r="K40" s="25"/>
    </row>
    <row r="41" spans="1:11" ht="14.1" customHeight="1" x14ac:dyDescent="0.25">
      <c r="A41" s="25"/>
      <c r="B41" s="25"/>
      <c r="C41" s="40" t="s">
        <v>86</v>
      </c>
      <c r="D41" s="41">
        <v>0</v>
      </c>
      <c r="E41" s="41">
        <v>30500000</v>
      </c>
      <c r="F41" s="41">
        <v>33500000</v>
      </c>
      <c r="G41" s="41">
        <v>34000000</v>
      </c>
      <c r="H41" s="25"/>
      <c r="I41" s="25"/>
      <c r="J41" s="25"/>
      <c r="K41" s="25"/>
    </row>
    <row r="42" spans="1:11" ht="14.1" customHeight="1" x14ac:dyDescent="0.25">
      <c r="A42" s="25"/>
      <c r="B42" s="25"/>
      <c r="C42" s="40" t="s">
        <v>83</v>
      </c>
      <c r="D42" s="41">
        <v>0</v>
      </c>
      <c r="E42" s="41">
        <v>30500000</v>
      </c>
      <c r="F42" s="41">
        <v>33500000</v>
      </c>
      <c r="G42" s="41">
        <v>34000000</v>
      </c>
      <c r="H42" s="25"/>
      <c r="I42" s="25"/>
      <c r="J42" s="25"/>
      <c r="K42" s="25"/>
    </row>
    <row r="43" spans="1:11" ht="14.1" customHeight="1" x14ac:dyDescent="0.25">
      <c r="A43" s="25"/>
      <c r="B43" s="25"/>
      <c r="C43" s="40" t="s">
        <v>84</v>
      </c>
      <c r="D43" s="41">
        <v>0</v>
      </c>
      <c r="E43" s="41">
        <v>0</v>
      </c>
      <c r="F43" s="41">
        <v>0</v>
      </c>
      <c r="G43" s="41">
        <v>0</v>
      </c>
      <c r="H43" s="25"/>
      <c r="I43" s="25"/>
      <c r="J43" s="25"/>
      <c r="K43" s="25"/>
    </row>
    <row r="44" spans="1:11" ht="14.1" customHeight="1" x14ac:dyDescent="0.25">
      <c r="A44" s="25"/>
      <c r="B44" s="25"/>
      <c r="C44" s="40" t="s">
        <v>87</v>
      </c>
      <c r="D44" s="41">
        <v>0</v>
      </c>
      <c r="E44" s="41">
        <v>0</v>
      </c>
      <c r="F44" s="41">
        <v>0</v>
      </c>
      <c r="G44" s="41">
        <v>0</v>
      </c>
      <c r="H44" s="25"/>
      <c r="I44" s="25"/>
      <c r="J44" s="25"/>
      <c r="K44" s="25"/>
    </row>
    <row r="45" spans="1:11" ht="14.1" customHeight="1" x14ac:dyDescent="0.25">
      <c r="A45" s="25"/>
      <c r="B45" s="25"/>
      <c r="C45" s="40" t="s">
        <v>83</v>
      </c>
      <c r="D45" s="41">
        <v>0</v>
      </c>
      <c r="E45" s="41">
        <v>0</v>
      </c>
      <c r="F45" s="41">
        <v>0</v>
      </c>
      <c r="G45" s="41">
        <v>0</v>
      </c>
      <c r="H45" s="25"/>
      <c r="I45" s="25"/>
      <c r="J45" s="25"/>
      <c r="K45" s="25"/>
    </row>
    <row r="46" spans="1:11" ht="14.1" customHeight="1" x14ac:dyDescent="0.25">
      <c r="A46" s="25"/>
      <c r="B46" s="25"/>
      <c r="C46" s="40" t="s">
        <v>84</v>
      </c>
      <c r="D46" s="41">
        <v>0</v>
      </c>
      <c r="E46" s="41">
        <v>0</v>
      </c>
      <c r="F46" s="41">
        <v>0</v>
      </c>
      <c r="G46" s="41">
        <v>0</v>
      </c>
      <c r="H46" s="25"/>
      <c r="I46" s="25"/>
      <c r="J46" s="25"/>
      <c r="K46" s="25"/>
    </row>
    <row r="47" spans="1:11" ht="14.1" customHeight="1" x14ac:dyDescent="0.25">
      <c r="A47" s="25"/>
      <c r="B47" s="25"/>
      <c r="C47" s="40" t="s">
        <v>88</v>
      </c>
      <c r="D47" s="41">
        <v>0</v>
      </c>
      <c r="E47" s="41">
        <v>0</v>
      </c>
      <c r="F47" s="41">
        <v>0</v>
      </c>
      <c r="G47" s="41">
        <v>0</v>
      </c>
      <c r="H47" s="25"/>
      <c r="I47" s="25"/>
      <c r="J47" s="25"/>
      <c r="K47" s="25"/>
    </row>
    <row r="48" spans="1:11" ht="14.1" customHeight="1" x14ac:dyDescent="0.25">
      <c r="A48" s="25"/>
      <c r="B48" s="25"/>
      <c r="C48" s="40" t="s">
        <v>83</v>
      </c>
      <c r="D48" s="41">
        <v>0</v>
      </c>
      <c r="E48" s="41">
        <v>0</v>
      </c>
      <c r="F48" s="41">
        <v>0</v>
      </c>
      <c r="G48" s="41">
        <v>0</v>
      </c>
      <c r="H48" s="25"/>
      <c r="I48" s="25"/>
      <c r="J48" s="25"/>
      <c r="K48" s="25"/>
    </row>
    <row r="49" spans="1:11" ht="14.1" customHeight="1" x14ac:dyDescent="0.25">
      <c r="A49" s="25"/>
      <c r="B49" s="25"/>
      <c r="C49" s="40" t="s">
        <v>84</v>
      </c>
      <c r="D49" s="41">
        <v>0</v>
      </c>
      <c r="E49" s="41">
        <v>0</v>
      </c>
      <c r="F49" s="41">
        <v>0</v>
      </c>
      <c r="G49" s="41">
        <v>0</v>
      </c>
      <c r="H49" s="25"/>
      <c r="I49" s="25"/>
      <c r="J49" s="25"/>
      <c r="K49" s="25"/>
    </row>
    <row r="50" spans="1:11" ht="14.1" customHeight="1" x14ac:dyDescent="0.25">
      <c r="A50" s="25"/>
      <c r="B50" s="25"/>
      <c r="C50" s="40" t="s">
        <v>89</v>
      </c>
      <c r="D50" s="41">
        <v>0</v>
      </c>
      <c r="E50" s="41">
        <v>1000000</v>
      </c>
      <c r="F50" s="41">
        <v>1000000</v>
      </c>
      <c r="G50" s="41">
        <v>1000000</v>
      </c>
      <c r="H50" s="25"/>
      <c r="I50" s="25"/>
      <c r="J50" s="25"/>
      <c r="K50" s="25"/>
    </row>
    <row r="51" spans="1:11" ht="14.1" customHeight="1" x14ac:dyDescent="0.25">
      <c r="A51" s="25"/>
      <c r="B51" s="25"/>
      <c r="C51" s="40" t="s">
        <v>83</v>
      </c>
      <c r="D51" s="41">
        <v>0</v>
      </c>
      <c r="E51" s="41">
        <v>1000000</v>
      </c>
      <c r="F51" s="41">
        <v>1000000</v>
      </c>
      <c r="G51" s="41">
        <v>1000000</v>
      </c>
      <c r="H51" s="25"/>
      <c r="I51" s="25"/>
      <c r="J51" s="25"/>
      <c r="K51" s="25"/>
    </row>
    <row r="52" spans="1:11" ht="14.1" customHeight="1" x14ac:dyDescent="0.25">
      <c r="A52" s="25"/>
      <c r="B52" s="25"/>
      <c r="C52" s="40" t="s">
        <v>84</v>
      </c>
      <c r="D52" s="41">
        <v>0</v>
      </c>
      <c r="E52" s="41">
        <v>0</v>
      </c>
      <c r="F52" s="41">
        <v>0</v>
      </c>
      <c r="G52" s="41">
        <v>0</v>
      </c>
      <c r="H52" s="25"/>
      <c r="I52" s="25"/>
      <c r="J52" s="25"/>
      <c r="K52" s="25"/>
    </row>
    <row r="53" spans="1:11" ht="14.1" customHeight="1" x14ac:dyDescent="0.25">
      <c r="A53" s="25"/>
      <c r="B53" s="25"/>
      <c r="C53" s="40" t="s">
        <v>90</v>
      </c>
      <c r="D53" s="41">
        <v>0</v>
      </c>
      <c r="E53" s="41">
        <v>0</v>
      </c>
      <c r="F53" s="41">
        <v>0</v>
      </c>
      <c r="G53" s="41">
        <v>0</v>
      </c>
      <c r="H53" s="25"/>
      <c r="I53" s="25"/>
      <c r="J53" s="25"/>
      <c r="K53" s="25"/>
    </row>
    <row r="54" spans="1:11" ht="14.1" customHeight="1" x14ac:dyDescent="0.25">
      <c r="A54" s="25"/>
      <c r="B54" s="25"/>
      <c r="C54" s="40" t="s">
        <v>83</v>
      </c>
      <c r="D54" s="41">
        <v>0</v>
      </c>
      <c r="E54" s="41">
        <v>0</v>
      </c>
      <c r="F54" s="41">
        <v>0</v>
      </c>
      <c r="G54" s="41">
        <v>0</v>
      </c>
      <c r="H54" s="25"/>
      <c r="I54" s="25"/>
      <c r="J54" s="25"/>
      <c r="K54" s="25"/>
    </row>
    <row r="55" spans="1:11" ht="14.1" customHeight="1" x14ac:dyDescent="0.25">
      <c r="A55" s="25"/>
      <c r="B55" s="25"/>
      <c r="C55" s="40" t="s">
        <v>84</v>
      </c>
      <c r="D55" s="41">
        <v>0</v>
      </c>
      <c r="E55" s="41">
        <v>0</v>
      </c>
      <c r="F55" s="41">
        <v>0</v>
      </c>
      <c r="G55" s="41">
        <v>0</v>
      </c>
      <c r="H55" s="25"/>
      <c r="I55" s="25"/>
      <c r="J55" s="25"/>
      <c r="K55" s="25"/>
    </row>
    <row r="56" spans="1:11" ht="14.1" customHeight="1" x14ac:dyDescent="0.25">
      <c r="A56" s="25"/>
      <c r="B56" s="25"/>
      <c r="C56" s="40" t="s">
        <v>91</v>
      </c>
      <c r="D56" s="41">
        <v>0</v>
      </c>
      <c r="E56" s="41">
        <v>0</v>
      </c>
      <c r="F56" s="41">
        <v>0</v>
      </c>
      <c r="G56" s="41">
        <v>0</v>
      </c>
      <c r="H56" s="25"/>
      <c r="I56" s="25"/>
      <c r="J56" s="25"/>
      <c r="K56" s="25"/>
    </row>
    <row r="57" spans="1:11" ht="14.1" customHeight="1" x14ac:dyDescent="0.25">
      <c r="A57" s="25"/>
      <c r="B57" s="25"/>
      <c r="C57" s="40" t="s">
        <v>83</v>
      </c>
      <c r="D57" s="41">
        <v>0</v>
      </c>
      <c r="E57" s="41">
        <v>0</v>
      </c>
      <c r="F57" s="41">
        <v>0</v>
      </c>
      <c r="G57" s="41">
        <v>0</v>
      </c>
      <c r="H57" s="25"/>
      <c r="I57" s="25"/>
      <c r="J57" s="25"/>
      <c r="K57" s="25"/>
    </row>
    <row r="58" spans="1:11" ht="14.1" customHeight="1" x14ac:dyDescent="0.25">
      <c r="A58" s="25"/>
      <c r="B58" s="25"/>
      <c r="C58" s="40" t="s">
        <v>92</v>
      </c>
      <c r="D58" s="41">
        <v>0</v>
      </c>
      <c r="E58" s="41">
        <v>0</v>
      </c>
      <c r="F58" s="41">
        <v>0</v>
      </c>
      <c r="G58" s="41">
        <v>0</v>
      </c>
      <c r="H58" s="25"/>
      <c r="I58" s="25"/>
      <c r="J58" s="25"/>
      <c r="K58" s="25"/>
    </row>
    <row r="59" spans="1:11" ht="14.1" customHeight="1" x14ac:dyDescent="0.25">
      <c r="A59" s="25"/>
      <c r="B59" s="25"/>
      <c r="C59" s="40" t="s">
        <v>93</v>
      </c>
      <c r="D59" s="41">
        <v>0</v>
      </c>
      <c r="E59" s="41">
        <v>0</v>
      </c>
      <c r="F59" s="41">
        <v>0</v>
      </c>
      <c r="G59" s="41">
        <v>0</v>
      </c>
      <c r="H59" s="25"/>
      <c r="I59" s="25"/>
      <c r="J59" s="25"/>
      <c r="K59" s="25"/>
    </row>
    <row r="60" spans="1:11" ht="14.1" customHeight="1" x14ac:dyDescent="0.25">
      <c r="A60" s="25"/>
      <c r="B60" s="25"/>
      <c r="C60" s="40" t="s">
        <v>94</v>
      </c>
      <c r="D60" s="41">
        <v>0</v>
      </c>
      <c r="E60" s="41">
        <v>0</v>
      </c>
      <c r="F60" s="41">
        <v>0</v>
      </c>
      <c r="G60" s="41">
        <v>0</v>
      </c>
      <c r="H60" s="25"/>
      <c r="I60" s="25"/>
      <c r="J60" s="25"/>
      <c r="K60" s="25"/>
    </row>
    <row r="61" spans="1:11" ht="14.1" customHeight="1" x14ac:dyDescent="0.25">
      <c r="A61" s="25"/>
      <c r="B61" s="25"/>
      <c r="C61" s="40" t="s">
        <v>95</v>
      </c>
      <c r="D61" s="41">
        <v>0</v>
      </c>
      <c r="E61" s="41">
        <v>0</v>
      </c>
      <c r="F61" s="41">
        <v>0</v>
      </c>
      <c r="G61" s="41">
        <v>0</v>
      </c>
      <c r="H61" s="25"/>
      <c r="I61" s="25"/>
      <c r="J61" s="25"/>
      <c r="K61" s="25"/>
    </row>
    <row r="62" spans="1:11" ht="14.1" customHeight="1" x14ac:dyDescent="0.25">
      <c r="A62" s="25"/>
      <c r="B62" s="25"/>
      <c r="C62" s="40" t="s">
        <v>96</v>
      </c>
      <c r="D62" s="41">
        <v>0</v>
      </c>
      <c r="E62" s="41">
        <v>0</v>
      </c>
      <c r="F62" s="41">
        <v>0</v>
      </c>
      <c r="G62" s="41">
        <v>0</v>
      </c>
      <c r="H62" s="25"/>
      <c r="I62" s="25"/>
      <c r="J62" s="25"/>
      <c r="K62" s="25"/>
    </row>
    <row r="63" spans="1:11" ht="14.1" customHeight="1" x14ac:dyDescent="0.25">
      <c r="A63" s="25"/>
      <c r="B63" s="25"/>
      <c r="C63" s="40" t="s">
        <v>83</v>
      </c>
      <c r="D63" s="41">
        <v>0</v>
      </c>
      <c r="E63" s="41">
        <v>0</v>
      </c>
      <c r="F63" s="41">
        <v>0</v>
      </c>
      <c r="G63" s="41">
        <v>0</v>
      </c>
      <c r="H63" s="25"/>
      <c r="I63" s="25"/>
      <c r="J63" s="25"/>
      <c r="K63" s="25"/>
    </row>
    <row r="64" spans="1:11" ht="14.1" customHeight="1" x14ac:dyDescent="0.25">
      <c r="A64" s="25"/>
      <c r="B64" s="25"/>
      <c r="C64" s="40" t="s">
        <v>92</v>
      </c>
      <c r="D64" s="41">
        <v>0</v>
      </c>
      <c r="E64" s="41">
        <v>0</v>
      </c>
      <c r="F64" s="41">
        <v>0</v>
      </c>
      <c r="G64" s="41">
        <v>0</v>
      </c>
      <c r="H64" s="25"/>
      <c r="I64" s="25"/>
      <c r="J64" s="25"/>
      <c r="K64" s="25"/>
    </row>
    <row r="65" spans="1:11" ht="14.1" customHeight="1" x14ac:dyDescent="0.25">
      <c r="A65" s="25"/>
      <c r="B65" s="25"/>
      <c r="C65" s="40" t="s">
        <v>93</v>
      </c>
      <c r="D65" s="41">
        <v>0</v>
      </c>
      <c r="E65" s="41">
        <v>0</v>
      </c>
      <c r="F65" s="41">
        <v>0</v>
      </c>
      <c r="G65" s="41">
        <v>0</v>
      </c>
      <c r="H65" s="25"/>
      <c r="I65" s="25"/>
      <c r="J65" s="25"/>
      <c r="K65" s="25"/>
    </row>
    <row r="66" spans="1:11" ht="14.1" customHeight="1" x14ac:dyDescent="0.25">
      <c r="A66" s="25"/>
      <c r="B66" s="25"/>
      <c r="C66" s="40" t="s">
        <v>94</v>
      </c>
      <c r="D66" s="41">
        <v>0</v>
      </c>
      <c r="E66" s="41">
        <v>0</v>
      </c>
      <c r="F66" s="41">
        <v>0</v>
      </c>
      <c r="G66" s="41">
        <v>0</v>
      </c>
      <c r="H66" s="25"/>
      <c r="I66" s="25"/>
      <c r="J66" s="25"/>
      <c r="K66" s="25"/>
    </row>
    <row r="67" spans="1:11" ht="14.1" customHeight="1" x14ac:dyDescent="0.25">
      <c r="A67" s="25"/>
      <c r="B67" s="25"/>
      <c r="C67" s="40" t="s">
        <v>95</v>
      </c>
      <c r="D67" s="41">
        <v>0</v>
      </c>
      <c r="E67" s="41">
        <v>0</v>
      </c>
      <c r="F67" s="41">
        <v>0</v>
      </c>
      <c r="G67" s="41">
        <v>0</v>
      </c>
      <c r="H67" s="25"/>
      <c r="I67" s="25"/>
      <c r="J67" s="25"/>
      <c r="K67" s="25"/>
    </row>
    <row r="68" spans="1:11" ht="14.1" customHeight="1" x14ac:dyDescent="0.25">
      <c r="A68" s="25"/>
      <c r="B68" s="25"/>
      <c r="C68" s="40" t="s">
        <v>97</v>
      </c>
      <c r="D68" s="41">
        <v>0</v>
      </c>
      <c r="E68" s="41">
        <v>0</v>
      </c>
      <c r="F68" s="41">
        <v>0</v>
      </c>
      <c r="G68" s="41">
        <v>0</v>
      </c>
      <c r="H68" s="25"/>
      <c r="I68" s="25"/>
      <c r="J68" s="25"/>
      <c r="K68" s="25"/>
    </row>
    <row r="69" spans="1:11" ht="14.1" customHeight="1" x14ac:dyDescent="0.25">
      <c r="A69" s="25"/>
      <c r="B69" s="25"/>
      <c r="C69" s="40" t="s">
        <v>83</v>
      </c>
      <c r="D69" s="41">
        <v>0</v>
      </c>
      <c r="E69" s="41">
        <v>0</v>
      </c>
      <c r="F69" s="41">
        <v>0</v>
      </c>
      <c r="G69" s="41">
        <v>0</v>
      </c>
      <c r="H69" s="25"/>
      <c r="I69" s="25"/>
      <c r="J69" s="25"/>
      <c r="K69" s="25"/>
    </row>
    <row r="70" spans="1:11" ht="14.1" customHeight="1" x14ac:dyDescent="0.25">
      <c r="A70" s="25"/>
      <c r="B70" s="25"/>
      <c r="C70" s="40" t="s">
        <v>92</v>
      </c>
      <c r="D70" s="41">
        <v>0</v>
      </c>
      <c r="E70" s="41">
        <v>0</v>
      </c>
      <c r="F70" s="41">
        <v>0</v>
      </c>
      <c r="G70" s="41">
        <v>0</v>
      </c>
      <c r="H70" s="25"/>
      <c r="I70" s="25"/>
      <c r="J70" s="25"/>
      <c r="K70" s="25"/>
    </row>
    <row r="71" spans="1:11" ht="14.1" customHeight="1" x14ac:dyDescent="0.25">
      <c r="A71" s="25"/>
      <c r="B71" s="25"/>
      <c r="C71" s="40" t="s">
        <v>93</v>
      </c>
      <c r="D71" s="41">
        <v>0</v>
      </c>
      <c r="E71" s="41">
        <v>0</v>
      </c>
      <c r="F71" s="41">
        <v>0</v>
      </c>
      <c r="G71" s="41">
        <v>0</v>
      </c>
      <c r="H71" s="25"/>
      <c r="I71" s="25"/>
      <c r="J71" s="25"/>
      <c r="K71" s="25"/>
    </row>
    <row r="72" spans="1:11" ht="14.1" customHeight="1" x14ac:dyDescent="0.25">
      <c r="A72" s="25"/>
      <c r="B72" s="25"/>
      <c r="C72" s="40" t="s">
        <v>94</v>
      </c>
      <c r="D72" s="41">
        <v>0</v>
      </c>
      <c r="E72" s="41">
        <v>0</v>
      </c>
      <c r="F72" s="41">
        <v>0</v>
      </c>
      <c r="G72" s="41">
        <v>0</v>
      </c>
      <c r="H72" s="25"/>
      <c r="I72" s="25"/>
      <c r="J72" s="25"/>
      <c r="K72" s="25"/>
    </row>
    <row r="73" spans="1:11" ht="14.1" customHeight="1" x14ac:dyDescent="0.25">
      <c r="A73" s="25"/>
      <c r="B73" s="25"/>
      <c r="C73" s="40" t="s">
        <v>95</v>
      </c>
      <c r="D73" s="41">
        <v>0</v>
      </c>
      <c r="E73" s="41">
        <v>0</v>
      </c>
      <c r="F73" s="41">
        <v>0</v>
      </c>
      <c r="G73" s="41">
        <v>0</v>
      </c>
      <c r="H73" s="25"/>
      <c r="I73" s="25"/>
      <c r="J73" s="25"/>
      <c r="K73" s="25"/>
    </row>
    <row r="74" spans="1:11" ht="14.1" customHeight="1" x14ac:dyDescent="0.25">
      <c r="A74" s="25"/>
      <c r="B74" s="25"/>
      <c r="C74" s="40" t="s">
        <v>98</v>
      </c>
      <c r="D74" s="41">
        <v>0</v>
      </c>
      <c r="E74" s="41">
        <v>0</v>
      </c>
      <c r="F74" s="41">
        <v>0</v>
      </c>
      <c r="G74" s="41">
        <v>0</v>
      </c>
      <c r="H74" s="25"/>
      <c r="I74" s="25"/>
      <c r="J74" s="25"/>
      <c r="K74" s="25"/>
    </row>
    <row r="75" spans="1:11" ht="14.1" customHeight="1" x14ac:dyDescent="0.25">
      <c r="A75" s="25"/>
      <c r="B75" s="25"/>
      <c r="C75" s="40" t="s">
        <v>99</v>
      </c>
      <c r="D75" s="41">
        <v>0</v>
      </c>
      <c r="E75" s="41">
        <v>0</v>
      </c>
      <c r="F75" s="41">
        <v>0</v>
      </c>
      <c r="G75" s="41">
        <v>0</v>
      </c>
      <c r="H75" s="25"/>
      <c r="I75" s="25"/>
      <c r="J75" s="25"/>
      <c r="K75" s="25"/>
    </row>
    <row r="76" spans="1:11" ht="14.1" customHeight="1" x14ac:dyDescent="0.25">
      <c r="A76" s="25"/>
      <c r="B76" s="25"/>
      <c r="C76" s="36" t="s">
        <v>100</v>
      </c>
      <c r="D76" s="41">
        <v>0</v>
      </c>
      <c r="E76" s="41">
        <v>164500000</v>
      </c>
      <c r="F76" s="41">
        <v>167500000</v>
      </c>
      <c r="G76" s="41">
        <v>168000000</v>
      </c>
      <c r="H76" s="25"/>
      <c r="I76" s="25"/>
      <c r="J76" s="25"/>
      <c r="K76" s="25"/>
    </row>
    <row r="77" spans="1:11" ht="14.1" customHeight="1" x14ac:dyDescent="0.25">
      <c r="A77" s="25"/>
      <c r="B77" s="25"/>
      <c r="C77" s="1585" t="s">
        <v>101</v>
      </c>
      <c r="D77" s="1586"/>
      <c r="E77" s="1586"/>
      <c r="F77" s="1586"/>
      <c r="G77" s="1586"/>
      <c r="H77" s="25"/>
      <c r="I77" s="25"/>
      <c r="J77" s="25"/>
      <c r="K77" s="25"/>
    </row>
    <row r="78" spans="1:11" ht="14.1" customHeight="1" x14ac:dyDescent="0.25">
      <c r="A78" s="25"/>
      <c r="B78" s="25"/>
      <c r="C78" s="29" t="s">
        <v>1010</v>
      </c>
      <c r="D78" s="1585" t="s">
        <v>960</v>
      </c>
      <c r="E78" s="1586"/>
      <c r="F78" s="1586"/>
      <c r="G78" s="1586"/>
      <c r="H78" s="25"/>
      <c r="I78" s="25"/>
      <c r="J78" s="25"/>
      <c r="K78" s="25"/>
    </row>
    <row r="79" spans="1:11" ht="14.1" customHeight="1" x14ac:dyDescent="0.25">
      <c r="A79" s="25"/>
      <c r="B79" s="25"/>
      <c r="C79" s="30" t="s">
        <v>50</v>
      </c>
      <c r="D79" s="1575" t="s">
        <v>1011</v>
      </c>
      <c r="E79" s="1576"/>
      <c r="F79" s="1576"/>
      <c r="G79" s="1576"/>
      <c r="H79" s="25"/>
      <c r="I79" s="25"/>
      <c r="J79" s="25"/>
      <c r="K79" s="25"/>
    </row>
    <row r="80" spans="1:11" ht="14.1" customHeight="1" x14ac:dyDescent="0.25">
      <c r="A80" s="25"/>
      <c r="B80" s="25"/>
      <c r="C80" s="31" t="s">
        <v>52</v>
      </c>
      <c r="D80" s="1587" t="s">
        <v>1012</v>
      </c>
      <c r="E80" s="1588"/>
      <c r="F80" s="1588"/>
      <c r="G80" s="1588"/>
      <c r="H80" s="25"/>
      <c r="I80" s="25"/>
      <c r="J80" s="25"/>
      <c r="K80" s="25"/>
    </row>
    <row r="81" spans="1:11" ht="14.1" customHeight="1" x14ac:dyDescent="0.25">
      <c r="A81" s="25"/>
      <c r="B81" s="25"/>
      <c r="C81" s="31" t="s">
        <v>54</v>
      </c>
      <c r="D81" s="1587" t="s">
        <v>236</v>
      </c>
      <c r="E81" s="1588"/>
      <c r="F81" s="1588"/>
      <c r="G81" s="1588"/>
      <c r="H81" s="25"/>
      <c r="I81" s="25"/>
      <c r="J81" s="25"/>
      <c r="K81" s="25"/>
    </row>
    <row r="82" spans="1:11" ht="15" customHeight="1" x14ac:dyDescent="0.25">
      <c r="A82" s="25"/>
      <c r="B82" s="25"/>
      <c r="C82" s="32"/>
      <c r="D82" s="33">
        <v>2023</v>
      </c>
      <c r="E82" s="33">
        <v>2024</v>
      </c>
      <c r="F82" s="33">
        <v>2025</v>
      </c>
      <c r="G82" s="33">
        <v>2026</v>
      </c>
      <c r="H82" s="25"/>
      <c r="I82" s="25"/>
      <c r="J82" s="25"/>
      <c r="K82" s="25"/>
    </row>
    <row r="83" spans="1:11" ht="15" customHeight="1" x14ac:dyDescent="0.25">
      <c r="A83" s="25"/>
      <c r="B83" s="25"/>
      <c r="C83" s="34"/>
      <c r="D83" s="35" t="s">
        <v>17</v>
      </c>
      <c r="E83" s="35" t="s">
        <v>18</v>
      </c>
      <c r="F83" s="35" t="s">
        <v>18</v>
      </c>
      <c r="G83" s="35" t="s">
        <v>18</v>
      </c>
      <c r="H83" s="25"/>
      <c r="I83" s="25"/>
      <c r="J83" s="25"/>
      <c r="K83" s="25"/>
    </row>
    <row r="84" spans="1:11" ht="14.1" customHeight="1" x14ac:dyDescent="0.25">
      <c r="A84" s="25"/>
      <c r="B84" s="25"/>
      <c r="C84" s="38" t="s">
        <v>56</v>
      </c>
      <c r="D84" s="39" t="s">
        <v>718</v>
      </c>
      <c r="E84" s="39" t="s">
        <v>718</v>
      </c>
      <c r="F84" s="39" t="s">
        <v>718</v>
      </c>
      <c r="G84" s="39" t="s">
        <v>718</v>
      </c>
      <c r="H84" s="25"/>
      <c r="I84" s="25"/>
      <c r="J84" s="25"/>
      <c r="K84" s="25"/>
    </row>
    <row r="85" spans="1:11" ht="14.1" customHeight="1" x14ac:dyDescent="0.25">
      <c r="A85" s="25"/>
      <c r="B85" s="25"/>
      <c r="C85" s="38" t="s">
        <v>59</v>
      </c>
      <c r="D85" s="39" t="s">
        <v>1013</v>
      </c>
      <c r="E85" s="39" t="s">
        <v>1014</v>
      </c>
      <c r="F85" s="39" t="s">
        <v>1014</v>
      </c>
      <c r="G85" s="39" t="s">
        <v>317</v>
      </c>
      <c r="H85" s="25"/>
      <c r="I85" s="25"/>
      <c r="J85" s="25"/>
      <c r="K85" s="25"/>
    </row>
    <row r="86" spans="1:11" ht="14.1" customHeight="1" x14ac:dyDescent="0.25">
      <c r="A86" s="25"/>
      <c r="B86" s="25"/>
      <c r="C86" s="38" t="s">
        <v>63</v>
      </c>
      <c r="D86" s="39" t="s">
        <v>332</v>
      </c>
      <c r="E86" s="39" t="s">
        <v>1015</v>
      </c>
      <c r="F86" s="39" t="s">
        <v>1015</v>
      </c>
      <c r="G86" s="39" t="s">
        <v>416</v>
      </c>
      <c r="H86" s="25"/>
      <c r="I86" s="25"/>
      <c r="J86" s="25"/>
      <c r="K86" s="25"/>
    </row>
    <row r="87" spans="1:11" ht="14.1" customHeight="1" x14ac:dyDescent="0.25">
      <c r="A87" s="25"/>
      <c r="B87" s="25"/>
      <c r="C87" s="38" t="s">
        <v>68</v>
      </c>
      <c r="D87" s="39" t="s">
        <v>69</v>
      </c>
      <c r="E87" s="39" t="s">
        <v>75</v>
      </c>
      <c r="F87" s="39" t="s">
        <v>75</v>
      </c>
      <c r="G87" s="39" t="s">
        <v>75</v>
      </c>
      <c r="H87" s="25"/>
      <c r="I87" s="25"/>
      <c r="J87" s="25"/>
      <c r="K87" s="25"/>
    </row>
    <row r="88" spans="1:11" ht="14.1" customHeight="1" x14ac:dyDescent="0.25">
      <c r="A88" s="25"/>
      <c r="B88" s="25"/>
      <c r="C88" s="38" t="s">
        <v>73</v>
      </c>
      <c r="D88" s="39" t="s">
        <v>69</v>
      </c>
      <c r="E88" s="39" t="s">
        <v>1016</v>
      </c>
      <c r="F88" s="39" t="s">
        <v>75</v>
      </c>
      <c r="G88" s="39" t="s">
        <v>1005</v>
      </c>
      <c r="H88" s="25"/>
      <c r="I88" s="25"/>
      <c r="J88" s="25"/>
      <c r="K88" s="25"/>
    </row>
    <row r="89" spans="1:11" ht="14.1" customHeight="1" x14ac:dyDescent="0.25">
      <c r="A89" s="25"/>
      <c r="B89" s="25"/>
      <c r="C89" s="38" t="s">
        <v>77</v>
      </c>
      <c r="D89" s="39" t="s">
        <v>69</v>
      </c>
      <c r="E89" s="39" t="s">
        <v>1016</v>
      </c>
      <c r="F89" s="39" t="s">
        <v>75</v>
      </c>
      <c r="G89" s="39" t="s">
        <v>1005</v>
      </c>
      <c r="H89" s="25"/>
      <c r="I89" s="25"/>
      <c r="J89" s="25"/>
      <c r="K89" s="25"/>
    </row>
    <row r="90" spans="1:11" ht="14.1" customHeight="1" x14ac:dyDescent="0.25">
      <c r="A90" s="25"/>
      <c r="B90" s="25"/>
      <c r="C90" s="1589" t="s">
        <v>81</v>
      </c>
      <c r="D90" s="1590"/>
      <c r="E90" s="1590"/>
      <c r="F90" s="1590"/>
      <c r="G90" s="1590"/>
      <c r="H90" s="25"/>
      <c r="I90" s="25"/>
      <c r="J90" s="25"/>
      <c r="K90" s="25"/>
    </row>
    <row r="91" spans="1:11" ht="14.1" customHeight="1" x14ac:dyDescent="0.25">
      <c r="A91" s="25"/>
      <c r="B91" s="25"/>
      <c r="C91" s="32"/>
      <c r="D91" s="33">
        <v>2023</v>
      </c>
      <c r="E91" s="33">
        <v>2024</v>
      </c>
      <c r="F91" s="33">
        <v>2025</v>
      </c>
      <c r="G91" s="33">
        <v>2026</v>
      </c>
      <c r="H91" s="25"/>
      <c r="I91" s="25"/>
      <c r="J91" s="25"/>
      <c r="K91" s="25"/>
    </row>
    <row r="92" spans="1:11" ht="14.1" customHeight="1" x14ac:dyDescent="0.25">
      <c r="A92" s="25"/>
      <c r="B92" s="25"/>
      <c r="C92" s="34"/>
      <c r="D92" s="35" t="s">
        <v>17</v>
      </c>
      <c r="E92" s="35" t="s">
        <v>18</v>
      </c>
      <c r="F92" s="35" t="s">
        <v>18</v>
      </c>
      <c r="G92" s="35" t="s">
        <v>18</v>
      </c>
      <c r="H92" s="25"/>
      <c r="I92" s="25"/>
      <c r="J92" s="25"/>
      <c r="K92" s="25"/>
    </row>
    <row r="93" spans="1:11" ht="14.1" customHeight="1" x14ac:dyDescent="0.25">
      <c r="A93" s="25"/>
      <c r="B93" s="25"/>
      <c r="C93" s="40" t="s">
        <v>82</v>
      </c>
      <c r="D93" s="41">
        <v>0</v>
      </c>
      <c r="E93" s="41">
        <v>0</v>
      </c>
      <c r="F93" s="41">
        <v>0</v>
      </c>
      <c r="G93" s="41">
        <v>0</v>
      </c>
      <c r="H93" s="25"/>
      <c r="I93" s="25"/>
      <c r="J93" s="25"/>
      <c r="K93" s="25"/>
    </row>
    <row r="94" spans="1:11" ht="14.1" customHeight="1" x14ac:dyDescent="0.25">
      <c r="A94" s="25"/>
      <c r="B94" s="25"/>
      <c r="C94" s="40" t="s">
        <v>83</v>
      </c>
      <c r="D94" s="41">
        <v>0</v>
      </c>
      <c r="E94" s="41">
        <v>0</v>
      </c>
      <c r="F94" s="41">
        <v>0</v>
      </c>
      <c r="G94" s="41">
        <v>0</v>
      </c>
      <c r="H94" s="25"/>
      <c r="I94" s="25"/>
      <c r="J94" s="25"/>
      <c r="K94" s="25"/>
    </row>
    <row r="95" spans="1:11" ht="14.1" customHeight="1" x14ac:dyDescent="0.25">
      <c r="A95" s="25"/>
      <c r="B95" s="25"/>
      <c r="C95" s="40" t="s">
        <v>84</v>
      </c>
      <c r="D95" s="41">
        <v>0</v>
      </c>
      <c r="E95" s="41">
        <v>0</v>
      </c>
      <c r="F95" s="41">
        <v>0</v>
      </c>
      <c r="G95" s="41">
        <v>0</v>
      </c>
      <c r="H95" s="25"/>
      <c r="I95" s="25"/>
      <c r="J95" s="25"/>
      <c r="K95" s="25"/>
    </row>
    <row r="96" spans="1:11" ht="14.1" customHeight="1" x14ac:dyDescent="0.25">
      <c r="A96" s="25"/>
      <c r="B96" s="25"/>
      <c r="C96" s="40" t="s">
        <v>85</v>
      </c>
      <c r="D96" s="41">
        <v>0</v>
      </c>
      <c r="E96" s="41">
        <v>0</v>
      </c>
      <c r="F96" s="41">
        <v>0</v>
      </c>
      <c r="G96" s="41">
        <v>0</v>
      </c>
      <c r="H96" s="25"/>
      <c r="I96" s="25"/>
      <c r="J96" s="25"/>
      <c r="K96" s="25"/>
    </row>
    <row r="97" spans="1:11" ht="14.1" customHeight="1" x14ac:dyDescent="0.25">
      <c r="A97" s="25"/>
      <c r="B97" s="25"/>
      <c r="C97" s="40" t="s">
        <v>83</v>
      </c>
      <c r="D97" s="41">
        <v>0</v>
      </c>
      <c r="E97" s="41">
        <v>0</v>
      </c>
      <c r="F97" s="41">
        <v>0</v>
      </c>
      <c r="G97" s="41">
        <v>0</v>
      </c>
      <c r="H97" s="25"/>
      <c r="I97" s="25"/>
      <c r="J97" s="25"/>
      <c r="K97" s="25"/>
    </row>
    <row r="98" spans="1:11" ht="14.1" customHeight="1" x14ac:dyDescent="0.25">
      <c r="A98" s="25"/>
      <c r="B98" s="25"/>
      <c r="C98" s="40" t="s">
        <v>84</v>
      </c>
      <c r="D98" s="41">
        <v>0</v>
      </c>
      <c r="E98" s="41">
        <v>0</v>
      </c>
      <c r="F98" s="41">
        <v>0</v>
      </c>
      <c r="G98" s="41">
        <v>0</v>
      </c>
      <c r="H98" s="25"/>
      <c r="I98" s="25"/>
      <c r="J98" s="25"/>
      <c r="K98" s="25"/>
    </row>
    <row r="99" spans="1:11" ht="14.1" customHeight="1" x14ac:dyDescent="0.25">
      <c r="A99" s="25"/>
      <c r="B99" s="25"/>
      <c r="C99" s="40" t="s">
        <v>86</v>
      </c>
      <c r="D99" s="41">
        <v>0</v>
      </c>
      <c r="E99" s="41">
        <v>0</v>
      </c>
      <c r="F99" s="41">
        <v>0</v>
      </c>
      <c r="G99" s="41">
        <v>0</v>
      </c>
      <c r="H99" s="25"/>
      <c r="I99" s="25"/>
      <c r="J99" s="25"/>
      <c r="K99" s="25"/>
    </row>
    <row r="100" spans="1:11" ht="14.1" customHeight="1" x14ac:dyDescent="0.25">
      <c r="A100" s="25"/>
      <c r="B100" s="25"/>
      <c r="C100" s="40" t="s">
        <v>83</v>
      </c>
      <c r="D100" s="41">
        <v>0</v>
      </c>
      <c r="E100" s="41">
        <v>0</v>
      </c>
      <c r="F100" s="41">
        <v>0</v>
      </c>
      <c r="G100" s="41">
        <v>0</v>
      </c>
      <c r="H100" s="25"/>
      <c r="I100" s="25"/>
      <c r="J100" s="25"/>
      <c r="K100" s="25"/>
    </row>
    <row r="101" spans="1:11" ht="14.1" customHeight="1" x14ac:dyDescent="0.25">
      <c r="A101" s="25"/>
      <c r="B101" s="25"/>
      <c r="C101" s="40" t="s">
        <v>84</v>
      </c>
      <c r="D101" s="41">
        <v>0</v>
      </c>
      <c r="E101" s="41">
        <v>0</v>
      </c>
      <c r="F101" s="41">
        <v>0</v>
      </c>
      <c r="G101" s="41">
        <v>0</v>
      </c>
      <c r="H101" s="25"/>
      <c r="I101" s="25"/>
      <c r="J101" s="25"/>
      <c r="K101" s="25"/>
    </row>
    <row r="102" spans="1:11" ht="14.1" customHeight="1" x14ac:dyDescent="0.25">
      <c r="A102" s="25"/>
      <c r="B102" s="25"/>
      <c r="C102" s="40" t="s">
        <v>87</v>
      </c>
      <c r="D102" s="41">
        <v>0</v>
      </c>
      <c r="E102" s="41">
        <v>0</v>
      </c>
      <c r="F102" s="41">
        <v>0</v>
      </c>
      <c r="G102" s="41">
        <v>0</v>
      </c>
      <c r="H102" s="25"/>
      <c r="I102" s="25"/>
      <c r="J102" s="25"/>
      <c r="K102" s="25"/>
    </row>
    <row r="103" spans="1:11" ht="14.1" customHeight="1" x14ac:dyDescent="0.25">
      <c r="A103" s="25"/>
      <c r="B103" s="25"/>
      <c r="C103" s="40" t="s">
        <v>83</v>
      </c>
      <c r="D103" s="41">
        <v>0</v>
      </c>
      <c r="E103" s="41">
        <v>0</v>
      </c>
      <c r="F103" s="41">
        <v>0</v>
      </c>
      <c r="G103" s="41">
        <v>0</v>
      </c>
      <c r="H103" s="25"/>
      <c r="I103" s="25"/>
      <c r="J103" s="25"/>
      <c r="K103" s="25"/>
    </row>
    <row r="104" spans="1:11" ht="14.1" customHeight="1" x14ac:dyDescent="0.25">
      <c r="A104" s="25"/>
      <c r="B104" s="25"/>
      <c r="C104" s="40" t="s">
        <v>84</v>
      </c>
      <c r="D104" s="41">
        <v>0</v>
      </c>
      <c r="E104" s="41">
        <v>0</v>
      </c>
      <c r="F104" s="41">
        <v>0</v>
      </c>
      <c r="G104" s="41">
        <v>0</v>
      </c>
      <c r="H104" s="25"/>
      <c r="I104" s="25"/>
      <c r="J104" s="25"/>
      <c r="K104" s="25"/>
    </row>
    <row r="105" spans="1:11" ht="14.1" customHeight="1" x14ac:dyDescent="0.25">
      <c r="A105" s="25"/>
      <c r="B105" s="25"/>
      <c r="C105" s="40" t="s">
        <v>88</v>
      </c>
      <c r="D105" s="41">
        <v>0</v>
      </c>
      <c r="E105" s="41">
        <v>0</v>
      </c>
      <c r="F105" s="41">
        <v>0</v>
      </c>
      <c r="G105" s="41">
        <v>0</v>
      </c>
      <c r="H105" s="25"/>
      <c r="I105" s="25"/>
      <c r="J105" s="25"/>
      <c r="K105" s="25"/>
    </row>
    <row r="106" spans="1:11" ht="14.1" customHeight="1" x14ac:dyDescent="0.25">
      <c r="A106" s="25"/>
      <c r="B106" s="25"/>
      <c r="C106" s="40" t="s">
        <v>83</v>
      </c>
      <c r="D106" s="41">
        <v>0</v>
      </c>
      <c r="E106" s="41">
        <v>0</v>
      </c>
      <c r="F106" s="41">
        <v>0</v>
      </c>
      <c r="G106" s="41">
        <v>0</v>
      </c>
      <c r="H106" s="25"/>
      <c r="I106" s="25"/>
      <c r="J106" s="25"/>
      <c r="K106" s="25"/>
    </row>
    <row r="107" spans="1:11" ht="14.1" customHeight="1" x14ac:dyDescent="0.25">
      <c r="A107" s="25"/>
      <c r="B107" s="25"/>
      <c r="C107" s="40" t="s">
        <v>84</v>
      </c>
      <c r="D107" s="41">
        <v>0</v>
      </c>
      <c r="E107" s="41">
        <v>0</v>
      </c>
      <c r="F107" s="41">
        <v>0</v>
      </c>
      <c r="G107" s="41">
        <v>0</v>
      </c>
      <c r="H107" s="25"/>
      <c r="I107" s="25"/>
      <c r="J107" s="25"/>
      <c r="K107" s="25"/>
    </row>
    <row r="108" spans="1:11" ht="14.1" customHeight="1" x14ac:dyDescent="0.25">
      <c r="A108" s="25"/>
      <c r="B108" s="25"/>
      <c r="C108" s="40" t="s">
        <v>89</v>
      </c>
      <c r="D108" s="41">
        <v>0</v>
      </c>
      <c r="E108" s="41">
        <v>0</v>
      </c>
      <c r="F108" s="41">
        <v>0</v>
      </c>
      <c r="G108" s="41">
        <v>0</v>
      </c>
      <c r="H108" s="25"/>
      <c r="I108" s="25"/>
      <c r="J108" s="25"/>
      <c r="K108" s="25"/>
    </row>
    <row r="109" spans="1:11" ht="14.1" customHeight="1" x14ac:dyDescent="0.25">
      <c r="A109" s="25"/>
      <c r="B109" s="25"/>
      <c r="C109" s="40" t="s">
        <v>83</v>
      </c>
      <c r="D109" s="41">
        <v>0</v>
      </c>
      <c r="E109" s="41">
        <v>0</v>
      </c>
      <c r="F109" s="41">
        <v>0</v>
      </c>
      <c r="G109" s="41">
        <v>0</v>
      </c>
      <c r="H109" s="25"/>
      <c r="I109" s="25"/>
      <c r="J109" s="25"/>
      <c r="K109" s="25"/>
    </row>
    <row r="110" spans="1:11" ht="14.1" customHeight="1" x14ac:dyDescent="0.25">
      <c r="A110" s="25"/>
      <c r="B110" s="25"/>
      <c r="C110" s="40" t="s">
        <v>84</v>
      </c>
      <c r="D110" s="41">
        <v>0</v>
      </c>
      <c r="E110" s="41">
        <v>0</v>
      </c>
      <c r="F110" s="41">
        <v>0</v>
      </c>
      <c r="G110" s="41">
        <v>0</v>
      </c>
      <c r="H110" s="25"/>
      <c r="I110" s="25"/>
      <c r="J110" s="25"/>
      <c r="K110" s="25"/>
    </row>
    <row r="111" spans="1:11" ht="14.1" customHeight="1" x14ac:dyDescent="0.25">
      <c r="A111" s="25"/>
      <c r="B111" s="25"/>
      <c r="C111" s="40" t="s">
        <v>90</v>
      </c>
      <c r="D111" s="41">
        <v>0</v>
      </c>
      <c r="E111" s="41">
        <v>0</v>
      </c>
      <c r="F111" s="41">
        <v>0</v>
      </c>
      <c r="G111" s="41">
        <v>0</v>
      </c>
      <c r="H111" s="25"/>
      <c r="I111" s="25"/>
      <c r="J111" s="25"/>
      <c r="K111" s="25"/>
    </row>
    <row r="112" spans="1:11" ht="14.1" customHeight="1" x14ac:dyDescent="0.25">
      <c r="A112" s="25"/>
      <c r="B112" s="25"/>
      <c r="C112" s="40" t="s">
        <v>83</v>
      </c>
      <c r="D112" s="41">
        <v>0</v>
      </c>
      <c r="E112" s="41">
        <v>0</v>
      </c>
      <c r="F112" s="41">
        <v>0</v>
      </c>
      <c r="G112" s="41">
        <v>0</v>
      </c>
      <c r="H112" s="25"/>
      <c r="I112" s="25"/>
      <c r="J112" s="25"/>
      <c r="K112" s="25"/>
    </row>
    <row r="113" spans="1:11" ht="14.1" customHeight="1" x14ac:dyDescent="0.25">
      <c r="A113" s="25"/>
      <c r="B113" s="25"/>
      <c r="C113" s="40" t="s">
        <v>84</v>
      </c>
      <c r="D113" s="41">
        <v>0</v>
      </c>
      <c r="E113" s="41">
        <v>0</v>
      </c>
      <c r="F113" s="41">
        <v>0</v>
      </c>
      <c r="G113" s="41">
        <v>0</v>
      </c>
      <c r="H113" s="25"/>
      <c r="I113" s="25"/>
      <c r="J113" s="25"/>
      <c r="K113" s="25"/>
    </row>
    <row r="114" spans="1:11" ht="14.1" customHeight="1" x14ac:dyDescent="0.25">
      <c r="A114" s="25"/>
      <c r="B114" s="25"/>
      <c r="C114" s="40" t="s">
        <v>91</v>
      </c>
      <c r="D114" s="41">
        <v>0</v>
      </c>
      <c r="E114" s="41">
        <v>0</v>
      </c>
      <c r="F114" s="41">
        <v>0</v>
      </c>
      <c r="G114" s="41">
        <v>0</v>
      </c>
      <c r="H114" s="25"/>
      <c r="I114" s="25"/>
      <c r="J114" s="25"/>
      <c r="K114" s="25"/>
    </row>
    <row r="115" spans="1:11" ht="14.1" customHeight="1" x14ac:dyDescent="0.25">
      <c r="A115" s="25"/>
      <c r="B115" s="25"/>
      <c r="C115" s="40" t="s">
        <v>83</v>
      </c>
      <c r="D115" s="41">
        <v>0</v>
      </c>
      <c r="E115" s="41">
        <v>0</v>
      </c>
      <c r="F115" s="41">
        <v>0</v>
      </c>
      <c r="G115" s="41">
        <v>0</v>
      </c>
      <c r="H115" s="25"/>
      <c r="I115" s="25"/>
      <c r="J115" s="25"/>
      <c r="K115" s="25"/>
    </row>
    <row r="116" spans="1:11" ht="14.1" customHeight="1" x14ac:dyDescent="0.25">
      <c r="A116" s="25"/>
      <c r="B116" s="25"/>
      <c r="C116" s="40" t="s">
        <v>92</v>
      </c>
      <c r="D116" s="41">
        <v>0</v>
      </c>
      <c r="E116" s="41">
        <v>0</v>
      </c>
      <c r="F116" s="41">
        <v>0</v>
      </c>
      <c r="G116" s="41">
        <v>0</v>
      </c>
      <c r="H116" s="25"/>
      <c r="I116" s="25"/>
      <c r="J116" s="25"/>
      <c r="K116" s="25"/>
    </row>
    <row r="117" spans="1:11" ht="14.1" customHeight="1" x14ac:dyDescent="0.25">
      <c r="A117" s="25"/>
      <c r="B117" s="25"/>
      <c r="C117" s="40" t="s">
        <v>93</v>
      </c>
      <c r="D117" s="41">
        <v>0</v>
      </c>
      <c r="E117" s="41">
        <v>0</v>
      </c>
      <c r="F117" s="41">
        <v>0</v>
      </c>
      <c r="G117" s="41">
        <v>0</v>
      </c>
      <c r="H117" s="25"/>
      <c r="I117" s="25"/>
      <c r="J117" s="25"/>
      <c r="K117" s="25"/>
    </row>
    <row r="118" spans="1:11" ht="14.1" customHeight="1" x14ac:dyDescent="0.25">
      <c r="A118" s="25"/>
      <c r="B118" s="25"/>
      <c r="C118" s="40" t="s">
        <v>94</v>
      </c>
      <c r="D118" s="41">
        <v>0</v>
      </c>
      <c r="E118" s="41">
        <v>0</v>
      </c>
      <c r="F118" s="41">
        <v>0</v>
      </c>
      <c r="G118" s="41">
        <v>0</v>
      </c>
      <c r="H118" s="25"/>
      <c r="I118" s="25"/>
      <c r="J118" s="25"/>
      <c r="K118" s="25"/>
    </row>
    <row r="119" spans="1:11" ht="14.1" customHeight="1" x14ac:dyDescent="0.25">
      <c r="A119" s="25"/>
      <c r="B119" s="25"/>
      <c r="C119" s="40" t="s">
        <v>95</v>
      </c>
      <c r="D119" s="41">
        <v>0</v>
      </c>
      <c r="E119" s="41">
        <v>0</v>
      </c>
      <c r="F119" s="41">
        <v>0</v>
      </c>
      <c r="G119" s="41">
        <v>0</v>
      </c>
      <c r="H119" s="25"/>
      <c r="I119" s="25"/>
      <c r="J119" s="25"/>
      <c r="K119" s="25"/>
    </row>
    <row r="120" spans="1:11" ht="14.1" customHeight="1" x14ac:dyDescent="0.25">
      <c r="A120" s="25"/>
      <c r="B120" s="25"/>
      <c r="C120" s="40" t="s">
        <v>96</v>
      </c>
      <c r="D120" s="41">
        <v>0</v>
      </c>
      <c r="E120" s="41">
        <v>900000</v>
      </c>
      <c r="F120" s="41">
        <v>900000</v>
      </c>
      <c r="G120" s="41">
        <v>1000000</v>
      </c>
      <c r="H120" s="25"/>
      <c r="I120" s="25"/>
      <c r="J120" s="25"/>
      <c r="K120" s="25"/>
    </row>
    <row r="121" spans="1:11" ht="14.1" customHeight="1" x14ac:dyDescent="0.25">
      <c r="A121" s="25"/>
      <c r="B121" s="25"/>
      <c r="C121" s="40" t="s">
        <v>83</v>
      </c>
      <c r="D121" s="41">
        <v>0</v>
      </c>
      <c r="E121" s="41">
        <v>900000</v>
      </c>
      <c r="F121" s="41">
        <v>900000</v>
      </c>
      <c r="G121" s="41">
        <v>1000000</v>
      </c>
      <c r="H121" s="25"/>
      <c r="I121" s="25"/>
      <c r="J121" s="25"/>
      <c r="K121" s="25"/>
    </row>
    <row r="122" spans="1:11" ht="14.1" customHeight="1" x14ac:dyDescent="0.25">
      <c r="A122" s="25"/>
      <c r="B122" s="25"/>
      <c r="C122" s="40" t="s">
        <v>92</v>
      </c>
      <c r="D122" s="41">
        <v>0</v>
      </c>
      <c r="E122" s="41">
        <v>0</v>
      </c>
      <c r="F122" s="41">
        <v>0</v>
      </c>
      <c r="G122" s="41">
        <v>0</v>
      </c>
      <c r="H122" s="25"/>
      <c r="I122" s="25"/>
      <c r="J122" s="25"/>
      <c r="K122" s="25"/>
    </row>
    <row r="123" spans="1:11" ht="14.1" customHeight="1" x14ac:dyDescent="0.25">
      <c r="A123" s="25"/>
      <c r="B123" s="25"/>
      <c r="C123" s="40" t="s">
        <v>93</v>
      </c>
      <c r="D123" s="41">
        <v>0</v>
      </c>
      <c r="E123" s="41">
        <v>0</v>
      </c>
      <c r="F123" s="41">
        <v>0</v>
      </c>
      <c r="G123" s="41">
        <v>0</v>
      </c>
      <c r="H123" s="25"/>
      <c r="I123" s="25"/>
      <c r="J123" s="25"/>
      <c r="K123" s="25"/>
    </row>
    <row r="124" spans="1:11" ht="14.1" customHeight="1" x14ac:dyDescent="0.25">
      <c r="A124" s="25"/>
      <c r="B124" s="25"/>
      <c r="C124" s="40" t="s">
        <v>94</v>
      </c>
      <c r="D124" s="41">
        <v>0</v>
      </c>
      <c r="E124" s="41">
        <v>0</v>
      </c>
      <c r="F124" s="41">
        <v>0</v>
      </c>
      <c r="G124" s="41">
        <v>0</v>
      </c>
      <c r="H124" s="25"/>
      <c r="I124" s="25"/>
      <c r="J124" s="25"/>
      <c r="K124" s="25"/>
    </row>
    <row r="125" spans="1:11" ht="14.1" customHeight="1" x14ac:dyDescent="0.25">
      <c r="A125" s="25"/>
      <c r="B125" s="25"/>
      <c r="C125" s="40" t="s">
        <v>95</v>
      </c>
      <c r="D125" s="41">
        <v>0</v>
      </c>
      <c r="E125" s="41">
        <v>0</v>
      </c>
      <c r="F125" s="41">
        <v>0</v>
      </c>
      <c r="G125" s="41">
        <v>0</v>
      </c>
      <c r="H125" s="25"/>
      <c r="I125" s="25"/>
      <c r="J125" s="25"/>
      <c r="K125" s="25"/>
    </row>
    <row r="126" spans="1:11" ht="14.1" customHeight="1" x14ac:dyDescent="0.25">
      <c r="A126" s="25"/>
      <c r="B126" s="25"/>
      <c r="C126" s="40" t="s">
        <v>97</v>
      </c>
      <c r="D126" s="41">
        <v>0</v>
      </c>
      <c r="E126" s="41">
        <v>0</v>
      </c>
      <c r="F126" s="41">
        <v>0</v>
      </c>
      <c r="G126" s="41">
        <v>0</v>
      </c>
      <c r="H126" s="25"/>
      <c r="I126" s="25"/>
      <c r="J126" s="25"/>
      <c r="K126" s="25"/>
    </row>
    <row r="127" spans="1:11" ht="14.1" customHeight="1" x14ac:dyDescent="0.25">
      <c r="A127" s="25"/>
      <c r="B127" s="25"/>
      <c r="C127" s="40" t="s">
        <v>83</v>
      </c>
      <c r="D127" s="41">
        <v>0</v>
      </c>
      <c r="E127" s="41">
        <v>0</v>
      </c>
      <c r="F127" s="41">
        <v>0</v>
      </c>
      <c r="G127" s="41">
        <v>0</v>
      </c>
      <c r="H127" s="25"/>
      <c r="I127" s="25"/>
      <c r="J127" s="25"/>
      <c r="K127" s="25"/>
    </row>
    <row r="128" spans="1:11" ht="14.1" customHeight="1" x14ac:dyDescent="0.25">
      <c r="A128" s="25"/>
      <c r="B128" s="25"/>
      <c r="C128" s="40" t="s">
        <v>92</v>
      </c>
      <c r="D128" s="41">
        <v>0</v>
      </c>
      <c r="E128" s="41">
        <v>0</v>
      </c>
      <c r="F128" s="41">
        <v>0</v>
      </c>
      <c r="G128" s="41">
        <v>0</v>
      </c>
      <c r="H128" s="25"/>
      <c r="I128" s="25"/>
      <c r="J128" s="25"/>
      <c r="K128" s="25"/>
    </row>
    <row r="129" spans="1:11" ht="14.1" customHeight="1" x14ac:dyDescent="0.25">
      <c r="A129" s="25"/>
      <c r="B129" s="25"/>
      <c r="C129" s="40" t="s">
        <v>93</v>
      </c>
      <c r="D129" s="41">
        <v>0</v>
      </c>
      <c r="E129" s="41">
        <v>0</v>
      </c>
      <c r="F129" s="41">
        <v>0</v>
      </c>
      <c r="G129" s="41">
        <v>0</v>
      </c>
      <c r="H129" s="25"/>
      <c r="I129" s="25"/>
      <c r="J129" s="25"/>
      <c r="K129" s="25"/>
    </row>
    <row r="130" spans="1:11" ht="14.1" customHeight="1" x14ac:dyDescent="0.25">
      <c r="A130" s="25"/>
      <c r="B130" s="25"/>
      <c r="C130" s="40" t="s">
        <v>94</v>
      </c>
      <c r="D130" s="41">
        <v>0</v>
      </c>
      <c r="E130" s="41">
        <v>0</v>
      </c>
      <c r="F130" s="41">
        <v>0</v>
      </c>
      <c r="G130" s="41">
        <v>0</v>
      </c>
      <c r="H130" s="25"/>
      <c r="I130" s="25"/>
      <c r="J130" s="25"/>
      <c r="K130" s="25"/>
    </row>
    <row r="131" spans="1:11" ht="14.1" customHeight="1" x14ac:dyDescent="0.25">
      <c r="A131" s="25"/>
      <c r="B131" s="25"/>
      <c r="C131" s="40" t="s">
        <v>95</v>
      </c>
      <c r="D131" s="41">
        <v>0</v>
      </c>
      <c r="E131" s="41">
        <v>0</v>
      </c>
      <c r="F131" s="41">
        <v>0</v>
      </c>
      <c r="G131" s="41">
        <v>0</v>
      </c>
      <c r="H131" s="25"/>
      <c r="I131" s="25"/>
      <c r="J131" s="25"/>
      <c r="K131" s="25"/>
    </row>
    <row r="132" spans="1:11" ht="14.1" customHeight="1" x14ac:dyDescent="0.25">
      <c r="A132" s="25"/>
      <c r="B132" s="25"/>
      <c r="C132" s="40" t="s">
        <v>98</v>
      </c>
      <c r="D132" s="41">
        <v>0</v>
      </c>
      <c r="E132" s="41">
        <v>0</v>
      </c>
      <c r="F132" s="41">
        <v>0</v>
      </c>
      <c r="G132" s="41">
        <v>0</v>
      </c>
      <c r="H132" s="25"/>
      <c r="I132" s="25"/>
      <c r="J132" s="25"/>
      <c r="K132" s="25"/>
    </row>
    <row r="133" spans="1:11" ht="14.1" customHeight="1" x14ac:dyDescent="0.25">
      <c r="A133" s="25"/>
      <c r="B133" s="25"/>
      <c r="C133" s="40" t="s">
        <v>99</v>
      </c>
      <c r="D133" s="41">
        <v>0</v>
      </c>
      <c r="E133" s="41">
        <v>0</v>
      </c>
      <c r="F133" s="41">
        <v>0</v>
      </c>
      <c r="G133" s="41">
        <v>0</v>
      </c>
      <c r="H133" s="25"/>
      <c r="I133" s="25"/>
      <c r="J133" s="25"/>
      <c r="K133" s="25"/>
    </row>
    <row r="134" spans="1:11" ht="14.1" customHeight="1" x14ac:dyDescent="0.25">
      <c r="A134" s="25"/>
      <c r="B134" s="25"/>
      <c r="C134" s="36" t="s">
        <v>100</v>
      </c>
      <c r="D134" s="41">
        <v>0</v>
      </c>
      <c r="E134" s="41">
        <v>900000</v>
      </c>
      <c r="F134" s="41">
        <v>900000</v>
      </c>
      <c r="G134" s="41">
        <v>1000000</v>
      </c>
      <c r="H134" s="25"/>
      <c r="I134" s="25"/>
      <c r="J134" s="25"/>
      <c r="K134" s="25"/>
    </row>
    <row r="135" spans="1:11" ht="14.1" customHeight="1" x14ac:dyDescent="0.25">
      <c r="A135" s="25"/>
      <c r="B135" s="25"/>
      <c r="C135" s="30" t="s">
        <v>50</v>
      </c>
      <c r="D135" s="1575" t="s">
        <v>1017</v>
      </c>
      <c r="E135" s="1576"/>
      <c r="F135" s="1576"/>
      <c r="G135" s="1576"/>
      <c r="H135" s="25"/>
      <c r="I135" s="25"/>
      <c r="J135" s="25"/>
      <c r="K135" s="25"/>
    </row>
    <row r="136" spans="1:11" ht="14.1" customHeight="1" x14ac:dyDescent="0.25">
      <c r="A136" s="25"/>
      <c r="B136" s="25"/>
      <c r="C136" s="31" t="s">
        <v>52</v>
      </c>
      <c r="D136" s="1587" t="s">
        <v>1018</v>
      </c>
      <c r="E136" s="1588"/>
      <c r="F136" s="1588"/>
      <c r="G136" s="1588"/>
      <c r="H136" s="25"/>
      <c r="I136" s="25"/>
      <c r="J136" s="25"/>
      <c r="K136" s="25"/>
    </row>
    <row r="137" spans="1:11" ht="14.1" customHeight="1" x14ac:dyDescent="0.25">
      <c r="A137" s="25"/>
      <c r="B137" s="25"/>
      <c r="C137" s="31" t="s">
        <v>54</v>
      </c>
      <c r="D137" s="1587" t="s">
        <v>742</v>
      </c>
      <c r="E137" s="1588"/>
      <c r="F137" s="1588"/>
      <c r="G137" s="1588"/>
      <c r="H137" s="25"/>
      <c r="I137" s="25"/>
      <c r="J137" s="25"/>
      <c r="K137" s="25"/>
    </row>
    <row r="138" spans="1:11" ht="15" customHeight="1" x14ac:dyDescent="0.25">
      <c r="A138" s="25"/>
      <c r="B138" s="25"/>
      <c r="C138" s="32"/>
      <c r="D138" s="33">
        <v>2023</v>
      </c>
      <c r="E138" s="33">
        <v>2024</v>
      </c>
      <c r="F138" s="33">
        <v>2025</v>
      </c>
      <c r="G138" s="33">
        <v>2026</v>
      </c>
      <c r="H138" s="25"/>
      <c r="I138" s="25"/>
      <c r="J138" s="25"/>
      <c r="K138" s="25"/>
    </row>
    <row r="139" spans="1:11" ht="15" customHeight="1" x14ac:dyDescent="0.25">
      <c r="A139" s="25"/>
      <c r="B139" s="25"/>
      <c r="C139" s="34"/>
      <c r="D139" s="35" t="s">
        <v>17</v>
      </c>
      <c r="E139" s="35" t="s">
        <v>18</v>
      </c>
      <c r="F139" s="35" t="s">
        <v>18</v>
      </c>
      <c r="G139" s="35" t="s">
        <v>18</v>
      </c>
      <c r="H139" s="25"/>
      <c r="I139" s="25"/>
      <c r="J139" s="25"/>
      <c r="K139" s="25"/>
    </row>
    <row r="140" spans="1:11" ht="14.1" customHeight="1" x14ac:dyDescent="0.25">
      <c r="A140" s="25"/>
      <c r="B140" s="25"/>
      <c r="C140" s="38" t="s">
        <v>56</v>
      </c>
      <c r="D140" s="39" t="s">
        <v>282</v>
      </c>
      <c r="E140" s="39" t="s">
        <v>282</v>
      </c>
      <c r="F140" s="39" t="s">
        <v>282</v>
      </c>
      <c r="G140" s="39" t="s">
        <v>282</v>
      </c>
      <c r="H140" s="25"/>
      <c r="I140" s="25"/>
      <c r="J140" s="25"/>
      <c r="K140" s="25"/>
    </row>
    <row r="141" spans="1:11" ht="14.1" customHeight="1" x14ac:dyDescent="0.25">
      <c r="A141" s="25"/>
      <c r="B141" s="25"/>
      <c r="C141" s="38" t="s">
        <v>59</v>
      </c>
      <c r="D141" s="39" t="s">
        <v>75</v>
      </c>
      <c r="E141" s="39" t="s">
        <v>829</v>
      </c>
      <c r="F141" s="39" t="s">
        <v>829</v>
      </c>
      <c r="G141" s="39" t="s">
        <v>829</v>
      </c>
      <c r="H141" s="25"/>
      <c r="I141" s="25"/>
      <c r="J141" s="25"/>
      <c r="K141" s="25"/>
    </row>
    <row r="142" spans="1:11" ht="14.1" customHeight="1" x14ac:dyDescent="0.25">
      <c r="A142" s="25"/>
      <c r="B142" s="25"/>
      <c r="C142" s="38" t="s">
        <v>63</v>
      </c>
      <c r="D142" s="39" t="s">
        <v>75</v>
      </c>
      <c r="E142" s="39" t="s">
        <v>319</v>
      </c>
      <c r="F142" s="39" t="s">
        <v>319</v>
      </c>
      <c r="G142" s="39" t="s">
        <v>319</v>
      </c>
      <c r="H142" s="25"/>
      <c r="I142" s="25"/>
      <c r="J142" s="25"/>
      <c r="K142" s="25"/>
    </row>
    <row r="143" spans="1:11" ht="14.1" customHeight="1" x14ac:dyDescent="0.25">
      <c r="A143" s="25"/>
      <c r="B143" s="25"/>
      <c r="C143" s="38" t="s">
        <v>68</v>
      </c>
      <c r="D143" s="39" t="s">
        <v>69</v>
      </c>
      <c r="E143" s="39" t="s">
        <v>75</v>
      </c>
      <c r="F143" s="39" t="s">
        <v>75</v>
      </c>
      <c r="G143" s="39" t="s">
        <v>75</v>
      </c>
      <c r="H143" s="25"/>
      <c r="I143" s="25"/>
      <c r="J143" s="25"/>
      <c r="K143" s="25"/>
    </row>
    <row r="144" spans="1:11" ht="14.1" customHeight="1" x14ac:dyDescent="0.25">
      <c r="A144" s="25"/>
      <c r="B144" s="25"/>
      <c r="C144" s="38" t="s">
        <v>73</v>
      </c>
      <c r="D144" s="39" t="s">
        <v>69</v>
      </c>
      <c r="E144" s="39" t="s">
        <v>69</v>
      </c>
      <c r="F144" s="39" t="s">
        <v>75</v>
      </c>
      <c r="G144" s="39" t="s">
        <v>75</v>
      </c>
      <c r="H144" s="25"/>
      <c r="I144" s="25"/>
      <c r="J144" s="25"/>
      <c r="K144" s="25"/>
    </row>
    <row r="145" spans="1:11" ht="14.1" customHeight="1" x14ac:dyDescent="0.25">
      <c r="A145" s="25"/>
      <c r="B145" s="25"/>
      <c r="C145" s="38" t="s">
        <v>77</v>
      </c>
      <c r="D145" s="39" t="s">
        <v>69</v>
      </c>
      <c r="E145" s="39" t="s">
        <v>69</v>
      </c>
      <c r="F145" s="39" t="s">
        <v>75</v>
      </c>
      <c r="G145" s="39" t="s">
        <v>75</v>
      </c>
      <c r="H145" s="25"/>
      <c r="I145" s="25"/>
      <c r="J145" s="25"/>
      <c r="K145" s="25"/>
    </row>
    <row r="146" spans="1:11" ht="14.1" customHeight="1" x14ac:dyDescent="0.25">
      <c r="A146" s="25"/>
      <c r="B146" s="25"/>
      <c r="C146" s="1589" t="s">
        <v>81</v>
      </c>
      <c r="D146" s="1590"/>
      <c r="E146" s="1590"/>
      <c r="F146" s="1590"/>
      <c r="G146" s="1590"/>
      <c r="H146" s="25"/>
      <c r="I146" s="25"/>
      <c r="J146" s="25"/>
      <c r="K146" s="25"/>
    </row>
    <row r="147" spans="1:11" ht="14.1" customHeight="1" x14ac:dyDescent="0.25">
      <c r="A147" s="25"/>
      <c r="B147" s="25"/>
      <c r="C147" s="32"/>
      <c r="D147" s="33">
        <v>2023</v>
      </c>
      <c r="E147" s="33">
        <v>2024</v>
      </c>
      <c r="F147" s="33">
        <v>2025</v>
      </c>
      <c r="G147" s="33">
        <v>2026</v>
      </c>
      <c r="H147" s="25"/>
      <c r="I147" s="25"/>
      <c r="J147" s="25"/>
      <c r="K147" s="25"/>
    </row>
    <row r="148" spans="1:11" ht="14.1" customHeight="1" x14ac:dyDescent="0.25">
      <c r="A148" s="25"/>
      <c r="B148" s="25"/>
      <c r="C148" s="34"/>
      <c r="D148" s="35" t="s">
        <v>17</v>
      </c>
      <c r="E148" s="35" t="s">
        <v>18</v>
      </c>
      <c r="F148" s="35" t="s">
        <v>18</v>
      </c>
      <c r="G148" s="35" t="s">
        <v>18</v>
      </c>
      <c r="H148" s="25"/>
      <c r="I148" s="25"/>
      <c r="J148" s="25"/>
      <c r="K148" s="25"/>
    </row>
    <row r="149" spans="1:11" ht="14.1" customHeight="1" x14ac:dyDescent="0.25">
      <c r="A149" s="25"/>
      <c r="B149" s="25"/>
      <c r="C149" s="40" t="s">
        <v>82</v>
      </c>
      <c r="D149" s="41">
        <v>0</v>
      </c>
      <c r="E149" s="41">
        <v>0</v>
      </c>
      <c r="F149" s="41">
        <v>0</v>
      </c>
      <c r="G149" s="41">
        <v>0</v>
      </c>
      <c r="H149" s="25"/>
      <c r="I149" s="25"/>
      <c r="J149" s="25"/>
      <c r="K149" s="25"/>
    </row>
    <row r="150" spans="1:11" ht="14.1" customHeight="1" x14ac:dyDescent="0.25">
      <c r="A150" s="25"/>
      <c r="B150" s="25"/>
      <c r="C150" s="40" t="s">
        <v>83</v>
      </c>
      <c r="D150" s="41">
        <v>0</v>
      </c>
      <c r="E150" s="41">
        <v>0</v>
      </c>
      <c r="F150" s="41">
        <v>0</v>
      </c>
      <c r="G150" s="41">
        <v>0</v>
      </c>
      <c r="H150" s="25"/>
      <c r="I150" s="25"/>
      <c r="J150" s="25"/>
      <c r="K150" s="25"/>
    </row>
    <row r="151" spans="1:11" ht="14.1" customHeight="1" x14ac:dyDescent="0.25">
      <c r="A151" s="25"/>
      <c r="B151" s="25"/>
      <c r="C151" s="40" t="s">
        <v>84</v>
      </c>
      <c r="D151" s="41">
        <v>0</v>
      </c>
      <c r="E151" s="41">
        <v>0</v>
      </c>
      <c r="F151" s="41">
        <v>0</v>
      </c>
      <c r="G151" s="41">
        <v>0</v>
      </c>
      <c r="H151" s="25"/>
      <c r="I151" s="25"/>
      <c r="J151" s="25"/>
      <c r="K151" s="25"/>
    </row>
    <row r="152" spans="1:11" ht="14.1" customHeight="1" x14ac:dyDescent="0.25">
      <c r="A152" s="25"/>
      <c r="B152" s="25"/>
      <c r="C152" s="40" t="s">
        <v>85</v>
      </c>
      <c r="D152" s="41">
        <v>0</v>
      </c>
      <c r="E152" s="41">
        <v>0</v>
      </c>
      <c r="F152" s="41">
        <v>0</v>
      </c>
      <c r="G152" s="41">
        <v>0</v>
      </c>
      <c r="H152" s="25"/>
      <c r="I152" s="25"/>
      <c r="J152" s="25"/>
      <c r="K152" s="25"/>
    </row>
    <row r="153" spans="1:11" ht="14.1" customHeight="1" x14ac:dyDescent="0.25">
      <c r="A153" s="25"/>
      <c r="B153" s="25"/>
      <c r="C153" s="40" t="s">
        <v>83</v>
      </c>
      <c r="D153" s="41">
        <v>0</v>
      </c>
      <c r="E153" s="41">
        <v>0</v>
      </c>
      <c r="F153" s="41">
        <v>0</v>
      </c>
      <c r="G153" s="41">
        <v>0</v>
      </c>
      <c r="H153" s="25"/>
      <c r="I153" s="25"/>
      <c r="J153" s="25"/>
      <c r="K153" s="25"/>
    </row>
    <row r="154" spans="1:11" ht="14.1" customHeight="1" x14ac:dyDescent="0.25">
      <c r="A154" s="25"/>
      <c r="B154" s="25"/>
      <c r="C154" s="40" t="s">
        <v>84</v>
      </c>
      <c r="D154" s="41">
        <v>0</v>
      </c>
      <c r="E154" s="41">
        <v>0</v>
      </c>
      <c r="F154" s="41">
        <v>0</v>
      </c>
      <c r="G154" s="41">
        <v>0</v>
      </c>
      <c r="H154" s="25"/>
      <c r="I154" s="25"/>
      <c r="J154" s="25"/>
      <c r="K154" s="25"/>
    </row>
    <row r="155" spans="1:11" ht="14.1" customHeight="1" x14ac:dyDescent="0.25">
      <c r="A155" s="25"/>
      <c r="B155" s="25"/>
      <c r="C155" s="40" t="s">
        <v>86</v>
      </c>
      <c r="D155" s="41">
        <v>0</v>
      </c>
      <c r="E155" s="41">
        <v>0</v>
      </c>
      <c r="F155" s="41">
        <v>0</v>
      </c>
      <c r="G155" s="41">
        <v>0</v>
      </c>
      <c r="H155" s="25"/>
      <c r="I155" s="25"/>
      <c r="J155" s="25"/>
      <c r="K155" s="25"/>
    </row>
    <row r="156" spans="1:11" ht="14.1" customHeight="1" x14ac:dyDescent="0.25">
      <c r="A156" s="25"/>
      <c r="B156" s="25"/>
      <c r="C156" s="40" t="s">
        <v>83</v>
      </c>
      <c r="D156" s="41">
        <v>0</v>
      </c>
      <c r="E156" s="41">
        <v>0</v>
      </c>
      <c r="F156" s="41">
        <v>0</v>
      </c>
      <c r="G156" s="41">
        <v>0</v>
      </c>
      <c r="H156" s="25"/>
      <c r="I156" s="25"/>
      <c r="J156" s="25"/>
      <c r="K156" s="25"/>
    </row>
    <row r="157" spans="1:11" ht="14.1" customHeight="1" x14ac:dyDescent="0.25">
      <c r="A157" s="25"/>
      <c r="B157" s="25"/>
      <c r="C157" s="40" t="s">
        <v>84</v>
      </c>
      <c r="D157" s="41">
        <v>0</v>
      </c>
      <c r="E157" s="41">
        <v>0</v>
      </c>
      <c r="F157" s="41">
        <v>0</v>
      </c>
      <c r="G157" s="41">
        <v>0</v>
      </c>
      <c r="H157" s="25"/>
      <c r="I157" s="25"/>
      <c r="J157" s="25"/>
      <c r="K157" s="25"/>
    </row>
    <row r="158" spans="1:11" ht="14.1" customHeight="1" x14ac:dyDescent="0.25">
      <c r="A158" s="25"/>
      <c r="B158" s="25"/>
      <c r="C158" s="40" t="s">
        <v>87</v>
      </c>
      <c r="D158" s="41">
        <v>0</v>
      </c>
      <c r="E158" s="41">
        <v>0</v>
      </c>
      <c r="F158" s="41">
        <v>0</v>
      </c>
      <c r="G158" s="41">
        <v>0</v>
      </c>
      <c r="H158" s="25"/>
      <c r="I158" s="25"/>
      <c r="J158" s="25"/>
      <c r="K158" s="25"/>
    </row>
    <row r="159" spans="1:11" ht="14.1" customHeight="1" x14ac:dyDescent="0.25">
      <c r="A159" s="25"/>
      <c r="B159" s="25"/>
      <c r="C159" s="40" t="s">
        <v>83</v>
      </c>
      <c r="D159" s="41">
        <v>0</v>
      </c>
      <c r="E159" s="41">
        <v>0</v>
      </c>
      <c r="F159" s="41">
        <v>0</v>
      </c>
      <c r="G159" s="41">
        <v>0</v>
      </c>
      <c r="H159" s="25"/>
      <c r="I159" s="25"/>
      <c r="J159" s="25"/>
      <c r="K159" s="25"/>
    </row>
    <row r="160" spans="1:11" ht="14.1" customHeight="1" x14ac:dyDescent="0.25">
      <c r="A160" s="25"/>
      <c r="B160" s="25"/>
      <c r="C160" s="40" t="s">
        <v>84</v>
      </c>
      <c r="D160" s="41">
        <v>0</v>
      </c>
      <c r="E160" s="41">
        <v>0</v>
      </c>
      <c r="F160" s="41">
        <v>0</v>
      </c>
      <c r="G160" s="41">
        <v>0</v>
      </c>
      <c r="H160" s="25"/>
      <c r="I160" s="25"/>
      <c r="J160" s="25"/>
      <c r="K160" s="25"/>
    </row>
    <row r="161" spans="1:11" ht="14.1" customHeight="1" x14ac:dyDescent="0.25">
      <c r="A161" s="25"/>
      <c r="B161" s="25"/>
      <c r="C161" s="40" t="s">
        <v>88</v>
      </c>
      <c r="D161" s="41">
        <v>0</v>
      </c>
      <c r="E161" s="41">
        <v>0</v>
      </c>
      <c r="F161" s="41">
        <v>0</v>
      </c>
      <c r="G161" s="41">
        <v>0</v>
      </c>
      <c r="H161" s="25"/>
      <c r="I161" s="25"/>
      <c r="J161" s="25"/>
      <c r="K161" s="25"/>
    </row>
    <row r="162" spans="1:11" ht="14.1" customHeight="1" x14ac:dyDescent="0.25">
      <c r="A162" s="25"/>
      <c r="B162" s="25"/>
      <c r="C162" s="40" t="s">
        <v>83</v>
      </c>
      <c r="D162" s="41">
        <v>0</v>
      </c>
      <c r="E162" s="41">
        <v>0</v>
      </c>
      <c r="F162" s="41">
        <v>0</v>
      </c>
      <c r="G162" s="41">
        <v>0</v>
      </c>
      <c r="H162" s="25"/>
      <c r="I162" s="25"/>
      <c r="J162" s="25"/>
      <c r="K162" s="25"/>
    </row>
    <row r="163" spans="1:11" ht="14.1" customHeight="1" x14ac:dyDescent="0.25">
      <c r="A163" s="25"/>
      <c r="B163" s="25"/>
      <c r="C163" s="40" t="s">
        <v>84</v>
      </c>
      <c r="D163" s="41">
        <v>0</v>
      </c>
      <c r="E163" s="41">
        <v>0</v>
      </c>
      <c r="F163" s="41">
        <v>0</v>
      </c>
      <c r="G163" s="41">
        <v>0</v>
      </c>
      <c r="H163" s="25"/>
      <c r="I163" s="25"/>
      <c r="J163" s="25"/>
      <c r="K163" s="25"/>
    </row>
    <row r="164" spans="1:11" ht="14.1" customHeight="1" x14ac:dyDescent="0.25">
      <c r="A164" s="25"/>
      <c r="B164" s="25"/>
      <c r="C164" s="40" t="s">
        <v>89</v>
      </c>
      <c r="D164" s="41">
        <v>0</v>
      </c>
      <c r="E164" s="41">
        <v>0</v>
      </c>
      <c r="F164" s="41">
        <v>0</v>
      </c>
      <c r="G164" s="41">
        <v>0</v>
      </c>
      <c r="H164" s="25"/>
      <c r="I164" s="25"/>
      <c r="J164" s="25"/>
      <c r="K164" s="25"/>
    </row>
    <row r="165" spans="1:11" ht="14.1" customHeight="1" x14ac:dyDescent="0.25">
      <c r="A165" s="25"/>
      <c r="B165" s="25"/>
      <c r="C165" s="40" t="s">
        <v>83</v>
      </c>
      <c r="D165" s="41">
        <v>0</v>
      </c>
      <c r="E165" s="41">
        <v>0</v>
      </c>
      <c r="F165" s="41">
        <v>0</v>
      </c>
      <c r="G165" s="41">
        <v>0</v>
      </c>
      <c r="H165" s="25"/>
      <c r="I165" s="25"/>
      <c r="J165" s="25"/>
      <c r="K165" s="25"/>
    </row>
    <row r="166" spans="1:11" ht="14.1" customHeight="1" x14ac:dyDescent="0.25">
      <c r="A166" s="25"/>
      <c r="B166" s="25"/>
      <c r="C166" s="40" t="s">
        <v>84</v>
      </c>
      <c r="D166" s="41">
        <v>0</v>
      </c>
      <c r="E166" s="41">
        <v>0</v>
      </c>
      <c r="F166" s="41">
        <v>0</v>
      </c>
      <c r="G166" s="41">
        <v>0</v>
      </c>
      <c r="H166" s="25"/>
      <c r="I166" s="25"/>
      <c r="J166" s="25"/>
      <c r="K166" s="25"/>
    </row>
    <row r="167" spans="1:11" ht="14.1" customHeight="1" x14ac:dyDescent="0.25">
      <c r="A167" s="25"/>
      <c r="B167" s="25"/>
      <c r="C167" s="40" t="s">
        <v>90</v>
      </c>
      <c r="D167" s="41">
        <v>0</v>
      </c>
      <c r="E167" s="41">
        <v>0</v>
      </c>
      <c r="F167" s="41">
        <v>0</v>
      </c>
      <c r="G167" s="41">
        <v>0</v>
      </c>
      <c r="H167" s="25"/>
      <c r="I167" s="25"/>
      <c r="J167" s="25"/>
      <c r="K167" s="25"/>
    </row>
    <row r="168" spans="1:11" ht="14.1" customHeight="1" x14ac:dyDescent="0.25">
      <c r="A168" s="25"/>
      <c r="B168" s="25"/>
      <c r="C168" s="40" t="s">
        <v>83</v>
      </c>
      <c r="D168" s="41">
        <v>0</v>
      </c>
      <c r="E168" s="41">
        <v>0</v>
      </c>
      <c r="F168" s="41">
        <v>0</v>
      </c>
      <c r="G168" s="41">
        <v>0</v>
      </c>
      <c r="H168" s="25"/>
      <c r="I168" s="25"/>
      <c r="J168" s="25"/>
      <c r="K168" s="25"/>
    </row>
    <row r="169" spans="1:11" ht="14.1" customHeight="1" x14ac:dyDescent="0.25">
      <c r="A169" s="25"/>
      <c r="B169" s="25"/>
      <c r="C169" s="40" t="s">
        <v>84</v>
      </c>
      <c r="D169" s="41">
        <v>0</v>
      </c>
      <c r="E169" s="41">
        <v>0</v>
      </c>
      <c r="F169" s="41">
        <v>0</v>
      </c>
      <c r="G169" s="41">
        <v>0</v>
      </c>
      <c r="H169" s="25"/>
      <c r="I169" s="25"/>
      <c r="J169" s="25"/>
      <c r="K169" s="25"/>
    </row>
    <row r="170" spans="1:11" ht="14.1" customHeight="1" x14ac:dyDescent="0.25">
      <c r="A170" s="25"/>
      <c r="B170" s="25"/>
      <c r="C170" s="40" t="s">
        <v>91</v>
      </c>
      <c r="D170" s="41">
        <v>0</v>
      </c>
      <c r="E170" s="41">
        <v>0</v>
      </c>
      <c r="F170" s="41">
        <v>0</v>
      </c>
      <c r="G170" s="41">
        <v>0</v>
      </c>
      <c r="H170" s="25"/>
      <c r="I170" s="25"/>
      <c r="J170" s="25"/>
      <c r="K170" s="25"/>
    </row>
    <row r="171" spans="1:11" ht="14.1" customHeight="1" x14ac:dyDescent="0.25">
      <c r="A171" s="25"/>
      <c r="B171" s="25"/>
      <c r="C171" s="40" t="s">
        <v>83</v>
      </c>
      <c r="D171" s="41">
        <v>0</v>
      </c>
      <c r="E171" s="41">
        <v>0</v>
      </c>
      <c r="F171" s="41">
        <v>0</v>
      </c>
      <c r="G171" s="41">
        <v>0</v>
      </c>
      <c r="H171" s="25"/>
      <c r="I171" s="25"/>
      <c r="J171" s="25"/>
      <c r="K171" s="25"/>
    </row>
    <row r="172" spans="1:11" ht="14.1" customHeight="1" x14ac:dyDescent="0.25">
      <c r="A172" s="25"/>
      <c r="B172" s="25"/>
      <c r="C172" s="40" t="s">
        <v>92</v>
      </c>
      <c r="D172" s="41">
        <v>0</v>
      </c>
      <c r="E172" s="41">
        <v>0</v>
      </c>
      <c r="F172" s="41">
        <v>0</v>
      </c>
      <c r="G172" s="41">
        <v>0</v>
      </c>
      <c r="H172" s="25"/>
      <c r="I172" s="25"/>
      <c r="J172" s="25"/>
      <c r="K172" s="25"/>
    </row>
    <row r="173" spans="1:11" ht="14.1" customHeight="1" x14ac:dyDescent="0.25">
      <c r="A173" s="25"/>
      <c r="B173" s="25"/>
      <c r="C173" s="40" t="s">
        <v>93</v>
      </c>
      <c r="D173" s="41">
        <v>0</v>
      </c>
      <c r="E173" s="41">
        <v>0</v>
      </c>
      <c r="F173" s="41">
        <v>0</v>
      </c>
      <c r="G173" s="41">
        <v>0</v>
      </c>
      <c r="H173" s="25"/>
      <c r="I173" s="25"/>
      <c r="J173" s="25"/>
      <c r="K173" s="25"/>
    </row>
    <row r="174" spans="1:11" ht="14.1" customHeight="1" x14ac:dyDescent="0.25">
      <c r="A174" s="25"/>
      <c r="B174" s="25"/>
      <c r="C174" s="40" t="s">
        <v>94</v>
      </c>
      <c r="D174" s="41">
        <v>0</v>
      </c>
      <c r="E174" s="41">
        <v>0</v>
      </c>
      <c r="F174" s="41">
        <v>0</v>
      </c>
      <c r="G174" s="41">
        <v>0</v>
      </c>
      <c r="H174" s="25"/>
      <c r="I174" s="25"/>
      <c r="J174" s="25"/>
      <c r="K174" s="25"/>
    </row>
    <row r="175" spans="1:11" ht="14.1" customHeight="1" x14ac:dyDescent="0.25">
      <c r="A175" s="25"/>
      <c r="B175" s="25"/>
      <c r="C175" s="40" t="s">
        <v>95</v>
      </c>
      <c r="D175" s="41">
        <v>0</v>
      </c>
      <c r="E175" s="41">
        <v>0</v>
      </c>
      <c r="F175" s="41">
        <v>0</v>
      </c>
      <c r="G175" s="41">
        <v>0</v>
      </c>
      <c r="H175" s="25"/>
      <c r="I175" s="25"/>
      <c r="J175" s="25"/>
      <c r="K175" s="25"/>
    </row>
    <row r="176" spans="1:11" ht="14.1" customHeight="1" x14ac:dyDescent="0.25">
      <c r="A176" s="25"/>
      <c r="B176" s="25"/>
      <c r="C176" s="40" t="s">
        <v>96</v>
      </c>
      <c r="D176" s="41">
        <v>0</v>
      </c>
      <c r="E176" s="41">
        <v>2500000</v>
      </c>
      <c r="F176" s="41">
        <v>2500000</v>
      </c>
      <c r="G176" s="41">
        <v>2500000</v>
      </c>
      <c r="H176" s="25"/>
      <c r="I176" s="25"/>
      <c r="J176" s="25"/>
      <c r="K176" s="25"/>
    </row>
    <row r="177" spans="1:11" ht="14.1" customHeight="1" x14ac:dyDescent="0.25">
      <c r="A177" s="25"/>
      <c r="B177" s="25"/>
      <c r="C177" s="40" t="s">
        <v>83</v>
      </c>
      <c r="D177" s="41">
        <v>0</v>
      </c>
      <c r="E177" s="41">
        <v>2500000</v>
      </c>
      <c r="F177" s="41">
        <v>2500000</v>
      </c>
      <c r="G177" s="41">
        <v>2500000</v>
      </c>
      <c r="H177" s="25"/>
      <c r="I177" s="25"/>
      <c r="J177" s="25"/>
      <c r="K177" s="25"/>
    </row>
    <row r="178" spans="1:11" ht="14.1" customHeight="1" x14ac:dyDescent="0.25">
      <c r="A178" s="25"/>
      <c r="B178" s="25"/>
      <c r="C178" s="40" t="s">
        <v>92</v>
      </c>
      <c r="D178" s="41">
        <v>0</v>
      </c>
      <c r="E178" s="41">
        <v>0</v>
      </c>
      <c r="F178" s="41">
        <v>0</v>
      </c>
      <c r="G178" s="41">
        <v>0</v>
      </c>
      <c r="H178" s="25"/>
      <c r="I178" s="25"/>
      <c r="J178" s="25"/>
      <c r="K178" s="25"/>
    </row>
    <row r="179" spans="1:11" ht="14.1" customHeight="1" x14ac:dyDescent="0.25">
      <c r="A179" s="25"/>
      <c r="B179" s="25"/>
      <c r="C179" s="40" t="s">
        <v>93</v>
      </c>
      <c r="D179" s="41">
        <v>0</v>
      </c>
      <c r="E179" s="41">
        <v>0</v>
      </c>
      <c r="F179" s="41">
        <v>0</v>
      </c>
      <c r="G179" s="41">
        <v>0</v>
      </c>
      <c r="H179" s="25"/>
      <c r="I179" s="25"/>
      <c r="J179" s="25"/>
      <c r="K179" s="25"/>
    </row>
    <row r="180" spans="1:11" ht="14.1" customHeight="1" x14ac:dyDescent="0.25">
      <c r="A180" s="25"/>
      <c r="B180" s="25"/>
      <c r="C180" s="40" t="s">
        <v>94</v>
      </c>
      <c r="D180" s="41">
        <v>0</v>
      </c>
      <c r="E180" s="41">
        <v>0</v>
      </c>
      <c r="F180" s="41">
        <v>0</v>
      </c>
      <c r="G180" s="41">
        <v>0</v>
      </c>
      <c r="H180" s="25"/>
      <c r="I180" s="25"/>
      <c r="J180" s="25"/>
      <c r="K180" s="25"/>
    </row>
    <row r="181" spans="1:11" ht="14.1" customHeight="1" x14ac:dyDescent="0.25">
      <c r="A181" s="25"/>
      <c r="B181" s="25"/>
      <c r="C181" s="40" t="s">
        <v>95</v>
      </c>
      <c r="D181" s="41">
        <v>0</v>
      </c>
      <c r="E181" s="41">
        <v>0</v>
      </c>
      <c r="F181" s="41">
        <v>0</v>
      </c>
      <c r="G181" s="41">
        <v>0</v>
      </c>
      <c r="H181" s="25"/>
      <c r="I181" s="25"/>
      <c r="J181" s="25"/>
      <c r="K181" s="25"/>
    </row>
    <row r="182" spans="1:11" ht="14.1" customHeight="1" x14ac:dyDescent="0.25">
      <c r="A182" s="25"/>
      <c r="B182" s="25"/>
      <c r="C182" s="40" t="s">
        <v>97</v>
      </c>
      <c r="D182" s="41">
        <v>0</v>
      </c>
      <c r="E182" s="41">
        <v>0</v>
      </c>
      <c r="F182" s="41">
        <v>0</v>
      </c>
      <c r="G182" s="41">
        <v>0</v>
      </c>
      <c r="H182" s="25"/>
      <c r="I182" s="25"/>
      <c r="J182" s="25"/>
      <c r="K182" s="25"/>
    </row>
    <row r="183" spans="1:11" ht="14.1" customHeight="1" x14ac:dyDescent="0.25">
      <c r="A183" s="25"/>
      <c r="B183" s="25"/>
      <c r="C183" s="40" t="s">
        <v>83</v>
      </c>
      <c r="D183" s="41">
        <v>0</v>
      </c>
      <c r="E183" s="41">
        <v>0</v>
      </c>
      <c r="F183" s="41">
        <v>0</v>
      </c>
      <c r="G183" s="41">
        <v>0</v>
      </c>
      <c r="H183" s="25"/>
      <c r="I183" s="25"/>
      <c r="J183" s="25"/>
      <c r="K183" s="25"/>
    </row>
    <row r="184" spans="1:11" ht="14.1" customHeight="1" x14ac:dyDescent="0.25">
      <c r="A184" s="25"/>
      <c r="B184" s="25"/>
      <c r="C184" s="40" t="s">
        <v>92</v>
      </c>
      <c r="D184" s="41">
        <v>0</v>
      </c>
      <c r="E184" s="41">
        <v>0</v>
      </c>
      <c r="F184" s="41">
        <v>0</v>
      </c>
      <c r="G184" s="41">
        <v>0</v>
      </c>
      <c r="H184" s="25"/>
      <c r="I184" s="25"/>
      <c r="J184" s="25"/>
      <c r="K184" s="25"/>
    </row>
    <row r="185" spans="1:11" ht="14.1" customHeight="1" x14ac:dyDescent="0.25">
      <c r="A185" s="25"/>
      <c r="B185" s="25"/>
      <c r="C185" s="40" t="s">
        <v>93</v>
      </c>
      <c r="D185" s="41">
        <v>0</v>
      </c>
      <c r="E185" s="41">
        <v>0</v>
      </c>
      <c r="F185" s="41">
        <v>0</v>
      </c>
      <c r="G185" s="41">
        <v>0</v>
      </c>
      <c r="H185" s="25"/>
      <c r="I185" s="25"/>
      <c r="J185" s="25"/>
      <c r="K185" s="25"/>
    </row>
    <row r="186" spans="1:11" ht="14.1" customHeight="1" x14ac:dyDescent="0.25">
      <c r="A186" s="25"/>
      <c r="B186" s="25"/>
      <c r="C186" s="40" t="s">
        <v>94</v>
      </c>
      <c r="D186" s="41">
        <v>0</v>
      </c>
      <c r="E186" s="41">
        <v>0</v>
      </c>
      <c r="F186" s="41">
        <v>0</v>
      </c>
      <c r="G186" s="41">
        <v>0</v>
      </c>
      <c r="H186" s="25"/>
      <c r="I186" s="25"/>
      <c r="J186" s="25"/>
      <c r="K186" s="25"/>
    </row>
    <row r="187" spans="1:11" ht="14.1" customHeight="1" x14ac:dyDescent="0.25">
      <c r="A187" s="25"/>
      <c r="B187" s="25"/>
      <c r="C187" s="40" t="s">
        <v>95</v>
      </c>
      <c r="D187" s="41">
        <v>0</v>
      </c>
      <c r="E187" s="41">
        <v>0</v>
      </c>
      <c r="F187" s="41">
        <v>0</v>
      </c>
      <c r="G187" s="41">
        <v>0</v>
      </c>
      <c r="H187" s="25"/>
      <c r="I187" s="25"/>
      <c r="J187" s="25"/>
      <c r="K187" s="25"/>
    </row>
    <row r="188" spans="1:11" ht="14.1" customHeight="1" x14ac:dyDescent="0.25">
      <c r="A188" s="25"/>
      <c r="B188" s="25"/>
      <c r="C188" s="40" t="s">
        <v>98</v>
      </c>
      <c r="D188" s="41">
        <v>0</v>
      </c>
      <c r="E188" s="41">
        <v>0</v>
      </c>
      <c r="F188" s="41">
        <v>0</v>
      </c>
      <c r="G188" s="41">
        <v>0</v>
      </c>
      <c r="H188" s="25"/>
      <c r="I188" s="25"/>
      <c r="J188" s="25"/>
      <c r="K188" s="25"/>
    </row>
    <row r="189" spans="1:11" ht="14.1" customHeight="1" x14ac:dyDescent="0.25">
      <c r="A189" s="25"/>
      <c r="B189" s="25"/>
      <c r="C189" s="40" t="s">
        <v>99</v>
      </c>
      <c r="D189" s="41">
        <v>0</v>
      </c>
      <c r="E189" s="41">
        <v>0</v>
      </c>
      <c r="F189" s="41">
        <v>0</v>
      </c>
      <c r="G189" s="41">
        <v>0</v>
      </c>
      <c r="H189" s="25"/>
      <c r="I189" s="25"/>
      <c r="J189" s="25"/>
      <c r="K189" s="25"/>
    </row>
    <row r="190" spans="1:11" ht="14.1" customHeight="1" x14ac:dyDescent="0.25">
      <c r="A190" s="25"/>
      <c r="B190" s="25"/>
      <c r="C190" s="36" t="s">
        <v>100</v>
      </c>
      <c r="D190" s="41">
        <v>0</v>
      </c>
      <c r="E190" s="41">
        <v>2500000</v>
      </c>
      <c r="F190" s="41">
        <v>2500000</v>
      </c>
      <c r="G190" s="41">
        <v>2500000</v>
      </c>
      <c r="H190" s="25"/>
      <c r="I190" s="25"/>
      <c r="J190" s="25"/>
      <c r="K190" s="25"/>
    </row>
    <row r="191" spans="1:11" ht="14.1" customHeight="1" x14ac:dyDescent="0.25">
      <c r="A191" s="25"/>
      <c r="B191" s="25"/>
      <c r="C191" s="29" t="s">
        <v>1019</v>
      </c>
      <c r="D191" s="1585" t="s">
        <v>1020</v>
      </c>
      <c r="E191" s="1586"/>
      <c r="F191" s="1586"/>
      <c r="G191" s="1586"/>
      <c r="H191" s="25"/>
      <c r="I191" s="25"/>
      <c r="J191" s="25"/>
      <c r="K191" s="25"/>
    </row>
    <row r="192" spans="1:11" ht="18" customHeight="1" x14ac:dyDescent="0.25">
      <c r="A192" s="25"/>
      <c r="B192" s="25"/>
      <c r="C192" s="30" t="s">
        <v>50</v>
      </c>
      <c r="D192" s="1575" t="s">
        <v>1021</v>
      </c>
      <c r="E192" s="1576"/>
      <c r="F192" s="1576"/>
      <c r="G192" s="1576"/>
      <c r="H192" s="25"/>
      <c r="I192" s="25"/>
      <c r="J192" s="25"/>
      <c r="K192" s="25"/>
    </row>
    <row r="193" spans="1:11" ht="18" customHeight="1" x14ac:dyDescent="0.25">
      <c r="A193" s="25"/>
      <c r="B193" s="25"/>
      <c r="C193" s="31" t="s">
        <v>52</v>
      </c>
      <c r="D193" s="1587" t="s">
        <v>1022</v>
      </c>
      <c r="E193" s="1588"/>
      <c r="F193" s="1588"/>
      <c r="G193" s="1588"/>
      <c r="H193" s="25"/>
      <c r="I193" s="25"/>
      <c r="J193" s="25"/>
      <c r="K193" s="25"/>
    </row>
    <row r="194" spans="1:11" ht="18" customHeight="1" x14ac:dyDescent="0.25">
      <c r="A194" s="25"/>
      <c r="B194" s="25"/>
      <c r="C194" s="31" t="s">
        <v>54</v>
      </c>
      <c r="D194" s="1587" t="s">
        <v>1023</v>
      </c>
      <c r="E194" s="1588"/>
      <c r="F194" s="1588"/>
      <c r="G194" s="1588"/>
      <c r="H194" s="25"/>
      <c r="I194" s="25"/>
      <c r="J194" s="25"/>
      <c r="K194" s="25"/>
    </row>
    <row r="195" spans="1:11" ht="15" customHeight="1" x14ac:dyDescent="0.25">
      <c r="A195" s="25"/>
      <c r="B195" s="25"/>
      <c r="C195" s="32"/>
      <c r="D195" s="33">
        <v>2023</v>
      </c>
      <c r="E195" s="33">
        <v>2024</v>
      </c>
      <c r="F195" s="33">
        <v>2025</v>
      </c>
      <c r="G195" s="33">
        <v>2026</v>
      </c>
      <c r="H195" s="25"/>
      <c r="I195" s="25"/>
      <c r="J195" s="25"/>
      <c r="K195" s="25"/>
    </row>
    <row r="196" spans="1:11" ht="15" customHeight="1" x14ac:dyDescent="0.25">
      <c r="A196" s="25"/>
      <c r="B196" s="25"/>
      <c r="C196" s="34"/>
      <c r="D196" s="35" t="s">
        <v>17</v>
      </c>
      <c r="E196" s="35" t="s">
        <v>18</v>
      </c>
      <c r="F196" s="35" t="s">
        <v>18</v>
      </c>
      <c r="G196" s="35" t="s">
        <v>18</v>
      </c>
      <c r="H196" s="25"/>
      <c r="I196" s="25"/>
      <c r="J196" s="25"/>
      <c r="K196" s="25"/>
    </row>
    <row r="197" spans="1:11" ht="14.1" customHeight="1" x14ac:dyDescent="0.25">
      <c r="A197" s="25"/>
      <c r="B197" s="25"/>
      <c r="C197" s="38" t="s">
        <v>56</v>
      </c>
      <c r="D197" s="39" t="s">
        <v>327</v>
      </c>
      <c r="E197" s="39" t="s">
        <v>327</v>
      </c>
      <c r="F197" s="39" t="s">
        <v>327</v>
      </c>
      <c r="G197" s="39" t="s">
        <v>282</v>
      </c>
      <c r="H197" s="25"/>
      <c r="I197" s="25"/>
      <c r="J197" s="25"/>
      <c r="K197" s="25"/>
    </row>
    <row r="198" spans="1:11" ht="14.1" customHeight="1" x14ac:dyDescent="0.25">
      <c r="A198" s="25"/>
      <c r="B198" s="25"/>
      <c r="C198" s="38" t="s">
        <v>59</v>
      </c>
      <c r="D198" s="39" t="s">
        <v>75</v>
      </c>
      <c r="E198" s="39" t="s">
        <v>499</v>
      </c>
      <c r="F198" s="39" t="s">
        <v>499</v>
      </c>
      <c r="G198" s="39" t="s">
        <v>416</v>
      </c>
      <c r="H198" s="25"/>
      <c r="I198" s="25"/>
      <c r="J198" s="25"/>
      <c r="K198" s="25"/>
    </row>
    <row r="199" spans="1:11" ht="14.1" customHeight="1" x14ac:dyDescent="0.25">
      <c r="A199" s="25"/>
      <c r="B199" s="25"/>
      <c r="C199" s="38" t="s">
        <v>63</v>
      </c>
      <c r="D199" s="39" t="s">
        <v>75</v>
      </c>
      <c r="E199" s="39" t="s">
        <v>1024</v>
      </c>
      <c r="F199" s="39" t="s">
        <v>1024</v>
      </c>
      <c r="G199" s="39" t="s">
        <v>1024</v>
      </c>
      <c r="H199" s="25"/>
      <c r="I199" s="25"/>
      <c r="J199" s="25"/>
      <c r="K199" s="25"/>
    </row>
    <row r="200" spans="1:11" ht="14.1" customHeight="1" x14ac:dyDescent="0.25">
      <c r="A200" s="25"/>
      <c r="B200" s="25"/>
      <c r="C200" s="38" t="s">
        <v>68</v>
      </c>
      <c r="D200" s="39" t="s">
        <v>69</v>
      </c>
      <c r="E200" s="39" t="s">
        <v>75</v>
      </c>
      <c r="F200" s="39" t="s">
        <v>75</v>
      </c>
      <c r="G200" s="39" t="s">
        <v>744</v>
      </c>
      <c r="H200" s="25"/>
      <c r="I200" s="25"/>
      <c r="J200" s="25"/>
      <c r="K200" s="25"/>
    </row>
    <row r="201" spans="1:11" ht="14.1" customHeight="1" x14ac:dyDescent="0.25">
      <c r="A201" s="25"/>
      <c r="B201" s="25"/>
      <c r="C201" s="38" t="s">
        <v>73</v>
      </c>
      <c r="D201" s="39" t="s">
        <v>69</v>
      </c>
      <c r="E201" s="39" t="s">
        <v>69</v>
      </c>
      <c r="F201" s="39" t="s">
        <v>75</v>
      </c>
      <c r="G201" s="39" t="s">
        <v>744</v>
      </c>
      <c r="H201" s="25"/>
      <c r="I201" s="25"/>
      <c r="J201" s="25"/>
      <c r="K201" s="25"/>
    </row>
    <row r="202" spans="1:11" ht="14.1" customHeight="1" x14ac:dyDescent="0.25">
      <c r="A202" s="25"/>
      <c r="B202" s="25"/>
      <c r="C202" s="38" t="s">
        <v>77</v>
      </c>
      <c r="D202" s="39" t="s">
        <v>69</v>
      </c>
      <c r="E202" s="39" t="s">
        <v>69</v>
      </c>
      <c r="F202" s="39" t="s">
        <v>75</v>
      </c>
      <c r="G202" s="39" t="s">
        <v>75</v>
      </c>
      <c r="H202" s="25"/>
      <c r="I202" s="25"/>
      <c r="J202" s="25"/>
      <c r="K202" s="25"/>
    </row>
    <row r="203" spans="1:11" ht="14.1" customHeight="1" x14ac:dyDescent="0.25">
      <c r="A203" s="25"/>
      <c r="B203" s="25"/>
      <c r="C203" s="1589" t="s">
        <v>81</v>
      </c>
      <c r="D203" s="1590"/>
      <c r="E203" s="1590"/>
      <c r="F203" s="1590"/>
      <c r="G203" s="1590"/>
      <c r="H203" s="25"/>
      <c r="I203" s="25"/>
      <c r="J203" s="25"/>
      <c r="K203" s="25"/>
    </row>
    <row r="204" spans="1:11" ht="14.1" customHeight="1" x14ac:dyDescent="0.25">
      <c r="A204" s="25"/>
      <c r="B204" s="25"/>
      <c r="C204" s="32"/>
      <c r="D204" s="33">
        <v>2023</v>
      </c>
      <c r="E204" s="33">
        <v>2024</v>
      </c>
      <c r="F204" s="33">
        <v>2025</v>
      </c>
      <c r="G204" s="33">
        <v>2026</v>
      </c>
      <c r="H204" s="25"/>
      <c r="I204" s="25"/>
      <c r="J204" s="25"/>
      <c r="K204" s="25"/>
    </row>
    <row r="205" spans="1:11" ht="14.1" customHeight="1" x14ac:dyDescent="0.25">
      <c r="A205" s="25"/>
      <c r="B205" s="25"/>
      <c r="C205" s="34"/>
      <c r="D205" s="35" t="s">
        <v>17</v>
      </c>
      <c r="E205" s="35" t="s">
        <v>18</v>
      </c>
      <c r="F205" s="35" t="s">
        <v>18</v>
      </c>
      <c r="G205" s="35" t="s">
        <v>18</v>
      </c>
      <c r="H205" s="25"/>
      <c r="I205" s="25"/>
      <c r="J205" s="25"/>
      <c r="K205" s="25"/>
    </row>
    <row r="206" spans="1:11" ht="14.1" customHeight="1" x14ac:dyDescent="0.25">
      <c r="A206" s="25"/>
      <c r="B206" s="25"/>
      <c r="C206" s="40" t="s">
        <v>82</v>
      </c>
      <c r="D206" s="41">
        <v>0</v>
      </c>
      <c r="E206" s="41">
        <v>0</v>
      </c>
      <c r="F206" s="41">
        <v>0</v>
      </c>
      <c r="G206" s="41">
        <v>0</v>
      </c>
      <c r="H206" s="25"/>
      <c r="I206" s="25"/>
      <c r="J206" s="25"/>
      <c r="K206" s="25"/>
    </row>
    <row r="207" spans="1:11" ht="14.1" customHeight="1" x14ac:dyDescent="0.25">
      <c r="A207" s="25"/>
      <c r="B207" s="25"/>
      <c r="C207" s="40" t="s">
        <v>83</v>
      </c>
      <c r="D207" s="41">
        <v>0</v>
      </c>
      <c r="E207" s="41">
        <v>0</v>
      </c>
      <c r="F207" s="41">
        <v>0</v>
      </c>
      <c r="G207" s="41">
        <v>0</v>
      </c>
      <c r="H207" s="25"/>
      <c r="I207" s="25"/>
      <c r="J207" s="25"/>
      <c r="K207" s="25"/>
    </row>
    <row r="208" spans="1:11" ht="14.1" customHeight="1" x14ac:dyDescent="0.25">
      <c r="A208" s="25"/>
      <c r="B208" s="25"/>
      <c r="C208" s="40" t="s">
        <v>84</v>
      </c>
      <c r="D208" s="41">
        <v>0</v>
      </c>
      <c r="E208" s="41">
        <v>0</v>
      </c>
      <c r="F208" s="41">
        <v>0</v>
      </c>
      <c r="G208" s="41">
        <v>0</v>
      </c>
      <c r="H208" s="25"/>
      <c r="I208" s="25"/>
      <c r="J208" s="25"/>
      <c r="K208" s="25"/>
    </row>
    <row r="209" spans="1:11" ht="14.1" customHeight="1" x14ac:dyDescent="0.25">
      <c r="A209" s="25"/>
      <c r="B209" s="25"/>
      <c r="C209" s="40" t="s">
        <v>85</v>
      </c>
      <c r="D209" s="41">
        <v>0</v>
      </c>
      <c r="E209" s="41">
        <v>0</v>
      </c>
      <c r="F209" s="41">
        <v>0</v>
      </c>
      <c r="G209" s="41">
        <v>0</v>
      </c>
      <c r="H209" s="25"/>
      <c r="I209" s="25"/>
      <c r="J209" s="25"/>
      <c r="K209" s="25"/>
    </row>
    <row r="210" spans="1:11" ht="14.1" customHeight="1" x14ac:dyDescent="0.25">
      <c r="A210" s="25"/>
      <c r="B210" s="25"/>
      <c r="C210" s="40" t="s">
        <v>83</v>
      </c>
      <c r="D210" s="41">
        <v>0</v>
      </c>
      <c r="E210" s="41">
        <v>0</v>
      </c>
      <c r="F210" s="41">
        <v>0</v>
      </c>
      <c r="G210" s="41">
        <v>0</v>
      </c>
      <c r="H210" s="25"/>
      <c r="I210" s="25"/>
      <c r="J210" s="25"/>
      <c r="K210" s="25"/>
    </row>
    <row r="211" spans="1:11" ht="14.1" customHeight="1" x14ac:dyDescent="0.25">
      <c r="A211" s="25"/>
      <c r="B211" s="25"/>
      <c r="C211" s="40" t="s">
        <v>84</v>
      </c>
      <c r="D211" s="41">
        <v>0</v>
      </c>
      <c r="E211" s="41">
        <v>0</v>
      </c>
      <c r="F211" s="41">
        <v>0</v>
      </c>
      <c r="G211" s="41">
        <v>0</v>
      </c>
      <c r="H211" s="25"/>
      <c r="I211" s="25"/>
      <c r="J211" s="25"/>
      <c r="K211" s="25"/>
    </row>
    <row r="212" spans="1:11" ht="14.1" customHeight="1" x14ac:dyDescent="0.25">
      <c r="A212" s="25"/>
      <c r="B212" s="25"/>
      <c r="C212" s="40" t="s">
        <v>86</v>
      </c>
      <c r="D212" s="41">
        <v>0</v>
      </c>
      <c r="E212" s="41">
        <v>0</v>
      </c>
      <c r="F212" s="41">
        <v>0</v>
      </c>
      <c r="G212" s="41">
        <v>0</v>
      </c>
      <c r="H212" s="25"/>
      <c r="I212" s="25"/>
      <c r="J212" s="25"/>
      <c r="K212" s="25"/>
    </row>
    <row r="213" spans="1:11" ht="14.1" customHeight="1" x14ac:dyDescent="0.25">
      <c r="A213" s="25"/>
      <c r="B213" s="25"/>
      <c r="C213" s="40" t="s">
        <v>83</v>
      </c>
      <c r="D213" s="41">
        <v>0</v>
      </c>
      <c r="E213" s="41">
        <v>0</v>
      </c>
      <c r="F213" s="41">
        <v>0</v>
      </c>
      <c r="G213" s="41">
        <v>0</v>
      </c>
      <c r="H213" s="25"/>
      <c r="I213" s="25"/>
      <c r="J213" s="25"/>
      <c r="K213" s="25"/>
    </row>
    <row r="214" spans="1:11" ht="14.1" customHeight="1" x14ac:dyDescent="0.25">
      <c r="A214" s="25"/>
      <c r="B214" s="25"/>
      <c r="C214" s="40" t="s">
        <v>84</v>
      </c>
      <c r="D214" s="41">
        <v>0</v>
      </c>
      <c r="E214" s="41">
        <v>0</v>
      </c>
      <c r="F214" s="41">
        <v>0</v>
      </c>
      <c r="G214" s="41">
        <v>0</v>
      </c>
      <c r="H214" s="25"/>
      <c r="I214" s="25"/>
      <c r="J214" s="25"/>
      <c r="K214" s="25"/>
    </row>
    <row r="215" spans="1:11" ht="14.1" customHeight="1" x14ac:dyDescent="0.25">
      <c r="A215" s="25"/>
      <c r="B215" s="25"/>
      <c r="C215" s="40" t="s">
        <v>87</v>
      </c>
      <c r="D215" s="41">
        <v>0</v>
      </c>
      <c r="E215" s="41">
        <v>0</v>
      </c>
      <c r="F215" s="41">
        <v>0</v>
      </c>
      <c r="G215" s="41">
        <v>0</v>
      </c>
      <c r="H215" s="25"/>
      <c r="I215" s="25"/>
      <c r="J215" s="25"/>
      <c r="K215" s="25"/>
    </row>
    <row r="216" spans="1:11" ht="14.1" customHeight="1" x14ac:dyDescent="0.25">
      <c r="A216" s="25"/>
      <c r="B216" s="25"/>
      <c r="C216" s="40" t="s">
        <v>83</v>
      </c>
      <c r="D216" s="41">
        <v>0</v>
      </c>
      <c r="E216" s="41">
        <v>0</v>
      </c>
      <c r="F216" s="41">
        <v>0</v>
      </c>
      <c r="G216" s="41">
        <v>0</v>
      </c>
      <c r="H216" s="25"/>
      <c r="I216" s="25"/>
      <c r="J216" s="25"/>
      <c r="K216" s="25"/>
    </row>
    <row r="217" spans="1:11" ht="14.1" customHeight="1" x14ac:dyDescent="0.25">
      <c r="A217" s="25"/>
      <c r="B217" s="25"/>
      <c r="C217" s="40" t="s">
        <v>84</v>
      </c>
      <c r="D217" s="41">
        <v>0</v>
      </c>
      <c r="E217" s="41">
        <v>0</v>
      </c>
      <c r="F217" s="41">
        <v>0</v>
      </c>
      <c r="G217" s="41">
        <v>0</v>
      </c>
      <c r="H217" s="25"/>
      <c r="I217" s="25"/>
      <c r="J217" s="25"/>
      <c r="K217" s="25"/>
    </row>
    <row r="218" spans="1:11" ht="14.1" customHeight="1" x14ac:dyDescent="0.25">
      <c r="A218" s="25"/>
      <c r="B218" s="25"/>
      <c r="C218" s="40" t="s">
        <v>88</v>
      </c>
      <c r="D218" s="41">
        <v>0</v>
      </c>
      <c r="E218" s="41">
        <v>0</v>
      </c>
      <c r="F218" s="41">
        <v>0</v>
      </c>
      <c r="G218" s="41">
        <v>0</v>
      </c>
      <c r="H218" s="25"/>
      <c r="I218" s="25"/>
      <c r="J218" s="25"/>
      <c r="K218" s="25"/>
    </row>
    <row r="219" spans="1:11" ht="14.1" customHeight="1" x14ac:dyDescent="0.25">
      <c r="A219" s="25"/>
      <c r="B219" s="25"/>
      <c r="C219" s="40" t="s">
        <v>83</v>
      </c>
      <c r="D219" s="41">
        <v>0</v>
      </c>
      <c r="E219" s="41">
        <v>0</v>
      </c>
      <c r="F219" s="41">
        <v>0</v>
      </c>
      <c r="G219" s="41">
        <v>0</v>
      </c>
      <c r="H219" s="25"/>
      <c r="I219" s="25"/>
      <c r="J219" s="25"/>
      <c r="K219" s="25"/>
    </row>
    <row r="220" spans="1:11" ht="14.1" customHeight="1" x14ac:dyDescent="0.25">
      <c r="A220" s="25"/>
      <c r="B220" s="25"/>
      <c r="C220" s="40" t="s">
        <v>84</v>
      </c>
      <c r="D220" s="41">
        <v>0</v>
      </c>
      <c r="E220" s="41">
        <v>0</v>
      </c>
      <c r="F220" s="41">
        <v>0</v>
      </c>
      <c r="G220" s="41">
        <v>0</v>
      </c>
      <c r="H220" s="25"/>
      <c r="I220" s="25"/>
      <c r="J220" s="25"/>
      <c r="K220" s="25"/>
    </row>
    <row r="221" spans="1:11" ht="14.1" customHeight="1" x14ac:dyDescent="0.25">
      <c r="A221" s="25"/>
      <c r="B221" s="25"/>
      <c r="C221" s="40" t="s">
        <v>89</v>
      </c>
      <c r="D221" s="41">
        <v>0</v>
      </c>
      <c r="E221" s="41">
        <v>0</v>
      </c>
      <c r="F221" s="41">
        <v>0</v>
      </c>
      <c r="G221" s="41">
        <v>0</v>
      </c>
      <c r="H221" s="25"/>
      <c r="I221" s="25"/>
      <c r="J221" s="25"/>
      <c r="K221" s="25"/>
    </row>
    <row r="222" spans="1:11" ht="14.1" customHeight="1" x14ac:dyDescent="0.25">
      <c r="A222" s="25"/>
      <c r="B222" s="25"/>
      <c r="C222" s="40" t="s">
        <v>83</v>
      </c>
      <c r="D222" s="41">
        <v>0</v>
      </c>
      <c r="E222" s="41">
        <v>0</v>
      </c>
      <c r="F222" s="41">
        <v>0</v>
      </c>
      <c r="G222" s="41">
        <v>0</v>
      </c>
      <c r="H222" s="25"/>
      <c r="I222" s="25"/>
      <c r="J222" s="25"/>
      <c r="K222" s="25"/>
    </row>
    <row r="223" spans="1:11" ht="14.1" customHeight="1" x14ac:dyDescent="0.25">
      <c r="A223" s="25"/>
      <c r="B223" s="25"/>
      <c r="C223" s="40" t="s">
        <v>84</v>
      </c>
      <c r="D223" s="41">
        <v>0</v>
      </c>
      <c r="E223" s="41">
        <v>0</v>
      </c>
      <c r="F223" s="41">
        <v>0</v>
      </c>
      <c r="G223" s="41">
        <v>0</v>
      </c>
      <c r="H223" s="25"/>
      <c r="I223" s="25"/>
      <c r="J223" s="25"/>
      <c r="K223" s="25"/>
    </row>
    <row r="224" spans="1:11" ht="14.1" customHeight="1" x14ac:dyDescent="0.25">
      <c r="A224" s="25"/>
      <c r="B224" s="25"/>
      <c r="C224" s="40" t="s">
        <v>90</v>
      </c>
      <c r="D224" s="41">
        <v>0</v>
      </c>
      <c r="E224" s="41">
        <v>0</v>
      </c>
      <c r="F224" s="41">
        <v>0</v>
      </c>
      <c r="G224" s="41">
        <v>0</v>
      </c>
      <c r="H224" s="25"/>
      <c r="I224" s="25"/>
      <c r="J224" s="25"/>
      <c r="K224" s="25"/>
    </row>
    <row r="225" spans="1:11" ht="14.1" customHeight="1" x14ac:dyDescent="0.25">
      <c r="A225" s="25"/>
      <c r="B225" s="25"/>
      <c r="C225" s="40" t="s">
        <v>83</v>
      </c>
      <c r="D225" s="41">
        <v>0</v>
      </c>
      <c r="E225" s="41">
        <v>0</v>
      </c>
      <c r="F225" s="41">
        <v>0</v>
      </c>
      <c r="G225" s="41">
        <v>0</v>
      </c>
      <c r="H225" s="25"/>
      <c r="I225" s="25"/>
      <c r="J225" s="25"/>
      <c r="K225" s="25"/>
    </row>
    <row r="226" spans="1:11" ht="14.1" customHeight="1" x14ac:dyDescent="0.25">
      <c r="A226" s="25"/>
      <c r="B226" s="25"/>
      <c r="C226" s="40" t="s">
        <v>84</v>
      </c>
      <c r="D226" s="41">
        <v>0</v>
      </c>
      <c r="E226" s="41">
        <v>0</v>
      </c>
      <c r="F226" s="41">
        <v>0</v>
      </c>
      <c r="G226" s="41">
        <v>0</v>
      </c>
      <c r="H226" s="25"/>
      <c r="I226" s="25"/>
      <c r="J226" s="25"/>
      <c r="K226" s="25"/>
    </row>
    <row r="227" spans="1:11" ht="14.1" customHeight="1" x14ac:dyDescent="0.25">
      <c r="A227" s="25"/>
      <c r="B227" s="25"/>
      <c r="C227" s="40" t="s">
        <v>91</v>
      </c>
      <c r="D227" s="41">
        <v>0</v>
      </c>
      <c r="E227" s="41">
        <v>0</v>
      </c>
      <c r="F227" s="41">
        <v>0</v>
      </c>
      <c r="G227" s="41">
        <v>0</v>
      </c>
      <c r="H227" s="25"/>
      <c r="I227" s="25"/>
      <c r="J227" s="25"/>
      <c r="K227" s="25"/>
    </row>
    <row r="228" spans="1:11" ht="14.1" customHeight="1" x14ac:dyDescent="0.25">
      <c r="A228" s="25"/>
      <c r="B228" s="25"/>
      <c r="C228" s="40" t="s">
        <v>83</v>
      </c>
      <c r="D228" s="41">
        <v>0</v>
      </c>
      <c r="E228" s="41">
        <v>0</v>
      </c>
      <c r="F228" s="41">
        <v>0</v>
      </c>
      <c r="G228" s="41">
        <v>0</v>
      </c>
      <c r="H228" s="25"/>
      <c r="I228" s="25"/>
      <c r="J228" s="25"/>
      <c r="K228" s="25"/>
    </row>
    <row r="229" spans="1:11" ht="14.1" customHeight="1" x14ac:dyDescent="0.25">
      <c r="A229" s="25"/>
      <c r="B229" s="25"/>
      <c r="C229" s="40" t="s">
        <v>92</v>
      </c>
      <c r="D229" s="41">
        <v>0</v>
      </c>
      <c r="E229" s="41">
        <v>0</v>
      </c>
      <c r="F229" s="41">
        <v>0</v>
      </c>
      <c r="G229" s="41">
        <v>0</v>
      </c>
      <c r="H229" s="25"/>
      <c r="I229" s="25"/>
      <c r="J229" s="25"/>
      <c r="K229" s="25"/>
    </row>
    <row r="230" spans="1:11" ht="14.1" customHeight="1" x14ac:dyDescent="0.25">
      <c r="A230" s="25"/>
      <c r="B230" s="25"/>
      <c r="C230" s="40" t="s">
        <v>93</v>
      </c>
      <c r="D230" s="41">
        <v>0</v>
      </c>
      <c r="E230" s="41">
        <v>0</v>
      </c>
      <c r="F230" s="41">
        <v>0</v>
      </c>
      <c r="G230" s="41">
        <v>0</v>
      </c>
      <c r="H230" s="25"/>
      <c r="I230" s="25"/>
      <c r="J230" s="25"/>
      <c r="K230" s="25"/>
    </row>
    <row r="231" spans="1:11" ht="14.1" customHeight="1" x14ac:dyDescent="0.25">
      <c r="A231" s="25"/>
      <c r="B231" s="25"/>
      <c r="C231" s="40" t="s">
        <v>94</v>
      </c>
      <c r="D231" s="41">
        <v>0</v>
      </c>
      <c r="E231" s="41">
        <v>0</v>
      </c>
      <c r="F231" s="41">
        <v>0</v>
      </c>
      <c r="G231" s="41">
        <v>0</v>
      </c>
      <c r="H231" s="25"/>
      <c r="I231" s="25"/>
      <c r="J231" s="25"/>
      <c r="K231" s="25"/>
    </row>
    <row r="232" spans="1:11" ht="14.1" customHeight="1" x14ac:dyDescent="0.25">
      <c r="A232" s="25"/>
      <c r="B232" s="25"/>
      <c r="C232" s="40" t="s">
        <v>95</v>
      </c>
      <c r="D232" s="41">
        <v>0</v>
      </c>
      <c r="E232" s="41">
        <v>0</v>
      </c>
      <c r="F232" s="41">
        <v>0</v>
      </c>
      <c r="G232" s="41">
        <v>0</v>
      </c>
      <c r="H232" s="25"/>
      <c r="I232" s="25"/>
      <c r="J232" s="25"/>
      <c r="K232" s="25"/>
    </row>
    <row r="233" spans="1:11" ht="14.1" customHeight="1" x14ac:dyDescent="0.25">
      <c r="A233" s="25"/>
      <c r="B233" s="25"/>
      <c r="C233" s="40" t="s">
        <v>96</v>
      </c>
      <c r="D233" s="41">
        <v>0</v>
      </c>
      <c r="E233" s="41">
        <v>600000</v>
      </c>
      <c r="F233" s="41">
        <v>600000</v>
      </c>
      <c r="G233" s="41">
        <v>500000</v>
      </c>
      <c r="H233" s="25"/>
      <c r="I233" s="25"/>
      <c r="J233" s="25"/>
      <c r="K233" s="25"/>
    </row>
    <row r="234" spans="1:11" ht="14.1" customHeight="1" x14ac:dyDescent="0.25">
      <c r="A234" s="25"/>
      <c r="B234" s="25"/>
      <c r="C234" s="40" t="s">
        <v>83</v>
      </c>
      <c r="D234" s="41">
        <v>0</v>
      </c>
      <c r="E234" s="41">
        <v>600000</v>
      </c>
      <c r="F234" s="41">
        <v>600000</v>
      </c>
      <c r="G234" s="41">
        <v>500000</v>
      </c>
      <c r="H234" s="25"/>
      <c r="I234" s="25"/>
      <c r="J234" s="25"/>
      <c r="K234" s="25"/>
    </row>
    <row r="235" spans="1:11" ht="14.1" customHeight="1" x14ac:dyDescent="0.25">
      <c r="A235" s="25"/>
      <c r="B235" s="25"/>
      <c r="C235" s="40" t="s">
        <v>92</v>
      </c>
      <c r="D235" s="41">
        <v>0</v>
      </c>
      <c r="E235" s="41">
        <v>0</v>
      </c>
      <c r="F235" s="41">
        <v>0</v>
      </c>
      <c r="G235" s="41">
        <v>0</v>
      </c>
      <c r="H235" s="25"/>
      <c r="I235" s="25"/>
      <c r="J235" s="25"/>
      <c r="K235" s="25"/>
    </row>
    <row r="236" spans="1:11" ht="14.1" customHeight="1" x14ac:dyDescent="0.25">
      <c r="A236" s="25"/>
      <c r="B236" s="25"/>
      <c r="C236" s="40" t="s">
        <v>93</v>
      </c>
      <c r="D236" s="41">
        <v>0</v>
      </c>
      <c r="E236" s="41">
        <v>0</v>
      </c>
      <c r="F236" s="41">
        <v>0</v>
      </c>
      <c r="G236" s="41">
        <v>0</v>
      </c>
      <c r="H236" s="25"/>
      <c r="I236" s="25"/>
      <c r="J236" s="25"/>
      <c r="K236" s="25"/>
    </row>
    <row r="237" spans="1:11" ht="14.1" customHeight="1" x14ac:dyDescent="0.25">
      <c r="A237" s="25"/>
      <c r="B237" s="25"/>
      <c r="C237" s="40" t="s">
        <v>94</v>
      </c>
      <c r="D237" s="41">
        <v>0</v>
      </c>
      <c r="E237" s="41">
        <v>0</v>
      </c>
      <c r="F237" s="41">
        <v>0</v>
      </c>
      <c r="G237" s="41">
        <v>0</v>
      </c>
      <c r="H237" s="25"/>
      <c r="I237" s="25"/>
      <c r="J237" s="25"/>
      <c r="K237" s="25"/>
    </row>
    <row r="238" spans="1:11" ht="14.1" customHeight="1" x14ac:dyDescent="0.25">
      <c r="A238" s="25"/>
      <c r="B238" s="25"/>
      <c r="C238" s="40" t="s">
        <v>95</v>
      </c>
      <c r="D238" s="41">
        <v>0</v>
      </c>
      <c r="E238" s="41">
        <v>0</v>
      </c>
      <c r="F238" s="41">
        <v>0</v>
      </c>
      <c r="G238" s="41">
        <v>0</v>
      </c>
      <c r="H238" s="25"/>
      <c r="I238" s="25"/>
      <c r="J238" s="25"/>
      <c r="K238" s="25"/>
    </row>
    <row r="239" spans="1:11" ht="14.1" customHeight="1" x14ac:dyDescent="0.25">
      <c r="A239" s="25"/>
      <c r="B239" s="25"/>
      <c r="C239" s="40" t="s">
        <v>97</v>
      </c>
      <c r="D239" s="41">
        <v>0</v>
      </c>
      <c r="E239" s="41">
        <v>0</v>
      </c>
      <c r="F239" s="41">
        <v>0</v>
      </c>
      <c r="G239" s="41">
        <v>0</v>
      </c>
      <c r="H239" s="25"/>
      <c r="I239" s="25"/>
      <c r="J239" s="25"/>
      <c r="K239" s="25"/>
    </row>
    <row r="240" spans="1:11" ht="14.1" customHeight="1" x14ac:dyDescent="0.25">
      <c r="A240" s="25"/>
      <c r="B240" s="25"/>
      <c r="C240" s="40" t="s">
        <v>83</v>
      </c>
      <c r="D240" s="41">
        <v>0</v>
      </c>
      <c r="E240" s="41">
        <v>0</v>
      </c>
      <c r="F240" s="41">
        <v>0</v>
      </c>
      <c r="G240" s="41">
        <v>0</v>
      </c>
      <c r="H240" s="25"/>
      <c r="I240" s="25"/>
      <c r="J240" s="25"/>
      <c r="K240" s="25"/>
    </row>
    <row r="241" spans="1:11" ht="14.1" customHeight="1" x14ac:dyDescent="0.25">
      <c r="A241" s="25"/>
      <c r="B241" s="25"/>
      <c r="C241" s="40" t="s">
        <v>92</v>
      </c>
      <c r="D241" s="41">
        <v>0</v>
      </c>
      <c r="E241" s="41">
        <v>0</v>
      </c>
      <c r="F241" s="41">
        <v>0</v>
      </c>
      <c r="G241" s="41">
        <v>0</v>
      </c>
      <c r="H241" s="25"/>
      <c r="I241" s="25"/>
      <c r="J241" s="25"/>
      <c r="K241" s="25"/>
    </row>
    <row r="242" spans="1:11" ht="14.1" customHeight="1" x14ac:dyDescent="0.25">
      <c r="A242" s="25"/>
      <c r="B242" s="25"/>
      <c r="C242" s="40" t="s">
        <v>93</v>
      </c>
      <c r="D242" s="41">
        <v>0</v>
      </c>
      <c r="E242" s="41">
        <v>0</v>
      </c>
      <c r="F242" s="41">
        <v>0</v>
      </c>
      <c r="G242" s="41">
        <v>0</v>
      </c>
      <c r="H242" s="25"/>
      <c r="I242" s="25"/>
      <c r="J242" s="25"/>
      <c r="K242" s="25"/>
    </row>
    <row r="243" spans="1:11" ht="14.1" customHeight="1" x14ac:dyDescent="0.25">
      <c r="A243" s="25"/>
      <c r="B243" s="25"/>
      <c r="C243" s="40" t="s">
        <v>94</v>
      </c>
      <c r="D243" s="41">
        <v>0</v>
      </c>
      <c r="E243" s="41">
        <v>0</v>
      </c>
      <c r="F243" s="41">
        <v>0</v>
      </c>
      <c r="G243" s="41">
        <v>0</v>
      </c>
      <c r="H243" s="25"/>
      <c r="I243" s="25"/>
      <c r="J243" s="25"/>
      <c r="K243" s="25"/>
    </row>
    <row r="244" spans="1:11" ht="14.1" customHeight="1" x14ac:dyDescent="0.25">
      <c r="A244" s="25"/>
      <c r="B244" s="25"/>
      <c r="C244" s="40" t="s">
        <v>95</v>
      </c>
      <c r="D244" s="41">
        <v>0</v>
      </c>
      <c r="E244" s="41">
        <v>0</v>
      </c>
      <c r="F244" s="41">
        <v>0</v>
      </c>
      <c r="G244" s="41">
        <v>0</v>
      </c>
      <c r="H244" s="25"/>
      <c r="I244" s="25"/>
      <c r="J244" s="25"/>
      <c r="K244" s="25"/>
    </row>
    <row r="245" spans="1:11" ht="14.1" customHeight="1" x14ac:dyDescent="0.25">
      <c r="A245" s="25"/>
      <c r="B245" s="25"/>
      <c r="C245" s="40" t="s">
        <v>98</v>
      </c>
      <c r="D245" s="41">
        <v>0</v>
      </c>
      <c r="E245" s="41">
        <v>0</v>
      </c>
      <c r="F245" s="41">
        <v>0</v>
      </c>
      <c r="G245" s="41">
        <v>0</v>
      </c>
      <c r="H245" s="25"/>
      <c r="I245" s="25"/>
      <c r="J245" s="25"/>
      <c r="K245" s="25"/>
    </row>
    <row r="246" spans="1:11" ht="14.1" customHeight="1" x14ac:dyDescent="0.25">
      <c r="A246" s="25"/>
      <c r="B246" s="25"/>
      <c r="C246" s="40" t="s">
        <v>99</v>
      </c>
      <c r="D246" s="41">
        <v>0</v>
      </c>
      <c r="E246" s="41">
        <v>0</v>
      </c>
      <c r="F246" s="41">
        <v>0</v>
      </c>
      <c r="G246" s="41">
        <v>0</v>
      </c>
      <c r="H246" s="25"/>
      <c r="I246" s="25"/>
      <c r="J246" s="25"/>
      <c r="K246" s="25"/>
    </row>
    <row r="247" spans="1:11" ht="14.1" customHeight="1" x14ac:dyDescent="0.25">
      <c r="A247" s="25"/>
      <c r="B247" s="25"/>
      <c r="C247" s="36" t="s">
        <v>100</v>
      </c>
      <c r="D247" s="41">
        <v>0</v>
      </c>
      <c r="E247" s="41">
        <v>600000</v>
      </c>
      <c r="F247" s="41">
        <v>600000</v>
      </c>
      <c r="G247" s="41">
        <v>500000</v>
      </c>
      <c r="H247" s="25"/>
      <c r="I247" s="25"/>
      <c r="J247" s="25"/>
      <c r="K247" s="25"/>
    </row>
    <row r="248" spans="1:11" ht="15" customHeight="1" x14ac:dyDescent="0.25">
      <c r="A248" s="25"/>
      <c r="B248" s="25"/>
      <c r="C248" s="42" t="s">
        <v>69</v>
      </c>
      <c r="D248" s="43" t="s">
        <v>69</v>
      </c>
      <c r="E248" s="43" t="s">
        <v>69</v>
      </c>
      <c r="F248" s="43" t="s">
        <v>69</v>
      </c>
      <c r="G248" s="43" t="s">
        <v>69</v>
      </c>
      <c r="H248" s="25"/>
      <c r="I248" s="25"/>
      <c r="J248" s="25"/>
      <c r="K248" s="25"/>
    </row>
    <row r="249" spans="1:11" ht="15" customHeight="1" x14ac:dyDescent="0.25">
      <c r="A249" s="25"/>
      <c r="B249" s="25"/>
      <c r="C249" s="28" t="s">
        <v>113</v>
      </c>
      <c r="D249" s="44">
        <v>0</v>
      </c>
      <c r="E249" s="44">
        <v>168500000</v>
      </c>
      <c r="F249" s="44">
        <v>171500000</v>
      </c>
      <c r="G249" s="44">
        <v>172000000</v>
      </c>
      <c r="H249" s="25"/>
      <c r="I249" s="25"/>
      <c r="J249" s="25"/>
      <c r="K249" s="25"/>
    </row>
    <row r="250" spans="1:11" ht="15" customHeight="1" x14ac:dyDescent="0.25">
      <c r="A250" s="25"/>
      <c r="B250" s="25"/>
      <c r="C250" s="38" t="s">
        <v>82</v>
      </c>
      <c r="D250" s="45">
        <v>0</v>
      </c>
      <c r="E250" s="45">
        <v>119700000</v>
      </c>
      <c r="F250" s="45">
        <v>119700000</v>
      </c>
      <c r="G250" s="45">
        <v>119700000</v>
      </c>
      <c r="H250" s="25"/>
      <c r="I250" s="25"/>
      <c r="J250" s="25"/>
      <c r="K250" s="25"/>
    </row>
    <row r="251" spans="1:11" ht="15" customHeight="1" x14ac:dyDescent="0.25">
      <c r="A251" s="25"/>
      <c r="B251" s="25"/>
      <c r="C251" s="38" t="s">
        <v>83</v>
      </c>
      <c r="D251" s="45">
        <v>0</v>
      </c>
      <c r="E251" s="45">
        <v>119700000</v>
      </c>
      <c r="F251" s="45">
        <v>119700000</v>
      </c>
      <c r="G251" s="45">
        <v>119700000</v>
      </c>
      <c r="H251" s="25"/>
      <c r="I251" s="25"/>
      <c r="J251" s="25"/>
      <c r="K251" s="25"/>
    </row>
    <row r="252" spans="1:11" ht="15" customHeight="1" x14ac:dyDescent="0.25">
      <c r="A252" s="25"/>
      <c r="B252" s="25"/>
      <c r="C252" s="38" t="s">
        <v>84</v>
      </c>
      <c r="D252" s="45">
        <v>0</v>
      </c>
      <c r="E252" s="45">
        <v>0</v>
      </c>
      <c r="F252" s="45">
        <v>0</v>
      </c>
      <c r="G252" s="45">
        <v>0</v>
      </c>
      <c r="H252" s="25"/>
      <c r="I252" s="25"/>
      <c r="J252" s="25"/>
      <c r="K252" s="25"/>
    </row>
    <row r="253" spans="1:11" ht="15" customHeight="1" x14ac:dyDescent="0.25">
      <c r="A253" s="25"/>
      <c r="B253" s="25"/>
      <c r="C253" s="38" t="s">
        <v>85</v>
      </c>
      <c r="D253" s="45">
        <v>0</v>
      </c>
      <c r="E253" s="45">
        <v>13300000</v>
      </c>
      <c r="F253" s="45">
        <v>13300000</v>
      </c>
      <c r="G253" s="45">
        <v>13300000</v>
      </c>
      <c r="H253" s="25"/>
      <c r="I253" s="25"/>
      <c r="J253" s="25"/>
      <c r="K253" s="25"/>
    </row>
    <row r="254" spans="1:11" ht="15" customHeight="1" x14ac:dyDescent="0.25">
      <c r="A254" s="25"/>
      <c r="B254" s="25"/>
      <c r="C254" s="38" t="s">
        <v>83</v>
      </c>
      <c r="D254" s="45">
        <v>0</v>
      </c>
      <c r="E254" s="45">
        <v>13300000</v>
      </c>
      <c r="F254" s="45">
        <v>13300000</v>
      </c>
      <c r="G254" s="45">
        <v>13300000</v>
      </c>
      <c r="H254" s="25"/>
      <c r="I254" s="25"/>
      <c r="J254" s="25"/>
      <c r="K254" s="25"/>
    </row>
    <row r="255" spans="1:11" ht="15" customHeight="1" x14ac:dyDescent="0.25">
      <c r="A255" s="25"/>
      <c r="B255" s="25"/>
      <c r="C255" s="38" t="s">
        <v>84</v>
      </c>
      <c r="D255" s="45">
        <v>0</v>
      </c>
      <c r="E255" s="45">
        <v>0</v>
      </c>
      <c r="F255" s="45">
        <v>0</v>
      </c>
      <c r="G255" s="45">
        <v>0</v>
      </c>
      <c r="H255" s="25"/>
      <c r="I255" s="25"/>
      <c r="J255" s="25"/>
      <c r="K255" s="25"/>
    </row>
    <row r="256" spans="1:11" ht="15" customHeight="1" x14ac:dyDescent="0.25">
      <c r="A256" s="25"/>
      <c r="B256" s="25"/>
      <c r="C256" s="38" t="s">
        <v>86</v>
      </c>
      <c r="D256" s="45">
        <v>0</v>
      </c>
      <c r="E256" s="45">
        <v>30500000</v>
      </c>
      <c r="F256" s="45">
        <v>33500000</v>
      </c>
      <c r="G256" s="45">
        <v>34000000</v>
      </c>
      <c r="H256" s="25"/>
      <c r="I256" s="25"/>
      <c r="J256" s="25"/>
      <c r="K256" s="25"/>
    </row>
    <row r="257" spans="1:11" ht="15" customHeight="1" x14ac:dyDescent="0.25">
      <c r="A257" s="25"/>
      <c r="B257" s="25"/>
      <c r="C257" s="38" t="s">
        <v>83</v>
      </c>
      <c r="D257" s="45">
        <v>0</v>
      </c>
      <c r="E257" s="45">
        <v>30500000</v>
      </c>
      <c r="F257" s="45">
        <v>33500000</v>
      </c>
      <c r="G257" s="45">
        <v>34000000</v>
      </c>
      <c r="H257" s="25"/>
      <c r="I257" s="25"/>
      <c r="J257" s="25"/>
      <c r="K257" s="25"/>
    </row>
    <row r="258" spans="1:11" ht="15" customHeight="1" x14ac:dyDescent="0.25">
      <c r="A258" s="25"/>
      <c r="B258" s="25"/>
      <c r="C258" s="38" t="s">
        <v>84</v>
      </c>
      <c r="D258" s="45">
        <v>0</v>
      </c>
      <c r="E258" s="45">
        <v>0</v>
      </c>
      <c r="F258" s="45">
        <v>0</v>
      </c>
      <c r="G258" s="45">
        <v>0</v>
      </c>
      <c r="H258" s="25"/>
      <c r="I258" s="25"/>
      <c r="J258" s="25"/>
      <c r="K258" s="25"/>
    </row>
    <row r="259" spans="1:11" ht="15" customHeight="1" x14ac:dyDescent="0.25">
      <c r="A259" s="25"/>
      <c r="B259" s="25"/>
      <c r="C259" s="38" t="s">
        <v>87</v>
      </c>
      <c r="D259" s="45">
        <v>0</v>
      </c>
      <c r="E259" s="45">
        <v>0</v>
      </c>
      <c r="F259" s="45">
        <v>0</v>
      </c>
      <c r="G259" s="45">
        <v>0</v>
      </c>
      <c r="H259" s="25"/>
      <c r="I259" s="25"/>
      <c r="J259" s="25"/>
      <c r="K259" s="25"/>
    </row>
    <row r="260" spans="1:11" ht="15" customHeight="1" x14ac:dyDescent="0.25">
      <c r="A260" s="25"/>
      <c r="B260" s="25"/>
      <c r="C260" s="38" t="s">
        <v>83</v>
      </c>
      <c r="D260" s="45">
        <v>0</v>
      </c>
      <c r="E260" s="45">
        <v>0</v>
      </c>
      <c r="F260" s="45">
        <v>0</v>
      </c>
      <c r="G260" s="45">
        <v>0</v>
      </c>
      <c r="H260" s="25"/>
      <c r="I260" s="25"/>
      <c r="J260" s="25"/>
      <c r="K260" s="25"/>
    </row>
    <row r="261" spans="1:11" ht="15" customHeight="1" x14ac:dyDescent="0.25">
      <c r="A261" s="25"/>
      <c r="B261" s="25"/>
      <c r="C261" s="38" t="s">
        <v>84</v>
      </c>
      <c r="D261" s="45">
        <v>0</v>
      </c>
      <c r="E261" s="45">
        <v>0</v>
      </c>
      <c r="F261" s="45">
        <v>0</v>
      </c>
      <c r="G261" s="45">
        <v>0</v>
      </c>
      <c r="H261" s="25"/>
      <c r="I261" s="25"/>
      <c r="J261" s="25"/>
      <c r="K261" s="25"/>
    </row>
    <row r="262" spans="1:11" ht="20.100000000000001" customHeight="1" x14ac:dyDescent="0.25">
      <c r="A262" s="25"/>
      <c r="B262" s="25"/>
      <c r="C262" s="38" t="s">
        <v>114</v>
      </c>
      <c r="D262" s="46">
        <v>0</v>
      </c>
      <c r="E262" s="46">
        <v>0</v>
      </c>
      <c r="F262" s="46">
        <v>0</v>
      </c>
      <c r="G262" s="46">
        <v>0</v>
      </c>
      <c r="H262" s="25"/>
      <c r="I262" s="25"/>
      <c r="J262" s="25"/>
      <c r="K262" s="25"/>
    </row>
    <row r="263" spans="1:11" ht="15" customHeight="1" x14ac:dyDescent="0.25">
      <c r="A263" s="25"/>
      <c r="B263" s="25"/>
      <c r="C263" s="38" t="s">
        <v>83</v>
      </c>
      <c r="D263" s="45">
        <v>0</v>
      </c>
      <c r="E263" s="45">
        <v>0</v>
      </c>
      <c r="F263" s="45">
        <v>0</v>
      </c>
      <c r="G263" s="45">
        <v>0</v>
      </c>
      <c r="H263" s="25"/>
      <c r="I263" s="25"/>
      <c r="J263" s="25"/>
      <c r="K263" s="25"/>
    </row>
    <row r="264" spans="1:11" ht="15" customHeight="1" x14ac:dyDescent="0.25">
      <c r="A264" s="25"/>
      <c r="B264" s="25"/>
      <c r="C264" s="38" t="s">
        <v>84</v>
      </c>
      <c r="D264" s="45">
        <v>0</v>
      </c>
      <c r="E264" s="45">
        <v>0</v>
      </c>
      <c r="F264" s="45">
        <v>0</v>
      </c>
      <c r="G264" s="45">
        <v>0</v>
      </c>
      <c r="H264" s="25"/>
      <c r="I264" s="25"/>
      <c r="J264" s="25"/>
      <c r="K264" s="25"/>
    </row>
    <row r="265" spans="1:11" ht="15" customHeight="1" x14ac:dyDescent="0.25">
      <c r="A265" s="25"/>
      <c r="B265" s="25"/>
      <c r="C265" s="38" t="s">
        <v>89</v>
      </c>
      <c r="D265" s="45">
        <v>0</v>
      </c>
      <c r="E265" s="45">
        <v>1000000</v>
      </c>
      <c r="F265" s="45">
        <v>1000000</v>
      </c>
      <c r="G265" s="45">
        <v>1000000</v>
      </c>
      <c r="H265" s="25"/>
      <c r="I265" s="25"/>
      <c r="J265" s="25"/>
      <c r="K265" s="25"/>
    </row>
    <row r="266" spans="1:11" ht="15" customHeight="1" x14ac:dyDescent="0.25">
      <c r="A266" s="25"/>
      <c r="B266" s="25"/>
      <c r="C266" s="38" t="s">
        <v>83</v>
      </c>
      <c r="D266" s="45">
        <v>0</v>
      </c>
      <c r="E266" s="45">
        <v>1000000</v>
      </c>
      <c r="F266" s="45">
        <v>1000000</v>
      </c>
      <c r="G266" s="45">
        <v>1000000</v>
      </c>
      <c r="H266" s="25"/>
      <c r="I266" s="25"/>
      <c r="J266" s="25"/>
      <c r="K266" s="25"/>
    </row>
    <row r="267" spans="1:11" ht="15" customHeight="1" x14ac:dyDescent="0.25">
      <c r="A267" s="25"/>
      <c r="B267" s="25"/>
      <c r="C267" s="38" t="s">
        <v>84</v>
      </c>
      <c r="D267" s="45">
        <v>0</v>
      </c>
      <c r="E267" s="45">
        <v>0</v>
      </c>
      <c r="F267" s="45">
        <v>0</v>
      </c>
      <c r="G267" s="45">
        <v>0</v>
      </c>
      <c r="H267" s="25"/>
      <c r="I267" s="25"/>
      <c r="J267" s="25"/>
      <c r="K267" s="25"/>
    </row>
    <row r="268" spans="1:11" ht="15" customHeight="1" x14ac:dyDescent="0.25">
      <c r="A268" s="25"/>
      <c r="B268" s="25"/>
      <c r="C268" s="38" t="s">
        <v>90</v>
      </c>
      <c r="D268" s="45">
        <v>0</v>
      </c>
      <c r="E268" s="45">
        <v>0</v>
      </c>
      <c r="F268" s="45">
        <v>0</v>
      </c>
      <c r="G268" s="45">
        <v>0</v>
      </c>
      <c r="H268" s="25"/>
      <c r="I268" s="25"/>
      <c r="J268" s="25"/>
      <c r="K268" s="25"/>
    </row>
    <row r="269" spans="1:11" ht="15" customHeight="1" x14ac:dyDescent="0.25">
      <c r="A269" s="25"/>
      <c r="B269" s="25"/>
      <c r="C269" s="38" t="s">
        <v>83</v>
      </c>
      <c r="D269" s="45">
        <v>0</v>
      </c>
      <c r="E269" s="45">
        <v>0</v>
      </c>
      <c r="F269" s="45">
        <v>0</v>
      </c>
      <c r="G269" s="45">
        <v>0</v>
      </c>
      <c r="H269" s="25"/>
      <c r="I269" s="25"/>
      <c r="J269" s="25"/>
      <c r="K269" s="25"/>
    </row>
    <row r="270" spans="1:11" ht="15" customHeight="1" x14ac:dyDescent="0.25">
      <c r="A270" s="25"/>
      <c r="B270" s="25"/>
      <c r="C270" s="38" t="s">
        <v>84</v>
      </c>
      <c r="D270" s="45">
        <v>0</v>
      </c>
      <c r="E270" s="45">
        <v>0</v>
      </c>
      <c r="F270" s="45">
        <v>0</v>
      </c>
      <c r="G270" s="45">
        <v>0</v>
      </c>
      <c r="H270" s="25"/>
      <c r="I270" s="25"/>
      <c r="J270" s="25"/>
      <c r="K270" s="25"/>
    </row>
    <row r="271" spans="1:11" ht="15" customHeight="1" x14ac:dyDescent="0.25">
      <c r="A271" s="25"/>
      <c r="B271" s="25"/>
      <c r="C271" s="38" t="s">
        <v>91</v>
      </c>
      <c r="D271" s="45">
        <v>0</v>
      </c>
      <c r="E271" s="45">
        <v>0</v>
      </c>
      <c r="F271" s="45">
        <v>0</v>
      </c>
      <c r="G271" s="45">
        <v>0</v>
      </c>
      <c r="H271" s="25"/>
      <c r="I271" s="25"/>
      <c r="J271" s="25"/>
      <c r="K271" s="25"/>
    </row>
    <row r="272" spans="1:11" ht="15" customHeight="1" x14ac:dyDescent="0.25">
      <c r="A272" s="25"/>
      <c r="B272" s="25"/>
      <c r="C272" s="38" t="s">
        <v>83</v>
      </c>
      <c r="D272" s="45">
        <v>0</v>
      </c>
      <c r="E272" s="45">
        <v>0</v>
      </c>
      <c r="F272" s="45">
        <v>0</v>
      </c>
      <c r="G272" s="45">
        <v>0</v>
      </c>
      <c r="H272" s="25"/>
      <c r="I272" s="25"/>
      <c r="J272" s="25"/>
      <c r="K272" s="25"/>
    </row>
    <row r="273" spans="1:11" ht="15" customHeight="1" x14ac:dyDescent="0.25">
      <c r="A273" s="25"/>
      <c r="B273" s="25"/>
      <c r="C273" s="38" t="s">
        <v>92</v>
      </c>
      <c r="D273" s="45">
        <v>0</v>
      </c>
      <c r="E273" s="45">
        <v>0</v>
      </c>
      <c r="F273" s="45">
        <v>0</v>
      </c>
      <c r="G273" s="45">
        <v>0</v>
      </c>
      <c r="H273" s="25"/>
      <c r="I273" s="25"/>
      <c r="J273" s="25"/>
      <c r="K273" s="25"/>
    </row>
    <row r="274" spans="1:11" ht="15" customHeight="1" x14ac:dyDescent="0.25">
      <c r="A274" s="25"/>
      <c r="B274" s="25"/>
      <c r="C274" s="38" t="s">
        <v>93</v>
      </c>
      <c r="D274" s="45">
        <v>0</v>
      </c>
      <c r="E274" s="45">
        <v>0</v>
      </c>
      <c r="F274" s="45">
        <v>0</v>
      </c>
      <c r="G274" s="45">
        <v>0</v>
      </c>
      <c r="H274" s="25"/>
      <c r="I274" s="25"/>
      <c r="J274" s="25"/>
      <c r="K274" s="25"/>
    </row>
    <row r="275" spans="1:11" ht="15" customHeight="1" x14ac:dyDescent="0.25">
      <c r="A275" s="25"/>
      <c r="B275" s="25"/>
      <c r="C275" s="38" t="s">
        <v>94</v>
      </c>
      <c r="D275" s="45">
        <v>0</v>
      </c>
      <c r="E275" s="45">
        <v>0</v>
      </c>
      <c r="F275" s="45">
        <v>0</v>
      </c>
      <c r="G275" s="45">
        <v>0</v>
      </c>
      <c r="H275" s="25"/>
      <c r="I275" s="25"/>
      <c r="J275" s="25"/>
      <c r="K275" s="25"/>
    </row>
    <row r="276" spans="1:11" ht="15" customHeight="1" x14ac:dyDescent="0.25">
      <c r="A276" s="25"/>
      <c r="B276" s="25"/>
      <c r="C276" s="38" t="s">
        <v>95</v>
      </c>
      <c r="D276" s="45">
        <v>0</v>
      </c>
      <c r="E276" s="45">
        <v>0</v>
      </c>
      <c r="F276" s="45">
        <v>0</v>
      </c>
      <c r="G276" s="45">
        <v>0</v>
      </c>
      <c r="H276" s="25"/>
      <c r="I276" s="25"/>
      <c r="J276" s="25"/>
      <c r="K276" s="25"/>
    </row>
    <row r="277" spans="1:11" ht="15" customHeight="1" x14ac:dyDescent="0.25">
      <c r="A277" s="25"/>
      <c r="B277" s="25"/>
      <c r="C277" s="38" t="s">
        <v>96</v>
      </c>
      <c r="D277" s="45">
        <v>0</v>
      </c>
      <c r="E277" s="45">
        <v>4000000</v>
      </c>
      <c r="F277" s="45">
        <v>4000000</v>
      </c>
      <c r="G277" s="45">
        <v>4000000</v>
      </c>
      <c r="H277" s="25"/>
      <c r="I277" s="25"/>
      <c r="J277" s="25"/>
      <c r="K277" s="25"/>
    </row>
    <row r="278" spans="1:11" ht="15" customHeight="1" x14ac:dyDescent="0.25">
      <c r="A278" s="25"/>
      <c r="B278" s="25"/>
      <c r="C278" s="38" t="s">
        <v>83</v>
      </c>
      <c r="D278" s="45">
        <v>0</v>
      </c>
      <c r="E278" s="45">
        <v>4000000</v>
      </c>
      <c r="F278" s="45">
        <v>4000000</v>
      </c>
      <c r="G278" s="45">
        <v>4000000</v>
      </c>
      <c r="H278" s="25"/>
      <c r="I278" s="25"/>
      <c r="J278" s="25"/>
      <c r="K278" s="25"/>
    </row>
    <row r="279" spans="1:11" ht="15" customHeight="1" x14ac:dyDescent="0.25">
      <c r="A279" s="25"/>
      <c r="B279" s="25"/>
      <c r="C279" s="38" t="s">
        <v>92</v>
      </c>
      <c r="D279" s="45">
        <v>0</v>
      </c>
      <c r="E279" s="45">
        <v>0</v>
      </c>
      <c r="F279" s="45">
        <v>0</v>
      </c>
      <c r="G279" s="45">
        <v>0</v>
      </c>
      <c r="H279" s="25"/>
      <c r="I279" s="25"/>
      <c r="J279" s="25"/>
      <c r="K279" s="25"/>
    </row>
    <row r="280" spans="1:11" ht="15" customHeight="1" x14ac:dyDescent="0.25">
      <c r="A280" s="25"/>
      <c r="B280" s="25"/>
      <c r="C280" s="38" t="s">
        <v>93</v>
      </c>
      <c r="D280" s="45">
        <v>0</v>
      </c>
      <c r="E280" s="45">
        <v>0</v>
      </c>
      <c r="F280" s="45">
        <v>0</v>
      </c>
      <c r="G280" s="45">
        <v>0</v>
      </c>
      <c r="H280" s="25"/>
      <c r="I280" s="25"/>
      <c r="J280" s="25"/>
      <c r="K280" s="25"/>
    </row>
    <row r="281" spans="1:11" ht="15" customHeight="1" x14ac:dyDescent="0.25">
      <c r="A281" s="25"/>
      <c r="B281" s="25"/>
      <c r="C281" s="38" t="s">
        <v>94</v>
      </c>
      <c r="D281" s="45">
        <v>0</v>
      </c>
      <c r="E281" s="45">
        <v>0</v>
      </c>
      <c r="F281" s="45">
        <v>0</v>
      </c>
      <c r="G281" s="45">
        <v>0</v>
      </c>
      <c r="H281" s="25"/>
      <c r="I281" s="25"/>
      <c r="J281" s="25"/>
      <c r="K281" s="25"/>
    </row>
    <row r="282" spans="1:11" ht="15" customHeight="1" x14ac:dyDescent="0.25">
      <c r="A282" s="25"/>
      <c r="B282" s="25"/>
      <c r="C282" s="38" t="s">
        <v>95</v>
      </c>
      <c r="D282" s="45">
        <v>0</v>
      </c>
      <c r="E282" s="45">
        <v>0</v>
      </c>
      <c r="F282" s="45">
        <v>0</v>
      </c>
      <c r="G282" s="45">
        <v>0</v>
      </c>
      <c r="H282" s="25"/>
      <c r="I282" s="25"/>
      <c r="J282" s="25"/>
      <c r="K282" s="25"/>
    </row>
    <row r="283" spans="1:11" ht="15" customHeight="1" x14ac:dyDescent="0.25">
      <c r="A283" s="25"/>
      <c r="B283" s="25"/>
      <c r="C283" s="38" t="s">
        <v>97</v>
      </c>
      <c r="D283" s="45">
        <v>0</v>
      </c>
      <c r="E283" s="45">
        <v>0</v>
      </c>
      <c r="F283" s="45">
        <v>0</v>
      </c>
      <c r="G283" s="45">
        <v>0</v>
      </c>
      <c r="H283" s="25"/>
      <c r="I283" s="25"/>
      <c r="J283" s="25"/>
      <c r="K283" s="25"/>
    </row>
    <row r="284" spans="1:11" ht="15" customHeight="1" x14ac:dyDescent="0.25">
      <c r="A284" s="25"/>
      <c r="B284" s="25"/>
      <c r="C284" s="38" t="s">
        <v>83</v>
      </c>
      <c r="D284" s="45">
        <v>0</v>
      </c>
      <c r="E284" s="45">
        <v>0</v>
      </c>
      <c r="F284" s="45">
        <v>0</v>
      </c>
      <c r="G284" s="45">
        <v>0</v>
      </c>
      <c r="H284" s="25"/>
      <c r="I284" s="25"/>
      <c r="J284" s="25"/>
      <c r="K284" s="25"/>
    </row>
    <row r="285" spans="1:11" ht="15" customHeight="1" x14ac:dyDescent="0.25">
      <c r="A285" s="25"/>
      <c r="B285" s="25"/>
      <c r="C285" s="38" t="s">
        <v>92</v>
      </c>
      <c r="D285" s="45">
        <v>0</v>
      </c>
      <c r="E285" s="45">
        <v>0</v>
      </c>
      <c r="F285" s="45">
        <v>0</v>
      </c>
      <c r="G285" s="45">
        <v>0</v>
      </c>
      <c r="H285" s="25"/>
      <c r="I285" s="25"/>
      <c r="J285" s="25"/>
      <c r="K285" s="25"/>
    </row>
    <row r="286" spans="1:11" ht="15" customHeight="1" x14ac:dyDescent="0.25">
      <c r="A286" s="25"/>
      <c r="B286" s="25"/>
      <c r="C286" s="38" t="s">
        <v>93</v>
      </c>
      <c r="D286" s="45">
        <v>0</v>
      </c>
      <c r="E286" s="45">
        <v>0</v>
      </c>
      <c r="F286" s="45">
        <v>0</v>
      </c>
      <c r="G286" s="45">
        <v>0</v>
      </c>
      <c r="H286" s="25"/>
      <c r="I286" s="25"/>
      <c r="J286" s="25"/>
      <c r="K286" s="25"/>
    </row>
    <row r="287" spans="1:11" ht="15" customHeight="1" x14ac:dyDescent="0.25">
      <c r="A287" s="25"/>
      <c r="B287" s="25"/>
      <c r="C287" s="38" t="s">
        <v>94</v>
      </c>
      <c r="D287" s="45">
        <v>0</v>
      </c>
      <c r="E287" s="45">
        <v>0</v>
      </c>
      <c r="F287" s="45">
        <v>0</v>
      </c>
      <c r="G287" s="45">
        <v>0</v>
      </c>
      <c r="H287" s="25"/>
      <c r="I287" s="25"/>
      <c r="J287" s="25"/>
      <c r="K287" s="25"/>
    </row>
    <row r="288" spans="1:11" ht="15" customHeight="1" x14ac:dyDescent="0.25">
      <c r="A288" s="25"/>
      <c r="B288" s="25"/>
      <c r="C288" s="38" t="s">
        <v>95</v>
      </c>
      <c r="D288" s="45">
        <v>0</v>
      </c>
      <c r="E288" s="45">
        <v>0</v>
      </c>
      <c r="F288" s="45">
        <v>0</v>
      </c>
      <c r="G288" s="45">
        <v>0</v>
      </c>
      <c r="H288" s="25"/>
      <c r="I288" s="25"/>
      <c r="J288" s="25"/>
      <c r="K288" s="25"/>
    </row>
    <row r="289" spans="1:11" ht="15" customHeight="1" x14ac:dyDescent="0.25">
      <c r="A289" s="25"/>
      <c r="B289" s="25"/>
      <c r="C289" s="38" t="s">
        <v>98</v>
      </c>
      <c r="D289" s="45">
        <v>0</v>
      </c>
      <c r="E289" s="45">
        <v>0</v>
      </c>
      <c r="F289" s="45">
        <v>0</v>
      </c>
      <c r="G289" s="45">
        <v>0</v>
      </c>
      <c r="H289" s="25"/>
      <c r="I289" s="25"/>
      <c r="J289" s="25"/>
      <c r="K289" s="25"/>
    </row>
    <row r="290" spans="1:11" ht="15" customHeight="1" x14ac:dyDescent="0.25">
      <c r="A290" s="25"/>
      <c r="B290" s="25"/>
      <c r="C290" s="38" t="s">
        <v>99</v>
      </c>
      <c r="D290" s="45">
        <v>0</v>
      </c>
      <c r="E290" s="45">
        <v>0</v>
      </c>
      <c r="F290" s="45">
        <v>0</v>
      </c>
      <c r="G290" s="45">
        <v>0</v>
      </c>
      <c r="H290" s="25"/>
      <c r="I290" s="25"/>
      <c r="J290" s="25"/>
      <c r="K290" s="25"/>
    </row>
    <row r="291" spans="1:11" ht="20.100000000000001" customHeight="1" x14ac:dyDescent="0.25">
      <c r="A291" s="25"/>
      <c r="B291" s="25"/>
      <c r="C291" s="47" t="s">
        <v>69</v>
      </c>
      <c r="D291" s="25"/>
      <c r="E291" s="25"/>
      <c r="F291" s="25"/>
      <c r="G291" s="25"/>
      <c r="H291" s="25"/>
      <c r="I291" s="25"/>
      <c r="J291" s="25"/>
      <c r="K291" s="25"/>
    </row>
  </sheetData>
  <mergeCells count="32">
    <mergeCell ref="D194:G194"/>
    <mergeCell ref="C203:G203"/>
    <mergeCell ref="D136:G136"/>
    <mergeCell ref="D137:G137"/>
    <mergeCell ref="C146:G146"/>
    <mergeCell ref="D191:G191"/>
    <mergeCell ref="D192:G192"/>
    <mergeCell ref="D193:G193"/>
    <mergeCell ref="D135:G135"/>
    <mergeCell ref="D20:G20"/>
    <mergeCell ref="D21:G21"/>
    <mergeCell ref="D22:G22"/>
    <mergeCell ref="D23:G23"/>
    <mergeCell ref="C32:G32"/>
    <mergeCell ref="C77:G77"/>
    <mergeCell ref="D78:G78"/>
    <mergeCell ref="D79:G79"/>
    <mergeCell ref="D80:G80"/>
    <mergeCell ref="D81:G81"/>
    <mergeCell ref="C90:G90"/>
    <mergeCell ref="C19:G19"/>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8A1CA-B379-4BF5-8662-D42D4835303D}">
  <sheetPr>
    <outlinePr summaryBelow="0"/>
  </sheetPr>
  <dimension ref="A1:K184"/>
  <sheetViews>
    <sheetView view="pageBreakPreview" topLeftCell="B136" zoomScale="80" zoomScaleNormal="100" zoomScaleSheetLayoutView="80" workbookViewId="0">
      <selection activeCell="L180" sqref="L180"/>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333</v>
      </c>
      <c r="E3" s="1570"/>
      <c r="F3" s="1570"/>
      <c r="G3" s="1570"/>
      <c r="H3" s="25"/>
      <c r="I3" s="25"/>
      <c r="J3" s="25"/>
      <c r="K3" s="25"/>
    </row>
    <row r="4" spans="1:11" ht="14.1" customHeight="1" x14ac:dyDescent="0.25">
      <c r="A4" s="25"/>
      <c r="B4" s="25"/>
      <c r="C4" s="27" t="s">
        <v>4</v>
      </c>
      <c r="D4" s="1569" t="s">
        <v>334</v>
      </c>
      <c r="E4" s="1570"/>
      <c r="F4" s="1570"/>
      <c r="G4" s="1570"/>
      <c r="H4" s="25"/>
      <c r="I4" s="25"/>
      <c r="J4" s="25"/>
      <c r="K4" s="25"/>
    </row>
    <row r="5" spans="1:11" ht="14.1" customHeight="1" x14ac:dyDescent="0.25">
      <c r="A5" s="25"/>
      <c r="B5" s="25"/>
      <c r="C5" s="27" t="s">
        <v>6</v>
      </c>
      <c r="D5" s="1569" t="s">
        <v>335</v>
      </c>
      <c r="E5" s="1570"/>
      <c r="F5" s="1570"/>
      <c r="G5" s="1570"/>
      <c r="H5" s="25"/>
      <c r="I5" s="25"/>
      <c r="J5" s="25"/>
      <c r="K5" s="25"/>
    </row>
    <row r="6" spans="1:11" ht="14.1" customHeight="1" x14ac:dyDescent="0.25">
      <c r="A6" s="25"/>
      <c r="B6" s="25"/>
      <c r="C6" s="27" t="s">
        <v>8</v>
      </c>
      <c r="D6" s="1569" t="s">
        <v>336</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20.100000000000001" customHeight="1" x14ac:dyDescent="0.25">
      <c r="A9" s="25"/>
      <c r="B9" s="25"/>
      <c r="C9" s="1581" t="s">
        <v>337</v>
      </c>
      <c r="D9" s="1582"/>
      <c r="E9" s="1582"/>
      <c r="F9" s="1582"/>
      <c r="G9" s="1582"/>
      <c r="H9" s="25"/>
      <c r="I9" s="25"/>
      <c r="J9" s="25"/>
      <c r="K9" s="25"/>
    </row>
    <row r="10" spans="1:11" ht="87" customHeight="1" x14ac:dyDescent="0.25">
      <c r="A10" s="25"/>
      <c r="B10" s="25"/>
      <c r="C10" s="28" t="s">
        <v>14</v>
      </c>
      <c r="D10" s="1583" t="s">
        <v>338</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14.1" customHeight="1" x14ac:dyDescent="0.25">
      <c r="A13" s="25"/>
      <c r="B13" s="25"/>
      <c r="C13" s="38" t="s">
        <v>339</v>
      </c>
      <c r="D13" s="39" t="s">
        <v>268</v>
      </c>
      <c r="E13" s="39" t="s">
        <v>268</v>
      </c>
      <c r="F13" s="39" t="s">
        <v>268</v>
      </c>
      <c r="G13" s="39" t="s">
        <v>268</v>
      </c>
      <c r="H13" s="25"/>
      <c r="I13" s="25"/>
      <c r="J13" s="25"/>
      <c r="K13" s="25"/>
    </row>
    <row r="14" spans="1:11" ht="14.1" customHeight="1" x14ac:dyDescent="0.25">
      <c r="A14" s="25"/>
      <c r="B14" s="25"/>
      <c r="C14" s="38" t="s">
        <v>340</v>
      </c>
      <c r="D14" s="39" t="s">
        <v>268</v>
      </c>
      <c r="E14" s="39" t="s">
        <v>268</v>
      </c>
      <c r="F14" s="39" t="s">
        <v>268</v>
      </c>
      <c r="G14" s="39" t="s">
        <v>268</v>
      </c>
      <c r="H14" s="25"/>
      <c r="I14" s="25"/>
      <c r="J14" s="25"/>
      <c r="K14" s="25"/>
    </row>
    <row r="15" spans="1:11" ht="14.1" customHeight="1" x14ac:dyDescent="0.25">
      <c r="A15" s="25"/>
      <c r="B15" s="25"/>
      <c r="C15" s="38" t="s">
        <v>341</v>
      </c>
      <c r="D15" s="39" t="s">
        <v>342</v>
      </c>
      <c r="E15" s="39" t="s">
        <v>343</v>
      </c>
      <c r="F15" s="39" t="s">
        <v>344</v>
      </c>
      <c r="G15" s="39" t="s">
        <v>345</v>
      </c>
      <c r="H15" s="25"/>
      <c r="I15" s="25"/>
      <c r="J15" s="25"/>
      <c r="K15" s="25"/>
    </row>
    <row r="16" spans="1:11" ht="14.1" customHeight="1" x14ac:dyDescent="0.25">
      <c r="A16" s="25"/>
      <c r="B16" s="25"/>
      <c r="C16" s="38" t="s">
        <v>346</v>
      </c>
      <c r="D16" s="39" t="s">
        <v>345</v>
      </c>
      <c r="E16" s="39" t="s">
        <v>347</v>
      </c>
      <c r="F16" s="39" t="s">
        <v>348</v>
      </c>
      <c r="G16" s="39" t="s">
        <v>349</v>
      </c>
      <c r="H16" s="25"/>
      <c r="I16" s="25"/>
      <c r="J16" s="25"/>
      <c r="K16" s="25"/>
    </row>
    <row r="17" spans="1:11" ht="14.1" customHeight="1" x14ac:dyDescent="0.25">
      <c r="A17" s="25"/>
      <c r="B17" s="25"/>
      <c r="C17" s="38" t="s">
        <v>350</v>
      </c>
      <c r="D17" s="39" t="s">
        <v>345</v>
      </c>
      <c r="E17" s="39" t="s">
        <v>347</v>
      </c>
      <c r="F17" s="39" t="s">
        <v>348</v>
      </c>
      <c r="G17" s="39" t="s">
        <v>349</v>
      </c>
      <c r="H17" s="25"/>
      <c r="I17" s="25"/>
      <c r="J17" s="25"/>
      <c r="K17" s="25"/>
    </row>
    <row r="18" spans="1:11" ht="108" customHeight="1" x14ac:dyDescent="0.25">
      <c r="A18" s="25"/>
      <c r="B18" s="25"/>
      <c r="C18" s="28" t="s">
        <v>24</v>
      </c>
      <c r="D18" s="1583" t="s">
        <v>351</v>
      </c>
      <c r="E18" s="1584"/>
      <c r="F18" s="1584"/>
      <c r="G18" s="1584"/>
      <c r="H18" s="25"/>
      <c r="I18" s="25"/>
      <c r="J18" s="25"/>
      <c r="K18" s="25"/>
    </row>
    <row r="19" spans="1:11" ht="27.95" customHeight="1" x14ac:dyDescent="0.25">
      <c r="A19" s="25"/>
      <c r="B19" s="25"/>
      <c r="C19" s="38" t="s">
        <v>26</v>
      </c>
      <c r="D19" s="48">
        <v>2023</v>
      </c>
      <c r="E19" s="48">
        <v>2024</v>
      </c>
      <c r="F19" s="48">
        <v>2025</v>
      </c>
      <c r="G19" s="48">
        <v>2026</v>
      </c>
      <c r="H19" s="25"/>
      <c r="I19" s="25"/>
      <c r="J19" s="25"/>
      <c r="K19" s="25"/>
    </row>
    <row r="20" spans="1:11" ht="14.1" customHeight="1" x14ac:dyDescent="0.25">
      <c r="A20" s="25"/>
      <c r="B20" s="25"/>
      <c r="C20" s="49"/>
      <c r="D20" s="50" t="s">
        <v>17</v>
      </c>
      <c r="E20" s="50" t="s">
        <v>18</v>
      </c>
      <c r="F20" s="50" t="s">
        <v>18</v>
      </c>
      <c r="G20" s="50" t="s">
        <v>18</v>
      </c>
      <c r="H20" s="25"/>
      <c r="I20" s="25"/>
      <c r="J20" s="25"/>
      <c r="K20" s="25"/>
    </row>
    <row r="21" spans="1:11" ht="30.95" customHeight="1" x14ac:dyDescent="0.25">
      <c r="A21" s="25"/>
      <c r="B21" s="25"/>
      <c r="C21" s="38" t="s">
        <v>352</v>
      </c>
      <c r="D21" s="39" t="s">
        <v>268</v>
      </c>
      <c r="E21" s="39" t="s">
        <v>268</v>
      </c>
      <c r="F21" s="39" t="s">
        <v>268</v>
      </c>
      <c r="G21" s="39" t="s">
        <v>268</v>
      </c>
      <c r="H21" s="25"/>
      <c r="I21" s="25"/>
      <c r="J21" s="25"/>
      <c r="K21" s="25"/>
    </row>
    <row r="22" spans="1:11" ht="30.95" customHeight="1" x14ac:dyDescent="0.25">
      <c r="A22" s="25"/>
      <c r="B22" s="25"/>
      <c r="C22" s="38" t="s">
        <v>353</v>
      </c>
      <c r="D22" s="39" t="s">
        <v>268</v>
      </c>
      <c r="E22" s="39" t="s">
        <v>268</v>
      </c>
      <c r="F22" s="39" t="s">
        <v>268</v>
      </c>
      <c r="G22" s="39" t="s">
        <v>268</v>
      </c>
      <c r="H22" s="25"/>
      <c r="I22" s="25"/>
      <c r="J22" s="25"/>
      <c r="K22" s="25"/>
    </row>
    <row r="23" spans="1:11" ht="20.100000000000001" customHeight="1" x14ac:dyDescent="0.25">
      <c r="A23" s="25"/>
      <c r="B23" s="25"/>
      <c r="C23" s="38" t="s">
        <v>354</v>
      </c>
      <c r="D23" s="39" t="s">
        <v>237</v>
      </c>
      <c r="E23" s="39" t="s">
        <v>355</v>
      </c>
      <c r="F23" s="39" t="s">
        <v>212</v>
      </c>
      <c r="G23" s="39" t="s">
        <v>237</v>
      </c>
      <c r="H23" s="25"/>
      <c r="I23" s="25"/>
      <c r="J23" s="25"/>
      <c r="K23" s="25"/>
    </row>
    <row r="24" spans="1:11" ht="14.1" customHeight="1" x14ac:dyDescent="0.25">
      <c r="A24" s="25"/>
      <c r="B24" s="25"/>
      <c r="C24" s="38" t="s">
        <v>356</v>
      </c>
      <c r="D24" s="39" t="s">
        <v>324</v>
      </c>
      <c r="E24" s="39" t="s">
        <v>237</v>
      </c>
      <c r="F24" s="39" t="s">
        <v>237</v>
      </c>
      <c r="G24" s="39" t="s">
        <v>184</v>
      </c>
      <c r="H24" s="25"/>
      <c r="I24" s="25"/>
      <c r="J24" s="25"/>
      <c r="K24" s="25"/>
    </row>
    <row r="25" spans="1:11" ht="14.1" customHeight="1" x14ac:dyDescent="0.25">
      <c r="A25" s="25"/>
      <c r="B25" s="25"/>
      <c r="C25" s="1585" t="s">
        <v>47</v>
      </c>
      <c r="D25" s="1586"/>
      <c r="E25" s="1586"/>
      <c r="F25" s="1586"/>
      <c r="G25" s="1586"/>
      <c r="H25" s="25"/>
      <c r="I25" s="25"/>
      <c r="J25" s="25"/>
      <c r="K25" s="25"/>
    </row>
    <row r="26" spans="1:11" ht="14.1" customHeight="1" x14ac:dyDescent="0.25">
      <c r="A26" s="25"/>
      <c r="B26" s="25"/>
      <c r="C26" s="29" t="s">
        <v>357</v>
      </c>
      <c r="D26" s="1585" t="s">
        <v>358</v>
      </c>
      <c r="E26" s="1586"/>
      <c r="F26" s="1586"/>
      <c r="G26" s="1586"/>
      <c r="H26" s="25"/>
      <c r="I26" s="25"/>
      <c r="J26" s="25"/>
      <c r="K26" s="25"/>
    </row>
    <row r="27" spans="1:11" ht="18" customHeight="1" x14ac:dyDescent="0.25">
      <c r="A27" s="25"/>
      <c r="B27" s="25"/>
      <c r="C27" s="30" t="s">
        <v>50</v>
      </c>
      <c r="D27" s="1575" t="s">
        <v>359</v>
      </c>
      <c r="E27" s="1576"/>
      <c r="F27" s="1576"/>
      <c r="G27" s="1576"/>
      <c r="H27" s="25"/>
      <c r="I27" s="25"/>
      <c r="J27" s="25"/>
      <c r="K27" s="25"/>
    </row>
    <row r="28" spans="1:11" ht="18" customHeight="1" x14ac:dyDescent="0.25">
      <c r="A28" s="25"/>
      <c r="B28" s="25"/>
      <c r="C28" s="31" t="s">
        <v>52</v>
      </c>
      <c r="D28" s="1587" t="s">
        <v>360</v>
      </c>
      <c r="E28" s="1588"/>
      <c r="F28" s="1588"/>
      <c r="G28" s="1588"/>
      <c r="H28" s="25"/>
      <c r="I28" s="25"/>
      <c r="J28" s="25"/>
      <c r="K28" s="25"/>
    </row>
    <row r="29" spans="1:11" ht="18" customHeight="1" x14ac:dyDescent="0.25">
      <c r="A29" s="25"/>
      <c r="B29" s="25"/>
      <c r="C29" s="31" t="s">
        <v>54</v>
      </c>
      <c r="D29" s="1587" t="s">
        <v>361</v>
      </c>
      <c r="E29" s="1588"/>
      <c r="F29" s="1588"/>
      <c r="G29" s="1588"/>
      <c r="H29" s="25"/>
      <c r="I29" s="25"/>
      <c r="J29" s="25"/>
      <c r="K29" s="25"/>
    </row>
    <row r="30" spans="1:11" ht="15" customHeight="1" x14ac:dyDescent="0.25">
      <c r="A30" s="25"/>
      <c r="B30" s="25"/>
      <c r="C30" s="32"/>
      <c r="D30" s="33">
        <v>2023</v>
      </c>
      <c r="E30" s="33">
        <v>2024</v>
      </c>
      <c r="F30" s="33">
        <v>2025</v>
      </c>
      <c r="G30" s="33">
        <v>2026</v>
      </c>
      <c r="H30" s="25"/>
      <c r="I30" s="25"/>
      <c r="J30" s="25"/>
      <c r="K30" s="25"/>
    </row>
    <row r="31" spans="1:11" ht="15" customHeight="1" x14ac:dyDescent="0.25">
      <c r="A31" s="25"/>
      <c r="B31" s="25"/>
      <c r="C31" s="34"/>
      <c r="D31" s="35" t="s">
        <v>17</v>
      </c>
      <c r="E31" s="35" t="s">
        <v>18</v>
      </c>
      <c r="F31" s="35" t="s">
        <v>18</v>
      </c>
      <c r="G31" s="35" t="s">
        <v>18</v>
      </c>
      <c r="H31" s="25"/>
      <c r="I31" s="25"/>
      <c r="J31" s="25"/>
      <c r="K31" s="25"/>
    </row>
    <row r="32" spans="1:11" ht="14.1" customHeight="1" x14ac:dyDescent="0.25">
      <c r="A32" s="25"/>
      <c r="B32" s="25"/>
      <c r="C32" s="38" t="s">
        <v>56</v>
      </c>
      <c r="D32" s="39" t="s">
        <v>362</v>
      </c>
      <c r="E32" s="39" t="s">
        <v>362</v>
      </c>
      <c r="F32" s="39" t="s">
        <v>362</v>
      </c>
      <c r="G32" s="39" t="s">
        <v>362</v>
      </c>
      <c r="H32" s="25"/>
      <c r="I32" s="25"/>
      <c r="J32" s="25"/>
      <c r="K32" s="25"/>
    </row>
    <row r="33" spans="1:11" ht="14.1" customHeight="1" x14ac:dyDescent="0.25">
      <c r="A33" s="25"/>
      <c r="B33" s="25"/>
      <c r="C33" s="38" t="s">
        <v>59</v>
      </c>
      <c r="D33" s="39" t="s">
        <v>363</v>
      </c>
      <c r="E33" s="39" t="s">
        <v>364</v>
      </c>
      <c r="F33" s="39" t="s">
        <v>364</v>
      </c>
      <c r="G33" s="39" t="s">
        <v>363</v>
      </c>
      <c r="H33" s="25"/>
      <c r="I33" s="25"/>
      <c r="J33" s="25"/>
      <c r="K33" s="25"/>
    </row>
    <row r="34" spans="1:11" ht="14.1" customHeight="1" x14ac:dyDescent="0.25">
      <c r="A34" s="25"/>
      <c r="B34" s="25"/>
      <c r="C34" s="38" t="s">
        <v>63</v>
      </c>
      <c r="D34" s="39" t="s">
        <v>365</v>
      </c>
      <c r="E34" s="39" t="s">
        <v>366</v>
      </c>
      <c r="F34" s="39" t="s">
        <v>366</v>
      </c>
      <c r="G34" s="39" t="s">
        <v>365</v>
      </c>
      <c r="H34" s="25"/>
      <c r="I34" s="25"/>
      <c r="J34" s="25"/>
      <c r="K34" s="25"/>
    </row>
    <row r="35" spans="1:11" ht="14.1" customHeight="1" x14ac:dyDescent="0.25">
      <c r="A35" s="25"/>
      <c r="B35" s="25"/>
      <c r="C35" s="38" t="s">
        <v>68</v>
      </c>
      <c r="D35" s="39" t="s">
        <v>69</v>
      </c>
      <c r="E35" s="39" t="s">
        <v>75</v>
      </c>
      <c r="F35" s="39" t="s">
        <v>75</v>
      </c>
      <c r="G35" s="39" t="s">
        <v>75</v>
      </c>
      <c r="H35" s="25"/>
      <c r="I35" s="25"/>
      <c r="J35" s="25"/>
      <c r="K35" s="25"/>
    </row>
    <row r="36" spans="1:11" ht="14.1" customHeight="1" x14ac:dyDescent="0.25">
      <c r="A36" s="25"/>
      <c r="B36" s="25"/>
      <c r="C36" s="38" t="s">
        <v>73</v>
      </c>
      <c r="D36" s="39" t="s">
        <v>69</v>
      </c>
      <c r="E36" s="39" t="s">
        <v>367</v>
      </c>
      <c r="F36" s="39" t="s">
        <v>75</v>
      </c>
      <c r="G36" s="39" t="s">
        <v>368</v>
      </c>
      <c r="H36" s="25"/>
      <c r="I36" s="25"/>
      <c r="J36" s="25"/>
      <c r="K36" s="25"/>
    </row>
    <row r="37" spans="1:11" ht="14.1" customHeight="1" x14ac:dyDescent="0.25">
      <c r="A37" s="25"/>
      <c r="B37" s="25"/>
      <c r="C37" s="38" t="s">
        <v>77</v>
      </c>
      <c r="D37" s="39" t="s">
        <v>69</v>
      </c>
      <c r="E37" s="39" t="s">
        <v>367</v>
      </c>
      <c r="F37" s="39" t="s">
        <v>75</v>
      </c>
      <c r="G37" s="39" t="s">
        <v>368</v>
      </c>
      <c r="H37" s="25"/>
      <c r="I37" s="25"/>
      <c r="J37" s="25"/>
      <c r="K37" s="25"/>
    </row>
    <row r="38" spans="1:11" ht="14.1" customHeight="1" x14ac:dyDescent="0.25">
      <c r="A38" s="25"/>
      <c r="B38" s="25"/>
      <c r="C38" s="1589" t="s">
        <v>81</v>
      </c>
      <c r="D38" s="1590"/>
      <c r="E38" s="1590"/>
      <c r="F38" s="1590"/>
      <c r="G38" s="1590"/>
      <c r="H38" s="25"/>
      <c r="I38" s="25"/>
      <c r="J38" s="25"/>
      <c r="K38" s="25"/>
    </row>
    <row r="39" spans="1:11" ht="14.1" customHeight="1" x14ac:dyDescent="0.25">
      <c r="A39" s="25"/>
      <c r="B39" s="25"/>
      <c r="C39" s="32"/>
      <c r="D39" s="33">
        <v>2023</v>
      </c>
      <c r="E39" s="33">
        <v>2024</v>
      </c>
      <c r="F39" s="33">
        <v>2025</v>
      </c>
      <c r="G39" s="33">
        <v>2026</v>
      </c>
      <c r="H39" s="25"/>
      <c r="I39" s="25"/>
      <c r="J39" s="25"/>
      <c r="K39" s="25"/>
    </row>
    <row r="40" spans="1:11" ht="14.1" customHeight="1" x14ac:dyDescent="0.25">
      <c r="A40" s="25"/>
      <c r="B40" s="25"/>
      <c r="C40" s="34"/>
      <c r="D40" s="35" t="s">
        <v>17</v>
      </c>
      <c r="E40" s="35" t="s">
        <v>18</v>
      </c>
      <c r="F40" s="35" t="s">
        <v>18</v>
      </c>
      <c r="G40" s="35" t="s">
        <v>18</v>
      </c>
      <c r="H40" s="25"/>
      <c r="I40" s="25"/>
      <c r="J40" s="25"/>
      <c r="K40" s="25"/>
    </row>
    <row r="41" spans="1:11" ht="14.1" customHeight="1" x14ac:dyDescent="0.25">
      <c r="A41" s="25"/>
      <c r="B41" s="25"/>
      <c r="C41" s="40" t="s">
        <v>82</v>
      </c>
      <c r="D41" s="41">
        <v>0</v>
      </c>
      <c r="E41" s="41">
        <v>38900000</v>
      </c>
      <c r="F41" s="41">
        <v>38900000</v>
      </c>
      <c r="G41" s="41">
        <v>38900000</v>
      </c>
      <c r="H41" s="25"/>
      <c r="I41" s="25"/>
      <c r="J41" s="25"/>
      <c r="K41" s="25"/>
    </row>
    <row r="42" spans="1:11" ht="14.1" customHeight="1" x14ac:dyDescent="0.25">
      <c r="A42" s="25"/>
      <c r="B42" s="25"/>
      <c r="C42" s="40" t="s">
        <v>83</v>
      </c>
      <c r="D42" s="41">
        <v>0</v>
      </c>
      <c r="E42" s="41">
        <v>38900000</v>
      </c>
      <c r="F42" s="41">
        <v>38900000</v>
      </c>
      <c r="G42" s="41">
        <v>38900000</v>
      </c>
      <c r="H42" s="25"/>
      <c r="I42" s="25"/>
      <c r="J42" s="25"/>
      <c r="K42" s="25"/>
    </row>
    <row r="43" spans="1:11" ht="14.1" customHeight="1" x14ac:dyDescent="0.25">
      <c r="A43" s="25"/>
      <c r="B43" s="25"/>
      <c r="C43" s="40" t="s">
        <v>84</v>
      </c>
      <c r="D43" s="41">
        <v>0</v>
      </c>
      <c r="E43" s="41">
        <v>0</v>
      </c>
      <c r="F43" s="41">
        <v>0</v>
      </c>
      <c r="G43" s="41">
        <v>0</v>
      </c>
      <c r="H43" s="25"/>
      <c r="I43" s="25"/>
      <c r="J43" s="25"/>
      <c r="K43" s="25"/>
    </row>
    <row r="44" spans="1:11" ht="14.1" customHeight="1" x14ac:dyDescent="0.25">
      <c r="A44" s="25"/>
      <c r="B44" s="25"/>
      <c r="C44" s="40" t="s">
        <v>85</v>
      </c>
      <c r="D44" s="41">
        <v>0</v>
      </c>
      <c r="E44" s="41">
        <v>6850000</v>
      </c>
      <c r="F44" s="41">
        <v>6850000</v>
      </c>
      <c r="G44" s="41">
        <v>6850000</v>
      </c>
      <c r="H44" s="25"/>
      <c r="I44" s="25"/>
      <c r="J44" s="25"/>
      <c r="K44" s="25"/>
    </row>
    <row r="45" spans="1:11" ht="14.1" customHeight="1" x14ac:dyDescent="0.25">
      <c r="A45" s="25"/>
      <c r="B45" s="25"/>
      <c r="C45" s="40" t="s">
        <v>83</v>
      </c>
      <c r="D45" s="41">
        <v>0</v>
      </c>
      <c r="E45" s="41">
        <v>6850000</v>
      </c>
      <c r="F45" s="41">
        <v>6850000</v>
      </c>
      <c r="G45" s="41">
        <v>6850000</v>
      </c>
      <c r="H45" s="25"/>
      <c r="I45" s="25"/>
      <c r="J45" s="25"/>
      <c r="K45" s="25"/>
    </row>
    <row r="46" spans="1:11" ht="14.1" customHeight="1" x14ac:dyDescent="0.25">
      <c r="A46" s="25"/>
      <c r="B46" s="25"/>
      <c r="C46" s="40" t="s">
        <v>84</v>
      </c>
      <c r="D46" s="41">
        <v>0</v>
      </c>
      <c r="E46" s="41">
        <v>0</v>
      </c>
      <c r="F46" s="41">
        <v>0</v>
      </c>
      <c r="G46" s="41">
        <v>0</v>
      </c>
      <c r="H46" s="25"/>
      <c r="I46" s="25"/>
      <c r="J46" s="25"/>
      <c r="K46" s="25"/>
    </row>
    <row r="47" spans="1:11" ht="14.1" customHeight="1" x14ac:dyDescent="0.25">
      <c r="A47" s="25"/>
      <c r="B47" s="25"/>
      <c r="C47" s="40" t="s">
        <v>86</v>
      </c>
      <c r="D47" s="41">
        <v>0</v>
      </c>
      <c r="E47" s="41">
        <v>11250000</v>
      </c>
      <c r="F47" s="41">
        <v>11250000</v>
      </c>
      <c r="G47" s="41">
        <v>11500000</v>
      </c>
      <c r="H47" s="25"/>
      <c r="I47" s="25"/>
      <c r="J47" s="25"/>
      <c r="K47" s="25"/>
    </row>
    <row r="48" spans="1:11" ht="14.1" customHeight="1" x14ac:dyDescent="0.25">
      <c r="A48" s="25"/>
      <c r="B48" s="25"/>
      <c r="C48" s="40" t="s">
        <v>83</v>
      </c>
      <c r="D48" s="41">
        <v>0</v>
      </c>
      <c r="E48" s="41">
        <v>11250000</v>
      </c>
      <c r="F48" s="41">
        <v>11250000</v>
      </c>
      <c r="G48" s="41">
        <v>11500000</v>
      </c>
      <c r="H48" s="25"/>
      <c r="I48" s="25"/>
      <c r="J48" s="25"/>
      <c r="K48" s="25"/>
    </row>
    <row r="49" spans="1:11" ht="14.1" customHeight="1" x14ac:dyDescent="0.25">
      <c r="A49" s="25"/>
      <c r="B49" s="25"/>
      <c r="C49" s="40" t="s">
        <v>84</v>
      </c>
      <c r="D49" s="41">
        <v>0</v>
      </c>
      <c r="E49" s="41">
        <v>0</v>
      </c>
      <c r="F49" s="41">
        <v>0</v>
      </c>
      <c r="G49" s="41">
        <v>0</v>
      </c>
      <c r="H49" s="25"/>
      <c r="I49" s="25"/>
      <c r="J49" s="25"/>
      <c r="K49" s="25"/>
    </row>
    <row r="50" spans="1:11" ht="14.1" customHeight="1" x14ac:dyDescent="0.25">
      <c r="A50" s="25"/>
      <c r="B50" s="25"/>
      <c r="C50" s="40" t="s">
        <v>87</v>
      </c>
      <c r="D50" s="41">
        <v>0</v>
      </c>
      <c r="E50" s="41">
        <v>0</v>
      </c>
      <c r="F50" s="41">
        <v>0</v>
      </c>
      <c r="G50" s="41">
        <v>0</v>
      </c>
      <c r="H50" s="25"/>
      <c r="I50" s="25"/>
      <c r="J50" s="25"/>
      <c r="K50" s="25"/>
    </row>
    <row r="51" spans="1:11" ht="14.1" customHeight="1" x14ac:dyDescent="0.25">
      <c r="A51" s="25"/>
      <c r="B51" s="25"/>
      <c r="C51" s="40" t="s">
        <v>83</v>
      </c>
      <c r="D51" s="41">
        <v>0</v>
      </c>
      <c r="E51" s="41">
        <v>0</v>
      </c>
      <c r="F51" s="41">
        <v>0</v>
      </c>
      <c r="G51" s="41">
        <v>0</v>
      </c>
      <c r="H51" s="25"/>
      <c r="I51" s="25"/>
      <c r="J51" s="25"/>
      <c r="K51" s="25"/>
    </row>
    <row r="52" spans="1:11" ht="14.1" customHeight="1" x14ac:dyDescent="0.25">
      <c r="A52" s="25"/>
      <c r="B52" s="25"/>
      <c r="C52" s="40" t="s">
        <v>84</v>
      </c>
      <c r="D52" s="41">
        <v>0</v>
      </c>
      <c r="E52" s="41">
        <v>0</v>
      </c>
      <c r="F52" s="41">
        <v>0</v>
      </c>
      <c r="G52" s="41">
        <v>0</v>
      </c>
      <c r="H52" s="25"/>
      <c r="I52" s="25"/>
      <c r="J52" s="25"/>
      <c r="K52" s="25"/>
    </row>
    <row r="53" spans="1:11" ht="14.1" customHeight="1" x14ac:dyDescent="0.25">
      <c r="A53" s="25"/>
      <c r="B53" s="25"/>
      <c r="C53" s="40" t="s">
        <v>88</v>
      </c>
      <c r="D53" s="41">
        <v>0</v>
      </c>
      <c r="E53" s="41">
        <v>0</v>
      </c>
      <c r="F53" s="41">
        <v>0</v>
      </c>
      <c r="G53" s="41">
        <v>0</v>
      </c>
      <c r="H53" s="25"/>
      <c r="I53" s="25"/>
      <c r="J53" s="25"/>
      <c r="K53" s="25"/>
    </row>
    <row r="54" spans="1:11" ht="14.1" customHeight="1" x14ac:dyDescent="0.25">
      <c r="A54" s="25"/>
      <c r="B54" s="25"/>
      <c r="C54" s="40" t="s">
        <v>83</v>
      </c>
      <c r="D54" s="41">
        <v>0</v>
      </c>
      <c r="E54" s="41">
        <v>0</v>
      </c>
      <c r="F54" s="41">
        <v>0</v>
      </c>
      <c r="G54" s="41">
        <v>0</v>
      </c>
      <c r="H54" s="25"/>
      <c r="I54" s="25"/>
      <c r="J54" s="25"/>
      <c r="K54" s="25"/>
    </row>
    <row r="55" spans="1:11" ht="14.1" customHeight="1" x14ac:dyDescent="0.25">
      <c r="A55" s="25"/>
      <c r="B55" s="25"/>
      <c r="C55" s="40" t="s">
        <v>84</v>
      </c>
      <c r="D55" s="41">
        <v>0</v>
      </c>
      <c r="E55" s="41">
        <v>0</v>
      </c>
      <c r="F55" s="41">
        <v>0</v>
      </c>
      <c r="G55" s="41">
        <v>0</v>
      </c>
      <c r="H55" s="25"/>
      <c r="I55" s="25"/>
      <c r="J55" s="25"/>
      <c r="K55" s="25"/>
    </row>
    <row r="56" spans="1:11" ht="14.1" customHeight="1" x14ac:dyDescent="0.25">
      <c r="A56" s="25"/>
      <c r="B56" s="25"/>
      <c r="C56" s="40" t="s">
        <v>89</v>
      </c>
      <c r="D56" s="41">
        <v>0</v>
      </c>
      <c r="E56" s="41">
        <v>3500000</v>
      </c>
      <c r="F56" s="41">
        <v>3500000</v>
      </c>
      <c r="G56" s="41">
        <v>3500000</v>
      </c>
      <c r="H56" s="25"/>
      <c r="I56" s="25"/>
      <c r="J56" s="25"/>
      <c r="K56" s="25"/>
    </row>
    <row r="57" spans="1:11" ht="14.1" customHeight="1" x14ac:dyDescent="0.25">
      <c r="A57" s="25"/>
      <c r="B57" s="25"/>
      <c r="C57" s="40" t="s">
        <v>83</v>
      </c>
      <c r="D57" s="41">
        <v>0</v>
      </c>
      <c r="E57" s="41">
        <v>3500000</v>
      </c>
      <c r="F57" s="41">
        <v>3500000</v>
      </c>
      <c r="G57" s="41">
        <v>3500000</v>
      </c>
      <c r="H57" s="25"/>
      <c r="I57" s="25"/>
      <c r="J57" s="25"/>
      <c r="K57" s="25"/>
    </row>
    <row r="58" spans="1:11" ht="14.1" customHeight="1" x14ac:dyDescent="0.25">
      <c r="A58" s="25"/>
      <c r="B58" s="25"/>
      <c r="C58" s="40" t="s">
        <v>84</v>
      </c>
      <c r="D58" s="41">
        <v>0</v>
      </c>
      <c r="E58" s="41">
        <v>0</v>
      </c>
      <c r="F58" s="41">
        <v>0</v>
      </c>
      <c r="G58" s="41">
        <v>0</v>
      </c>
      <c r="H58" s="25"/>
      <c r="I58" s="25"/>
      <c r="J58" s="25"/>
      <c r="K58" s="25"/>
    </row>
    <row r="59" spans="1:11" ht="14.1" customHeight="1" x14ac:dyDescent="0.25">
      <c r="A59" s="25"/>
      <c r="B59" s="25"/>
      <c r="C59" s="40" t="s">
        <v>90</v>
      </c>
      <c r="D59" s="41">
        <v>0</v>
      </c>
      <c r="E59" s="41">
        <v>0</v>
      </c>
      <c r="F59" s="41">
        <v>0</v>
      </c>
      <c r="G59" s="41">
        <v>0</v>
      </c>
      <c r="H59" s="25"/>
      <c r="I59" s="25"/>
      <c r="J59" s="25"/>
      <c r="K59" s="25"/>
    </row>
    <row r="60" spans="1:11" ht="14.1" customHeight="1" x14ac:dyDescent="0.25">
      <c r="A60" s="25"/>
      <c r="B60" s="25"/>
      <c r="C60" s="40" t="s">
        <v>83</v>
      </c>
      <c r="D60" s="41">
        <v>0</v>
      </c>
      <c r="E60" s="41">
        <v>0</v>
      </c>
      <c r="F60" s="41">
        <v>0</v>
      </c>
      <c r="G60" s="41">
        <v>0</v>
      </c>
      <c r="H60" s="25"/>
      <c r="I60" s="25"/>
      <c r="J60" s="25"/>
      <c r="K60" s="25"/>
    </row>
    <row r="61" spans="1:11" ht="14.1" customHeight="1" x14ac:dyDescent="0.25">
      <c r="A61" s="25"/>
      <c r="B61" s="25"/>
      <c r="C61" s="40" t="s">
        <v>84</v>
      </c>
      <c r="D61" s="41">
        <v>0</v>
      </c>
      <c r="E61" s="41">
        <v>0</v>
      </c>
      <c r="F61" s="41">
        <v>0</v>
      </c>
      <c r="G61" s="41">
        <v>0</v>
      </c>
      <c r="H61" s="25"/>
      <c r="I61" s="25"/>
      <c r="J61" s="25"/>
      <c r="K61" s="25"/>
    </row>
    <row r="62" spans="1:11" ht="14.1" customHeight="1" x14ac:dyDescent="0.25">
      <c r="A62" s="25"/>
      <c r="B62" s="25"/>
      <c r="C62" s="40" t="s">
        <v>91</v>
      </c>
      <c r="D62" s="41">
        <v>0</v>
      </c>
      <c r="E62" s="41">
        <v>0</v>
      </c>
      <c r="F62" s="41">
        <v>0</v>
      </c>
      <c r="G62" s="41">
        <v>0</v>
      </c>
      <c r="H62" s="25"/>
      <c r="I62" s="25"/>
      <c r="J62" s="25"/>
      <c r="K62" s="25"/>
    </row>
    <row r="63" spans="1:11" ht="14.1" customHeight="1" x14ac:dyDescent="0.25">
      <c r="A63" s="25"/>
      <c r="B63" s="25"/>
      <c r="C63" s="40" t="s">
        <v>83</v>
      </c>
      <c r="D63" s="41">
        <v>0</v>
      </c>
      <c r="E63" s="41">
        <v>0</v>
      </c>
      <c r="F63" s="41">
        <v>0</v>
      </c>
      <c r="G63" s="41">
        <v>0</v>
      </c>
      <c r="H63" s="25"/>
      <c r="I63" s="25"/>
      <c r="J63" s="25"/>
      <c r="K63" s="25"/>
    </row>
    <row r="64" spans="1:11" ht="14.1" customHeight="1" x14ac:dyDescent="0.25">
      <c r="A64" s="25"/>
      <c r="B64" s="25"/>
      <c r="C64" s="40" t="s">
        <v>92</v>
      </c>
      <c r="D64" s="41">
        <v>0</v>
      </c>
      <c r="E64" s="41">
        <v>0</v>
      </c>
      <c r="F64" s="41">
        <v>0</v>
      </c>
      <c r="G64" s="41">
        <v>0</v>
      </c>
      <c r="H64" s="25"/>
      <c r="I64" s="25"/>
      <c r="J64" s="25"/>
      <c r="K64" s="25"/>
    </row>
    <row r="65" spans="1:11" ht="14.1" customHeight="1" x14ac:dyDescent="0.25">
      <c r="A65" s="25"/>
      <c r="B65" s="25"/>
      <c r="C65" s="40" t="s">
        <v>93</v>
      </c>
      <c r="D65" s="41">
        <v>0</v>
      </c>
      <c r="E65" s="41">
        <v>0</v>
      </c>
      <c r="F65" s="41">
        <v>0</v>
      </c>
      <c r="G65" s="41">
        <v>0</v>
      </c>
      <c r="H65" s="25"/>
      <c r="I65" s="25"/>
      <c r="J65" s="25"/>
      <c r="K65" s="25"/>
    </row>
    <row r="66" spans="1:11" ht="14.1" customHeight="1" x14ac:dyDescent="0.25">
      <c r="A66" s="25"/>
      <c r="B66" s="25"/>
      <c r="C66" s="40" t="s">
        <v>94</v>
      </c>
      <c r="D66" s="41">
        <v>0</v>
      </c>
      <c r="E66" s="41">
        <v>0</v>
      </c>
      <c r="F66" s="41">
        <v>0</v>
      </c>
      <c r="G66" s="41">
        <v>0</v>
      </c>
      <c r="H66" s="25"/>
      <c r="I66" s="25"/>
      <c r="J66" s="25"/>
      <c r="K66" s="25"/>
    </row>
    <row r="67" spans="1:11" ht="14.1" customHeight="1" x14ac:dyDescent="0.25">
      <c r="A67" s="25"/>
      <c r="B67" s="25"/>
      <c r="C67" s="40" t="s">
        <v>95</v>
      </c>
      <c r="D67" s="41">
        <v>0</v>
      </c>
      <c r="E67" s="41">
        <v>0</v>
      </c>
      <c r="F67" s="41">
        <v>0</v>
      </c>
      <c r="G67" s="41">
        <v>0</v>
      </c>
      <c r="H67" s="25"/>
      <c r="I67" s="25"/>
      <c r="J67" s="25"/>
      <c r="K67" s="25"/>
    </row>
    <row r="68" spans="1:11" ht="14.1" customHeight="1" x14ac:dyDescent="0.25">
      <c r="A68" s="25"/>
      <c r="B68" s="25"/>
      <c r="C68" s="40" t="s">
        <v>96</v>
      </c>
      <c r="D68" s="41">
        <v>0</v>
      </c>
      <c r="E68" s="41">
        <v>0</v>
      </c>
      <c r="F68" s="41">
        <v>0</v>
      </c>
      <c r="G68" s="41">
        <v>0</v>
      </c>
      <c r="H68" s="25"/>
      <c r="I68" s="25"/>
      <c r="J68" s="25"/>
      <c r="K68" s="25"/>
    </row>
    <row r="69" spans="1:11" ht="14.1" customHeight="1" x14ac:dyDescent="0.25">
      <c r="A69" s="25"/>
      <c r="B69" s="25"/>
      <c r="C69" s="40" t="s">
        <v>83</v>
      </c>
      <c r="D69" s="41">
        <v>0</v>
      </c>
      <c r="E69" s="41">
        <v>0</v>
      </c>
      <c r="F69" s="41">
        <v>0</v>
      </c>
      <c r="G69" s="41">
        <v>0</v>
      </c>
      <c r="H69" s="25"/>
      <c r="I69" s="25"/>
      <c r="J69" s="25"/>
      <c r="K69" s="25"/>
    </row>
    <row r="70" spans="1:11" ht="14.1" customHeight="1" x14ac:dyDescent="0.25">
      <c r="A70" s="25"/>
      <c r="B70" s="25"/>
      <c r="C70" s="40" t="s">
        <v>92</v>
      </c>
      <c r="D70" s="41">
        <v>0</v>
      </c>
      <c r="E70" s="41">
        <v>0</v>
      </c>
      <c r="F70" s="41">
        <v>0</v>
      </c>
      <c r="G70" s="41">
        <v>0</v>
      </c>
      <c r="H70" s="25"/>
      <c r="I70" s="25"/>
      <c r="J70" s="25"/>
      <c r="K70" s="25"/>
    </row>
    <row r="71" spans="1:11" ht="14.1" customHeight="1" x14ac:dyDescent="0.25">
      <c r="A71" s="25"/>
      <c r="B71" s="25"/>
      <c r="C71" s="40" t="s">
        <v>93</v>
      </c>
      <c r="D71" s="41">
        <v>0</v>
      </c>
      <c r="E71" s="41">
        <v>0</v>
      </c>
      <c r="F71" s="41">
        <v>0</v>
      </c>
      <c r="G71" s="41">
        <v>0</v>
      </c>
      <c r="H71" s="25"/>
      <c r="I71" s="25"/>
      <c r="J71" s="25"/>
      <c r="K71" s="25"/>
    </row>
    <row r="72" spans="1:11" ht="14.1" customHeight="1" x14ac:dyDescent="0.25">
      <c r="A72" s="25"/>
      <c r="B72" s="25"/>
      <c r="C72" s="40" t="s">
        <v>94</v>
      </c>
      <c r="D72" s="41">
        <v>0</v>
      </c>
      <c r="E72" s="41">
        <v>0</v>
      </c>
      <c r="F72" s="41">
        <v>0</v>
      </c>
      <c r="G72" s="41">
        <v>0</v>
      </c>
      <c r="H72" s="25"/>
      <c r="I72" s="25"/>
      <c r="J72" s="25"/>
      <c r="K72" s="25"/>
    </row>
    <row r="73" spans="1:11" ht="14.1" customHeight="1" x14ac:dyDescent="0.25">
      <c r="A73" s="25"/>
      <c r="B73" s="25"/>
      <c r="C73" s="40" t="s">
        <v>95</v>
      </c>
      <c r="D73" s="41">
        <v>0</v>
      </c>
      <c r="E73" s="41">
        <v>0</v>
      </c>
      <c r="F73" s="41">
        <v>0</v>
      </c>
      <c r="G73" s="41">
        <v>0</v>
      </c>
      <c r="H73" s="25"/>
      <c r="I73" s="25"/>
      <c r="J73" s="25"/>
      <c r="K73" s="25"/>
    </row>
    <row r="74" spans="1:11" ht="14.1" customHeight="1" x14ac:dyDescent="0.25">
      <c r="A74" s="25"/>
      <c r="B74" s="25"/>
      <c r="C74" s="40" t="s">
        <v>97</v>
      </c>
      <c r="D74" s="41">
        <v>0</v>
      </c>
      <c r="E74" s="41">
        <v>0</v>
      </c>
      <c r="F74" s="41">
        <v>0</v>
      </c>
      <c r="G74" s="41">
        <v>0</v>
      </c>
      <c r="H74" s="25"/>
      <c r="I74" s="25"/>
      <c r="J74" s="25"/>
      <c r="K74" s="25"/>
    </row>
    <row r="75" spans="1:11" ht="14.1" customHeight="1" x14ac:dyDescent="0.25">
      <c r="A75" s="25"/>
      <c r="B75" s="25"/>
      <c r="C75" s="40" t="s">
        <v>83</v>
      </c>
      <c r="D75" s="41">
        <v>0</v>
      </c>
      <c r="E75" s="41">
        <v>0</v>
      </c>
      <c r="F75" s="41">
        <v>0</v>
      </c>
      <c r="G75" s="41">
        <v>0</v>
      </c>
      <c r="H75" s="25"/>
      <c r="I75" s="25"/>
      <c r="J75" s="25"/>
      <c r="K75" s="25"/>
    </row>
    <row r="76" spans="1:11" ht="14.1" customHeight="1" x14ac:dyDescent="0.25">
      <c r="A76" s="25"/>
      <c r="B76" s="25"/>
      <c r="C76" s="40" t="s">
        <v>92</v>
      </c>
      <c r="D76" s="41">
        <v>0</v>
      </c>
      <c r="E76" s="41">
        <v>0</v>
      </c>
      <c r="F76" s="41">
        <v>0</v>
      </c>
      <c r="G76" s="41">
        <v>0</v>
      </c>
      <c r="H76" s="25"/>
      <c r="I76" s="25"/>
      <c r="J76" s="25"/>
      <c r="K76" s="25"/>
    </row>
    <row r="77" spans="1:11" ht="14.1" customHeight="1" x14ac:dyDescent="0.25">
      <c r="A77" s="25"/>
      <c r="B77" s="25"/>
      <c r="C77" s="40" t="s">
        <v>93</v>
      </c>
      <c r="D77" s="41">
        <v>0</v>
      </c>
      <c r="E77" s="41">
        <v>0</v>
      </c>
      <c r="F77" s="41">
        <v>0</v>
      </c>
      <c r="G77" s="41">
        <v>0</v>
      </c>
      <c r="H77" s="25"/>
      <c r="I77" s="25"/>
      <c r="J77" s="25"/>
      <c r="K77" s="25"/>
    </row>
    <row r="78" spans="1:11" ht="14.1" customHeight="1" x14ac:dyDescent="0.25">
      <c r="A78" s="25"/>
      <c r="B78" s="25"/>
      <c r="C78" s="40" t="s">
        <v>94</v>
      </c>
      <c r="D78" s="41">
        <v>0</v>
      </c>
      <c r="E78" s="41">
        <v>0</v>
      </c>
      <c r="F78" s="41">
        <v>0</v>
      </c>
      <c r="G78" s="41">
        <v>0</v>
      </c>
      <c r="H78" s="25"/>
      <c r="I78" s="25"/>
      <c r="J78" s="25"/>
      <c r="K78" s="25"/>
    </row>
    <row r="79" spans="1:11" ht="14.1" customHeight="1" x14ac:dyDescent="0.25">
      <c r="A79" s="25"/>
      <c r="B79" s="25"/>
      <c r="C79" s="40" t="s">
        <v>95</v>
      </c>
      <c r="D79" s="41">
        <v>0</v>
      </c>
      <c r="E79" s="41">
        <v>0</v>
      </c>
      <c r="F79" s="41">
        <v>0</v>
      </c>
      <c r="G79" s="41">
        <v>0</v>
      </c>
      <c r="H79" s="25"/>
      <c r="I79" s="25"/>
      <c r="J79" s="25"/>
      <c r="K79" s="25"/>
    </row>
    <row r="80" spans="1:11" ht="14.1" customHeight="1" x14ac:dyDescent="0.25">
      <c r="A80" s="25"/>
      <c r="B80" s="25"/>
      <c r="C80" s="40" t="s">
        <v>98</v>
      </c>
      <c r="D80" s="41">
        <v>0</v>
      </c>
      <c r="E80" s="41">
        <v>0</v>
      </c>
      <c r="F80" s="41">
        <v>0</v>
      </c>
      <c r="G80" s="41">
        <v>0</v>
      </c>
      <c r="H80" s="25"/>
      <c r="I80" s="25"/>
      <c r="J80" s="25"/>
      <c r="K80" s="25"/>
    </row>
    <row r="81" spans="1:11" ht="14.1" customHeight="1" x14ac:dyDescent="0.25">
      <c r="A81" s="25"/>
      <c r="B81" s="25"/>
      <c r="C81" s="40" t="s">
        <v>99</v>
      </c>
      <c r="D81" s="41">
        <v>0</v>
      </c>
      <c r="E81" s="41">
        <v>0</v>
      </c>
      <c r="F81" s="41">
        <v>0</v>
      </c>
      <c r="G81" s="41">
        <v>0</v>
      </c>
      <c r="H81" s="25"/>
      <c r="I81" s="25"/>
      <c r="J81" s="25"/>
      <c r="K81" s="25"/>
    </row>
    <row r="82" spans="1:11" ht="14.1" customHeight="1" x14ac:dyDescent="0.25">
      <c r="A82" s="25"/>
      <c r="B82" s="25"/>
      <c r="C82" s="36" t="s">
        <v>100</v>
      </c>
      <c r="D82" s="41">
        <v>0</v>
      </c>
      <c r="E82" s="41">
        <v>60500000</v>
      </c>
      <c r="F82" s="41">
        <v>60500000</v>
      </c>
      <c r="G82" s="41">
        <v>60750000</v>
      </c>
      <c r="H82" s="25"/>
      <c r="I82" s="25"/>
      <c r="J82" s="25"/>
      <c r="K82" s="25"/>
    </row>
    <row r="83" spans="1:11" ht="14.1" customHeight="1" x14ac:dyDescent="0.25">
      <c r="A83" s="25"/>
      <c r="B83" s="25"/>
      <c r="C83" s="1585" t="s">
        <v>101</v>
      </c>
      <c r="D83" s="1586"/>
      <c r="E83" s="1586"/>
      <c r="F83" s="1586"/>
      <c r="G83" s="1586"/>
      <c r="H83" s="25"/>
      <c r="I83" s="25"/>
      <c r="J83" s="25"/>
      <c r="K83" s="25"/>
    </row>
    <row r="84" spans="1:11" ht="14.1" customHeight="1" x14ac:dyDescent="0.25">
      <c r="A84" s="25"/>
      <c r="B84" s="25"/>
      <c r="C84" s="29" t="s">
        <v>369</v>
      </c>
      <c r="D84" s="1585" t="s">
        <v>370</v>
      </c>
      <c r="E84" s="1586"/>
      <c r="F84" s="1586"/>
      <c r="G84" s="1586"/>
      <c r="H84" s="25"/>
      <c r="I84" s="25"/>
      <c r="J84" s="25"/>
      <c r="K84" s="25"/>
    </row>
    <row r="85" spans="1:11" ht="14.1" customHeight="1" x14ac:dyDescent="0.25">
      <c r="A85" s="25"/>
      <c r="B85" s="25"/>
      <c r="C85" s="30" t="s">
        <v>50</v>
      </c>
      <c r="D85" s="1575" t="s">
        <v>371</v>
      </c>
      <c r="E85" s="1576"/>
      <c r="F85" s="1576"/>
      <c r="G85" s="1576"/>
      <c r="H85" s="25"/>
      <c r="I85" s="25"/>
      <c r="J85" s="25"/>
      <c r="K85" s="25"/>
    </row>
    <row r="86" spans="1:11" ht="14.1" customHeight="1" x14ac:dyDescent="0.25">
      <c r="A86" s="25"/>
      <c r="B86" s="25"/>
      <c r="C86" s="31" t="s">
        <v>52</v>
      </c>
      <c r="D86" s="1587" t="s">
        <v>370</v>
      </c>
      <c r="E86" s="1588"/>
      <c r="F86" s="1588"/>
      <c r="G86" s="1588"/>
      <c r="H86" s="25"/>
      <c r="I86" s="25"/>
      <c r="J86" s="25"/>
      <c r="K86" s="25"/>
    </row>
    <row r="87" spans="1:11" ht="14.1" customHeight="1" x14ac:dyDescent="0.25">
      <c r="A87" s="25"/>
      <c r="B87" s="25"/>
      <c r="C87" s="31" t="s">
        <v>54</v>
      </c>
      <c r="D87" s="1587" t="s">
        <v>372</v>
      </c>
      <c r="E87" s="1588"/>
      <c r="F87" s="1588"/>
      <c r="G87" s="1588"/>
      <c r="H87" s="25"/>
      <c r="I87" s="25"/>
      <c r="J87" s="25"/>
      <c r="K87" s="25"/>
    </row>
    <row r="88" spans="1:11" ht="15" customHeight="1" x14ac:dyDescent="0.25">
      <c r="A88" s="25"/>
      <c r="B88" s="25"/>
      <c r="C88" s="32"/>
      <c r="D88" s="33">
        <v>2023</v>
      </c>
      <c r="E88" s="33">
        <v>2024</v>
      </c>
      <c r="F88" s="33">
        <v>2025</v>
      </c>
      <c r="G88" s="33">
        <v>2026</v>
      </c>
      <c r="H88" s="25"/>
      <c r="I88" s="25"/>
      <c r="J88" s="25"/>
      <c r="K88" s="25"/>
    </row>
    <row r="89" spans="1:11" ht="15" customHeight="1" x14ac:dyDescent="0.25">
      <c r="A89" s="25"/>
      <c r="B89" s="25"/>
      <c r="C89" s="34"/>
      <c r="D89" s="35" t="s">
        <v>17</v>
      </c>
      <c r="E89" s="35" t="s">
        <v>18</v>
      </c>
      <c r="F89" s="35" t="s">
        <v>18</v>
      </c>
      <c r="G89" s="35" t="s">
        <v>18</v>
      </c>
      <c r="H89" s="25"/>
      <c r="I89" s="25"/>
      <c r="J89" s="25"/>
      <c r="K89" s="25"/>
    </row>
    <row r="90" spans="1:11" ht="14.1" customHeight="1" x14ac:dyDescent="0.25">
      <c r="A90" s="25"/>
      <c r="B90" s="25"/>
      <c r="C90" s="38" t="s">
        <v>56</v>
      </c>
      <c r="D90" s="39" t="s">
        <v>128</v>
      </c>
      <c r="E90" s="39" t="s">
        <v>128</v>
      </c>
      <c r="F90" s="39" t="s">
        <v>128</v>
      </c>
      <c r="G90" s="39" t="s">
        <v>128</v>
      </c>
      <c r="H90" s="25"/>
      <c r="I90" s="25"/>
      <c r="J90" s="25"/>
      <c r="K90" s="25"/>
    </row>
    <row r="91" spans="1:11" ht="14.1" customHeight="1" x14ac:dyDescent="0.25">
      <c r="A91" s="25"/>
      <c r="B91" s="25"/>
      <c r="C91" s="38" t="s">
        <v>59</v>
      </c>
      <c r="D91" s="39" t="s">
        <v>75</v>
      </c>
      <c r="E91" s="39" t="s">
        <v>317</v>
      </c>
      <c r="F91" s="39" t="s">
        <v>317</v>
      </c>
      <c r="G91" s="39" t="s">
        <v>317</v>
      </c>
      <c r="H91" s="25"/>
      <c r="I91" s="25"/>
      <c r="J91" s="25"/>
      <c r="K91" s="25"/>
    </row>
    <row r="92" spans="1:11" ht="14.1" customHeight="1" x14ac:dyDescent="0.25">
      <c r="A92" s="25"/>
      <c r="B92" s="25"/>
      <c r="C92" s="38" t="s">
        <v>63</v>
      </c>
      <c r="D92" s="39" t="s">
        <v>75</v>
      </c>
      <c r="E92" s="39" t="s">
        <v>317</v>
      </c>
      <c r="F92" s="39" t="s">
        <v>317</v>
      </c>
      <c r="G92" s="39" t="s">
        <v>317</v>
      </c>
      <c r="H92" s="25"/>
      <c r="I92" s="25"/>
      <c r="J92" s="25"/>
      <c r="K92" s="25"/>
    </row>
    <row r="93" spans="1:11" ht="14.1" customHeight="1" x14ac:dyDescent="0.25">
      <c r="A93" s="25"/>
      <c r="B93" s="25"/>
      <c r="C93" s="38" t="s">
        <v>68</v>
      </c>
      <c r="D93" s="39" t="s">
        <v>69</v>
      </c>
      <c r="E93" s="39" t="s">
        <v>75</v>
      </c>
      <c r="F93" s="39" t="s">
        <v>75</v>
      </c>
      <c r="G93" s="39" t="s">
        <v>75</v>
      </c>
      <c r="H93" s="25"/>
      <c r="I93" s="25"/>
      <c r="J93" s="25"/>
      <c r="K93" s="25"/>
    </row>
    <row r="94" spans="1:11" ht="14.1" customHeight="1" x14ac:dyDescent="0.25">
      <c r="A94" s="25"/>
      <c r="B94" s="25"/>
      <c r="C94" s="38" t="s">
        <v>73</v>
      </c>
      <c r="D94" s="39" t="s">
        <v>69</v>
      </c>
      <c r="E94" s="39" t="s">
        <v>69</v>
      </c>
      <c r="F94" s="39" t="s">
        <v>75</v>
      </c>
      <c r="G94" s="39" t="s">
        <v>75</v>
      </c>
      <c r="H94" s="25"/>
      <c r="I94" s="25"/>
      <c r="J94" s="25"/>
      <c r="K94" s="25"/>
    </row>
    <row r="95" spans="1:11" ht="14.1" customHeight="1" x14ac:dyDescent="0.25">
      <c r="A95" s="25"/>
      <c r="B95" s="25"/>
      <c r="C95" s="38" t="s">
        <v>77</v>
      </c>
      <c r="D95" s="39" t="s">
        <v>69</v>
      </c>
      <c r="E95" s="39" t="s">
        <v>69</v>
      </c>
      <c r="F95" s="39" t="s">
        <v>75</v>
      </c>
      <c r="G95" s="39" t="s">
        <v>75</v>
      </c>
      <c r="H95" s="25"/>
      <c r="I95" s="25"/>
      <c r="J95" s="25"/>
      <c r="K95" s="25"/>
    </row>
    <row r="96" spans="1:11" ht="14.1" customHeight="1" x14ac:dyDescent="0.25">
      <c r="A96" s="25"/>
      <c r="B96" s="25"/>
      <c r="C96" s="1589" t="s">
        <v>81</v>
      </c>
      <c r="D96" s="1590"/>
      <c r="E96" s="1590"/>
      <c r="F96" s="1590"/>
      <c r="G96" s="1590"/>
      <c r="H96" s="25"/>
      <c r="I96" s="25"/>
      <c r="J96" s="25"/>
      <c r="K96" s="25"/>
    </row>
    <row r="97" spans="1:11" ht="14.1" customHeight="1" x14ac:dyDescent="0.25">
      <c r="A97" s="25"/>
      <c r="B97" s="25"/>
      <c r="C97" s="32"/>
      <c r="D97" s="33">
        <v>2023</v>
      </c>
      <c r="E97" s="33">
        <v>2024</v>
      </c>
      <c r="F97" s="33">
        <v>2025</v>
      </c>
      <c r="G97" s="33">
        <v>2026</v>
      </c>
      <c r="H97" s="25"/>
      <c r="I97" s="25"/>
      <c r="J97" s="25"/>
      <c r="K97" s="25"/>
    </row>
    <row r="98" spans="1:11" ht="14.1" customHeight="1" x14ac:dyDescent="0.25">
      <c r="A98" s="25"/>
      <c r="B98" s="25"/>
      <c r="C98" s="34"/>
      <c r="D98" s="35" t="s">
        <v>17</v>
      </c>
      <c r="E98" s="35" t="s">
        <v>18</v>
      </c>
      <c r="F98" s="35" t="s">
        <v>18</v>
      </c>
      <c r="G98" s="35" t="s">
        <v>18</v>
      </c>
      <c r="H98" s="25"/>
      <c r="I98" s="25"/>
      <c r="J98" s="25"/>
      <c r="K98" s="25"/>
    </row>
    <row r="99" spans="1:11" ht="14.1" customHeight="1" x14ac:dyDescent="0.25">
      <c r="A99" s="25"/>
      <c r="B99" s="25"/>
      <c r="C99" s="40" t="s">
        <v>82</v>
      </c>
      <c r="D99" s="41">
        <v>0</v>
      </c>
      <c r="E99" s="41">
        <v>0</v>
      </c>
      <c r="F99" s="41">
        <v>0</v>
      </c>
      <c r="G99" s="41">
        <v>0</v>
      </c>
      <c r="H99" s="25"/>
      <c r="I99" s="25"/>
      <c r="J99" s="25"/>
      <c r="K99" s="25"/>
    </row>
    <row r="100" spans="1:11" ht="14.1" customHeight="1" x14ac:dyDescent="0.25">
      <c r="A100" s="25"/>
      <c r="B100" s="25"/>
      <c r="C100" s="40" t="s">
        <v>83</v>
      </c>
      <c r="D100" s="41">
        <v>0</v>
      </c>
      <c r="E100" s="41">
        <v>0</v>
      </c>
      <c r="F100" s="41">
        <v>0</v>
      </c>
      <c r="G100" s="41">
        <v>0</v>
      </c>
      <c r="H100" s="25"/>
      <c r="I100" s="25"/>
      <c r="J100" s="25"/>
      <c r="K100" s="25"/>
    </row>
    <row r="101" spans="1:11" ht="14.1" customHeight="1" x14ac:dyDescent="0.25">
      <c r="A101" s="25"/>
      <c r="B101" s="25"/>
      <c r="C101" s="40" t="s">
        <v>84</v>
      </c>
      <c r="D101" s="41">
        <v>0</v>
      </c>
      <c r="E101" s="41">
        <v>0</v>
      </c>
      <c r="F101" s="41">
        <v>0</v>
      </c>
      <c r="G101" s="41">
        <v>0</v>
      </c>
      <c r="H101" s="25"/>
      <c r="I101" s="25"/>
      <c r="J101" s="25"/>
      <c r="K101" s="25"/>
    </row>
    <row r="102" spans="1:11" ht="14.1" customHeight="1" x14ac:dyDescent="0.25">
      <c r="A102" s="25"/>
      <c r="B102" s="25"/>
      <c r="C102" s="40" t="s">
        <v>85</v>
      </c>
      <c r="D102" s="41">
        <v>0</v>
      </c>
      <c r="E102" s="41">
        <v>0</v>
      </c>
      <c r="F102" s="41">
        <v>0</v>
      </c>
      <c r="G102" s="41">
        <v>0</v>
      </c>
      <c r="H102" s="25"/>
      <c r="I102" s="25"/>
      <c r="J102" s="25"/>
      <c r="K102" s="25"/>
    </row>
    <row r="103" spans="1:11" ht="14.1" customHeight="1" x14ac:dyDescent="0.25">
      <c r="A103" s="25"/>
      <c r="B103" s="25"/>
      <c r="C103" s="40" t="s">
        <v>83</v>
      </c>
      <c r="D103" s="41">
        <v>0</v>
      </c>
      <c r="E103" s="41">
        <v>0</v>
      </c>
      <c r="F103" s="41">
        <v>0</v>
      </c>
      <c r="G103" s="41">
        <v>0</v>
      </c>
      <c r="H103" s="25"/>
      <c r="I103" s="25"/>
      <c r="J103" s="25"/>
      <c r="K103" s="25"/>
    </row>
    <row r="104" spans="1:11" ht="14.1" customHeight="1" x14ac:dyDescent="0.25">
      <c r="A104" s="25"/>
      <c r="B104" s="25"/>
      <c r="C104" s="40" t="s">
        <v>84</v>
      </c>
      <c r="D104" s="41">
        <v>0</v>
      </c>
      <c r="E104" s="41">
        <v>0</v>
      </c>
      <c r="F104" s="41">
        <v>0</v>
      </c>
      <c r="G104" s="41">
        <v>0</v>
      </c>
      <c r="H104" s="25"/>
      <c r="I104" s="25"/>
      <c r="J104" s="25"/>
      <c r="K104" s="25"/>
    </row>
    <row r="105" spans="1:11" ht="14.1" customHeight="1" x14ac:dyDescent="0.25">
      <c r="A105" s="25"/>
      <c r="B105" s="25"/>
      <c r="C105" s="40" t="s">
        <v>86</v>
      </c>
      <c r="D105" s="41">
        <v>0</v>
      </c>
      <c r="E105" s="41">
        <v>0</v>
      </c>
      <c r="F105" s="41">
        <v>0</v>
      </c>
      <c r="G105" s="41">
        <v>0</v>
      </c>
      <c r="H105" s="25"/>
      <c r="I105" s="25"/>
      <c r="J105" s="25"/>
      <c r="K105" s="25"/>
    </row>
    <row r="106" spans="1:11" ht="14.1" customHeight="1" x14ac:dyDescent="0.25">
      <c r="A106" s="25"/>
      <c r="B106" s="25"/>
      <c r="C106" s="40" t="s">
        <v>83</v>
      </c>
      <c r="D106" s="41">
        <v>0</v>
      </c>
      <c r="E106" s="41">
        <v>0</v>
      </c>
      <c r="F106" s="41">
        <v>0</v>
      </c>
      <c r="G106" s="41">
        <v>0</v>
      </c>
      <c r="H106" s="25"/>
      <c r="I106" s="25"/>
      <c r="J106" s="25"/>
      <c r="K106" s="25"/>
    </row>
    <row r="107" spans="1:11" ht="14.1" customHeight="1" x14ac:dyDescent="0.25">
      <c r="A107" s="25"/>
      <c r="B107" s="25"/>
      <c r="C107" s="40" t="s">
        <v>84</v>
      </c>
      <c r="D107" s="41">
        <v>0</v>
      </c>
      <c r="E107" s="41">
        <v>0</v>
      </c>
      <c r="F107" s="41">
        <v>0</v>
      </c>
      <c r="G107" s="41">
        <v>0</v>
      </c>
      <c r="H107" s="25"/>
      <c r="I107" s="25"/>
      <c r="J107" s="25"/>
      <c r="K107" s="25"/>
    </row>
    <row r="108" spans="1:11" ht="14.1" customHeight="1" x14ac:dyDescent="0.25">
      <c r="A108" s="25"/>
      <c r="B108" s="25"/>
      <c r="C108" s="40" t="s">
        <v>87</v>
      </c>
      <c r="D108" s="41">
        <v>0</v>
      </c>
      <c r="E108" s="41">
        <v>0</v>
      </c>
      <c r="F108" s="41">
        <v>0</v>
      </c>
      <c r="G108" s="41">
        <v>0</v>
      </c>
      <c r="H108" s="25"/>
      <c r="I108" s="25"/>
      <c r="J108" s="25"/>
      <c r="K108" s="25"/>
    </row>
    <row r="109" spans="1:11" ht="14.1" customHeight="1" x14ac:dyDescent="0.25">
      <c r="A109" s="25"/>
      <c r="B109" s="25"/>
      <c r="C109" s="40" t="s">
        <v>83</v>
      </c>
      <c r="D109" s="41">
        <v>0</v>
      </c>
      <c r="E109" s="41">
        <v>0</v>
      </c>
      <c r="F109" s="41">
        <v>0</v>
      </c>
      <c r="G109" s="41">
        <v>0</v>
      </c>
      <c r="H109" s="25"/>
      <c r="I109" s="25"/>
      <c r="J109" s="25"/>
      <c r="K109" s="25"/>
    </row>
    <row r="110" spans="1:11" ht="14.1" customHeight="1" x14ac:dyDescent="0.25">
      <c r="A110" s="25"/>
      <c r="B110" s="25"/>
      <c r="C110" s="40" t="s">
        <v>84</v>
      </c>
      <c r="D110" s="41">
        <v>0</v>
      </c>
      <c r="E110" s="41">
        <v>0</v>
      </c>
      <c r="F110" s="41">
        <v>0</v>
      </c>
      <c r="G110" s="41">
        <v>0</v>
      </c>
      <c r="H110" s="25"/>
      <c r="I110" s="25"/>
      <c r="J110" s="25"/>
      <c r="K110" s="25"/>
    </row>
    <row r="111" spans="1:11" ht="14.1" customHeight="1" x14ac:dyDescent="0.25">
      <c r="A111" s="25"/>
      <c r="B111" s="25"/>
      <c r="C111" s="40" t="s">
        <v>88</v>
      </c>
      <c r="D111" s="41">
        <v>0</v>
      </c>
      <c r="E111" s="41">
        <v>0</v>
      </c>
      <c r="F111" s="41">
        <v>0</v>
      </c>
      <c r="G111" s="41">
        <v>0</v>
      </c>
      <c r="H111" s="25"/>
      <c r="I111" s="25"/>
      <c r="J111" s="25"/>
      <c r="K111" s="25"/>
    </row>
    <row r="112" spans="1:11" ht="14.1" customHeight="1" x14ac:dyDescent="0.25">
      <c r="A112" s="25"/>
      <c r="B112" s="25"/>
      <c r="C112" s="40" t="s">
        <v>83</v>
      </c>
      <c r="D112" s="41">
        <v>0</v>
      </c>
      <c r="E112" s="41">
        <v>0</v>
      </c>
      <c r="F112" s="41">
        <v>0</v>
      </c>
      <c r="G112" s="41">
        <v>0</v>
      </c>
      <c r="H112" s="25"/>
      <c r="I112" s="25"/>
      <c r="J112" s="25"/>
      <c r="K112" s="25"/>
    </row>
    <row r="113" spans="1:11" ht="14.1" customHeight="1" x14ac:dyDescent="0.25">
      <c r="A113" s="25"/>
      <c r="B113" s="25"/>
      <c r="C113" s="40" t="s">
        <v>84</v>
      </c>
      <c r="D113" s="41">
        <v>0</v>
      </c>
      <c r="E113" s="41">
        <v>0</v>
      </c>
      <c r="F113" s="41">
        <v>0</v>
      </c>
      <c r="G113" s="41">
        <v>0</v>
      </c>
      <c r="H113" s="25"/>
      <c r="I113" s="25"/>
      <c r="J113" s="25"/>
      <c r="K113" s="25"/>
    </row>
    <row r="114" spans="1:11" ht="14.1" customHeight="1" x14ac:dyDescent="0.25">
      <c r="A114" s="25"/>
      <c r="B114" s="25"/>
      <c r="C114" s="40" t="s">
        <v>89</v>
      </c>
      <c r="D114" s="41">
        <v>0</v>
      </c>
      <c r="E114" s="41">
        <v>0</v>
      </c>
      <c r="F114" s="41">
        <v>0</v>
      </c>
      <c r="G114" s="41">
        <v>0</v>
      </c>
      <c r="H114" s="25"/>
      <c r="I114" s="25"/>
      <c r="J114" s="25"/>
      <c r="K114" s="25"/>
    </row>
    <row r="115" spans="1:11" ht="14.1" customHeight="1" x14ac:dyDescent="0.25">
      <c r="A115" s="25"/>
      <c r="B115" s="25"/>
      <c r="C115" s="40" t="s">
        <v>83</v>
      </c>
      <c r="D115" s="41">
        <v>0</v>
      </c>
      <c r="E115" s="41">
        <v>0</v>
      </c>
      <c r="F115" s="41">
        <v>0</v>
      </c>
      <c r="G115" s="41">
        <v>0</v>
      </c>
      <c r="H115" s="25"/>
      <c r="I115" s="25"/>
      <c r="J115" s="25"/>
      <c r="K115" s="25"/>
    </row>
    <row r="116" spans="1:11" ht="14.1" customHeight="1" x14ac:dyDescent="0.25">
      <c r="A116" s="25"/>
      <c r="B116" s="25"/>
      <c r="C116" s="40" t="s">
        <v>84</v>
      </c>
      <c r="D116" s="41">
        <v>0</v>
      </c>
      <c r="E116" s="41">
        <v>0</v>
      </c>
      <c r="F116" s="41">
        <v>0</v>
      </c>
      <c r="G116" s="41">
        <v>0</v>
      </c>
      <c r="H116" s="25"/>
      <c r="I116" s="25"/>
      <c r="J116" s="25"/>
      <c r="K116" s="25"/>
    </row>
    <row r="117" spans="1:11" ht="14.1" customHeight="1" x14ac:dyDescent="0.25">
      <c r="A117" s="25"/>
      <c r="B117" s="25"/>
      <c r="C117" s="40" t="s">
        <v>90</v>
      </c>
      <c r="D117" s="41">
        <v>0</v>
      </c>
      <c r="E117" s="41">
        <v>0</v>
      </c>
      <c r="F117" s="41">
        <v>0</v>
      </c>
      <c r="G117" s="41">
        <v>0</v>
      </c>
      <c r="H117" s="25"/>
      <c r="I117" s="25"/>
      <c r="J117" s="25"/>
      <c r="K117" s="25"/>
    </row>
    <row r="118" spans="1:11" ht="14.1" customHeight="1" x14ac:dyDescent="0.25">
      <c r="A118" s="25"/>
      <c r="B118" s="25"/>
      <c r="C118" s="40" t="s">
        <v>83</v>
      </c>
      <c r="D118" s="41">
        <v>0</v>
      </c>
      <c r="E118" s="41">
        <v>0</v>
      </c>
      <c r="F118" s="41">
        <v>0</v>
      </c>
      <c r="G118" s="41">
        <v>0</v>
      </c>
      <c r="H118" s="25"/>
      <c r="I118" s="25"/>
      <c r="J118" s="25"/>
      <c r="K118" s="25"/>
    </row>
    <row r="119" spans="1:11" ht="14.1" customHeight="1" x14ac:dyDescent="0.25">
      <c r="A119" s="25"/>
      <c r="B119" s="25"/>
      <c r="C119" s="40" t="s">
        <v>84</v>
      </c>
      <c r="D119" s="41">
        <v>0</v>
      </c>
      <c r="E119" s="41">
        <v>0</v>
      </c>
      <c r="F119" s="41">
        <v>0</v>
      </c>
      <c r="G119" s="41">
        <v>0</v>
      </c>
      <c r="H119" s="25"/>
      <c r="I119" s="25"/>
      <c r="J119" s="25"/>
      <c r="K119" s="25"/>
    </row>
    <row r="120" spans="1:11" ht="14.1" customHeight="1" x14ac:dyDescent="0.25">
      <c r="A120" s="25"/>
      <c r="B120" s="25"/>
      <c r="C120" s="40" t="s">
        <v>91</v>
      </c>
      <c r="D120" s="41">
        <v>0</v>
      </c>
      <c r="E120" s="41">
        <v>0</v>
      </c>
      <c r="F120" s="41">
        <v>0</v>
      </c>
      <c r="G120" s="41">
        <v>0</v>
      </c>
      <c r="H120" s="25"/>
      <c r="I120" s="25"/>
      <c r="J120" s="25"/>
      <c r="K120" s="25"/>
    </row>
    <row r="121" spans="1:11" ht="14.1" customHeight="1" x14ac:dyDescent="0.25">
      <c r="A121" s="25"/>
      <c r="B121" s="25"/>
      <c r="C121" s="40" t="s">
        <v>83</v>
      </c>
      <c r="D121" s="41">
        <v>0</v>
      </c>
      <c r="E121" s="41">
        <v>0</v>
      </c>
      <c r="F121" s="41">
        <v>0</v>
      </c>
      <c r="G121" s="41">
        <v>0</v>
      </c>
      <c r="H121" s="25"/>
      <c r="I121" s="25"/>
      <c r="J121" s="25"/>
      <c r="K121" s="25"/>
    </row>
    <row r="122" spans="1:11" ht="14.1" customHeight="1" x14ac:dyDescent="0.25">
      <c r="A122" s="25"/>
      <c r="B122" s="25"/>
      <c r="C122" s="40" t="s">
        <v>92</v>
      </c>
      <c r="D122" s="41">
        <v>0</v>
      </c>
      <c r="E122" s="41">
        <v>0</v>
      </c>
      <c r="F122" s="41">
        <v>0</v>
      </c>
      <c r="G122" s="41">
        <v>0</v>
      </c>
      <c r="H122" s="25"/>
      <c r="I122" s="25"/>
      <c r="J122" s="25"/>
      <c r="K122" s="25"/>
    </row>
    <row r="123" spans="1:11" ht="14.1" customHeight="1" x14ac:dyDescent="0.25">
      <c r="A123" s="25"/>
      <c r="B123" s="25"/>
      <c r="C123" s="40" t="s">
        <v>93</v>
      </c>
      <c r="D123" s="41">
        <v>0</v>
      </c>
      <c r="E123" s="41">
        <v>0</v>
      </c>
      <c r="F123" s="41">
        <v>0</v>
      </c>
      <c r="G123" s="41">
        <v>0</v>
      </c>
      <c r="H123" s="25"/>
      <c r="I123" s="25"/>
      <c r="J123" s="25"/>
      <c r="K123" s="25"/>
    </row>
    <row r="124" spans="1:11" ht="14.1" customHeight="1" x14ac:dyDescent="0.25">
      <c r="A124" s="25"/>
      <c r="B124" s="25"/>
      <c r="C124" s="40" t="s">
        <v>94</v>
      </c>
      <c r="D124" s="41">
        <v>0</v>
      </c>
      <c r="E124" s="41">
        <v>0</v>
      </c>
      <c r="F124" s="41">
        <v>0</v>
      </c>
      <c r="G124" s="41">
        <v>0</v>
      </c>
      <c r="H124" s="25"/>
      <c r="I124" s="25"/>
      <c r="J124" s="25"/>
      <c r="K124" s="25"/>
    </row>
    <row r="125" spans="1:11" ht="14.1" customHeight="1" x14ac:dyDescent="0.25">
      <c r="A125" s="25"/>
      <c r="B125" s="25"/>
      <c r="C125" s="40" t="s">
        <v>95</v>
      </c>
      <c r="D125" s="41">
        <v>0</v>
      </c>
      <c r="E125" s="41">
        <v>0</v>
      </c>
      <c r="F125" s="41">
        <v>0</v>
      </c>
      <c r="G125" s="41">
        <v>0</v>
      </c>
      <c r="H125" s="25"/>
      <c r="I125" s="25"/>
      <c r="J125" s="25"/>
      <c r="K125" s="25"/>
    </row>
    <row r="126" spans="1:11" ht="14.1" customHeight="1" x14ac:dyDescent="0.25">
      <c r="A126" s="25"/>
      <c r="B126" s="25"/>
      <c r="C126" s="40" t="s">
        <v>96</v>
      </c>
      <c r="D126" s="41">
        <v>0</v>
      </c>
      <c r="E126" s="41">
        <v>1000000</v>
      </c>
      <c r="F126" s="41">
        <v>1000000</v>
      </c>
      <c r="G126" s="41">
        <v>1000000</v>
      </c>
      <c r="H126" s="25"/>
      <c r="I126" s="25"/>
      <c r="J126" s="25"/>
      <c r="K126" s="25"/>
    </row>
    <row r="127" spans="1:11" ht="14.1" customHeight="1" x14ac:dyDescent="0.25">
      <c r="A127" s="25"/>
      <c r="B127" s="25"/>
      <c r="C127" s="40" t="s">
        <v>83</v>
      </c>
      <c r="D127" s="41">
        <v>0</v>
      </c>
      <c r="E127" s="41">
        <v>1000000</v>
      </c>
      <c r="F127" s="41">
        <v>1000000</v>
      </c>
      <c r="G127" s="41">
        <v>1000000</v>
      </c>
      <c r="H127" s="25"/>
      <c r="I127" s="25"/>
      <c r="J127" s="25"/>
      <c r="K127" s="25"/>
    </row>
    <row r="128" spans="1:11" ht="14.1" customHeight="1" x14ac:dyDescent="0.25">
      <c r="A128" s="25"/>
      <c r="B128" s="25"/>
      <c r="C128" s="40" t="s">
        <v>92</v>
      </c>
      <c r="D128" s="41">
        <v>0</v>
      </c>
      <c r="E128" s="41">
        <v>0</v>
      </c>
      <c r="F128" s="41">
        <v>0</v>
      </c>
      <c r="G128" s="41">
        <v>0</v>
      </c>
      <c r="H128" s="25"/>
      <c r="I128" s="25"/>
      <c r="J128" s="25"/>
      <c r="K128" s="25"/>
    </row>
    <row r="129" spans="1:11" ht="14.1" customHeight="1" x14ac:dyDescent="0.25">
      <c r="A129" s="25"/>
      <c r="B129" s="25"/>
      <c r="C129" s="40" t="s">
        <v>93</v>
      </c>
      <c r="D129" s="41">
        <v>0</v>
      </c>
      <c r="E129" s="41">
        <v>0</v>
      </c>
      <c r="F129" s="41">
        <v>0</v>
      </c>
      <c r="G129" s="41">
        <v>0</v>
      </c>
      <c r="H129" s="25"/>
      <c r="I129" s="25"/>
      <c r="J129" s="25"/>
      <c r="K129" s="25"/>
    </row>
    <row r="130" spans="1:11" ht="14.1" customHeight="1" x14ac:dyDescent="0.25">
      <c r="A130" s="25"/>
      <c r="B130" s="25"/>
      <c r="C130" s="40" t="s">
        <v>94</v>
      </c>
      <c r="D130" s="41">
        <v>0</v>
      </c>
      <c r="E130" s="41">
        <v>0</v>
      </c>
      <c r="F130" s="41">
        <v>0</v>
      </c>
      <c r="G130" s="41">
        <v>0</v>
      </c>
      <c r="H130" s="25"/>
      <c r="I130" s="25"/>
      <c r="J130" s="25"/>
      <c r="K130" s="25"/>
    </row>
    <row r="131" spans="1:11" ht="14.1" customHeight="1" x14ac:dyDescent="0.25">
      <c r="A131" s="25"/>
      <c r="B131" s="25"/>
      <c r="C131" s="40" t="s">
        <v>95</v>
      </c>
      <c r="D131" s="41">
        <v>0</v>
      </c>
      <c r="E131" s="41">
        <v>0</v>
      </c>
      <c r="F131" s="41">
        <v>0</v>
      </c>
      <c r="G131" s="41">
        <v>0</v>
      </c>
      <c r="H131" s="25"/>
      <c r="I131" s="25"/>
      <c r="J131" s="25"/>
      <c r="K131" s="25"/>
    </row>
    <row r="132" spans="1:11" ht="14.1" customHeight="1" x14ac:dyDescent="0.25">
      <c r="A132" s="25"/>
      <c r="B132" s="25"/>
      <c r="C132" s="40" t="s">
        <v>97</v>
      </c>
      <c r="D132" s="41">
        <v>0</v>
      </c>
      <c r="E132" s="41">
        <v>0</v>
      </c>
      <c r="F132" s="41">
        <v>0</v>
      </c>
      <c r="G132" s="41">
        <v>0</v>
      </c>
      <c r="H132" s="25"/>
      <c r="I132" s="25"/>
      <c r="J132" s="25"/>
      <c r="K132" s="25"/>
    </row>
    <row r="133" spans="1:11" ht="14.1" customHeight="1" x14ac:dyDescent="0.25">
      <c r="A133" s="25"/>
      <c r="B133" s="25"/>
      <c r="C133" s="40" t="s">
        <v>83</v>
      </c>
      <c r="D133" s="41">
        <v>0</v>
      </c>
      <c r="E133" s="41">
        <v>0</v>
      </c>
      <c r="F133" s="41">
        <v>0</v>
      </c>
      <c r="G133" s="41">
        <v>0</v>
      </c>
      <c r="H133" s="25"/>
      <c r="I133" s="25"/>
      <c r="J133" s="25"/>
      <c r="K133" s="25"/>
    </row>
    <row r="134" spans="1:11" ht="14.1" customHeight="1" x14ac:dyDescent="0.25">
      <c r="A134" s="25"/>
      <c r="B134" s="25"/>
      <c r="C134" s="40" t="s">
        <v>92</v>
      </c>
      <c r="D134" s="41">
        <v>0</v>
      </c>
      <c r="E134" s="41">
        <v>0</v>
      </c>
      <c r="F134" s="41">
        <v>0</v>
      </c>
      <c r="G134" s="41">
        <v>0</v>
      </c>
      <c r="H134" s="25"/>
      <c r="I134" s="25"/>
      <c r="J134" s="25"/>
      <c r="K134" s="25"/>
    </row>
    <row r="135" spans="1:11" ht="14.1" customHeight="1" x14ac:dyDescent="0.25">
      <c r="A135" s="25"/>
      <c r="B135" s="25"/>
      <c r="C135" s="40" t="s">
        <v>93</v>
      </c>
      <c r="D135" s="41">
        <v>0</v>
      </c>
      <c r="E135" s="41">
        <v>0</v>
      </c>
      <c r="F135" s="41">
        <v>0</v>
      </c>
      <c r="G135" s="41">
        <v>0</v>
      </c>
      <c r="H135" s="25"/>
      <c r="I135" s="25"/>
      <c r="J135" s="25"/>
      <c r="K135" s="25"/>
    </row>
    <row r="136" spans="1:11" ht="14.1" customHeight="1" x14ac:dyDescent="0.25">
      <c r="A136" s="25"/>
      <c r="B136" s="25"/>
      <c r="C136" s="40" t="s">
        <v>94</v>
      </c>
      <c r="D136" s="41">
        <v>0</v>
      </c>
      <c r="E136" s="41">
        <v>0</v>
      </c>
      <c r="F136" s="41">
        <v>0</v>
      </c>
      <c r="G136" s="41">
        <v>0</v>
      </c>
      <c r="H136" s="25"/>
      <c r="I136" s="25"/>
      <c r="J136" s="25"/>
      <c r="K136" s="25"/>
    </row>
    <row r="137" spans="1:11" ht="14.1" customHeight="1" x14ac:dyDescent="0.25">
      <c r="A137" s="25"/>
      <c r="B137" s="25"/>
      <c r="C137" s="40" t="s">
        <v>95</v>
      </c>
      <c r="D137" s="41">
        <v>0</v>
      </c>
      <c r="E137" s="41">
        <v>0</v>
      </c>
      <c r="F137" s="41">
        <v>0</v>
      </c>
      <c r="G137" s="41">
        <v>0</v>
      </c>
      <c r="H137" s="25"/>
      <c r="I137" s="25"/>
      <c r="J137" s="25"/>
      <c r="K137" s="25"/>
    </row>
    <row r="138" spans="1:11" ht="14.1" customHeight="1" x14ac:dyDescent="0.25">
      <c r="A138" s="25"/>
      <c r="B138" s="25"/>
      <c r="C138" s="40" t="s">
        <v>98</v>
      </c>
      <c r="D138" s="41">
        <v>0</v>
      </c>
      <c r="E138" s="41">
        <v>0</v>
      </c>
      <c r="F138" s="41">
        <v>0</v>
      </c>
      <c r="G138" s="41">
        <v>0</v>
      </c>
      <c r="H138" s="25"/>
      <c r="I138" s="25"/>
      <c r="J138" s="25"/>
      <c r="K138" s="25"/>
    </row>
    <row r="139" spans="1:11" ht="14.1" customHeight="1" x14ac:dyDescent="0.25">
      <c r="A139" s="25"/>
      <c r="B139" s="25"/>
      <c r="C139" s="40" t="s">
        <v>99</v>
      </c>
      <c r="D139" s="41">
        <v>0</v>
      </c>
      <c r="E139" s="41">
        <v>0</v>
      </c>
      <c r="F139" s="41">
        <v>0</v>
      </c>
      <c r="G139" s="41">
        <v>0</v>
      </c>
      <c r="H139" s="25"/>
      <c r="I139" s="25"/>
      <c r="J139" s="25"/>
      <c r="K139" s="25"/>
    </row>
    <row r="140" spans="1:11" ht="14.1" customHeight="1" x14ac:dyDescent="0.25">
      <c r="A140" s="25"/>
      <c r="B140" s="25"/>
      <c r="C140" s="36" t="s">
        <v>100</v>
      </c>
      <c r="D140" s="41">
        <v>0</v>
      </c>
      <c r="E140" s="41">
        <v>1000000</v>
      </c>
      <c r="F140" s="41">
        <v>1000000</v>
      </c>
      <c r="G140" s="41">
        <v>1000000</v>
      </c>
      <c r="H140" s="25"/>
      <c r="I140" s="25"/>
      <c r="J140" s="25"/>
      <c r="K140" s="25"/>
    </row>
    <row r="141" spans="1:11" ht="15" customHeight="1" x14ac:dyDescent="0.25">
      <c r="A141" s="25"/>
      <c r="B141" s="25"/>
      <c r="C141" s="42" t="s">
        <v>69</v>
      </c>
      <c r="D141" s="43" t="s">
        <v>69</v>
      </c>
      <c r="E141" s="43" t="s">
        <v>69</v>
      </c>
      <c r="F141" s="43" t="s">
        <v>69</v>
      </c>
      <c r="G141" s="43" t="s">
        <v>69</v>
      </c>
      <c r="H141" s="25"/>
      <c r="I141" s="25"/>
      <c r="J141" s="25"/>
      <c r="K141" s="25"/>
    </row>
    <row r="142" spans="1:11" ht="15" customHeight="1" x14ac:dyDescent="0.25">
      <c r="A142" s="25"/>
      <c r="B142" s="25"/>
      <c r="C142" s="28" t="s">
        <v>113</v>
      </c>
      <c r="D142" s="44">
        <v>0</v>
      </c>
      <c r="E142" s="44">
        <v>61500000</v>
      </c>
      <c r="F142" s="44">
        <v>61500000</v>
      </c>
      <c r="G142" s="44">
        <v>61750000</v>
      </c>
      <c r="H142" s="25"/>
      <c r="I142" s="25"/>
      <c r="J142" s="25"/>
      <c r="K142" s="25"/>
    </row>
    <row r="143" spans="1:11" ht="15" customHeight="1" x14ac:dyDescent="0.25">
      <c r="A143" s="25"/>
      <c r="B143" s="25"/>
      <c r="C143" s="38" t="s">
        <v>82</v>
      </c>
      <c r="D143" s="45">
        <v>0</v>
      </c>
      <c r="E143" s="45">
        <v>38900000</v>
      </c>
      <c r="F143" s="45">
        <v>38900000</v>
      </c>
      <c r="G143" s="45">
        <v>38900000</v>
      </c>
      <c r="H143" s="25"/>
      <c r="I143" s="25"/>
      <c r="J143" s="25"/>
      <c r="K143" s="25"/>
    </row>
    <row r="144" spans="1:11" ht="15" customHeight="1" x14ac:dyDescent="0.25">
      <c r="A144" s="25"/>
      <c r="B144" s="25"/>
      <c r="C144" s="38" t="s">
        <v>83</v>
      </c>
      <c r="D144" s="45">
        <v>0</v>
      </c>
      <c r="E144" s="45">
        <v>38900000</v>
      </c>
      <c r="F144" s="45">
        <v>38900000</v>
      </c>
      <c r="G144" s="45">
        <v>38900000</v>
      </c>
      <c r="H144" s="25"/>
      <c r="I144" s="25"/>
      <c r="J144" s="25"/>
      <c r="K144" s="25"/>
    </row>
    <row r="145" spans="1:11" ht="15" customHeight="1" x14ac:dyDescent="0.25">
      <c r="A145" s="25"/>
      <c r="B145" s="25"/>
      <c r="C145" s="38" t="s">
        <v>84</v>
      </c>
      <c r="D145" s="45">
        <v>0</v>
      </c>
      <c r="E145" s="45">
        <v>0</v>
      </c>
      <c r="F145" s="45">
        <v>0</v>
      </c>
      <c r="G145" s="45">
        <v>0</v>
      </c>
      <c r="H145" s="25"/>
      <c r="I145" s="25"/>
      <c r="J145" s="25"/>
      <c r="K145" s="25"/>
    </row>
    <row r="146" spans="1:11" ht="15" customHeight="1" x14ac:dyDescent="0.25">
      <c r="A146" s="25"/>
      <c r="B146" s="25"/>
      <c r="C146" s="38" t="s">
        <v>85</v>
      </c>
      <c r="D146" s="45">
        <v>0</v>
      </c>
      <c r="E146" s="45">
        <v>6850000</v>
      </c>
      <c r="F146" s="45">
        <v>6850000</v>
      </c>
      <c r="G146" s="45">
        <v>6850000</v>
      </c>
      <c r="H146" s="25"/>
      <c r="I146" s="25"/>
      <c r="J146" s="25"/>
      <c r="K146" s="25"/>
    </row>
    <row r="147" spans="1:11" ht="15" customHeight="1" x14ac:dyDescent="0.25">
      <c r="A147" s="25"/>
      <c r="B147" s="25"/>
      <c r="C147" s="38" t="s">
        <v>83</v>
      </c>
      <c r="D147" s="45">
        <v>0</v>
      </c>
      <c r="E147" s="45">
        <v>6850000</v>
      </c>
      <c r="F147" s="45">
        <v>6850000</v>
      </c>
      <c r="G147" s="45">
        <v>6850000</v>
      </c>
      <c r="H147" s="25"/>
      <c r="I147" s="25"/>
      <c r="J147" s="25"/>
      <c r="K147" s="25"/>
    </row>
    <row r="148" spans="1:11" ht="15" customHeight="1" x14ac:dyDescent="0.25">
      <c r="A148" s="25"/>
      <c r="B148" s="25"/>
      <c r="C148" s="38" t="s">
        <v>84</v>
      </c>
      <c r="D148" s="45">
        <v>0</v>
      </c>
      <c r="E148" s="45">
        <v>0</v>
      </c>
      <c r="F148" s="45">
        <v>0</v>
      </c>
      <c r="G148" s="45">
        <v>0</v>
      </c>
      <c r="H148" s="25"/>
      <c r="I148" s="25"/>
      <c r="J148" s="25"/>
      <c r="K148" s="25"/>
    </row>
    <row r="149" spans="1:11" ht="15" customHeight="1" x14ac:dyDescent="0.25">
      <c r="A149" s="25"/>
      <c r="B149" s="25"/>
      <c r="C149" s="38" t="s">
        <v>86</v>
      </c>
      <c r="D149" s="45">
        <v>0</v>
      </c>
      <c r="E149" s="45">
        <v>11250000</v>
      </c>
      <c r="F149" s="45">
        <v>11250000</v>
      </c>
      <c r="G149" s="45">
        <v>11500000</v>
      </c>
      <c r="H149" s="25"/>
      <c r="I149" s="25"/>
      <c r="J149" s="25"/>
      <c r="K149" s="25"/>
    </row>
    <row r="150" spans="1:11" ht="15" customHeight="1" x14ac:dyDescent="0.25">
      <c r="A150" s="25"/>
      <c r="B150" s="25"/>
      <c r="C150" s="38" t="s">
        <v>83</v>
      </c>
      <c r="D150" s="45">
        <v>0</v>
      </c>
      <c r="E150" s="45">
        <v>11250000</v>
      </c>
      <c r="F150" s="45">
        <v>11250000</v>
      </c>
      <c r="G150" s="45">
        <v>11500000</v>
      </c>
      <c r="H150" s="25"/>
      <c r="I150" s="25"/>
      <c r="J150" s="25"/>
      <c r="K150" s="25"/>
    </row>
    <row r="151" spans="1:11" ht="15" customHeight="1" x14ac:dyDescent="0.25">
      <c r="A151" s="25"/>
      <c r="B151" s="25"/>
      <c r="C151" s="38" t="s">
        <v>84</v>
      </c>
      <c r="D151" s="45">
        <v>0</v>
      </c>
      <c r="E151" s="45">
        <v>0</v>
      </c>
      <c r="F151" s="45">
        <v>0</v>
      </c>
      <c r="G151" s="45">
        <v>0</v>
      </c>
      <c r="H151" s="25"/>
      <c r="I151" s="25"/>
      <c r="J151" s="25"/>
      <c r="K151" s="25"/>
    </row>
    <row r="152" spans="1:11" ht="15" customHeight="1" x14ac:dyDescent="0.25">
      <c r="A152" s="25"/>
      <c r="B152" s="25"/>
      <c r="C152" s="38" t="s">
        <v>87</v>
      </c>
      <c r="D152" s="45">
        <v>0</v>
      </c>
      <c r="E152" s="45">
        <v>0</v>
      </c>
      <c r="F152" s="45">
        <v>0</v>
      </c>
      <c r="G152" s="45">
        <v>0</v>
      </c>
      <c r="H152" s="25"/>
      <c r="I152" s="25"/>
      <c r="J152" s="25"/>
      <c r="K152" s="25"/>
    </row>
    <row r="153" spans="1:11" ht="15" customHeight="1" x14ac:dyDescent="0.25">
      <c r="A153" s="25"/>
      <c r="B153" s="25"/>
      <c r="C153" s="38" t="s">
        <v>83</v>
      </c>
      <c r="D153" s="45">
        <v>0</v>
      </c>
      <c r="E153" s="45">
        <v>0</v>
      </c>
      <c r="F153" s="45">
        <v>0</v>
      </c>
      <c r="G153" s="45">
        <v>0</v>
      </c>
      <c r="H153" s="25"/>
      <c r="I153" s="25"/>
      <c r="J153" s="25"/>
      <c r="K153" s="25"/>
    </row>
    <row r="154" spans="1:11" ht="15" customHeight="1" x14ac:dyDescent="0.25">
      <c r="A154" s="25"/>
      <c r="B154" s="25"/>
      <c r="C154" s="38" t="s">
        <v>84</v>
      </c>
      <c r="D154" s="45">
        <v>0</v>
      </c>
      <c r="E154" s="45">
        <v>0</v>
      </c>
      <c r="F154" s="45">
        <v>0</v>
      </c>
      <c r="G154" s="45">
        <v>0</v>
      </c>
      <c r="H154" s="25"/>
      <c r="I154" s="25"/>
      <c r="J154" s="25"/>
      <c r="K154" s="25"/>
    </row>
    <row r="155" spans="1:11" ht="20.100000000000001" customHeight="1" x14ac:dyDescent="0.25">
      <c r="A155" s="25"/>
      <c r="B155" s="25"/>
      <c r="C155" s="38" t="s">
        <v>114</v>
      </c>
      <c r="D155" s="46">
        <v>0</v>
      </c>
      <c r="E155" s="46">
        <v>0</v>
      </c>
      <c r="F155" s="46">
        <v>0</v>
      </c>
      <c r="G155" s="46">
        <v>0</v>
      </c>
      <c r="H155" s="25"/>
      <c r="I155" s="25"/>
      <c r="J155" s="25"/>
      <c r="K155" s="25"/>
    </row>
    <row r="156" spans="1:11" ht="15" customHeight="1" x14ac:dyDescent="0.25">
      <c r="A156" s="25"/>
      <c r="B156" s="25"/>
      <c r="C156" s="38" t="s">
        <v>83</v>
      </c>
      <c r="D156" s="45">
        <v>0</v>
      </c>
      <c r="E156" s="45">
        <v>0</v>
      </c>
      <c r="F156" s="45">
        <v>0</v>
      </c>
      <c r="G156" s="45">
        <v>0</v>
      </c>
      <c r="H156" s="25"/>
      <c r="I156" s="25"/>
      <c r="J156" s="25"/>
      <c r="K156" s="25"/>
    </row>
    <row r="157" spans="1:11" ht="15" customHeight="1" x14ac:dyDescent="0.25">
      <c r="A157" s="25"/>
      <c r="B157" s="25"/>
      <c r="C157" s="38" t="s">
        <v>84</v>
      </c>
      <c r="D157" s="45">
        <v>0</v>
      </c>
      <c r="E157" s="45">
        <v>0</v>
      </c>
      <c r="F157" s="45">
        <v>0</v>
      </c>
      <c r="G157" s="45">
        <v>0</v>
      </c>
      <c r="H157" s="25"/>
      <c r="I157" s="25"/>
      <c r="J157" s="25"/>
      <c r="K157" s="25"/>
    </row>
    <row r="158" spans="1:11" ht="15" customHeight="1" x14ac:dyDescent="0.25">
      <c r="A158" s="25"/>
      <c r="B158" s="25"/>
      <c r="C158" s="38" t="s">
        <v>89</v>
      </c>
      <c r="D158" s="45">
        <v>0</v>
      </c>
      <c r="E158" s="45">
        <v>3500000</v>
      </c>
      <c r="F158" s="45">
        <v>3500000</v>
      </c>
      <c r="G158" s="45">
        <v>3500000</v>
      </c>
      <c r="H158" s="25"/>
      <c r="I158" s="25"/>
      <c r="J158" s="25"/>
      <c r="K158" s="25"/>
    </row>
    <row r="159" spans="1:11" ht="15" customHeight="1" x14ac:dyDescent="0.25">
      <c r="A159" s="25"/>
      <c r="B159" s="25"/>
      <c r="C159" s="38" t="s">
        <v>83</v>
      </c>
      <c r="D159" s="45">
        <v>0</v>
      </c>
      <c r="E159" s="45">
        <v>3500000</v>
      </c>
      <c r="F159" s="45">
        <v>3500000</v>
      </c>
      <c r="G159" s="45">
        <v>3500000</v>
      </c>
      <c r="H159" s="25"/>
      <c r="I159" s="25"/>
      <c r="J159" s="25"/>
      <c r="K159" s="25"/>
    </row>
    <row r="160" spans="1:11" ht="15" customHeight="1" x14ac:dyDescent="0.25">
      <c r="A160" s="25"/>
      <c r="B160" s="25"/>
      <c r="C160" s="38" t="s">
        <v>84</v>
      </c>
      <c r="D160" s="45">
        <v>0</v>
      </c>
      <c r="E160" s="45">
        <v>0</v>
      </c>
      <c r="F160" s="45">
        <v>0</v>
      </c>
      <c r="G160" s="45">
        <v>0</v>
      </c>
      <c r="H160" s="25"/>
      <c r="I160" s="25"/>
      <c r="J160" s="25"/>
      <c r="K160" s="25"/>
    </row>
    <row r="161" spans="1:11" ht="15" customHeight="1" x14ac:dyDescent="0.25">
      <c r="A161" s="25"/>
      <c r="B161" s="25"/>
      <c r="C161" s="38" t="s">
        <v>90</v>
      </c>
      <c r="D161" s="45">
        <v>0</v>
      </c>
      <c r="E161" s="45">
        <v>0</v>
      </c>
      <c r="F161" s="45">
        <v>0</v>
      </c>
      <c r="G161" s="45">
        <v>0</v>
      </c>
      <c r="H161" s="25"/>
      <c r="I161" s="25"/>
      <c r="J161" s="25"/>
      <c r="K161" s="25"/>
    </row>
    <row r="162" spans="1:11" ht="15" customHeight="1" x14ac:dyDescent="0.25">
      <c r="A162" s="25"/>
      <c r="B162" s="25"/>
      <c r="C162" s="38" t="s">
        <v>83</v>
      </c>
      <c r="D162" s="45">
        <v>0</v>
      </c>
      <c r="E162" s="45">
        <v>0</v>
      </c>
      <c r="F162" s="45">
        <v>0</v>
      </c>
      <c r="G162" s="45">
        <v>0</v>
      </c>
      <c r="H162" s="25"/>
      <c r="I162" s="25"/>
      <c r="J162" s="25"/>
      <c r="K162" s="25"/>
    </row>
    <row r="163" spans="1:11" ht="15" customHeight="1" x14ac:dyDescent="0.25">
      <c r="A163" s="25"/>
      <c r="B163" s="25"/>
      <c r="C163" s="38" t="s">
        <v>84</v>
      </c>
      <c r="D163" s="45">
        <v>0</v>
      </c>
      <c r="E163" s="45">
        <v>0</v>
      </c>
      <c r="F163" s="45">
        <v>0</v>
      </c>
      <c r="G163" s="45">
        <v>0</v>
      </c>
      <c r="H163" s="25"/>
      <c r="I163" s="25"/>
      <c r="J163" s="25"/>
      <c r="K163" s="25"/>
    </row>
    <row r="164" spans="1:11" ht="15" customHeight="1" x14ac:dyDescent="0.25">
      <c r="A164" s="25"/>
      <c r="B164" s="25"/>
      <c r="C164" s="38" t="s">
        <v>91</v>
      </c>
      <c r="D164" s="45">
        <v>0</v>
      </c>
      <c r="E164" s="45">
        <v>0</v>
      </c>
      <c r="F164" s="45">
        <v>0</v>
      </c>
      <c r="G164" s="45">
        <v>0</v>
      </c>
      <c r="H164" s="25"/>
      <c r="I164" s="25"/>
      <c r="J164" s="25"/>
      <c r="K164" s="25"/>
    </row>
    <row r="165" spans="1:11" ht="15" customHeight="1" x14ac:dyDescent="0.25">
      <c r="A165" s="25"/>
      <c r="B165" s="25"/>
      <c r="C165" s="38" t="s">
        <v>83</v>
      </c>
      <c r="D165" s="45">
        <v>0</v>
      </c>
      <c r="E165" s="45">
        <v>0</v>
      </c>
      <c r="F165" s="45">
        <v>0</v>
      </c>
      <c r="G165" s="45">
        <v>0</v>
      </c>
      <c r="H165" s="25"/>
      <c r="I165" s="25"/>
      <c r="J165" s="25"/>
      <c r="K165" s="25"/>
    </row>
    <row r="166" spans="1:11" ht="15" customHeight="1" x14ac:dyDescent="0.25">
      <c r="A166" s="25"/>
      <c r="B166" s="25"/>
      <c r="C166" s="38" t="s">
        <v>92</v>
      </c>
      <c r="D166" s="45">
        <v>0</v>
      </c>
      <c r="E166" s="45">
        <v>0</v>
      </c>
      <c r="F166" s="45">
        <v>0</v>
      </c>
      <c r="G166" s="45">
        <v>0</v>
      </c>
      <c r="H166" s="25"/>
      <c r="I166" s="25"/>
      <c r="J166" s="25"/>
      <c r="K166" s="25"/>
    </row>
    <row r="167" spans="1:11" ht="15" customHeight="1" x14ac:dyDescent="0.25">
      <c r="A167" s="25"/>
      <c r="B167" s="25"/>
      <c r="C167" s="38" t="s">
        <v>93</v>
      </c>
      <c r="D167" s="45">
        <v>0</v>
      </c>
      <c r="E167" s="45">
        <v>0</v>
      </c>
      <c r="F167" s="45">
        <v>0</v>
      </c>
      <c r="G167" s="45">
        <v>0</v>
      </c>
      <c r="H167" s="25"/>
      <c r="I167" s="25"/>
      <c r="J167" s="25"/>
      <c r="K167" s="25"/>
    </row>
    <row r="168" spans="1:11" ht="15" customHeight="1" x14ac:dyDescent="0.25">
      <c r="A168" s="25"/>
      <c r="B168" s="25"/>
      <c r="C168" s="38" t="s">
        <v>94</v>
      </c>
      <c r="D168" s="45">
        <v>0</v>
      </c>
      <c r="E168" s="45">
        <v>0</v>
      </c>
      <c r="F168" s="45">
        <v>0</v>
      </c>
      <c r="G168" s="45">
        <v>0</v>
      </c>
      <c r="H168" s="25"/>
      <c r="I168" s="25"/>
      <c r="J168" s="25"/>
      <c r="K168" s="25"/>
    </row>
    <row r="169" spans="1:11" ht="15" customHeight="1" x14ac:dyDescent="0.25">
      <c r="A169" s="25"/>
      <c r="B169" s="25"/>
      <c r="C169" s="38" t="s">
        <v>95</v>
      </c>
      <c r="D169" s="45">
        <v>0</v>
      </c>
      <c r="E169" s="45">
        <v>0</v>
      </c>
      <c r="F169" s="45">
        <v>0</v>
      </c>
      <c r="G169" s="45">
        <v>0</v>
      </c>
      <c r="H169" s="25"/>
      <c r="I169" s="25"/>
      <c r="J169" s="25"/>
      <c r="K169" s="25"/>
    </row>
    <row r="170" spans="1:11" ht="15" customHeight="1" x14ac:dyDescent="0.25">
      <c r="A170" s="25"/>
      <c r="B170" s="25"/>
      <c r="C170" s="38" t="s">
        <v>96</v>
      </c>
      <c r="D170" s="45">
        <v>0</v>
      </c>
      <c r="E170" s="45">
        <v>1000000</v>
      </c>
      <c r="F170" s="45">
        <v>1000000</v>
      </c>
      <c r="G170" s="45">
        <v>1000000</v>
      </c>
      <c r="H170" s="25"/>
      <c r="I170" s="25"/>
      <c r="J170" s="25"/>
      <c r="K170" s="25"/>
    </row>
    <row r="171" spans="1:11" ht="15" customHeight="1" x14ac:dyDescent="0.25">
      <c r="A171" s="25"/>
      <c r="B171" s="25"/>
      <c r="C171" s="38" t="s">
        <v>83</v>
      </c>
      <c r="D171" s="45">
        <v>0</v>
      </c>
      <c r="E171" s="45">
        <v>1000000</v>
      </c>
      <c r="F171" s="45">
        <v>1000000</v>
      </c>
      <c r="G171" s="45">
        <v>1000000</v>
      </c>
      <c r="H171" s="25"/>
      <c r="I171" s="25"/>
      <c r="J171" s="25"/>
      <c r="K171" s="25"/>
    </row>
    <row r="172" spans="1:11" ht="15" customHeight="1" x14ac:dyDescent="0.25">
      <c r="A172" s="25"/>
      <c r="B172" s="25"/>
      <c r="C172" s="38" t="s">
        <v>92</v>
      </c>
      <c r="D172" s="45">
        <v>0</v>
      </c>
      <c r="E172" s="45">
        <v>0</v>
      </c>
      <c r="F172" s="45">
        <v>0</v>
      </c>
      <c r="G172" s="45">
        <v>0</v>
      </c>
      <c r="H172" s="25"/>
      <c r="I172" s="25"/>
      <c r="J172" s="25"/>
      <c r="K172" s="25"/>
    </row>
    <row r="173" spans="1:11" ht="15" customHeight="1" x14ac:dyDescent="0.25">
      <c r="A173" s="25"/>
      <c r="B173" s="25"/>
      <c r="C173" s="38" t="s">
        <v>93</v>
      </c>
      <c r="D173" s="45">
        <v>0</v>
      </c>
      <c r="E173" s="45">
        <v>0</v>
      </c>
      <c r="F173" s="45">
        <v>0</v>
      </c>
      <c r="G173" s="45">
        <v>0</v>
      </c>
      <c r="H173" s="25"/>
      <c r="I173" s="25"/>
      <c r="J173" s="25"/>
      <c r="K173" s="25"/>
    </row>
    <row r="174" spans="1:11" ht="15" customHeight="1" x14ac:dyDescent="0.25">
      <c r="A174" s="25"/>
      <c r="B174" s="25"/>
      <c r="C174" s="38" t="s">
        <v>94</v>
      </c>
      <c r="D174" s="45">
        <v>0</v>
      </c>
      <c r="E174" s="45">
        <v>0</v>
      </c>
      <c r="F174" s="45">
        <v>0</v>
      </c>
      <c r="G174" s="45">
        <v>0</v>
      </c>
      <c r="H174" s="25"/>
      <c r="I174" s="25"/>
      <c r="J174" s="25"/>
      <c r="K174" s="25"/>
    </row>
    <row r="175" spans="1:11" ht="15" customHeight="1" x14ac:dyDescent="0.25">
      <c r="A175" s="25"/>
      <c r="B175" s="25"/>
      <c r="C175" s="38" t="s">
        <v>95</v>
      </c>
      <c r="D175" s="45">
        <v>0</v>
      </c>
      <c r="E175" s="45">
        <v>0</v>
      </c>
      <c r="F175" s="45">
        <v>0</v>
      </c>
      <c r="G175" s="45">
        <v>0</v>
      </c>
      <c r="H175" s="25"/>
      <c r="I175" s="25"/>
      <c r="J175" s="25"/>
      <c r="K175" s="25"/>
    </row>
    <row r="176" spans="1:11" ht="15" customHeight="1" x14ac:dyDescent="0.25">
      <c r="A176" s="25"/>
      <c r="B176" s="25"/>
      <c r="C176" s="38" t="s">
        <v>97</v>
      </c>
      <c r="D176" s="45">
        <v>0</v>
      </c>
      <c r="E176" s="45">
        <v>0</v>
      </c>
      <c r="F176" s="45">
        <v>0</v>
      </c>
      <c r="G176" s="45">
        <v>0</v>
      </c>
      <c r="H176" s="25"/>
      <c r="I176" s="25"/>
      <c r="J176" s="25"/>
      <c r="K176" s="25"/>
    </row>
    <row r="177" spans="1:11" ht="15" customHeight="1" x14ac:dyDescent="0.25">
      <c r="A177" s="25"/>
      <c r="B177" s="25"/>
      <c r="C177" s="38" t="s">
        <v>83</v>
      </c>
      <c r="D177" s="45">
        <v>0</v>
      </c>
      <c r="E177" s="45">
        <v>0</v>
      </c>
      <c r="F177" s="45">
        <v>0</v>
      </c>
      <c r="G177" s="45">
        <v>0</v>
      </c>
      <c r="H177" s="25"/>
      <c r="I177" s="25"/>
      <c r="J177" s="25"/>
      <c r="K177" s="25"/>
    </row>
    <row r="178" spans="1:11" ht="15" customHeight="1" x14ac:dyDescent="0.25">
      <c r="A178" s="25"/>
      <c r="B178" s="25"/>
      <c r="C178" s="38" t="s">
        <v>92</v>
      </c>
      <c r="D178" s="45">
        <v>0</v>
      </c>
      <c r="E178" s="45">
        <v>0</v>
      </c>
      <c r="F178" s="45">
        <v>0</v>
      </c>
      <c r="G178" s="45">
        <v>0</v>
      </c>
      <c r="H178" s="25"/>
      <c r="I178" s="25"/>
      <c r="J178" s="25"/>
      <c r="K178" s="25"/>
    </row>
    <row r="179" spans="1:11" ht="15" customHeight="1" x14ac:dyDescent="0.25">
      <c r="A179" s="25"/>
      <c r="B179" s="25"/>
      <c r="C179" s="38" t="s">
        <v>93</v>
      </c>
      <c r="D179" s="45">
        <v>0</v>
      </c>
      <c r="E179" s="45">
        <v>0</v>
      </c>
      <c r="F179" s="45">
        <v>0</v>
      </c>
      <c r="G179" s="45">
        <v>0</v>
      </c>
      <c r="H179" s="25"/>
      <c r="I179" s="25"/>
      <c r="J179" s="25"/>
      <c r="K179" s="25"/>
    </row>
    <row r="180" spans="1:11" ht="15" customHeight="1" x14ac:dyDescent="0.25">
      <c r="A180" s="25"/>
      <c r="B180" s="25"/>
      <c r="C180" s="38" t="s">
        <v>94</v>
      </c>
      <c r="D180" s="45">
        <v>0</v>
      </c>
      <c r="E180" s="45">
        <v>0</v>
      </c>
      <c r="F180" s="45">
        <v>0</v>
      </c>
      <c r="G180" s="45">
        <v>0</v>
      </c>
      <c r="H180" s="25"/>
      <c r="I180" s="25"/>
      <c r="J180" s="25"/>
      <c r="K180" s="25"/>
    </row>
    <row r="181" spans="1:11" ht="15" customHeight="1" x14ac:dyDescent="0.25">
      <c r="A181" s="25"/>
      <c r="B181" s="25"/>
      <c r="C181" s="38" t="s">
        <v>95</v>
      </c>
      <c r="D181" s="45">
        <v>0</v>
      </c>
      <c r="E181" s="45">
        <v>0</v>
      </c>
      <c r="F181" s="45">
        <v>0</v>
      </c>
      <c r="G181" s="45">
        <v>0</v>
      </c>
      <c r="H181" s="25"/>
      <c r="I181" s="25"/>
      <c r="J181" s="25"/>
      <c r="K181" s="25"/>
    </row>
    <row r="182" spans="1:11" ht="15" customHeight="1" x14ac:dyDescent="0.25">
      <c r="A182" s="25"/>
      <c r="B182" s="25"/>
      <c r="C182" s="38" t="s">
        <v>98</v>
      </c>
      <c r="D182" s="45">
        <v>0</v>
      </c>
      <c r="E182" s="45">
        <v>0</v>
      </c>
      <c r="F182" s="45">
        <v>0</v>
      </c>
      <c r="G182" s="45">
        <v>0</v>
      </c>
      <c r="H182" s="25"/>
      <c r="I182" s="25"/>
      <c r="J182" s="25"/>
      <c r="K182" s="25"/>
    </row>
    <row r="183" spans="1:11" ht="15" customHeight="1" x14ac:dyDescent="0.25">
      <c r="A183" s="25"/>
      <c r="B183" s="25"/>
      <c r="C183" s="38" t="s">
        <v>99</v>
      </c>
      <c r="D183" s="45">
        <v>0</v>
      </c>
      <c r="E183" s="45">
        <v>0</v>
      </c>
      <c r="F183" s="45">
        <v>0</v>
      </c>
      <c r="G183" s="45">
        <v>0</v>
      </c>
      <c r="H183" s="25"/>
      <c r="I183" s="25"/>
      <c r="J183" s="25"/>
      <c r="K183" s="25"/>
    </row>
    <row r="184" spans="1:11" ht="20.100000000000001" customHeight="1" x14ac:dyDescent="0.25">
      <c r="A184" s="25"/>
      <c r="B184" s="25"/>
      <c r="C184" s="47" t="s">
        <v>69</v>
      </c>
      <c r="D184" s="25"/>
      <c r="E184" s="25"/>
      <c r="F184" s="25"/>
      <c r="G184" s="25"/>
      <c r="H184" s="25"/>
      <c r="I184" s="25"/>
      <c r="J184" s="25"/>
      <c r="K184" s="25"/>
    </row>
  </sheetData>
  <mergeCells count="23">
    <mergeCell ref="D6:G6"/>
    <mergeCell ref="C1:G1"/>
    <mergeCell ref="C2:G2"/>
    <mergeCell ref="D3:G3"/>
    <mergeCell ref="D4:G4"/>
    <mergeCell ref="D5:G5"/>
    <mergeCell ref="C83:G83"/>
    <mergeCell ref="D7:G7"/>
    <mergeCell ref="C8:G8"/>
    <mergeCell ref="C9:G9"/>
    <mergeCell ref="D10:G10"/>
    <mergeCell ref="D18:G18"/>
    <mergeCell ref="C25:G25"/>
    <mergeCell ref="D26:G26"/>
    <mergeCell ref="D27:G27"/>
    <mergeCell ref="D28:G28"/>
    <mergeCell ref="D29:G29"/>
    <mergeCell ref="C38:G38"/>
    <mergeCell ref="D84:G84"/>
    <mergeCell ref="D85:G85"/>
    <mergeCell ref="D86:G86"/>
    <mergeCell ref="D87:G87"/>
    <mergeCell ref="C96:G96"/>
  </mergeCells>
  <pageMargins left="0" right="0" top="0" bottom="0" header="0" footer="0"/>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A09C-F38D-42B4-B9CF-FF9FE5481021}">
  <sheetPr>
    <outlinePr summaryBelow="0"/>
  </sheetPr>
  <dimension ref="A1:K236"/>
  <sheetViews>
    <sheetView view="pageBreakPreview" topLeftCell="B130" zoomScale="60" zoomScaleNormal="100" workbookViewId="0">
      <selection activeCell="F244" sqref="F244"/>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1025</v>
      </c>
      <c r="E3" s="1570"/>
      <c r="F3" s="1570"/>
      <c r="G3" s="1570"/>
      <c r="H3" s="25"/>
      <c r="I3" s="25"/>
      <c r="J3" s="25"/>
      <c r="K3" s="25"/>
    </row>
    <row r="4" spans="1:11" ht="14.1" customHeight="1" x14ac:dyDescent="0.25">
      <c r="A4" s="25"/>
      <c r="B4" s="25"/>
      <c r="C4" s="27" t="s">
        <v>4</v>
      </c>
      <c r="D4" s="1569" t="s">
        <v>1026</v>
      </c>
      <c r="E4" s="1570"/>
      <c r="F4" s="1570"/>
      <c r="G4" s="1570"/>
      <c r="H4" s="25"/>
      <c r="I4" s="25"/>
      <c r="J4" s="25"/>
      <c r="K4" s="25"/>
    </row>
    <row r="5" spans="1:11" ht="14.1" customHeight="1" x14ac:dyDescent="0.25">
      <c r="A5" s="25"/>
      <c r="B5" s="25"/>
      <c r="C5" s="27" t="s">
        <v>6</v>
      </c>
      <c r="D5" s="1569" t="s">
        <v>1027</v>
      </c>
      <c r="E5" s="1570"/>
      <c r="F5" s="1570"/>
      <c r="G5" s="1570"/>
      <c r="H5" s="25"/>
      <c r="I5" s="25"/>
      <c r="J5" s="25"/>
      <c r="K5" s="25"/>
    </row>
    <row r="6" spans="1:11" ht="14.1" customHeight="1" x14ac:dyDescent="0.25">
      <c r="A6" s="25"/>
      <c r="B6" s="25"/>
      <c r="C6" s="27" t="s">
        <v>8</v>
      </c>
      <c r="D6" s="1569" t="s">
        <v>426</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20.100000000000001" customHeight="1" x14ac:dyDescent="0.25">
      <c r="A9" s="25"/>
      <c r="B9" s="25"/>
      <c r="C9" s="1581" t="s">
        <v>1028</v>
      </c>
      <c r="D9" s="1582"/>
      <c r="E9" s="1582"/>
      <c r="F9" s="1582"/>
      <c r="G9" s="1582"/>
      <c r="H9" s="25"/>
      <c r="I9" s="25"/>
      <c r="J9" s="25"/>
      <c r="K9" s="25"/>
    </row>
    <row r="10" spans="1:11" ht="30.95" customHeight="1" x14ac:dyDescent="0.25">
      <c r="A10" s="25"/>
      <c r="B10" s="25"/>
      <c r="C10" s="28" t="s">
        <v>14</v>
      </c>
      <c r="D10" s="1583" t="s">
        <v>1029</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14.1" customHeight="1" x14ac:dyDescent="0.25">
      <c r="A13" s="25"/>
      <c r="B13" s="25"/>
      <c r="C13" s="38" t="s">
        <v>1030</v>
      </c>
      <c r="D13" s="39" t="s">
        <v>272</v>
      </c>
      <c r="E13" s="39" t="s">
        <v>272</v>
      </c>
      <c r="F13" s="39" t="s">
        <v>272</v>
      </c>
      <c r="G13" s="39" t="s">
        <v>272</v>
      </c>
      <c r="H13" s="25"/>
      <c r="I13" s="25"/>
      <c r="J13" s="25"/>
      <c r="K13" s="25"/>
    </row>
    <row r="14" spans="1:11" ht="72" customHeight="1" x14ac:dyDescent="0.25">
      <c r="A14" s="25"/>
      <c r="B14" s="25"/>
      <c r="C14" s="28" t="s">
        <v>24</v>
      </c>
      <c r="D14" s="1583" t="s">
        <v>1031</v>
      </c>
      <c r="E14" s="1584"/>
      <c r="F14" s="1584"/>
      <c r="G14" s="1584"/>
      <c r="H14" s="25"/>
      <c r="I14" s="25"/>
      <c r="J14" s="25"/>
      <c r="K14" s="25"/>
    </row>
    <row r="15" spans="1:11" ht="27.95" customHeight="1" x14ac:dyDescent="0.25">
      <c r="A15" s="25"/>
      <c r="B15" s="25"/>
      <c r="C15" s="38" t="s">
        <v>26</v>
      </c>
      <c r="D15" s="48">
        <v>2023</v>
      </c>
      <c r="E15" s="48">
        <v>2024</v>
      </c>
      <c r="F15" s="48">
        <v>2025</v>
      </c>
      <c r="G15" s="48">
        <v>2026</v>
      </c>
      <c r="H15" s="25"/>
      <c r="I15" s="25"/>
      <c r="J15" s="25"/>
      <c r="K15" s="25"/>
    </row>
    <row r="16" spans="1:11" ht="14.1" customHeight="1" x14ac:dyDescent="0.25">
      <c r="A16" s="25"/>
      <c r="B16" s="25"/>
      <c r="C16" s="49"/>
      <c r="D16" s="50" t="s">
        <v>17</v>
      </c>
      <c r="E16" s="50" t="s">
        <v>18</v>
      </c>
      <c r="F16" s="50" t="s">
        <v>18</v>
      </c>
      <c r="G16" s="50" t="s">
        <v>18</v>
      </c>
      <c r="H16" s="25"/>
      <c r="I16" s="25"/>
      <c r="J16" s="25"/>
      <c r="K16" s="25"/>
    </row>
    <row r="17" spans="1:11" ht="20.100000000000001" customHeight="1" x14ac:dyDescent="0.25">
      <c r="A17" s="25"/>
      <c r="B17" s="25"/>
      <c r="C17" s="38" t="s">
        <v>1032</v>
      </c>
      <c r="D17" s="39" t="s">
        <v>238</v>
      </c>
      <c r="E17" s="39" t="s">
        <v>238</v>
      </c>
      <c r="F17" s="39" t="s">
        <v>238</v>
      </c>
      <c r="G17" s="39" t="s">
        <v>238</v>
      </c>
      <c r="H17" s="25"/>
      <c r="I17" s="25"/>
      <c r="J17" s="25"/>
      <c r="K17" s="25"/>
    </row>
    <row r="18" spans="1:11" ht="20.100000000000001" customHeight="1" x14ac:dyDescent="0.25">
      <c r="A18" s="25"/>
      <c r="B18" s="25"/>
      <c r="C18" s="38" t="s">
        <v>1033</v>
      </c>
      <c r="D18" s="39" t="s">
        <v>142</v>
      </c>
      <c r="E18" s="39" t="s">
        <v>142</v>
      </c>
      <c r="F18" s="39" t="s">
        <v>142</v>
      </c>
      <c r="G18" s="39" t="s">
        <v>142</v>
      </c>
      <c r="H18" s="25"/>
      <c r="I18" s="25"/>
      <c r="J18" s="25"/>
      <c r="K18" s="25"/>
    </row>
    <row r="19" spans="1:11" ht="20.100000000000001" customHeight="1" x14ac:dyDescent="0.25">
      <c r="A19" s="25"/>
      <c r="B19" s="25"/>
      <c r="C19" s="38" t="s">
        <v>1034</v>
      </c>
      <c r="D19" s="39" t="s">
        <v>144</v>
      </c>
      <c r="E19" s="39" t="s">
        <v>144</v>
      </c>
      <c r="F19" s="39" t="s">
        <v>144</v>
      </c>
      <c r="G19" s="39" t="s">
        <v>144</v>
      </c>
      <c r="H19" s="25"/>
      <c r="I19" s="25"/>
      <c r="J19" s="25"/>
      <c r="K19" s="25"/>
    </row>
    <row r="20" spans="1:11" ht="14.1" customHeight="1" x14ac:dyDescent="0.25">
      <c r="A20" s="25"/>
      <c r="B20" s="25"/>
      <c r="C20" s="1585" t="s">
        <v>47</v>
      </c>
      <c r="D20" s="1586"/>
      <c r="E20" s="1586"/>
      <c r="F20" s="1586"/>
      <c r="G20" s="1586"/>
      <c r="H20" s="25"/>
      <c r="I20" s="25"/>
      <c r="J20" s="25"/>
      <c r="K20" s="25"/>
    </row>
    <row r="21" spans="1:11" ht="14.1" customHeight="1" x14ac:dyDescent="0.25">
      <c r="A21" s="25"/>
      <c r="B21" s="25"/>
      <c r="C21" s="29" t="s">
        <v>1035</v>
      </c>
      <c r="D21" s="1585" t="s">
        <v>1036</v>
      </c>
      <c r="E21" s="1586"/>
      <c r="F21" s="1586"/>
      <c r="G21" s="1586"/>
      <c r="H21" s="25"/>
      <c r="I21" s="25"/>
      <c r="J21" s="25"/>
      <c r="K21" s="25"/>
    </row>
    <row r="22" spans="1:11" ht="27" customHeight="1" x14ac:dyDescent="0.25">
      <c r="A22" s="25"/>
      <c r="B22" s="25"/>
      <c r="C22" s="30" t="s">
        <v>50</v>
      </c>
      <c r="D22" s="1575" t="s">
        <v>1037</v>
      </c>
      <c r="E22" s="1576"/>
      <c r="F22" s="1576"/>
      <c r="G22" s="1576"/>
      <c r="H22" s="25"/>
      <c r="I22" s="25"/>
      <c r="J22" s="25"/>
      <c r="K22" s="25"/>
    </row>
    <row r="23" spans="1:11" ht="27" customHeight="1" x14ac:dyDescent="0.25">
      <c r="A23" s="25"/>
      <c r="B23" s="25"/>
      <c r="C23" s="31" t="s">
        <v>52</v>
      </c>
      <c r="D23" s="1587" t="s">
        <v>1038</v>
      </c>
      <c r="E23" s="1588"/>
      <c r="F23" s="1588"/>
      <c r="G23" s="1588"/>
      <c r="H23" s="25"/>
      <c r="I23" s="25"/>
      <c r="J23" s="25"/>
      <c r="K23" s="25"/>
    </row>
    <row r="24" spans="1:11" ht="27" customHeight="1" x14ac:dyDescent="0.25">
      <c r="A24" s="25"/>
      <c r="B24" s="25"/>
      <c r="C24" s="31" t="s">
        <v>54</v>
      </c>
      <c r="D24" s="1587" t="s">
        <v>1039</v>
      </c>
      <c r="E24" s="1588"/>
      <c r="F24" s="1588"/>
      <c r="G24" s="1588"/>
      <c r="H24" s="25"/>
      <c r="I24" s="25"/>
      <c r="J24" s="25"/>
      <c r="K24" s="25"/>
    </row>
    <row r="25" spans="1:11" ht="15" customHeight="1" x14ac:dyDescent="0.25">
      <c r="A25" s="25"/>
      <c r="B25" s="25"/>
      <c r="C25" s="32"/>
      <c r="D25" s="33">
        <v>2023</v>
      </c>
      <c r="E25" s="33">
        <v>2024</v>
      </c>
      <c r="F25" s="33">
        <v>2025</v>
      </c>
      <c r="G25" s="33">
        <v>2026</v>
      </c>
      <c r="H25" s="25"/>
      <c r="I25" s="25"/>
      <c r="J25" s="25"/>
      <c r="K25" s="25"/>
    </row>
    <row r="26" spans="1:11" ht="15" customHeight="1" x14ac:dyDescent="0.25">
      <c r="A26" s="25"/>
      <c r="B26" s="25"/>
      <c r="C26" s="34"/>
      <c r="D26" s="35" t="s">
        <v>17</v>
      </c>
      <c r="E26" s="35" t="s">
        <v>18</v>
      </c>
      <c r="F26" s="35" t="s">
        <v>18</v>
      </c>
      <c r="G26" s="35" t="s">
        <v>18</v>
      </c>
      <c r="H26" s="25"/>
      <c r="I26" s="25"/>
      <c r="J26" s="25"/>
      <c r="K26" s="25"/>
    </row>
    <row r="27" spans="1:11" ht="14.1" customHeight="1" x14ac:dyDescent="0.25">
      <c r="A27" s="25"/>
      <c r="B27" s="25"/>
      <c r="C27" s="38" t="s">
        <v>56</v>
      </c>
      <c r="D27" s="39" t="s">
        <v>1040</v>
      </c>
      <c r="E27" s="39" t="s">
        <v>1041</v>
      </c>
      <c r="F27" s="39" t="s">
        <v>1041</v>
      </c>
      <c r="G27" s="39" t="s">
        <v>1041</v>
      </c>
      <c r="H27" s="25"/>
      <c r="I27" s="25"/>
      <c r="J27" s="25"/>
      <c r="K27" s="25"/>
    </row>
    <row r="28" spans="1:11" ht="14.1" customHeight="1" x14ac:dyDescent="0.25">
      <c r="A28" s="25"/>
      <c r="B28" s="25"/>
      <c r="C28" s="38" t="s">
        <v>59</v>
      </c>
      <c r="D28" s="39" t="s">
        <v>1042</v>
      </c>
      <c r="E28" s="39" t="s">
        <v>1043</v>
      </c>
      <c r="F28" s="39" t="s">
        <v>1044</v>
      </c>
      <c r="G28" s="39" t="s">
        <v>1045</v>
      </c>
      <c r="H28" s="25"/>
      <c r="I28" s="25"/>
      <c r="J28" s="25"/>
      <c r="K28" s="25"/>
    </row>
    <row r="29" spans="1:11" ht="14.1" customHeight="1" x14ac:dyDescent="0.25">
      <c r="A29" s="25"/>
      <c r="B29" s="25"/>
      <c r="C29" s="38" t="s">
        <v>63</v>
      </c>
      <c r="D29" s="39" t="s">
        <v>1046</v>
      </c>
      <c r="E29" s="39" t="s">
        <v>1047</v>
      </c>
      <c r="F29" s="39" t="s">
        <v>1013</v>
      </c>
      <c r="G29" s="39" t="s">
        <v>1048</v>
      </c>
      <c r="H29" s="25"/>
      <c r="I29" s="25"/>
      <c r="J29" s="25"/>
      <c r="K29" s="25"/>
    </row>
    <row r="30" spans="1:11" ht="14.1" customHeight="1" x14ac:dyDescent="0.25">
      <c r="A30" s="25"/>
      <c r="B30" s="25"/>
      <c r="C30" s="38" t="s">
        <v>68</v>
      </c>
      <c r="D30" s="39" t="s">
        <v>69</v>
      </c>
      <c r="E30" s="39" t="s">
        <v>151</v>
      </c>
      <c r="F30" s="39" t="s">
        <v>75</v>
      </c>
      <c r="G30" s="39" t="s">
        <v>75</v>
      </c>
      <c r="H30" s="25"/>
      <c r="I30" s="25"/>
      <c r="J30" s="25"/>
      <c r="K30" s="25"/>
    </row>
    <row r="31" spans="1:11" ht="14.1" customHeight="1" x14ac:dyDescent="0.25">
      <c r="A31" s="25"/>
      <c r="B31" s="25"/>
      <c r="C31" s="38" t="s">
        <v>73</v>
      </c>
      <c r="D31" s="39" t="s">
        <v>69</v>
      </c>
      <c r="E31" s="39" t="s">
        <v>956</v>
      </c>
      <c r="F31" s="39" t="s">
        <v>1049</v>
      </c>
      <c r="G31" s="39" t="s">
        <v>1050</v>
      </c>
      <c r="H31" s="25"/>
      <c r="I31" s="25"/>
      <c r="J31" s="25"/>
      <c r="K31" s="25"/>
    </row>
    <row r="32" spans="1:11" ht="14.1" customHeight="1" x14ac:dyDescent="0.25">
      <c r="A32" s="25"/>
      <c r="B32" s="25"/>
      <c r="C32" s="38" t="s">
        <v>77</v>
      </c>
      <c r="D32" s="39" t="s">
        <v>69</v>
      </c>
      <c r="E32" s="39" t="s">
        <v>1051</v>
      </c>
      <c r="F32" s="39" t="s">
        <v>1049</v>
      </c>
      <c r="G32" s="39" t="s">
        <v>1050</v>
      </c>
      <c r="H32" s="25"/>
      <c r="I32" s="25"/>
      <c r="J32" s="25"/>
      <c r="K32" s="25"/>
    </row>
    <row r="33" spans="1:11" ht="14.1" customHeight="1" x14ac:dyDescent="0.25">
      <c r="A33" s="25"/>
      <c r="B33" s="25"/>
      <c r="C33" s="1589" t="s">
        <v>81</v>
      </c>
      <c r="D33" s="1590"/>
      <c r="E33" s="1590"/>
      <c r="F33" s="1590"/>
      <c r="G33" s="1590"/>
      <c r="H33" s="25"/>
      <c r="I33" s="25"/>
      <c r="J33" s="25"/>
      <c r="K33" s="25"/>
    </row>
    <row r="34" spans="1:11" ht="14.1" customHeight="1" x14ac:dyDescent="0.25">
      <c r="A34" s="25"/>
      <c r="B34" s="25"/>
      <c r="C34" s="32"/>
      <c r="D34" s="33">
        <v>2023</v>
      </c>
      <c r="E34" s="33">
        <v>2024</v>
      </c>
      <c r="F34" s="33">
        <v>2025</v>
      </c>
      <c r="G34" s="33">
        <v>2026</v>
      </c>
      <c r="H34" s="25"/>
      <c r="I34" s="25"/>
      <c r="J34" s="25"/>
      <c r="K34" s="25"/>
    </row>
    <row r="35" spans="1:11" ht="14.1" customHeight="1" x14ac:dyDescent="0.25">
      <c r="A35" s="25"/>
      <c r="B35" s="25"/>
      <c r="C35" s="34"/>
      <c r="D35" s="35" t="s">
        <v>17</v>
      </c>
      <c r="E35" s="35" t="s">
        <v>18</v>
      </c>
      <c r="F35" s="35" t="s">
        <v>18</v>
      </c>
      <c r="G35" s="35" t="s">
        <v>18</v>
      </c>
      <c r="H35" s="25"/>
      <c r="I35" s="25"/>
      <c r="J35" s="25"/>
      <c r="K35" s="25"/>
    </row>
    <row r="36" spans="1:11" ht="14.1" customHeight="1" x14ac:dyDescent="0.25">
      <c r="A36" s="25"/>
      <c r="B36" s="25"/>
      <c r="C36" s="40" t="s">
        <v>82</v>
      </c>
      <c r="D36" s="41">
        <v>0</v>
      </c>
      <c r="E36" s="41">
        <v>117076000</v>
      </c>
      <c r="F36" s="41">
        <v>117076000</v>
      </c>
      <c r="G36" s="41">
        <v>117076000</v>
      </c>
      <c r="H36" s="25"/>
      <c r="I36" s="25"/>
      <c r="J36" s="25"/>
      <c r="K36" s="25"/>
    </row>
    <row r="37" spans="1:11" ht="14.1" customHeight="1" x14ac:dyDescent="0.25">
      <c r="A37" s="25"/>
      <c r="B37" s="25"/>
      <c r="C37" s="40" t="s">
        <v>83</v>
      </c>
      <c r="D37" s="41">
        <v>0</v>
      </c>
      <c r="E37" s="41">
        <v>117076000</v>
      </c>
      <c r="F37" s="41">
        <v>117076000</v>
      </c>
      <c r="G37" s="41">
        <v>117076000</v>
      </c>
      <c r="H37" s="25"/>
      <c r="I37" s="25"/>
      <c r="J37" s="25"/>
      <c r="K37" s="25"/>
    </row>
    <row r="38" spans="1:11" ht="14.1" customHeight="1" x14ac:dyDescent="0.25">
      <c r="A38" s="25"/>
      <c r="B38" s="25"/>
      <c r="C38" s="40" t="s">
        <v>84</v>
      </c>
      <c r="D38" s="41">
        <v>0</v>
      </c>
      <c r="E38" s="41">
        <v>0</v>
      </c>
      <c r="F38" s="41">
        <v>0</v>
      </c>
      <c r="G38" s="41">
        <v>0</v>
      </c>
      <c r="H38" s="25"/>
      <c r="I38" s="25"/>
      <c r="J38" s="25"/>
      <c r="K38" s="25"/>
    </row>
    <row r="39" spans="1:11" ht="14.1" customHeight="1" x14ac:dyDescent="0.25">
      <c r="A39" s="25"/>
      <c r="B39" s="25"/>
      <c r="C39" s="40" t="s">
        <v>85</v>
      </c>
      <c r="D39" s="41">
        <v>0</v>
      </c>
      <c r="E39" s="41">
        <v>15441000</v>
      </c>
      <c r="F39" s="41">
        <v>15441000</v>
      </c>
      <c r="G39" s="41">
        <v>15441000</v>
      </c>
      <c r="H39" s="25"/>
      <c r="I39" s="25"/>
      <c r="J39" s="25"/>
      <c r="K39" s="25"/>
    </row>
    <row r="40" spans="1:11" ht="14.1" customHeight="1" x14ac:dyDescent="0.25">
      <c r="A40" s="25"/>
      <c r="B40" s="25"/>
      <c r="C40" s="40" t="s">
        <v>83</v>
      </c>
      <c r="D40" s="41">
        <v>0</v>
      </c>
      <c r="E40" s="41">
        <v>15441000</v>
      </c>
      <c r="F40" s="41">
        <v>15441000</v>
      </c>
      <c r="G40" s="41">
        <v>15441000</v>
      </c>
      <c r="H40" s="25"/>
      <c r="I40" s="25"/>
      <c r="J40" s="25"/>
      <c r="K40" s="25"/>
    </row>
    <row r="41" spans="1:11" ht="14.1" customHeight="1" x14ac:dyDescent="0.25">
      <c r="A41" s="25"/>
      <c r="B41" s="25"/>
      <c r="C41" s="40" t="s">
        <v>84</v>
      </c>
      <c r="D41" s="41">
        <v>0</v>
      </c>
      <c r="E41" s="41">
        <v>0</v>
      </c>
      <c r="F41" s="41">
        <v>0</v>
      </c>
      <c r="G41" s="41">
        <v>0</v>
      </c>
      <c r="H41" s="25"/>
      <c r="I41" s="25"/>
      <c r="J41" s="25"/>
      <c r="K41" s="25"/>
    </row>
    <row r="42" spans="1:11" ht="14.1" customHeight="1" x14ac:dyDescent="0.25">
      <c r="A42" s="25"/>
      <c r="B42" s="25"/>
      <c r="C42" s="40" t="s">
        <v>86</v>
      </c>
      <c r="D42" s="41">
        <v>0</v>
      </c>
      <c r="E42" s="41">
        <v>25483000</v>
      </c>
      <c r="F42" s="41">
        <v>27483000</v>
      </c>
      <c r="G42" s="41">
        <v>27983000</v>
      </c>
      <c r="H42" s="25"/>
      <c r="I42" s="25"/>
      <c r="J42" s="25"/>
      <c r="K42" s="25"/>
    </row>
    <row r="43" spans="1:11" ht="14.1" customHeight="1" x14ac:dyDescent="0.25">
      <c r="A43" s="25"/>
      <c r="B43" s="25"/>
      <c r="C43" s="40" t="s">
        <v>83</v>
      </c>
      <c r="D43" s="41">
        <v>0</v>
      </c>
      <c r="E43" s="41">
        <v>25483000</v>
      </c>
      <c r="F43" s="41">
        <v>27483000</v>
      </c>
      <c r="G43" s="41">
        <v>27983000</v>
      </c>
      <c r="H43" s="25"/>
      <c r="I43" s="25"/>
      <c r="J43" s="25"/>
      <c r="K43" s="25"/>
    </row>
    <row r="44" spans="1:11" ht="14.1" customHeight="1" x14ac:dyDescent="0.25">
      <c r="A44" s="25"/>
      <c r="B44" s="25"/>
      <c r="C44" s="40" t="s">
        <v>84</v>
      </c>
      <c r="D44" s="41">
        <v>0</v>
      </c>
      <c r="E44" s="41">
        <v>0</v>
      </c>
      <c r="F44" s="41">
        <v>0</v>
      </c>
      <c r="G44" s="41">
        <v>0</v>
      </c>
      <c r="H44" s="25"/>
      <c r="I44" s="25"/>
      <c r="J44" s="25"/>
      <c r="K44" s="25"/>
    </row>
    <row r="45" spans="1:11" ht="14.1" customHeight="1" x14ac:dyDescent="0.25">
      <c r="A45" s="25"/>
      <c r="B45" s="25"/>
      <c r="C45" s="40" t="s">
        <v>87</v>
      </c>
      <c r="D45" s="41">
        <v>0</v>
      </c>
      <c r="E45" s="41">
        <v>0</v>
      </c>
      <c r="F45" s="41">
        <v>0</v>
      </c>
      <c r="G45" s="41">
        <v>0</v>
      </c>
      <c r="H45" s="25"/>
      <c r="I45" s="25"/>
      <c r="J45" s="25"/>
      <c r="K45" s="25"/>
    </row>
    <row r="46" spans="1:11" ht="14.1" customHeight="1" x14ac:dyDescent="0.25">
      <c r="A46" s="25"/>
      <c r="B46" s="25"/>
      <c r="C46" s="40" t="s">
        <v>83</v>
      </c>
      <c r="D46" s="41">
        <v>0</v>
      </c>
      <c r="E46" s="41">
        <v>0</v>
      </c>
      <c r="F46" s="41">
        <v>0</v>
      </c>
      <c r="G46" s="41">
        <v>0</v>
      </c>
      <c r="H46" s="25"/>
      <c r="I46" s="25"/>
      <c r="J46" s="25"/>
      <c r="K46" s="25"/>
    </row>
    <row r="47" spans="1:11" ht="14.1" customHeight="1" x14ac:dyDescent="0.25">
      <c r="A47" s="25"/>
      <c r="B47" s="25"/>
      <c r="C47" s="40" t="s">
        <v>84</v>
      </c>
      <c r="D47" s="41">
        <v>0</v>
      </c>
      <c r="E47" s="41">
        <v>0</v>
      </c>
      <c r="F47" s="41">
        <v>0</v>
      </c>
      <c r="G47" s="41">
        <v>0</v>
      </c>
      <c r="H47" s="25"/>
      <c r="I47" s="25"/>
      <c r="J47" s="25"/>
      <c r="K47" s="25"/>
    </row>
    <row r="48" spans="1:11" ht="14.1" customHeight="1" x14ac:dyDescent="0.25">
      <c r="A48" s="25"/>
      <c r="B48" s="25"/>
      <c r="C48" s="40" t="s">
        <v>88</v>
      </c>
      <c r="D48" s="41">
        <v>0</v>
      </c>
      <c r="E48" s="41">
        <v>0</v>
      </c>
      <c r="F48" s="41">
        <v>0</v>
      </c>
      <c r="G48" s="41">
        <v>0</v>
      </c>
      <c r="H48" s="25"/>
      <c r="I48" s="25"/>
      <c r="J48" s="25"/>
      <c r="K48" s="25"/>
    </row>
    <row r="49" spans="1:11" ht="14.1" customHeight="1" x14ac:dyDescent="0.25">
      <c r="A49" s="25"/>
      <c r="B49" s="25"/>
      <c r="C49" s="40" t="s">
        <v>83</v>
      </c>
      <c r="D49" s="41">
        <v>0</v>
      </c>
      <c r="E49" s="41">
        <v>0</v>
      </c>
      <c r="F49" s="41">
        <v>0</v>
      </c>
      <c r="G49" s="41">
        <v>0</v>
      </c>
      <c r="H49" s="25"/>
      <c r="I49" s="25"/>
      <c r="J49" s="25"/>
      <c r="K49" s="25"/>
    </row>
    <row r="50" spans="1:11" ht="14.1" customHeight="1" x14ac:dyDescent="0.25">
      <c r="A50" s="25"/>
      <c r="B50" s="25"/>
      <c r="C50" s="40" t="s">
        <v>84</v>
      </c>
      <c r="D50" s="41">
        <v>0</v>
      </c>
      <c r="E50" s="41">
        <v>0</v>
      </c>
      <c r="F50" s="41">
        <v>0</v>
      </c>
      <c r="G50" s="41">
        <v>0</v>
      </c>
      <c r="H50" s="25"/>
      <c r="I50" s="25"/>
      <c r="J50" s="25"/>
      <c r="K50" s="25"/>
    </row>
    <row r="51" spans="1:11" ht="14.1" customHeight="1" x14ac:dyDescent="0.25">
      <c r="A51" s="25"/>
      <c r="B51" s="25"/>
      <c r="C51" s="40" t="s">
        <v>89</v>
      </c>
      <c r="D51" s="41">
        <v>0</v>
      </c>
      <c r="E51" s="41">
        <v>0</v>
      </c>
      <c r="F51" s="41">
        <v>0</v>
      </c>
      <c r="G51" s="41">
        <v>0</v>
      </c>
      <c r="H51" s="25"/>
      <c r="I51" s="25"/>
      <c r="J51" s="25"/>
      <c r="K51" s="25"/>
    </row>
    <row r="52" spans="1:11" ht="14.1" customHeight="1" x14ac:dyDescent="0.25">
      <c r="A52" s="25"/>
      <c r="B52" s="25"/>
      <c r="C52" s="40" t="s">
        <v>83</v>
      </c>
      <c r="D52" s="41">
        <v>0</v>
      </c>
      <c r="E52" s="41">
        <v>0</v>
      </c>
      <c r="F52" s="41">
        <v>0</v>
      </c>
      <c r="G52" s="41">
        <v>0</v>
      </c>
      <c r="H52" s="25"/>
      <c r="I52" s="25"/>
      <c r="J52" s="25"/>
      <c r="K52" s="25"/>
    </row>
    <row r="53" spans="1:11" ht="14.1" customHeight="1" x14ac:dyDescent="0.25">
      <c r="A53" s="25"/>
      <c r="B53" s="25"/>
      <c r="C53" s="40" t="s">
        <v>84</v>
      </c>
      <c r="D53" s="41">
        <v>0</v>
      </c>
      <c r="E53" s="41">
        <v>0</v>
      </c>
      <c r="F53" s="41">
        <v>0</v>
      </c>
      <c r="G53" s="41">
        <v>0</v>
      </c>
      <c r="H53" s="25"/>
      <c r="I53" s="25"/>
      <c r="J53" s="25"/>
      <c r="K53" s="25"/>
    </row>
    <row r="54" spans="1:11" ht="14.1" customHeight="1" x14ac:dyDescent="0.25">
      <c r="A54" s="25"/>
      <c r="B54" s="25"/>
      <c r="C54" s="40" t="s">
        <v>90</v>
      </c>
      <c r="D54" s="41">
        <v>0</v>
      </c>
      <c r="E54" s="41">
        <v>0</v>
      </c>
      <c r="F54" s="41">
        <v>0</v>
      </c>
      <c r="G54" s="41">
        <v>0</v>
      </c>
      <c r="H54" s="25"/>
      <c r="I54" s="25"/>
      <c r="J54" s="25"/>
      <c r="K54" s="25"/>
    </row>
    <row r="55" spans="1:11" ht="14.1" customHeight="1" x14ac:dyDescent="0.25">
      <c r="A55" s="25"/>
      <c r="B55" s="25"/>
      <c r="C55" s="40" t="s">
        <v>83</v>
      </c>
      <c r="D55" s="41">
        <v>0</v>
      </c>
      <c r="E55" s="41">
        <v>0</v>
      </c>
      <c r="F55" s="41">
        <v>0</v>
      </c>
      <c r="G55" s="41">
        <v>0</v>
      </c>
      <c r="H55" s="25"/>
      <c r="I55" s="25"/>
      <c r="J55" s="25"/>
      <c r="K55" s="25"/>
    </row>
    <row r="56" spans="1:11" ht="14.1" customHeight="1" x14ac:dyDescent="0.25">
      <c r="A56" s="25"/>
      <c r="B56" s="25"/>
      <c r="C56" s="40" t="s">
        <v>84</v>
      </c>
      <c r="D56" s="41">
        <v>0</v>
      </c>
      <c r="E56" s="41">
        <v>0</v>
      </c>
      <c r="F56" s="41">
        <v>0</v>
      </c>
      <c r="G56" s="41">
        <v>0</v>
      </c>
      <c r="H56" s="25"/>
      <c r="I56" s="25"/>
      <c r="J56" s="25"/>
      <c r="K56" s="25"/>
    </row>
    <row r="57" spans="1:11" ht="14.1" customHeight="1" x14ac:dyDescent="0.25">
      <c r="A57" s="25"/>
      <c r="B57" s="25"/>
      <c r="C57" s="40" t="s">
        <v>91</v>
      </c>
      <c r="D57" s="41">
        <v>0</v>
      </c>
      <c r="E57" s="41">
        <v>0</v>
      </c>
      <c r="F57" s="41">
        <v>0</v>
      </c>
      <c r="G57" s="41">
        <v>0</v>
      </c>
      <c r="H57" s="25"/>
      <c r="I57" s="25"/>
      <c r="J57" s="25"/>
      <c r="K57" s="25"/>
    </row>
    <row r="58" spans="1:11" ht="14.1" customHeight="1" x14ac:dyDescent="0.25">
      <c r="A58" s="25"/>
      <c r="B58" s="25"/>
      <c r="C58" s="40" t="s">
        <v>83</v>
      </c>
      <c r="D58" s="41">
        <v>0</v>
      </c>
      <c r="E58" s="41">
        <v>0</v>
      </c>
      <c r="F58" s="41">
        <v>0</v>
      </c>
      <c r="G58" s="41">
        <v>0</v>
      </c>
      <c r="H58" s="25"/>
      <c r="I58" s="25"/>
      <c r="J58" s="25"/>
      <c r="K58" s="25"/>
    </row>
    <row r="59" spans="1:11" ht="14.1" customHeight="1" x14ac:dyDescent="0.25">
      <c r="A59" s="25"/>
      <c r="B59" s="25"/>
      <c r="C59" s="40" t="s">
        <v>92</v>
      </c>
      <c r="D59" s="41">
        <v>0</v>
      </c>
      <c r="E59" s="41">
        <v>0</v>
      </c>
      <c r="F59" s="41">
        <v>0</v>
      </c>
      <c r="G59" s="41">
        <v>0</v>
      </c>
      <c r="H59" s="25"/>
      <c r="I59" s="25"/>
      <c r="J59" s="25"/>
      <c r="K59" s="25"/>
    </row>
    <row r="60" spans="1:11" ht="14.1" customHeight="1" x14ac:dyDescent="0.25">
      <c r="A60" s="25"/>
      <c r="B60" s="25"/>
      <c r="C60" s="40" t="s">
        <v>93</v>
      </c>
      <c r="D60" s="41">
        <v>0</v>
      </c>
      <c r="E60" s="41">
        <v>0</v>
      </c>
      <c r="F60" s="41">
        <v>0</v>
      </c>
      <c r="G60" s="41">
        <v>0</v>
      </c>
      <c r="H60" s="25"/>
      <c r="I60" s="25"/>
      <c r="J60" s="25"/>
      <c r="K60" s="25"/>
    </row>
    <row r="61" spans="1:11" ht="14.1" customHeight="1" x14ac:dyDescent="0.25">
      <c r="A61" s="25"/>
      <c r="B61" s="25"/>
      <c r="C61" s="40" t="s">
        <v>94</v>
      </c>
      <c r="D61" s="41">
        <v>0</v>
      </c>
      <c r="E61" s="41">
        <v>0</v>
      </c>
      <c r="F61" s="41">
        <v>0</v>
      </c>
      <c r="G61" s="41">
        <v>0</v>
      </c>
      <c r="H61" s="25"/>
      <c r="I61" s="25"/>
      <c r="J61" s="25"/>
      <c r="K61" s="25"/>
    </row>
    <row r="62" spans="1:11" ht="14.1" customHeight="1" x14ac:dyDescent="0.25">
      <c r="A62" s="25"/>
      <c r="B62" s="25"/>
      <c r="C62" s="40" t="s">
        <v>95</v>
      </c>
      <c r="D62" s="41">
        <v>0</v>
      </c>
      <c r="E62" s="41">
        <v>0</v>
      </c>
      <c r="F62" s="41">
        <v>0</v>
      </c>
      <c r="G62" s="41">
        <v>0</v>
      </c>
      <c r="H62" s="25"/>
      <c r="I62" s="25"/>
      <c r="J62" s="25"/>
      <c r="K62" s="25"/>
    </row>
    <row r="63" spans="1:11" ht="14.1" customHeight="1" x14ac:dyDescent="0.25">
      <c r="A63" s="25"/>
      <c r="B63" s="25"/>
      <c r="C63" s="40" t="s">
        <v>96</v>
      </c>
      <c r="D63" s="41">
        <v>0</v>
      </c>
      <c r="E63" s="41">
        <v>0</v>
      </c>
      <c r="F63" s="41">
        <v>0</v>
      </c>
      <c r="G63" s="41">
        <v>0</v>
      </c>
      <c r="H63" s="25"/>
      <c r="I63" s="25"/>
      <c r="J63" s="25"/>
      <c r="K63" s="25"/>
    </row>
    <row r="64" spans="1:11" ht="14.1" customHeight="1" x14ac:dyDescent="0.25">
      <c r="A64" s="25"/>
      <c r="B64" s="25"/>
      <c r="C64" s="40" t="s">
        <v>83</v>
      </c>
      <c r="D64" s="41">
        <v>0</v>
      </c>
      <c r="E64" s="41">
        <v>0</v>
      </c>
      <c r="F64" s="41">
        <v>0</v>
      </c>
      <c r="G64" s="41">
        <v>0</v>
      </c>
      <c r="H64" s="25"/>
      <c r="I64" s="25"/>
      <c r="J64" s="25"/>
      <c r="K64" s="25"/>
    </row>
    <row r="65" spans="1:11" ht="14.1" customHeight="1" x14ac:dyDescent="0.25">
      <c r="A65" s="25"/>
      <c r="B65" s="25"/>
      <c r="C65" s="40" t="s">
        <v>92</v>
      </c>
      <c r="D65" s="41">
        <v>0</v>
      </c>
      <c r="E65" s="41">
        <v>0</v>
      </c>
      <c r="F65" s="41">
        <v>0</v>
      </c>
      <c r="G65" s="41">
        <v>0</v>
      </c>
      <c r="H65" s="25"/>
      <c r="I65" s="25"/>
      <c r="J65" s="25"/>
      <c r="K65" s="25"/>
    </row>
    <row r="66" spans="1:11" ht="14.1" customHeight="1" x14ac:dyDescent="0.25">
      <c r="A66" s="25"/>
      <c r="B66" s="25"/>
      <c r="C66" s="40" t="s">
        <v>93</v>
      </c>
      <c r="D66" s="41">
        <v>0</v>
      </c>
      <c r="E66" s="41">
        <v>0</v>
      </c>
      <c r="F66" s="41">
        <v>0</v>
      </c>
      <c r="G66" s="41">
        <v>0</v>
      </c>
      <c r="H66" s="25"/>
      <c r="I66" s="25"/>
      <c r="J66" s="25"/>
      <c r="K66" s="25"/>
    </row>
    <row r="67" spans="1:11" ht="14.1" customHeight="1" x14ac:dyDescent="0.25">
      <c r="A67" s="25"/>
      <c r="B67" s="25"/>
      <c r="C67" s="40" t="s">
        <v>94</v>
      </c>
      <c r="D67" s="41">
        <v>0</v>
      </c>
      <c r="E67" s="41">
        <v>0</v>
      </c>
      <c r="F67" s="41">
        <v>0</v>
      </c>
      <c r="G67" s="41">
        <v>0</v>
      </c>
      <c r="H67" s="25"/>
      <c r="I67" s="25"/>
      <c r="J67" s="25"/>
      <c r="K67" s="25"/>
    </row>
    <row r="68" spans="1:11" ht="14.1" customHeight="1" x14ac:dyDescent="0.25">
      <c r="A68" s="25"/>
      <c r="B68" s="25"/>
      <c r="C68" s="40" t="s">
        <v>95</v>
      </c>
      <c r="D68" s="41">
        <v>0</v>
      </c>
      <c r="E68" s="41">
        <v>0</v>
      </c>
      <c r="F68" s="41">
        <v>0</v>
      </c>
      <c r="G68" s="41">
        <v>0</v>
      </c>
      <c r="H68" s="25"/>
      <c r="I68" s="25"/>
      <c r="J68" s="25"/>
      <c r="K68" s="25"/>
    </row>
    <row r="69" spans="1:11" ht="14.1" customHeight="1" x14ac:dyDescent="0.25">
      <c r="A69" s="25"/>
      <c r="B69" s="25"/>
      <c r="C69" s="40" t="s">
        <v>97</v>
      </c>
      <c r="D69" s="41">
        <v>0</v>
      </c>
      <c r="E69" s="41">
        <v>0</v>
      </c>
      <c r="F69" s="41">
        <v>0</v>
      </c>
      <c r="G69" s="41">
        <v>0</v>
      </c>
      <c r="H69" s="25"/>
      <c r="I69" s="25"/>
      <c r="J69" s="25"/>
      <c r="K69" s="25"/>
    </row>
    <row r="70" spans="1:11" ht="14.1" customHeight="1" x14ac:dyDescent="0.25">
      <c r="A70" s="25"/>
      <c r="B70" s="25"/>
      <c r="C70" s="40" t="s">
        <v>83</v>
      </c>
      <c r="D70" s="41">
        <v>0</v>
      </c>
      <c r="E70" s="41">
        <v>0</v>
      </c>
      <c r="F70" s="41">
        <v>0</v>
      </c>
      <c r="G70" s="41">
        <v>0</v>
      </c>
      <c r="H70" s="25"/>
      <c r="I70" s="25"/>
      <c r="J70" s="25"/>
      <c r="K70" s="25"/>
    </row>
    <row r="71" spans="1:11" ht="14.1" customHeight="1" x14ac:dyDescent="0.25">
      <c r="A71" s="25"/>
      <c r="B71" s="25"/>
      <c r="C71" s="40" t="s">
        <v>92</v>
      </c>
      <c r="D71" s="41">
        <v>0</v>
      </c>
      <c r="E71" s="41">
        <v>0</v>
      </c>
      <c r="F71" s="41">
        <v>0</v>
      </c>
      <c r="G71" s="41">
        <v>0</v>
      </c>
      <c r="H71" s="25"/>
      <c r="I71" s="25"/>
      <c r="J71" s="25"/>
      <c r="K71" s="25"/>
    </row>
    <row r="72" spans="1:11" ht="14.1" customHeight="1" x14ac:dyDescent="0.25">
      <c r="A72" s="25"/>
      <c r="B72" s="25"/>
      <c r="C72" s="40" t="s">
        <v>93</v>
      </c>
      <c r="D72" s="41">
        <v>0</v>
      </c>
      <c r="E72" s="41">
        <v>0</v>
      </c>
      <c r="F72" s="41">
        <v>0</v>
      </c>
      <c r="G72" s="41">
        <v>0</v>
      </c>
      <c r="H72" s="25"/>
      <c r="I72" s="25"/>
      <c r="J72" s="25"/>
      <c r="K72" s="25"/>
    </row>
    <row r="73" spans="1:11" ht="14.1" customHeight="1" x14ac:dyDescent="0.25">
      <c r="A73" s="25"/>
      <c r="B73" s="25"/>
      <c r="C73" s="40" t="s">
        <v>94</v>
      </c>
      <c r="D73" s="41">
        <v>0</v>
      </c>
      <c r="E73" s="41">
        <v>0</v>
      </c>
      <c r="F73" s="41">
        <v>0</v>
      </c>
      <c r="G73" s="41">
        <v>0</v>
      </c>
      <c r="H73" s="25"/>
      <c r="I73" s="25"/>
      <c r="J73" s="25"/>
      <c r="K73" s="25"/>
    </row>
    <row r="74" spans="1:11" ht="14.1" customHeight="1" x14ac:dyDescent="0.25">
      <c r="A74" s="25"/>
      <c r="B74" s="25"/>
      <c r="C74" s="40" t="s">
        <v>95</v>
      </c>
      <c r="D74" s="41">
        <v>0</v>
      </c>
      <c r="E74" s="41">
        <v>0</v>
      </c>
      <c r="F74" s="41">
        <v>0</v>
      </c>
      <c r="G74" s="41">
        <v>0</v>
      </c>
      <c r="H74" s="25"/>
      <c r="I74" s="25"/>
      <c r="J74" s="25"/>
      <c r="K74" s="25"/>
    </row>
    <row r="75" spans="1:11" ht="14.1" customHeight="1" x14ac:dyDescent="0.25">
      <c r="A75" s="25"/>
      <c r="B75" s="25"/>
      <c r="C75" s="40" t="s">
        <v>98</v>
      </c>
      <c r="D75" s="41">
        <v>0</v>
      </c>
      <c r="E75" s="41">
        <v>0</v>
      </c>
      <c r="F75" s="41">
        <v>0</v>
      </c>
      <c r="G75" s="41">
        <v>0</v>
      </c>
      <c r="H75" s="25"/>
      <c r="I75" s="25"/>
      <c r="J75" s="25"/>
      <c r="K75" s="25"/>
    </row>
    <row r="76" spans="1:11" ht="14.1" customHeight="1" x14ac:dyDescent="0.25">
      <c r="A76" s="25"/>
      <c r="B76" s="25"/>
      <c r="C76" s="40" t="s">
        <v>99</v>
      </c>
      <c r="D76" s="41">
        <v>0</v>
      </c>
      <c r="E76" s="41">
        <v>0</v>
      </c>
      <c r="F76" s="41">
        <v>0</v>
      </c>
      <c r="G76" s="41">
        <v>0</v>
      </c>
      <c r="H76" s="25"/>
      <c r="I76" s="25"/>
      <c r="J76" s="25"/>
      <c r="K76" s="25"/>
    </row>
    <row r="77" spans="1:11" ht="14.1" customHeight="1" x14ac:dyDescent="0.25">
      <c r="A77" s="25"/>
      <c r="B77" s="25"/>
      <c r="C77" s="36" t="s">
        <v>100</v>
      </c>
      <c r="D77" s="41">
        <v>0</v>
      </c>
      <c r="E77" s="41">
        <v>158000000</v>
      </c>
      <c r="F77" s="41">
        <v>160000000</v>
      </c>
      <c r="G77" s="41">
        <v>160500000</v>
      </c>
      <c r="H77" s="25"/>
      <c r="I77" s="25"/>
      <c r="J77" s="25"/>
      <c r="K77" s="25"/>
    </row>
    <row r="78" spans="1:11" ht="14.1" customHeight="1" x14ac:dyDescent="0.25">
      <c r="A78" s="25"/>
      <c r="B78" s="25"/>
      <c r="C78" s="1585" t="s">
        <v>101</v>
      </c>
      <c r="D78" s="1586"/>
      <c r="E78" s="1586"/>
      <c r="F78" s="1586"/>
      <c r="G78" s="1586"/>
      <c r="H78" s="25"/>
      <c r="I78" s="25"/>
      <c r="J78" s="25"/>
      <c r="K78" s="25"/>
    </row>
    <row r="79" spans="1:11" ht="14.1" customHeight="1" x14ac:dyDescent="0.25">
      <c r="A79" s="25"/>
      <c r="B79" s="25"/>
      <c r="C79" s="29" t="s">
        <v>1052</v>
      </c>
      <c r="D79" s="1585" t="s">
        <v>1053</v>
      </c>
      <c r="E79" s="1586"/>
      <c r="F79" s="1586"/>
      <c r="G79" s="1586"/>
      <c r="H79" s="25"/>
      <c r="I79" s="25"/>
      <c r="J79" s="25"/>
      <c r="K79" s="25"/>
    </row>
    <row r="80" spans="1:11" ht="18" customHeight="1" x14ac:dyDescent="0.25">
      <c r="A80" s="25"/>
      <c r="B80" s="25"/>
      <c r="C80" s="30" t="s">
        <v>50</v>
      </c>
      <c r="D80" s="1575" t="s">
        <v>1054</v>
      </c>
      <c r="E80" s="1576"/>
      <c r="F80" s="1576"/>
      <c r="G80" s="1576"/>
      <c r="H80" s="25"/>
      <c r="I80" s="25"/>
      <c r="J80" s="25"/>
      <c r="K80" s="25"/>
    </row>
    <row r="81" spans="1:11" ht="18" customHeight="1" x14ac:dyDescent="0.25">
      <c r="A81" s="25"/>
      <c r="B81" s="25"/>
      <c r="C81" s="31" t="s">
        <v>52</v>
      </c>
      <c r="D81" s="1587" t="s">
        <v>1055</v>
      </c>
      <c r="E81" s="1588"/>
      <c r="F81" s="1588"/>
      <c r="G81" s="1588"/>
      <c r="H81" s="25"/>
      <c r="I81" s="25"/>
      <c r="J81" s="25"/>
      <c r="K81" s="25"/>
    </row>
    <row r="82" spans="1:11" ht="18" customHeight="1" x14ac:dyDescent="0.25">
      <c r="A82" s="25"/>
      <c r="B82" s="25"/>
      <c r="C82" s="31" t="s">
        <v>54</v>
      </c>
      <c r="D82" s="1587" t="s">
        <v>742</v>
      </c>
      <c r="E82" s="1588"/>
      <c r="F82" s="1588"/>
      <c r="G82" s="1588"/>
      <c r="H82" s="25"/>
      <c r="I82" s="25"/>
      <c r="J82" s="25"/>
      <c r="K82" s="25"/>
    </row>
    <row r="83" spans="1:11" ht="15" customHeight="1" x14ac:dyDescent="0.25">
      <c r="A83" s="25"/>
      <c r="B83" s="25"/>
      <c r="C83" s="32"/>
      <c r="D83" s="33">
        <v>2023</v>
      </c>
      <c r="E83" s="33">
        <v>2024</v>
      </c>
      <c r="F83" s="33">
        <v>2025</v>
      </c>
      <c r="G83" s="33">
        <v>2026</v>
      </c>
      <c r="H83" s="25"/>
      <c r="I83" s="25"/>
      <c r="J83" s="25"/>
      <c r="K83" s="25"/>
    </row>
    <row r="84" spans="1:11" ht="15" customHeight="1" x14ac:dyDescent="0.25">
      <c r="A84" s="25"/>
      <c r="B84" s="25"/>
      <c r="C84" s="34"/>
      <c r="D84" s="35" t="s">
        <v>17</v>
      </c>
      <c r="E84" s="35" t="s">
        <v>18</v>
      </c>
      <c r="F84" s="35" t="s">
        <v>18</v>
      </c>
      <c r="G84" s="35" t="s">
        <v>18</v>
      </c>
      <c r="H84" s="25"/>
      <c r="I84" s="25"/>
      <c r="J84" s="25"/>
      <c r="K84" s="25"/>
    </row>
    <row r="85" spans="1:11" ht="14.1" customHeight="1" x14ac:dyDescent="0.25">
      <c r="A85" s="25"/>
      <c r="B85" s="25"/>
      <c r="C85" s="38" t="s">
        <v>56</v>
      </c>
      <c r="D85" s="39" t="s">
        <v>144</v>
      </c>
      <c r="E85" s="39" t="s">
        <v>128</v>
      </c>
      <c r="F85" s="39" t="s">
        <v>405</v>
      </c>
      <c r="G85" s="39" t="s">
        <v>238</v>
      </c>
      <c r="H85" s="25"/>
      <c r="I85" s="25"/>
      <c r="J85" s="25"/>
      <c r="K85" s="25"/>
    </row>
    <row r="86" spans="1:11" ht="14.1" customHeight="1" x14ac:dyDescent="0.25">
      <c r="A86" s="25"/>
      <c r="B86" s="25"/>
      <c r="C86" s="38" t="s">
        <v>59</v>
      </c>
      <c r="D86" s="39" t="s">
        <v>1056</v>
      </c>
      <c r="E86" s="39" t="s">
        <v>1056</v>
      </c>
      <c r="F86" s="39" t="s">
        <v>827</v>
      </c>
      <c r="G86" s="39" t="s">
        <v>827</v>
      </c>
      <c r="H86" s="25"/>
      <c r="I86" s="25"/>
      <c r="J86" s="25"/>
      <c r="K86" s="25"/>
    </row>
    <row r="87" spans="1:11" ht="14.1" customHeight="1" x14ac:dyDescent="0.25">
      <c r="A87" s="25"/>
      <c r="B87" s="25"/>
      <c r="C87" s="38" t="s">
        <v>63</v>
      </c>
      <c r="D87" s="39" t="s">
        <v>1057</v>
      </c>
      <c r="E87" s="39" t="s">
        <v>1056</v>
      </c>
      <c r="F87" s="39" t="s">
        <v>1058</v>
      </c>
      <c r="G87" s="39" t="s">
        <v>828</v>
      </c>
      <c r="H87" s="25"/>
      <c r="I87" s="25"/>
      <c r="J87" s="25"/>
      <c r="K87" s="25"/>
    </row>
    <row r="88" spans="1:11" ht="14.1" customHeight="1" x14ac:dyDescent="0.25">
      <c r="A88" s="25"/>
      <c r="B88" s="25"/>
      <c r="C88" s="38" t="s">
        <v>68</v>
      </c>
      <c r="D88" s="39" t="s">
        <v>69</v>
      </c>
      <c r="E88" s="39" t="s">
        <v>1059</v>
      </c>
      <c r="F88" s="39" t="s">
        <v>508</v>
      </c>
      <c r="G88" s="39" t="s">
        <v>977</v>
      </c>
      <c r="H88" s="25"/>
      <c r="I88" s="25"/>
      <c r="J88" s="25"/>
      <c r="K88" s="25"/>
    </row>
    <row r="89" spans="1:11" ht="14.1" customHeight="1" x14ac:dyDescent="0.25">
      <c r="A89" s="25"/>
      <c r="B89" s="25"/>
      <c r="C89" s="38" t="s">
        <v>73</v>
      </c>
      <c r="D89" s="39" t="s">
        <v>69</v>
      </c>
      <c r="E89" s="39" t="s">
        <v>75</v>
      </c>
      <c r="F89" s="39" t="s">
        <v>128</v>
      </c>
      <c r="G89" s="39" t="s">
        <v>75</v>
      </c>
      <c r="H89" s="25"/>
      <c r="I89" s="25"/>
      <c r="J89" s="25"/>
      <c r="K89" s="25"/>
    </row>
    <row r="90" spans="1:11" ht="14.1" customHeight="1" x14ac:dyDescent="0.25">
      <c r="A90" s="25"/>
      <c r="B90" s="25"/>
      <c r="C90" s="38" t="s">
        <v>77</v>
      </c>
      <c r="D90" s="39" t="s">
        <v>69</v>
      </c>
      <c r="E90" s="39" t="s">
        <v>210</v>
      </c>
      <c r="F90" s="39" t="s">
        <v>1060</v>
      </c>
      <c r="G90" s="39" t="s">
        <v>324</v>
      </c>
      <c r="H90" s="25"/>
      <c r="I90" s="25"/>
      <c r="J90" s="25"/>
      <c r="K90" s="25"/>
    </row>
    <row r="91" spans="1:11" ht="14.1" customHeight="1" x14ac:dyDescent="0.25">
      <c r="A91" s="25"/>
      <c r="B91" s="25"/>
      <c r="C91" s="1589" t="s">
        <v>81</v>
      </c>
      <c r="D91" s="1590"/>
      <c r="E91" s="1590"/>
      <c r="F91" s="1590"/>
      <c r="G91" s="1590"/>
      <c r="H91" s="25"/>
      <c r="I91" s="25"/>
      <c r="J91" s="25"/>
      <c r="K91" s="25"/>
    </row>
    <row r="92" spans="1:11" ht="14.1" customHeight="1" x14ac:dyDescent="0.25">
      <c r="A92" s="25"/>
      <c r="B92" s="25"/>
      <c r="C92" s="32"/>
      <c r="D92" s="33">
        <v>2023</v>
      </c>
      <c r="E92" s="33">
        <v>2024</v>
      </c>
      <c r="F92" s="33">
        <v>2025</v>
      </c>
      <c r="G92" s="33">
        <v>2026</v>
      </c>
      <c r="H92" s="25"/>
      <c r="I92" s="25"/>
      <c r="J92" s="25"/>
      <c r="K92" s="25"/>
    </row>
    <row r="93" spans="1:11" ht="14.1" customHeight="1" x14ac:dyDescent="0.25">
      <c r="A93" s="25"/>
      <c r="B93" s="25"/>
      <c r="C93" s="34"/>
      <c r="D93" s="35" t="s">
        <v>17</v>
      </c>
      <c r="E93" s="35" t="s">
        <v>18</v>
      </c>
      <c r="F93" s="35" t="s">
        <v>18</v>
      </c>
      <c r="G93" s="35" t="s">
        <v>18</v>
      </c>
      <c r="H93" s="25"/>
      <c r="I93" s="25"/>
      <c r="J93" s="25"/>
      <c r="K93" s="25"/>
    </row>
    <row r="94" spans="1:11" ht="14.1" customHeight="1" x14ac:dyDescent="0.25">
      <c r="A94" s="25"/>
      <c r="B94" s="25"/>
      <c r="C94" s="40" t="s">
        <v>82</v>
      </c>
      <c r="D94" s="41">
        <v>0</v>
      </c>
      <c r="E94" s="41">
        <v>0</v>
      </c>
      <c r="F94" s="41">
        <v>0</v>
      </c>
      <c r="G94" s="41">
        <v>0</v>
      </c>
      <c r="H94" s="25"/>
      <c r="I94" s="25"/>
      <c r="J94" s="25"/>
      <c r="K94" s="25"/>
    </row>
    <row r="95" spans="1:11" ht="14.1" customHeight="1" x14ac:dyDescent="0.25">
      <c r="A95" s="25"/>
      <c r="B95" s="25"/>
      <c r="C95" s="40" t="s">
        <v>83</v>
      </c>
      <c r="D95" s="41">
        <v>0</v>
      </c>
      <c r="E95" s="41">
        <v>0</v>
      </c>
      <c r="F95" s="41">
        <v>0</v>
      </c>
      <c r="G95" s="41">
        <v>0</v>
      </c>
      <c r="H95" s="25"/>
      <c r="I95" s="25"/>
      <c r="J95" s="25"/>
      <c r="K95" s="25"/>
    </row>
    <row r="96" spans="1:11" ht="14.1" customHeight="1" x14ac:dyDescent="0.25">
      <c r="A96" s="25"/>
      <c r="B96" s="25"/>
      <c r="C96" s="40" t="s">
        <v>84</v>
      </c>
      <c r="D96" s="41">
        <v>0</v>
      </c>
      <c r="E96" s="41">
        <v>0</v>
      </c>
      <c r="F96" s="41">
        <v>0</v>
      </c>
      <c r="G96" s="41">
        <v>0</v>
      </c>
      <c r="H96" s="25"/>
      <c r="I96" s="25"/>
      <c r="J96" s="25"/>
      <c r="K96" s="25"/>
    </row>
    <row r="97" spans="1:11" ht="14.1" customHeight="1" x14ac:dyDescent="0.25">
      <c r="A97" s="25"/>
      <c r="B97" s="25"/>
      <c r="C97" s="40" t="s">
        <v>85</v>
      </c>
      <c r="D97" s="41">
        <v>0</v>
      </c>
      <c r="E97" s="41">
        <v>0</v>
      </c>
      <c r="F97" s="41">
        <v>0</v>
      </c>
      <c r="G97" s="41">
        <v>0</v>
      </c>
      <c r="H97" s="25"/>
      <c r="I97" s="25"/>
      <c r="J97" s="25"/>
      <c r="K97" s="25"/>
    </row>
    <row r="98" spans="1:11" ht="14.1" customHeight="1" x14ac:dyDescent="0.25">
      <c r="A98" s="25"/>
      <c r="B98" s="25"/>
      <c r="C98" s="40" t="s">
        <v>83</v>
      </c>
      <c r="D98" s="41">
        <v>0</v>
      </c>
      <c r="E98" s="41">
        <v>0</v>
      </c>
      <c r="F98" s="41">
        <v>0</v>
      </c>
      <c r="G98" s="41">
        <v>0</v>
      </c>
      <c r="H98" s="25"/>
      <c r="I98" s="25"/>
      <c r="J98" s="25"/>
      <c r="K98" s="25"/>
    </row>
    <row r="99" spans="1:11" ht="14.1" customHeight="1" x14ac:dyDescent="0.25">
      <c r="A99" s="25"/>
      <c r="B99" s="25"/>
      <c r="C99" s="40" t="s">
        <v>84</v>
      </c>
      <c r="D99" s="41">
        <v>0</v>
      </c>
      <c r="E99" s="41">
        <v>0</v>
      </c>
      <c r="F99" s="41">
        <v>0</v>
      </c>
      <c r="G99" s="41">
        <v>0</v>
      </c>
      <c r="H99" s="25"/>
      <c r="I99" s="25"/>
      <c r="J99" s="25"/>
      <c r="K99" s="25"/>
    </row>
    <row r="100" spans="1:11" ht="14.1" customHeight="1" x14ac:dyDescent="0.25">
      <c r="A100" s="25"/>
      <c r="B100" s="25"/>
      <c r="C100" s="40" t="s">
        <v>86</v>
      </c>
      <c r="D100" s="41">
        <v>0</v>
      </c>
      <c r="E100" s="41">
        <v>0</v>
      </c>
      <c r="F100" s="41">
        <v>0</v>
      </c>
      <c r="G100" s="41">
        <v>0</v>
      </c>
      <c r="H100" s="25"/>
      <c r="I100" s="25"/>
      <c r="J100" s="25"/>
      <c r="K100" s="25"/>
    </row>
    <row r="101" spans="1:11" ht="14.1" customHeight="1" x14ac:dyDescent="0.25">
      <c r="A101" s="25"/>
      <c r="B101" s="25"/>
      <c r="C101" s="40" t="s">
        <v>83</v>
      </c>
      <c r="D101" s="41">
        <v>0</v>
      </c>
      <c r="E101" s="41">
        <v>0</v>
      </c>
      <c r="F101" s="41">
        <v>0</v>
      </c>
      <c r="G101" s="41">
        <v>0</v>
      </c>
      <c r="H101" s="25"/>
      <c r="I101" s="25"/>
      <c r="J101" s="25"/>
      <c r="K101" s="25"/>
    </row>
    <row r="102" spans="1:11" ht="14.1" customHeight="1" x14ac:dyDescent="0.25">
      <c r="A102" s="25"/>
      <c r="B102" s="25"/>
      <c r="C102" s="40" t="s">
        <v>84</v>
      </c>
      <c r="D102" s="41">
        <v>0</v>
      </c>
      <c r="E102" s="41">
        <v>0</v>
      </c>
      <c r="F102" s="41">
        <v>0</v>
      </c>
      <c r="G102" s="41">
        <v>0</v>
      </c>
      <c r="H102" s="25"/>
      <c r="I102" s="25"/>
      <c r="J102" s="25"/>
      <c r="K102" s="25"/>
    </row>
    <row r="103" spans="1:11" ht="14.1" customHeight="1" x14ac:dyDescent="0.25">
      <c r="A103" s="25"/>
      <c r="B103" s="25"/>
      <c r="C103" s="40" t="s">
        <v>87</v>
      </c>
      <c r="D103" s="41">
        <v>0</v>
      </c>
      <c r="E103" s="41">
        <v>0</v>
      </c>
      <c r="F103" s="41">
        <v>0</v>
      </c>
      <c r="G103" s="41">
        <v>0</v>
      </c>
      <c r="H103" s="25"/>
      <c r="I103" s="25"/>
      <c r="J103" s="25"/>
      <c r="K103" s="25"/>
    </row>
    <row r="104" spans="1:11" ht="14.1" customHeight="1" x14ac:dyDescent="0.25">
      <c r="A104" s="25"/>
      <c r="B104" s="25"/>
      <c r="C104" s="40" t="s">
        <v>83</v>
      </c>
      <c r="D104" s="41">
        <v>0</v>
      </c>
      <c r="E104" s="41">
        <v>0</v>
      </c>
      <c r="F104" s="41">
        <v>0</v>
      </c>
      <c r="G104" s="41">
        <v>0</v>
      </c>
      <c r="H104" s="25"/>
      <c r="I104" s="25"/>
      <c r="J104" s="25"/>
      <c r="K104" s="25"/>
    </row>
    <row r="105" spans="1:11" ht="14.1" customHeight="1" x14ac:dyDescent="0.25">
      <c r="A105" s="25"/>
      <c r="B105" s="25"/>
      <c r="C105" s="40" t="s">
        <v>84</v>
      </c>
      <c r="D105" s="41">
        <v>0</v>
      </c>
      <c r="E105" s="41">
        <v>0</v>
      </c>
      <c r="F105" s="41">
        <v>0</v>
      </c>
      <c r="G105" s="41">
        <v>0</v>
      </c>
      <c r="H105" s="25"/>
      <c r="I105" s="25"/>
      <c r="J105" s="25"/>
      <c r="K105" s="25"/>
    </row>
    <row r="106" spans="1:11" ht="14.1" customHeight="1" x14ac:dyDescent="0.25">
      <c r="A106" s="25"/>
      <c r="B106" s="25"/>
      <c r="C106" s="40" t="s">
        <v>88</v>
      </c>
      <c r="D106" s="41">
        <v>0</v>
      </c>
      <c r="E106" s="41">
        <v>0</v>
      </c>
      <c r="F106" s="41">
        <v>0</v>
      </c>
      <c r="G106" s="41">
        <v>0</v>
      </c>
      <c r="H106" s="25"/>
      <c r="I106" s="25"/>
      <c r="J106" s="25"/>
      <c r="K106" s="25"/>
    </row>
    <row r="107" spans="1:11" ht="14.1" customHeight="1" x14ac:dyDescent="0.25">
      <c r="A107" s="25"/>
      <c r="B107" s="25"/>
      <c r="C107" s="40" t="s">
        <v>83</v>
      </c>
      <c r="D107" s="41">
        <v>0</v>
      </c>
      <c r="E107" s="41">
        <v>0</v>
      </c>
      <c r="F107" s="41">
        <v>0</v>
      </c>
      <c r="G107" s="41">
        <v>0</v>
      </c>
      <c r="H107" s="25"/>
      <c r="I107" s="25"/>
      <c r="J107" s="25"/>
      <c r="K107" s="25"/>
    </row>
    <row r="108" spans="1:11" ht="14.1" customHeight="1" x14ac:dyDescent="0.25">
      <c r="A108" s="25"/>
      <c r="B108" s="25"/>
      <c r="C108" s="40" t="s">
        <v>84</v>
      </c>
      <c r="D108" s="41">
        <v>0</v>
      </c>
      <c r="E108" s="41">
        <v>0</v>
      </c>
      <c r="F108" s="41">
        <v>0</v>
      </c>
      <c r="G108" s="41">
        <v>0</v>
      </c>
      <c r="H108" s="25"/>
      <c r="I108" s="25"/>
      <c r="J108" s="25"/>
      <c r="K108" s="25"/>
    </row>
    <row r="109" spans="1:11" ht="14.1" customHeight="1" x14ac:dyDescent="0.25">
      <c r="A109" s="25"/>
      <c r="B109" s="25"/>
      <c r="C109" s="40" t="s">
        <v>89</v>
      </c>
      <c r="D109" s="41">
        <v>0</v>
      </c>
      <c r="E109" s="41">
        <v>0</v>
      </c>
      <c r="F109" s="41">
        <v>0</v>
      </c>
      <c r="G109" s="41">
        <v>0</v>
      </c>
      <c r="H109" s="25"/>
      <c r="I109" s="25"/>
      <c r="J109" s="25"/>
      <c r="K109" s="25"/>
    </row>
    <row r="110" spans="1:11" ht="14.1" customHeight="1" x14ac:dyDescent="0.25">
      <c r="A110" s="25"/>
      <c r="B110" s="25"/>
      <c r="C110" s="40" t="s">
        <v>83</v>
      </c>
      <c r="D110" s="41">
        <v>0</v>
      </c>
      <c r="E110" s="41">
        <v>0</v>
      </c>
      <c r="F110" s="41">
        <v>0</v>
      </c>
      <c r="G110" s="41">
        <v>0</v>
      </c>
      <c r="H110" s="25"/>
      <c r="I110" s="25"/>
      <c r="J110" s="25"/>
      <c r="K110" s="25"/>
    </row>
    <row r="111" spans="1:11" ht="14.1" customHeight="1" x14ac:dyDescent="0.25">
      <c r="A111" s="25"/>
      <c r="B111" s="25"/>
      <c r="C111" s="40" t="s">
        <v>84</v>
      </c>
      <c r="D111" s="41">
        <v>0</v>
      </c>
      <c r="E111" s="41">
        <v>0</v>
      </c>
      <c r="F111" s="41">
        <v>0</v>
      </c>
      <c r="G111" s="41">
        <v>0</v>
      </c>
      <c r="H111" s="25"/>
      <c r="I111" s="25"/>
      <c r="J111" s="25"/>
      <c r="K111" s="25"/>
    </row>
    <row r="112" spans="1:11" ht="14.1" customHeight="1" x14ac:dyDescent="0.25">
      <c r="A112" s="25"/>
      <c r="B112" s="25"/>
      <c r="C112" s="40" t="s">
        <v>90</v>
      </c>
      <c r="D112" s="41">
        <v>0</v>
      </c>
      <c r="E112" s="41">
        <v>0</v>
      </c>
      <c r="F112" s="41">
        <v>0</v>
      </c>
      <c r="G112" s="41">
        <v>0</v>
      </c>
      <c r="H112" s="25"/>
      <c r="I112" s="25"/>
      <c r="J112" s="25"/>
      <c r="K112" s="25"/>
    </row>
    <row r="113" spans="1:11" ht="14.1" customHeight="1" x14ac:dyDescent="0.25">
      <c r="A113" s="25"/>
      <c r="B113" s="25"/>
      <c r="C113" s="40" t="s">
        <v>83</v>
      </c>
      <c r="D113" s="41">
        <v>0</v>
      </c>
      <c r="E113" s="41">
        <v>0</v>
      </c>
      <c r="F113" s="41">
        <v>0</v>
      </c>
      <c r="G113" s="41">
        <v>0</v>
      </c>
      <c r="H113" s="25"/>
      <c r="I113" s="25"/>
      <c r="J113" s="25"/>
      <c r="K113" s="25"/>
    </row>
    <row r="114" spans="1:11" ht="14.1" customHeight="1" x14ac:dyDescent="0.25">
      <c r="A114" s="25"/>
      <c r="B114" s="25"/>
      <c r="C114" s="40" t="s">
        <v>84</v>
      </c>
      <c r="D114" s="41">
        <v>0</v>
      </c>
      <c r="E114" s="41">
        <v>0</v>
      </c>
      <c r="F114" s="41">
        <v>0</v>
      </c>
      <c r="G114" s="41">
        <v>0</v>
      </c>
      <c r="H114" s="25"/>
      <c r="I114" s="25"/>
      <c r="J114" s="25"/>
      <c r="K114" s="25"/>
    </row>
    <row r="115" spans="1:11" ht="14.1" customHeight="1" x14ac:dyDescent="0.25">
      <c r="A115" s="25"/>
      <c r="B115" s="25"/>
      <c r="C115" s="40" t="s">
        <v>91</v>
      </c>
      <c r="D115" s="41">
        <v>0</v>
      </c>
      <c r="E115" s="41">
        <v>0</v>
      </c>
      <c r="F115" s="41">
        <v>0</v>
      </c>
      <c r="G115" s="41">
        <v>0</v>
      </c>
      <c r="H115" s="25"/>
      <c r="I115" s="25"/>
      <c r="J115" s="25"/>
      <c r="K115" s="25"/>
    </row>
    <row r="116" spans="1:11" ht="14.1" customHeight="1" x14ac:dyDescent="0.25">
      <c r="A116" s="25"/>
      <c r="B116" s="25"/>
      <c r="C116" s="40" t="s">
        <v>83</v>
      </c>
      <c r="D116" s="41">
        <v>0</v>
      </c>
      <c r="E116" s="41">
        <v>0</v>
      </c>
      <c r="F116" s="41">
        <v>0</v>
      </c>
      <c r="G116" s="41">
        <v>0</v>
      </c>
      <c r="H116" s="25"/>
      <c r="I116" s="25"/>
      <c r="J116" s="25"/>
      <c r="K116" s="25"/>
    </row>
    <row r="117" spans="1:11" ht="14.1" customHeight="1" x14ac:dyDescent="0.25">
      <c r="A117" s="25"/>
      <c r="B117" s="25"/>
      <c r="C117" s="40" t="s">
        <v>92</v>
      </c>
      <c r="D117" s="41">
        <v>0</v>
      </c>
      <c r="E117" s="41">
        <v>0</v>
      </c>
      <c r="F117" s="41">
        <v>0</v>
      </c>
      <c r="G117" s="41">
        <v>0</v>
      </c>
      <c r="H117" s="25"/>
      <c r="I117" s="25"/>
      <c r="J117" s="25"/>
      <c r="K117" s="25"/>
    </row>
    <row r="118" spans="1:11" ht="14.1" customHeight="1" x14ac:dyDescent="0.25">
      <c r="A118" s="25"/>
      <c r="B118" s="25"/>
      <c r="C118" s="40" t="s">
        <v>93</v>
      </c>
      <c r="D118" s="41">
        <v>0</v>
      </c>
      <c r="E118" s="41">
        <v>0</v>
      </c>
      <c r="F118" s="41">
        <v>0</v>
      </c>
      <c r="G118" s="41">
        <v>0</v>
      </c>
      <c r="H118" s="25"/>
      <c r="I118" s="25"/>
      <c r="J118" s="25"/>
      <c r="K118" s="25"/>
    </row>
    <row r="119" spans="1:11" ht="14.1" customHeight="1" x14ac:dyDescent="0.25">
      <c r="A119" s="25"/>
      <c r="B119" s="25"/>
      <c r="C119" s="40" t="s">
        <v>94</v>
      </c>
      <c r="D119" s="41">
        <v>0</v>
      </c>
      <c r="E119" s="41">
        <v>0</v>
      </c>
      <c r="F119" s="41">
        <v>0</v>
      </c>
      <c r="G119" s="41">
        <v>0</v>
      </c>
      <c r="H119" s="25"/>
      <c r="I119" s="25"/>
      <c r="J119" s="25"/>
      <c r="K119" s="25"/>
    </row>
    <row r="120" spans="1:11" ht="14.1" customHeight="1" x14ac:dyDescent="0.25">
      <c r="A120" s="25"/>
      <c r="B120" s="25"/>
      <c r="C120" s="40" t="s">
        <v>95</v>
      </c>
      <c r="D120" s="41">
        <v>0</v>
      </c>
      <c r="E120" s="41">
        <v>0</v>
      </c>
      <c r="F120" s="41">
        <v>0</v>
      </c>
      <c r="G120" s="41">
        <v>0</v>
      </c>
      <c r="H120" s="25"/>
      <c r="I120" s="25"/>
      <c r="J120" s="25"/>
      <c r="K120" s="25"/>
    </row>
    <row r="121" spans="1:11" ht="14.1" customHeight="1" x14ac:dyDescent="0.25">
      <c r="A121" s="25"/>
      <c r="B121" s="25"/>
      <c r="C121" s="40" t="s">
        <v>96</v>
      </c>
      <c r="D121" s="41">
        <v>0</v>
      </c>
      <c r="E121" s="41">
        <v>5000000</v>
      </c>
      <c r="F121" s="41">
        <v>10000000</v>
      </c>
      <c r="G121" s="41">
        <v>10000000</v>
      </c>
      <c r="H121" s="25"/>
      <c r="I121" s="25"/>
      <c r="J121" s="25"/>
      <c r="K121" s="25"/>
    </row>
    <row r="122" spans="1:11" ht="14.1" customHeight="1" x14ac:dyDescent="0.25">
      <c r="A122" s="25"/>
      <c r="B122" s="25"/>
      <c r="C122" s="40" t="s">
        <v>83</v>
      </c>
      <c r="D122" s="41">
        <v>0</v>
      </c>
      <c r="E122" s="41">
        <v>5000000</v>
      </c>
      <c r="F122" s="41">
        <v>10000000</v>
      </c>
      <c r="G122" s="41">
        <v>10000000</v>
      </c>
      <c r="H122" s="25"/>
      <c r="I122" s="25"/>
      <c r="J122" s="25"/>
      <c r="K122" s="25"/>
    </row>
    <row r="123" spans="1:11" ht="14.1" customHeight="1" x14ac:dyDescent="0.25">
      <c r="A123" s="25"/>
      <c r="B123" s="25"/>
      <c r="C123" s="40" t="s">
        <v>92</v>
      </c>
      <c r="D123" s="41">
        <v>0</v>
      </c>
      <c r="E123" s="41">
        <v>0</v>
      </c>
      <c r="F123" s="41">
        <v>0</v>
      </c>
      <c r="G123" s="41">
        <v>0</v>
      </c>
      <c r="H123" s="25"/>
      <c r="I123" s="25"/>
      <c r="J123" s="25"/>
      <c r="K123" s="25"/>
    </row>
    <row r="124" spans="1:11" ht="14.1" customHeight="1" x14ac:dyDescent="0.25">
      <c r="A124" s="25"/>
      <c r="B124" s="25"/>
      <c r="C124" s="40" t="s">
        <v>93</v>
      </c>
      <c r="D124" s="41">
        <v>0</v>
      </c>
      <c r="E124" s="41">
        <v>0</v>
      </c>
      <c r="F124" s="41">
        <v>0</v>
      </c>
      <c r="G124" s="41">
        <v>0</v>
      </c>
      <c r="H124" s="25"/>
      <c r="I124" s="25"/>
      <c r="J124" s="25"/>
      <c r="K124" s="25"/>
    </row>
    <row r="125" spans="1:11" ht="14.1" customHeight="1" x14ac:dyDescent="0.25">
      <c r="A125" s="25"/>
      <c r="B125" s="25"/>
      <c r="C125" s="40" t="s">
        <v>94</v>
      </c>
      <c r="D125" s="41">
        <v>0</v>
      </c>
      <c r="E125" s="41">
        <v>0</v>
      </c>
      <c r="F125" s="41">
        <v>0</v>
      </c>
      <c r="G125" s="41">
        <v>0</v>
      </c>
      <c r="H125" s="25"/>
      <c r="I125" s="25"/>
      <c r="J125" s="25"/>
      <c r="K125" s="25"/>
    </row>
    <row r="126" spans="1:11" ht="14.1" customHeight="1" x14ac:dyDescent="0.25">
      <c r="A126" s="25"/>
      <c r="B126" s="25"/>
      <c r="C126" s="40" t="s">
        <v>95</v>
      </c>
      <c r="D126" s="41">
        <v>0</v>
      </c>
      <c r="E126" s="41">
        <v>0</v>
      </c>
      <c r="F126" s="41">
        <v>0</v>
      </c>
      <c r="G126" s="41">
        <v>0</v>
      </c>
      <c r="H126" s="25"/>
      <c r="I126" s="25"/>
      <c r="J126" s="25"/>
      <c r="K126" s="25"/>
    </row>
    <row r="127" spans="1:11" ht="14.1" customHeight="1" x14ac:dyDescent="0.25">
      <c r="A127" s="25"/>
      <c r="B127" s="25"/>
      <c r="C127" s="40" t="s">
        <v>97</v>
      </c>
      <c r="D127" s="41">
        <v>0</v>
      </c>
      <c r="E127" s="41">
        <v>0</v>
      </c>
      <c r="F127" s="41">
        <v>0</v>
      </c>
      <c r="G127" s="41">
        <v>0</v>
      </c>
      <c r="H127" s="25"/>
      <c r="I127" s="25"/>
      <c r="J127" s="25"/>
      <c r="K127" s="25"/>
    </row>
    <row r="128" spans="1:11" ht="14.1" customHeight="1" x14ac:dyDescent="0.25">
      <c r="A128" s="25"/>
      <c r="B128" s="25"/>
      <c r="C128" s="40" t="s">
        <v>83</v>
      </c>
      <c r="D128" s="41">
        <v>0</v>
      </c>
      <c r="E128" s="41">
        <v>0</v>
      </c>
      <c r="F128" s="41">
        <v>0</v>
      </c>
      <c r="G128" s="41">
        <v>0</v>
      </c>
      <c r="H128" s="25"/>
      <c r="I128" s="25"/>
      <c r="J128" s="25"/>
      <c r="K128" s="25"/>
    </row>
    <row r="129" spans="1:11" ht="14.1" customHeight="1" x14ac:dyDescent="0.25">
      <c r="A129" s="25"/>
      <c r="B129" s="25"/>
      <c r="C129" s="40" t="s">
        <v>92</v>
      </c>
      <c r="D129" s="41">
        <v>0</v>
      </c>
      <c r="E129" s="41">
        <v>0</v>
      </c>
      <c r="F129" s="41">
        <v>0</v>
      </c>
      <c r="G129" s="41">
        <v>0</v>
      </c>
      <c r="H129" s="25"/>
      <c r="I129" s="25"/>
      <c r="J129" s="25"/>
      <c r="K129" s="25"/>
    </row>
    <row r="130" spans="1:11" ht="14.1" customHeight="1" x14ac:dyDescent="0.25">
      <c r="A130" s="25"/>
      <c r="B130" s="25"/>
      <c r="C130" s="40" t="s">
        <v>93</v>
      </c>
      <c r="D130" s="41">
        <v>0</v>
      </c>
      <c r="E130" s="41">
        <v>0</v>
      </c>
      <c r="F130" s="41">
        <v>0</v>
      </c>
      <c r="G130" s="41">
        <v>0</v>
      </c>
      <c r="H130" s="25"/>
      <c r="I130" s="25"/>
      <c r="J130" s="25"/>
      <c r="K130" s="25"/>
    </row>
    <row r="131" spans="1:11" ht="14.1" customHeight="1" x14ac:dyDescent="0.25">
      <c r="A131" s="25"/>
      <c r="B131" s="25"/>
      <c r="C131" s="40" t="s">
        <v>94</v>
      </c>
      <c r="D131" s="41">
        <v>0</v>
      </c>
      <c r="E131" s="41">
        <v>0</v>
      </c>
      <c r="F131" s="41">
        <v>0</v>
      </c>
      <c r="G131" s="41">
        <v>0</v>
      </c>
      <c r="H131" s="25"/>
      <c r="I131" s="25"/>
      <c r="J131" s="25"/>
      <c r="K131" s="25"/>
    </row>
    <row r="132" spans="1:11" ht="14.1" customHeight="1" x14ac:dyDescent="0.25">
      <c r="A132" s="25"/>
      <c r="B132" s="25"/>
      <c r="C132" s="40" t="s">
        <v>95</v>
      </c>
      <c r="D132" s="41">
        <v>0</v>
      </c>
      <c r="E132" s="41">
        <v>0</v>
      </c>
      <c r="F132" s="41">
        <v>0</v>
      </c>
      <c r="G132" s="41">
        <v>0</v>
      </c>
      <c r="H132" s="25"/>
      <c r="I132" s="25"/>
      <c r="J132" s="25"/>
      <c r="K132" s="25"/>
    </row>
    <row r="133" spans="1:11" ht="14.1" customHeight="1" x14ac:dyDescent="0.25">
      <c r="A133" s="25"/>
      <c r="B133" s="25"/>
      <c r="C133" s="40" t="s">
        <v>98</v>
      </c>
      <c r="D133" s="41">
        <v>0</v>
      </c>
      <c r="E133" s="41">
        <v>0</v>
      </c>
      <c r="F133" s="41">
        <v>0</v>
      </c>
      <c r="G133" s="41">
        <v>0</v>
      </c>
      <c r="H133" s="25"/>
      <c r="I133" s="25"/>
      <c r="J133" s="25"/>
      <c r="K133" s="25"/>
    </row>
    <row r="134" spans="1:11" ht="14.1" customHeight="1" x14ac:dyDescent="0.25">
      <c r="A134" s="25"/>
      <c r="B134" s="25"/>
      <c r="C134" s="40" t="s">
        <v>99</v>
      </c>
      <c r="D134" s="41">
        <v>0</v>
      </c>
      <c r="E134" s="41">
        <v>0</v>
      </c>
      <c r="F134" s="41">
        <v>0</v>
      </c>
      <c r="G134" s="41">
        <v>0</v>
      </c>
      <c r="H134" s="25"/>
      <c r="I134" s="25"/>
      <c r="J134" s="25"/>
      <c r="K134" s="25"/>
    </row>
    <row r="135" spans="1:11" ht="14.1" customHeight="1" x14ac:dyDescent="0.25">
      <c r="A135" s="25"/>
      <c r="B135" s="25"/>
      <c r="C135" s="36" t="s">
        <v>100</v>
      </c>
      <c r="D135" s="41">
        <v>0</v>
      </c>
      <c r="E135" s="41">
        <v>5000000</v>
      </c>
      <c r="F135" s="41">
        <v>10000000</v>
      </c>
      <c r="G135" s="41">
        <v>10000000</v>
      </c>
      <c r="H135" s="25"/>
      <c r="I135" s="25"/>
      <c r="J135" s="25"/>
      <c r="K135" s="25"/>
    </row>
    <row r="136" spans="1:11" ht="14.1" customHeight="1" x14ac:dyDescent="0.25">
      <c r="A136" s="25"/>
      <c r="B136" s="25"/>
      <c r="C136" s="29" t="s">
        <v>1061</v>
      </c>
      <c r="D136" s="1585" t="s">
        <v>1062</v>
      </c>
      <c r="E136" s="1586"/>
      <c r="F136" s="1586"/>
      <c r="G136" s="1586"/>
      <c r="H136" s="25"/>
      <c r="I136" s="25"/>
      <c r="J136" s="25"/>
      <c r="K136" s="25"/>
    </row>
    <row r="137" spans="1:11" ht="14.1" customHeight="1" x14ac:dyDescent="0.25">
      <c r="A137" s="25"/>
      <c r="B137" s="25"/>
      <c r="C137" s="30" t="s">
        <v>50</v>
      </c>
      <c r="D137" s="1575" t="s">
        <v>1063</v>
      </c>
      <c r="E137" s="1576"/>
      <c r="F137" s="1576"/>
      <c r="G137" s="1576"/>
      <c r="H137" s="25"/>
      <c r="I137" s="25"/>
      <c r="J137" s="25"/>
      <c r="K137" s="25"/>
    </row>
    <row r="138" spans="1:11" ht="14.1" customHeight="1" x14ac:dyDescent="0.25">
      <c r="A138" s="25"/>
      <c r="B138" s="25"/>
      <c r="C138" s="31" t="s">
        <v>52</v>
      </c>
      <c r="D138" s="1587" t="s">
        <v>1064</v>
      </c>
      <c r="E138" s="1588"/>
      <c r="F138" s="1588"/>
      <c r="G138" s="1588"/>
      <c r="H138" s="25"/>
      <c r="I138" s="25"/>
      <c r="J138" s="25"/>
      <c r="K138" s="25"/>
    </row>
    <row r="139" spans="1:11" ht="14.1" customHeight="1" x14ac:dyDescent="0.25">
      <c r="A139" s="25"/>
      <c r="B139" s="25"/>
      <c r="C139" s="31" t="s">
        <v>54</v>
      </c>
      <c r="D139" s="1587" t="s">
        <v>1065</v>
      </c>
      <c r="E139" s="1588"/>
      <c r="F139" s="1588"/>
      <c r="G139" s="1588"/>
      <c r="H139" s="25"/>
      <c r="I139" s="25"/>
      <c r="J139" s="25"/>
      <c r="K139" s="25"/>
    </row>
    <row r="140" spans="1:11" ht="15" customHeight="1" x14ac:dyDescent="0.25">
      <c r="A140" s="25"/>
      <c r="B140" s="25"/>
      <c r="C140" s="32"/>
      <c r="D140" s="33">
        <v>2023</v>
      </c>
      <c r="E140" s="33">
        <v>2024</v>
      </c>
      <c r="F140" s="33">
        <v>2025</v>
      </c>
      <c r="G140" s="33">
        <v>2026</v>
      </c>
      <c r="H140" s="25"/>
      <c r="I140" s="25"/>
      <c r="J140" s="25"/>
      <c r="K140" s="25"/>
    </row>
    <row r="141" spans="1:11" ht="15" customHeight="1" x14ac:dyDescent="0.25">
      <c r="A141" s="25"/>
      <c r="B141" s="25"/>
      <c r="C141" s="34"/>
      <c r="D141" s="35" t="s">
        <v>17</v>
      </c>
      <c r="E141" s="35" t="s">
        <v>18</v>
      </c>
      <c r="F141" s="35" t="s">
        <v>18</v>
      </c>
      <c r="G141" s="35" t="s">
        <v>18</v>
      </c>
      <c r="H141" s="25"/>
      <c r="I141" s="25"/>
      <c r="J141" s="25"/>
      <c r="K141" s="25"/>
    </row>
    <row r="142" spans="1:11" ht="14.1" customHeight="1" x14ac:dyDescent="0.25">
      <c r="A142" s="25"/>
      <c r="B142" s="25"/>
      <c r="C142" s="38" t="s">
        <v>56</v>
      </c>
      <c r="D142" s="39" t="s">
        <v>69</v>
      </c>
      <c r="E142" s="39" t="s">
        <v>718</v>
      </c>
      <c r="F142" s="39" t="s">
        <v>75</v>
      </c>
      <c r="G142" s="39" t="s">
        <v>75</v>
      </c>
      <c r="H142" s="25"/>
      <c r="I142" s="25"/>
      <c r="J142" s="25"/>
      <c r="K142" s="25"/>
    </row>
    <row r="143" spans="1:11" ht="14.1" customHeight="1" x14ac:dyDescent="0.25">
      <c r="A143" s="25"/>
      <c r="B143" s="25"/>
      <c r="C143" s="38" t="s">
        <v>59</v>
      </c>
      <c r="D143" s="39" t="s">
        <v>69</v>
      </c>
      <c r="E143" s="39" t="s">
        <v>1056</v>
      </c>
      <c r="F143" s="39" t="s">
        <v>75</v>
      </c>
      <c r="G143" s="39" t="s">
        <v>75</v>
      </c>
      <c r="H143" s="25"/>
      <c r="I143" s="25"/>
      <c r="J143" s="25"/>
      <c r="K143" s="25"/>
    </row>
    <row r="144" spans="1:11" ht="14.1" customHeight="1" x14ac:dyDescent="0.25">
      <c r="A144" s="25"/>
      <c r="B144" s="25"/>
      <c r="C144" s="38" t="s">
        <v>63</v>
      </c>
      <c r="D144" s="39" t="s">
        <v>75</v>
      </c>
      <c r="E144" s="39" t="s">
        <v>829</v>
      </c>
      <c r="F144" s="39" t="s">
        <v>75</v>
      </c>
      <c r="G144" s="39" t="s">
        <v>75</v>
      </c>
      <c r="H144" s="25"/>
      <c r="I144" s="25"/>
      <c r="J144" s="25"/>
      <c r="K144" s="25"/>
    </row>
    <row r="145" spans="1:11" ht="14.1" customHeight="1" x14ac:dyDescent="0.25">
      <c r="A145" s="25"/>
      <c r="B145" s="25"/>
      <c r="C145" s="38" t="s">
        <v>68</v>
      </c>
      <c r="D145" s="39" t="s">
        <v>69</v>
      </c>
      <c r="E145" s="39" t="s">
        <v>69</v>
      </c>
      <c r="F145" s="39" t="s">
        <v>206</v>
      </c>
      <c r="G145" s="39" t="s">
        <v>69</v>
      </c>
      <c r="H145" s="25"/>
      <c r="I145" s="25"/>
      <c r="J145" s="25"/>
      <c r="K145" s="25"/>
    </row>
    <row r="146" spans="1:11" ht="14.1" customHeight="1" x14ac:dyDescent="0.25">
      <c r="A146" s="25"/>
      <c r="B146" s="25"/>
      <c r="C146" s="38" t="s">
        <v>73</v>
      </c>
      <c r="D146" s="39" t="s">
        <v>69</v>
      </c>
      <c r="E146" s="39" t="s">
        <v>69</v>
      </c>
      <c r="F146" s="39" t="s">
        <v>206</v>
      </c>
      <c r="G146" s="39" t="s">
        <v>69</v>
      </c>
      <c r="H146" s="25"/>
      <c r="I146" s="25"/>
      <c r="J146" s="25"/>
      <c r="K146" s="25"/>
    </row>
    <row r="147" spans="1:11" ht="14.1" customHeight="1" x14ac:dyDescent="0.25">
      <c r="A147" s="25"/>
      <c r="B147" s="25"/>
      <c r="C147" s="38" t="s">
        <v>77</v>
      </c>
      <c r="D147" s="39" t="s">
        <v>69</v>
      </c>
      <c r="E147" s="39" t="s">
        <v>69</v>
      </c>
      <c r="F147" s="39" t="s">
        <v>206</v>
      </c>
      <c r="G147" s="39" t="s">
        <v>69</v>
      </c>
      <c r="H147" s="25"/>
      <c r="I147" s="25"/>
      <c r="J147" s="25"/>
      <c r="K147" s="25"/>
    </row>
    <row r="148" spans="1:11" ht="14.1" customHeight="1" x14ac:dyDescent="0.25">
      <c r="A148" s="25"/>
      <c r="B148" s="25"/>
      <c r="C148" s="1589" t="s">
        <v>81</v>
      </c>
      <c r="D148" s="1590"/>
      <c r="E148" s="1590"/>
      <c r="F148" s="1590"/>
      <c r="G148" s="1590"/>
      <c r="H148" s="25"/>
      <c r="I148" s="25"/>
      <c r="J148" s="25"/>
      <c r="K148" s="25"/>
    </row>
    <row r="149" spans="1:11" ht="14.1" customHeight="1" x14ac:dyDescent="0.25">
      <c r="A149" s="25"/>
      <c r="B149" s="25"/>
      <c r="C149" s="32"/>
      <c r="D149" s="33">
        <v>2023</v>
      </c>
      <c r="E149" s="33">
        <v>2024</v>
      </c>
      <c r="F149" s="33">
        <v>2025</v>
      </c>
      <c r="G149" s="33">
        <v>2026</v>
      </c>
      <c r="H149" s="25"/>
      <c r="I149" s="25"/>
      <c r="J149" s="25"/>
      <c r="K149" s="25"/>
    </row>
    <row r="150" spans="1:11" ht="14.1" customHeight="1" x14ac:dyDescent="0.25">
      <c r="A150" s="25"/>
      <c r="B150" s="25"/>
      <c r="C150" s="34"/>
      <c r="D150" s="35" t="s">
        <v>17</v>
      </c>
      <c r="E150" s="35" t="s">
        <v>18</v>
      </c>
      <c r="F150" s="35" t="s">
        <v>18</v>
      </c>
      <c r="G150" s="35" t="s">
        <v>18</v>
      </c>
      <c r="H150" s="25"/>
      <c r="I150" s="25"/>
      <c r="J150" s="25"/>
      <c r="K150" s="25"/>
    </row>
    <row r="151" spans="1:11" ht="14.1" customHeight="1" x14ac:dyDescent="0.25">
      <c r="A151" s="25"/>
      <c r="B151" s="25"/>
      <c r="C151" s="40" t="s">
        <v>82</v>
      </c>
      <c r="D151" s="37" t="s">
        <v>69</v>
      </c>
      <c r="E151" s="41">
        <v>0</v>
      </c>
      <c r="F151" s="41">
        <v>0</v>
      </c>
      <c r="G151" s="41">
        <v>0</v>
      </c>
      <c r="H151" s="25"/>
      <c r="I151" s="25"/>
      <c r="J151" s="25"/>
      <c r="K151" s="25"/>
    </row>
    <row r="152" spans="1:11" ht="14.1" customHeight="1" x14ac:dyDescent="0.25">
      <c r="A152" s="25"/>
      <c r="B152" s="25"/>
      <c r="C152" s="40" t="s">
        <v>83</v>
      </c>
      <c r="D152" s="37" t="s">
        <v>69</v>
      </c>
      <c r="E152" s="41">
        <v>0</v>
      </c>
      <c r="F152" s="41">
        <v>0</v>
      </c>
      <c r="G152" s="41">
        <v>0</v>
      </c>
      <c r="H152" s="25"/>
      <c r="I152" s="25"/>
      <c r="J152" s="25"/>
      <c r="K152" s="25"/>
    </row>
    <row r="153" spans="1:11" ht="14.1" customHeight="1" x14ac:dyDescent="0.25">
      <c r="A153" s="25"/>
      <c r="B153" s="25"/>
      <c r="C153" s="40" t="s">
        <v>84</v>
      </c>
      <c r="D153" s="37" t="s">
        <v>69</v>
      </c>
      <c r="E153" s="41">
        <v>0</v>
      </c>
      <c r="F153" s="41">
        <v>0</v>
      </c>
      <c r="G153" s="41">
        <v>0</v>
      </c>
      <c r="H153" s="25"/>
      <c r="I153" s="25"/>
      <c r="J153" s="25"/>
      <c r="K153" s="25"/>
    </row>
    <row r="154" spans="1:11" ht="14.1" customHeight="1" x14ac:dyDescent="0.25">
      <c r="A154" s="25"/>
      <c r="B154" s="25"/>
      <c r="C154" s="40" t="s">
        <v>85</v>
      </c>
      <c r="D154" s="37" t="s">
        <v>69</v>
      </c>
      <c r="E154" s="41">
        <v>0</v>
      </c>
      <c r="F154" s="41">
        <v>0</v>
      </c>
      <c r="G154" s="41">
        <v>0</v>
      </c>
      <c r="H154" s="25"/>
      <c r="I154" s="25"/>
      <c r="J154" s="25"/>
      <c r="K154" s="25"/>
    </row>
    <row r="155" spans="1:11" ht="14.1" customHeight="1" x14ac:dyDescent="0.25">
      <c r="A155" s="25"/>
      <c r="B155" s="25"/>
      <c r="C155" s="40" t="s">
        <v>83</v>
      </c>
      <c r="D155" s="37" t="s">
        <v>69</v>
      </c>
      <c r="E155" s="41">
        <v>0</v>
      </c>
      <c r="F155" s="41">
        <v>0</v>
      </c>
      <c r="G155" s="41">
        <v>0</v>
      </c>
      <c r="H155" s="25"/>
      <c r="I155" s="25"/>
      <c r="J155" s="25"/>
      <c r="K155" s="25"/>
    </row>
    <row r="156" spans="1:11" ht="14.1" customHeight="1" x14ac:dyDescent="0.25">
      <c r="A156" s="25"/>
      <c r="B156" s="25"/>
      <c r="C156" s="40" t="s">
        <v>84</v>
      </c>
      <c r="D156" s="37" t="s">
        <v>69</v>
      </c>
      <c r="E156" s="41">
        <v>0</v>
      </c>
      <c r="F156" s="41">
        <v>0</v>
      </c>
      <c r="G156" s="41">
        <v>0</v>
      </c>
      <c r="H156" s="25"/>
      <c r="I156" s="25"/>
      <c r="J156" s="25"/>
      <c r="K156" s="25"/>
    </row>
    <row r="157" spans="1:11" ht="14.1" customHeight="1" x14ac:dyDescent="0.25">
      <c r="A157" s="25"/>
      <c r="B157" s="25"/>
      <c r="C157" s="40" t="s">
        <v>86</v>
      </c>
      <c r="D157" s="37" t="s">
        <v>69</v>
      </c>
      <c r="E157" s="41">
        <v>0</v>
      </c>
      <c r="F157" s="41">
        <v>0</v>
      </c>
      <c r="G157" s="41">
        <v>0</v>
      </c>
      <c r="H157" s="25"/>
      <c r="I157" s="25"/>
      <c r="J157" s="25"/>
      <c r="K157" s="25"/>
    </row>
    <row r="158" spans="1:11" ht="14.1" customHeight="1" x14ac:dyDescent="0.25">
      <c r="A158" s="25"/>
      <c r="B158" s="25"/>
      <c r="C158" s="40" t="s">
        <v>83</v>
      </c>
      <c r="D158" s="37" t="s">
        <v>69</v>
      </c>
      <c r="E158" s="41">
        <v>0</v>
      </c>
      <c r="F158" s="41">
        <v>0</v>
      </c>
      <c r="G158" s="41">
        <v>0</v>
      </c>
      <c r="H158" s="25"/>
      <c r="I158" s="25"/>
      <c r="J158" s="25"/>
      <c r="K158" s="25"/>
    </row>
    <row r="159" spans="1:11" ht="14.1" customHeight="1" x14ac:dyDescent="0.25">
      <c r="A159" s="25"/>
      <c r="B159" s="25"/>
      <c r="C159" s="40" t="s">
        <v>84</v>
      </c>
      <c r="D159" s="37" t="s">
        <v>69</v>
      </c>
      <c r="E159" s="41">
        <v>0</v>
      </c>
      <c r="F159" s="41">
        <v>0</v>
      </c>
      <c r="G159" s="41">
        <v>0</v>
      </c>
      <c r="H159" s="25"/>
      <c r="I159" s="25"/>
      <c r="J159" s="25"/>
      <c r="K159" s="25"/>
    </row>
    <row r="160" spans="1:11" ht="14.1" customHeight="1" x14ac:dyDescent="0.25">
      <c r="A160" s="25"/>
      <c r="B160" s="25"/>
      <c r="C160" s="40" t="s">
        <v>87</v>
      </c>
      <c r="D160" s="37" t="s">
        <v>69</v>
      </c>
      <c r="E160" s="41">
        <v>0</v>
      </c>
      <c r="F160" s="41">
        <v>0</v>
      </c>
      <c r="G160" s="41">
        <v>0</v>
      </c>
      <c r="H160" s="25"/>
      <c r="I160" s="25"/>
      <c r="J160" s="25"/>
      <c r="K160" s="25"/>
    </row>
    <row r="161" spans="1:11" ht="14.1" customHeight="1" x14ac:dyDescent="0.25">
      <c r="A161" s="25"/>
      <c r="B161" s="25"/>
      <c r="C161" s="40" t="s">
        <v>83</v>
      </c>
      <c r="D161" s="37" t="s">
        <v>69</v>
      </c>
      <c r="E161" s="41">
        <v>0</v>
      </c>
      <c r="F161" s="41">
        <v>0</v>
      </c>
      <c r="G161" s="41">
        <v>0</v>
      </c>
      <c r="H161" s="25"/>
      <c r="I161" s="25"/>
      <c r="J161" s="25"/>
      <c r="K161" s="25"/>
    </row>
    <row r="162" spans="1:11" ht="14.1" customHeight="1" x14ac:dyDescent="0.25">
      <c r="A162" s="25"/>
      <c r="B162" s="25"/>
      <c r="C162" s="40" t="s">
        <v>84</v>
      </c>
      <c r="D162" s="37" t="s">
        <v>69</v>
      </c>
      <c r="E162" s="41">
        <v>0</v>
      </c>
      <c r="F162" s="41">
        <v>0</v>
      </c>
      <c r="G162" s="41">
        <v>0</v>
      </c>
      <c r="H162" s="25"/>
      <c r="I162" s="25"/>
      <c r="J162" s="25"/>
      <c r="K162" s="25"/>
    </row>
    <row r="163" spans="1:11" ht="14.1" customHeight="1" x14ac:dyDescent="0.25">
      <c r="A163" s="25"/>
      <c r="B163" s="25"/>
      <c r="C163" s="40" t="s">
        <v>88</v>
      </c>
      <c r="D163" s="37" t="s">
        <v>69</v>
      </c>
      <c r="E163" s="41">
        <v>0</v>
      </c>
      <c r="F163" s="41">
        <v>0</v>
      </c>
      <c r="G163" s="41">
        <v>0</v>
      </c>
      <c r="H163" s="25"/>
      <c r="I163" s="25"/>
      <c r="J163" s="25"/>
      <c r="K163" s="25"/>
    </row>
    <row r="164" spans="1:11" ht="14.1" customHeight="1" x14ac:dyDescent="0.25">
      <c r="A164" s="25"/>
      <c r="B164" s="25"/>
      <c r="C164" s="40" t="s">
        <v>83</v>
      </c>
      <c r="D164" s="37" t="s">
        <v>69</v>
      </c>
      <c r="E164" s="41">
        <v>0</v>
      </c>
      <c r="F164" s="41">
        <v>0</v>
      </c>
      <c r="G164" s="41">
        <v>0</v>
      </c>
      <c r="H164" s="25"/>
      <c r="I164" s="25"/>
      <c r="J164" s="25"/>
      <c r="K164" s="25"/>
    </row>
    <row r="165" spans="1:11" ht="14.1" customHeight="1" x14ac:dyDescent="0.25">
      <c r="A165" s="25"/>
      <c r="B165" s="25"/>
      <c r="C165" s="40" t="s">
        <v>84</v>
      </c>
      <c r="D165" s="37" t="s">
        <v>69</v>
      </c>
      <c r="E165" s="41">
        <v>0</v>
      </c>
      <c r="F165" s="41">
        <v>0</v>
      </c>
      <c r="G165" s="41">
        <v>0</v>
      </c>
      <c r="H165" s="25"/>
      <c r="I165" s="25"/>
      <c r="J165" s="25"/>
      <c r="K165" s="25"/>
    </row>
    <row r="166" spans="1:11" ht="14.1" customHeight="1" x14ac:dyDescent="0.25">
      <c r="A166" s="25"/>
      <c r="B166" s="25"/>
      <c r="C166" s="40" t="s">
        <v>89</v>
      </c>
      <c r="D166" s="37" t="s">
        <v>69</v>
      </c>
      <c r="E166" s="41">
        <v>0</v>
      </c>
      <c r="F166" s="41">
        <v>0</v>
      </c>
      <c r="G166" s="41">
        <v>0</v>
      </c>
      <c r="H166" s="25"/>
      <c r="I166" s="25"/>
      <c r="J166" s="25"/>
      <c r="K166" s="25"/>
    </row>
    <row r="167" spans="1:11" ht="14.1" customHeight="1" x14ac:dyDescent="0.25">
      <c r="A167" s="25"/>
      <c r="B167" s="25"/>
      <c r="C167" s="40" t="s">
        <v>83</v>
      </c>
      <c r="D167" s="37" t="s">
        <v>69</v>
      </c>
      <c r="E167" s="41">
        <v>0</v>
      </c>
      <c r="F167" s="41">
        <v>0</v>
      </c>
      <c r="G167" s="41">
        <v>0</v>
      </c>
      <c r="H167" s="25"/>
      <c r="I167" s="25"/>
      <c r="J167" s="25"/>
      <c r="K167" s="25"/>
    </row>
    <row r="168" spans="1:11" ht="14.1" customHeight="1" x14ac:dyDescent="0.25">
      <c r="A168" s="25"/>
      <c r="B168" s="25"/>
      <c r="C168" s="40" t="s">
        <v>84</v>
      </c>
      <c r="D168" s="37" t="s">
        <v>69</v>
      </c>
      <c r="E168" s="41">
        <v>0</v>
      </c>
      <c r="F168" s="41">
        <v>0</v>
      </c>
      <c r="G168" s="41">
        <v>0</v>
      </c>
      <c r="H168" s="25"/>
      <c r="I168" s="25"/>
      <c r="J168" s="25"/>
      <c r="K168" s="25"/>
    </row>
    <row r="169" spans="1:11" ht="14.1" customHeight="1" x14ac:dyDescent="0.25">
      <c r="A169" s="25"/>
      <c r="B169" s="25"/>
      <c r="C169" s="40" t="s">
        <v>90</v>
      </c>
      <c r="D169" s="37" t="s">
        <v>69</v>
      </c>
      <c r="E169" s="41">
        <v>0</v>
      </c>
      <c r="F169" s="41">
        <v>0</v>
      </c>
      <c r="G169" s="41">
        <v>0</v>
      </c>
      <c r="H169" s="25"/>
      <c r="I169" s="25"/>
      <c r="J169" s="25"/>
      <c r="K169" s="25"/>
    </row>
    <row r="170" spans="1:11" ht="14.1" customHeight="1" x14ac:dyDescent="0.25">
      <c r="A170" s="25"/>
      <c r="B170" s="25"/>
      <c r="C170" s="40" t="s">
        <v>83</v>
      </c>
      <c r="D170" s="37" t="s">
        <v>69</v>
      </c>
      <c r="E170" s="41">
        <v>0</v>
      </c>
      <c r="F170" s="41">
        <v>0</v>
      </c>
      <c r="G170" s="41">
        <v>0</v>
      </c>
      <c r="H170" s="25"/>
      <c r="I170" s="25"/>
      <c r="J170" s="25"/>
      <c r="K170" s="25"/>
    </row>
    <row r="171" spans="1:11" ht="14.1" customHeight="1" x14ac:dyDescent="0.25">
      <c r="A171" s="25"/>
      <c r="B171" s="25"/>
      <c r="C171" s="40" t="s">
        <v>84</v>
      </c>
      <c r="D171" s="37" t="s">
        <v>69</v>
      </c>
      <c r="E171" s="41">
        <v>0</v>
      </c>
      <c r="F171" s="41">
        <v>0</v>
      </c>
      <c r="G171" s="41">
        <v>0</v>
      </c>
      <c r="H171" s="25"/>
      <c r="I171" s="25"/>
      <c r="J171" s="25"/>
      <c r="K171" s="25"/>
    </row>
    <row r="172" spans="1:11" ht="14.1" customHeight="1" x14ac:dyDescent="0.25">
      <c r="A172" s="25"/>
      <c r="B172" s="25"/>
      <c r="C172" s="40" t="s">
        <v>91</v>
      </c>
      <c r="D172" s="37" t="s">
        <v>69</v>
      </c>
      <c r="E172" s="41">
        <v>0</v>
      </c>
      <c r="F172" s="41">
        <v>0</v>
      </c>
      <c r="G172" s="41">
        <v>0</v>
      </c>
      <c r="H172" s="25"/>
      <c r="I172" s="25"/>
      <c r="J172" s="25"/>
      <c r="K172" s="25"/>
    </row>
    <row r="173" spans="1:11" ht="14.1" customHeight="1" x14ac:dyDescent="0.25">
      <c r="A173" s="25"/>
      <c r="B173" s="25"/>
      <c r="C173" s="40" t="s">
        <v>83</v>
      </c>
      <c r="D173" s="37" t="s">
        <v>69</v>
      </c>
      <c r="E173" s="41">
        <v>0</v>
      </c>
      <c r="F173" s="41">
        <v>0</v>
      </c>
      <c r="G173" s="41">
        <v>0</v>
      </c>
      <c r="H173" s="25"/>
      <c r="I173" s="25"/>
      <c r="J173" s="25"/>
      <c r="K173" s="25"/>
    </row>
    <row r="174" spans="1:11" ht="14.1" customHeight="1" x14ac:dyDescent="0.25">
      <c r="A174" s="25"/>
      <c r="B174" s="25"/>
      <c r="C174" s="40" t="s">
        <v>92</v>
      </c>
      <c r="D174" s="37" t="s">
        <v>69</v>
      </c>
      <c r="E174" s="41">
        <v>0</v>
      </c>
      <c r="F174" s="41">
        <v>0</v>
      </c>
      <c r="G174" s="41">
        <v>0</v>
      </c>
      <c r="H174" s="25"/>
      <c r="I174" s="25"/>
      <c r="J174" s="25"/>
      <c r="K174" s="25"/>
    </row>
    <row r="175" spans="1:11" ht="14.1" customHeight="1" x14ac:dyDescent="0.25">
      <c r="A175" s="25"/>
      <c r="B175" s="25"/>
      <c r="C175" s="40" t="s">
        <v>93</v>
      </c>
      <c r="D175" s="37" t="s">
        <v>69</v>
      </c>
      <c r="E175" s="41">
        <v>0</v>
      </c>
      <c r="F175" s="41">
        <v>0</v>
      </c>
      <c r="G175" s="41">
        <v>0</v>
      </c>
      <c r="H175" s="25"/>
      <c r="I175" s="25"/>
      <c r="J175" s="25"/>
      <c r="K175" s="25"/>
    </row>
    <row r="176" spans="1:11" ht="14.1" customHeight="1" x14ac:dyDescent="0.25">
      <c r="A176" s="25"/>
      <c r="B176" s="25"/>
      <c r="C176" s="40" t="s">
        <v>94</v>
      </c>
      <c r="D176" s="37" t="s">
        <v>69</v>
      </c>
      <c r="E176" s="41">
        <v>0</v>
      </c>
      <c r="F176" s="41">
        <v>0</v>
      </c>
      <c r="G176" s="41">
        <v>0</v>
      </c>
      <c r="H176" s="25"/>
      <c r="I176" s="25"/>
      <c r="J176" s="25"/>
      <c r="K176" s="25"/>
    </row>
    <row r="177" spans="1:11" ht="14.1" customHeight="1" x14ac:dyDescent="0.25">
      <c r="A177" s="25"/>
      <c r="B177" s="25"/>
      <c r="C177" s="40" t="s">
        <v>95</v>
      </c>
      <c r="D177" s="37" t="s">
        <v>69</v>
      </c>
      <c r="E177" s="41">
        <v>0</v>
      </c>
      <c r="F177" s="41">
        <v>0</v>
      </c>
      <c r="G177" s="41">
        <v>0</v>
      </c>
      <c r="H177" s="25"/>
      <c r="I177" s="25"/>
      <c r="J177" s="25"/>
      <c r="K177" s="25"/>
    </row>
    <row r="178" spans="1:11" ht="14.1" customHeight="1" x14ac:dyDescent="0.25">
      <c r="A178" s="25"/>
      <c r="B178" s="25"/>
      <c r="C178" s="40" t="s">
        <v>96</v>
      </c>
      <c r="D178" s="37" t="s">
        <v>69</v>
      </c>
      <c r="E178" s="41">
        <v>5000000</v>
      </c>
      <c r="F178" s="41">
        <v>0</v>
      </c>
      <c r="G178" s="41">
        <v>0</v>
      </c>
      <c r="H178" s="25"/>
      <c r="I178" s="25"/>
      <c r="J178" s="25"/>
      <c r="K178" s="25"/>
    </row>
    <row r="179" spans="1:11" ht="14.1" customHeight="1" x14ac:dyDescent="0.25">
      <c r="A179" s="25"/>
      <c r="B179" s="25"/>
      <c r="C179" s="40" t="s">
        <v>83</v>
      </c>
      <c r="D179" s="37" t="s">
        <v>69</v>
      </c>
      <c r="E179" s="41">
        <v>5000000</v>
      </c>
      <c r="F179" s="41">
        <v>0</v>
      </c>
      <c r="G179" s="41">
        <v>0</v>
      </c>
      <c r="H179" s="25"/>
      <c r="I179" s="25"/>
      <c r="J179" s="25"/>
      <c r="K179" s="25"/>
    </row>
    <row r="180" spans="1:11" ht="14.1" customHeight="1" x14ac:dyDescent="0.25">
      <c r="A180" s="25"/>
      <c r="B180" s="25"/>
      <c r="C180" s="40" t="s">
        <v>92</v>
      </c>
      <c r="D180" s="37" t="s">
        <v>69</v>
      </c>
      <c r="E180" s="41">
        <v>0</v>
      </c>
      <c r="F180" s="41">
        <v>0</v>
      </c>
      <c r="G180" s="41">
        <v>0</v>
      </c>
      <c r="H180" s="25"/>
      <c r="I180" s="25"/>
      <c r="J180" s="25"/>
      <c r="K180" s="25"/>
    </row>
    <row r="181" spans="1:11" ht="14.1" customHeight="1" x14ac:dyDescent="0.25">
      <c r="A181" s="25"/>
      <c r="B181" s="25"/>
      <c r="C181" s="40" t="s">
        <v>93</v>
      </c>
      <c r="D181" s="37" t="s">
        <v>69</v>
      </c>
      <c r="E181" s="41">
        <v>0</v>
      </c>
      <c r="F181" s="41">
        <v>0</v>
      </c>
      <c r="G181" s="41">
        <v>0</v>
      </c>
      <c r="H181" s="25"/>
      <c r="I181" s="25"/>
      <c r="J181" s="25"/>
      <c r="K181" s="25"/>
    </row>
    <row r="182" spans="1:11" ht="14.1" customHeight="1" x14ac:dyDescent="0.25">
      <c r="A182" s="25"/>
      <c r="B182" s="25"/>
      <c r="C182" s="40" t="s">
        <v>94</v>
      </c>
      <c r="D182" s="37" t="s">
        <v>69</v>
      </c>
      <c r="E182" s="41">
        <v>0</v>
      </c>
      <c r="F182" s="41">
        <v>0</v>
      </c>
      <c r="G182" s="41">
        <v>0</v>
      </c>
      <c r="H182" s="25"/>
      <c r="I182" s="25"/>
      <c r="J182" s="25"/>
      <c r="K182" s="25"/>
    </row>
    <row r="183" spans="1:11" ht="14.1" customHeight="1" x14ac:dyDescent="0.25">
      <c r="A183" s="25"/>
      <c r="B183" s="25"/>
      <c r="C183" s="40" t="s">
        <v>95</v>
      </c>
      <c r="D183" s="37" t="s">
        <v>69</v>
      </c>
      <c r="E183" s="41">
        <v>0</v>
      </c>
      <c r="F183" s="41">
        <v>0</v>
      </c>
      <c r="G183" s="41">
        <v>0</v>
      </c>
      <c r="H183" s="25"/>
      <c r="I183" s="25"/>
      <c r="J183" s="25"/>
      <c r="K183" s="25"/>
    </row>
    <row r="184" spans="1:11" ht="14.1" customHeight="1" x14ac:dyDescent="0.25">
      <c r="A184" s="25"/>
      <c r="B184" s="25"/>
      <c r="C184" s="40" t="s">
        <v>97</v>
      </c>
      <c r="D184" s="37" t="s">
        <v>69</v>
      </c>
      <c r="E184" s="41">
        <v>0</v>
      </c>
      <c r="F184" s="41">
        <v>0</v>
      </c>
      <c r="G184" s="41">
        <v>0</v>
      </c>
      <c r="H184" s="25"/>
      <c r="I184" s="25"/>
      <c r="J184" s="25"/>
      <c r="K184" s="25"/>
    </row>
    <row r="185" spans="1:11" ht="14.1" customHeight="1" x14ac:dyDescent="0.25">
      <c r="A185" s="25"/>
      <c r="B185" s="25"/>
      <c r="C185" s="40" t="s">
        <v>83</v>
      </c>
      <c r="D185" s="37" t="s">
        <v>69</v>
      </c>
      <c r="E185" s="41">
        <v>0</v>
      </c>
      <c r="F185" s="41">
        <v>0</v>
      </c>
      <c r="G185" s="41">
        <v>0</v>
      </c>
      <c r="H185" s="25"/>
      <c r="I185" s="25"/>
      <c r="J185" s="25"/>
      <c r="K185" s="25"/>
    </row>
    <row r="186" spans="1:11" ht="14.1" customHeight="1" x14ac:dyDescent="0.25">
      <c r="A186" s="25"/>
      <c r="B186" s="25"/>
      <c r="C186" s="40" t="s">
        <v>92</v>
      </c>
      <c r="D186" s="37" t="s">
        <v>69</v>
      </c>
      <c r="E186" s="41">
        <v>0</v>
      </c>
      <c r="F186" s="41">
        <v>0</v>
      </c>
      <c r="G186" s="41">
        <v>0</v>
      </c>
      <c r="H186" s="25"/>
      <c r="I186" s="25"/>
      <c r="J186" s="25"/>
      <c r="K186" s="25"/>
    </row>
    <row r="187" spans="1:11" ht="14.1" customHeight="1" x14ac:dyDescent="0.25">
      <c r="A187" s="25"/>
      <c r="B187" s="25"/>
      <c r="C187" s="40" t="s">
        <v>93</v>
      </c>
      <c r="D187" s="37" t="s">
        <v>69</v>
      </c>
      <c r="E187" s="41">
        <v>0</v>
      </c>
      <c r="F187" s="41">
        <v>0</v>
      </c>
      <c r="G187" s="41">
        <v>0</v>
      </c>
      <c r="H187" s="25"/>
      <c r="I187" s="25"/>
      <c r="J187" s="25"/>
      <c r="K187" s="25"/>
    </row>
    <row r="188" spans="1:11" ht="14.1" customHeight="1" x14ac:dyDescent="0.25">
      <c r="A188" s="25"/>
      <c r="B188" s="25"/>
      <c r="C188" s="40" t="s">
        <v>94</v>
      </c>
      <c r="D188" s="37" t="s">
        <v>69</v>
      </c>
      <c r="E188" s="41">
        <v>0</v>
      </c>
      <c r="F188" s="41">
        <v>0</v>
      </c>
      <c r="G188" s="41">
        <v>0</v>
      </c>
      <c r="H188" s="25"/>
      <c r="I188" s="25"/>
      <c r="J188" s="25"/>
      <c r="K188" s="25"/>
    </row>
    <row r="189" spans="1:11" ht="14.1" customHeight="1" x14ac:dyDescent="0.25">
      <c r="A189" s="25"/>
      <c r="B189" s="25"/>
      <c r="C189" s="40" t="s">
        <v>95</v>
      </c>
      <c r="D189" s="37" t="s">
        <v>69</v>
      </c>
      <c r="E189" s="41">
        <v>0</v>
      </c>
      <c r="F189" s="41">
        <v>0</v>
      </c>
      <c r="G189" s="41">
        <v>0</v>
      </c>
      <c r="H189" s="25"/>
      <c r="I189" s="25"/>
      <c r="J189" s="25"/>
      <c r="K189" s="25"/>
    </row>
    <row r="190" spans="1:11" ht="14.1" customHeight="1" x14ac:dyDescent="0.25">
      <c r="A190" s="25"/>
      <c r="B190" s="25"/>
      <c r="C190" s="40" t="s">
        <v>98</v>
      </c>
      <c r="D190" s="37" t="s">
        <v>69</v>
      </c>
      <c r="E190" s="41">
        <v>0</v>
      </c>
      <c r="F190" s="41">
        <v>0</v>
      </c>
      <c r="G190" s="41">
        <v>0</v>
      </c>
      <c r="H190" s="25"/>
      <c r="I190" s="25"/>
      <c r="J190" s="25"/>
      <c r="K190" s="25"/>
    </row>
    <row r="191" spans="1:11" ht="14.1" customHeight="1" x14ac:dyDescent="0.25">
      <c r="A191" s="25"/>
      <c r="B191" s="25"/>
      <c r="C191" s="40" t="s">
        <v>99</v>
      </c>
      <c r="D191" s="37" t="s">
        <v>69</v>
      </c>
      <c r="E191" s="41">
        <v>0</v>
      </c>
      <c r="F191" s="41">
        <v>0</v>
      </c>
      <c r="G191" s="41">
        <v>0</v>
      </c>
      <c r="H191" s="25"/>
      <c r="I191" s="25"/>
      <c r="J191" s="25"/>
      <c r="K191" s="25"/>
    </row>
    <row r="192" spans="1:11" ht="14.1" customHeight="1" x14ac:dyDescent="0.25">
      <c r="A192" s="25"/>
      <c r="B192" s="25"/>
      <c r="C192" s="36" t="s">
        <v>100</v>
      </c>
      <c r="D192" s="41">
        <v>0</v>
      </c>
      <c r="E192" s="41">
        <v>5000000</v>
      </c>
      <c r="F192" s="41">
        <v>0</v>
      </c>
      <c r="G192" s="41">
        <v>0</v>
      </c>
      <c r="H192" s="25"/>
      <c r="I192" s="25"/>
      <c r="J192" s="25"/>
      <c r="K192" s="25"/>
    </row>
    <row r="193" spans="1:11" ht="15" customHeight="1" x14ac:dyDescent="0.25">
      <c r="A193" s="25"/>
      <c r="B193" s="25"/>
      <c r="C193" s="42" t="s">
        <v>69</v>
      </c>
      <c r="D193" s="43" t="s">
        <v>69</v>
      </c>
      <c r="E193" s="43" t="s">
        <v>69</v>
      </c>
      <c r="F193" s="43" t="s">
        <v>69</v>
      </c>
      <c r="G193" s="43" t="s">
        <v>69</v>
      </c>
      <c r="H193" s="25"/>
      <c r="I193" s="25"/>
      <c r="J193" s="25"/>
      <c r="K193" s="25"/>
    </row>
    <row r="194" spans="1:11" ht="15" customHeight="1" x14ac:dyDescent="0.25">
      <c r="A194" s="25"/>
      <c r="B194" s="25"/>
      <c r="C194" s="28" t="s">
        <v>113</v>
      </c>
      <c r="D194" s="44">
        <v>0</v>
      </c>
      <c r="E194" s="44">
        <v>168000000</v>
      </c>
      <c r="F194" s="44">
        <v>170000000</v>
      </c>
      <c r="G194" s="44">
        <v>170500000</v>
      </c>
      <c r="H194" s="25"/>
      <c r="I194" s="25"/>
      <c r="J194" s="25"/>
      <c r="K194" s="25"/>
    </row>
    <row r="195" spans="1:11" ht="15" customHeight="1" x14ac:dyDescent="0.25">
      <c r="A195" s="25"/>
      <c r="B195" s="25"/>
      <c r="C195" s="38" t="s">
        <v>82</v>
      </c>
      <c r="D195" s="45">
        <v>0</v>
      </c>
      <c r="E195" s="45">
        <v>117076000</v>
      </c>
      <c r="F195" s="45">
        <v>117076000</v>
      </c>
      <c r="G195" s="45">
        <v>117076000</v>
      </c>
      <c r="H195" s="25"/>
      <c r="I195" s="25"/>
      <c r="J195" s="25"/>
      <c r="K195" s="25"/>
    </row>
    <row r="196" spans="1:11" ht="15" customHeight="1" x14ac:dyDescent="0.25">
      <c r="A196" s="25"/>
      <c r="B196" s="25"/>
      <c r="C196" s="38" t="s">
        <v>83</v>
      </c>
      <c r="D196" s="45">
        <v>0</v>
      </c>
      <c r="E196" s="45">
        <v>117076000</v>
      </c>
      <c r="F196" s="45">
        <v>117076000</v>
      </c>
      <c r="G196" s="45">
        <v>117076000</v>
      </c>
      <c r="H196" s="25"/>
      <c r="I196" s="25"/>
      <c r="J196" s="25"/>
      <c r="K196" s="25"/>
    </row>
    <row r="197" spans="1:11" ht="15" customHeight="1" x14ac:dyDescent="0.25">
      <c r="A197" s="25"/>
      <c r="B197" s="25"/>
      <c r="C197" s="38" t="s">
        <v>84</v>
      </c>
      <c r="D197" s="45">
        <v>0</v>
      </c>
      <c r="E197" s="45">
        <v>0</v>
      </c>
      <c r="F197" s="45">
        <v>0</v>
      </c>
      <c r="G197" s="45">
        <v>0</v>
      </c>
      <c r="H197" s="25"/>
      <c r="I197" s="25"/>
      <c r="J197" s="25"/>
      <c r="K197" s="25"/>
    </row>
    <row r="198" spans="1:11" ht="15" customHeight="1" x14ac:dyDescent="0.25">
      <c r="A198" s="25"/>
      <c r="B198" s="25"/>
      <c r="C198" s="38" t="s">
        <v>85</v>
      </c>
      <c r="D198" s="45">
        <v>0</v>
      </c>
      <c r="E198" s="45">
        <v>15441000</v>
      </c>
      <c r="F198" s="45">
        <v>15441000</v>
      </c>
      <c r="G198" s="45">
        <v>15441000</v>
      </c>
      <c r="H198" s="25"/>
      <c r="I198" s="25"/>
      <c r="J198" s="25"/>
      <c r="K198" s="25"/>
    </row>
    <row r="199" spans="1:11" ht="15" customHeight="1" x14ac:dyDescent="0.25">
      <c r="A199" s="25"/>
      <c r="B199" s="25"/>
      <c r="C199" s="38" t="s">
        <v>83</v>
      </c>
      <c r="D199" s="45">
        <v>0</v>
      </c>
      <c r="E199" s="45">
        <v>15441000</v>
      </c>
      <c r="F199" s="45">
        <v>15441000</v>
      </c>
      <c r="G199" s="45">
        <v>15441000</v>
      </c>
      <c r="H199" s="25"/>
      <c r="I199" s="25"/>
      <c r="J199" s="25"/>
      <c r="K199" s="25"/>
    </row>
    <row r="200" spans="1:11" ht="15" customHeight="1" x14ac:dyDescent="0.25">
      <c r="A200" s="25"/>
      <c r="B200" s="25"/>
      <c r="C200" s="38" t="s">
        <v>84</v>
      </c>
      <c r="D200" s="45">
        <v>0</v>
      </c>
      <c r="E200" s="45">
        <v>0</v>
      </c>
      <c r="F200" s="45">
        <v>0</v>
      </c>
      <c r="G200" s="45">
        <v>0</v>
      </c>
      <c r="H200" s="25"/>
      <c r="I200" s="25"/>
      <c r="J200" s="25"/>
      <c r="K200" s="25"/>
    </row>
    <row r="201" spans="1:11" ht="15" customHeight="1" x14ac:dyDescent="0.25">
      <c r="A201" s="25"/>
      <c r="B201" s="25"/>
      <c r="C201" s="38" t="s">
        <v>86</v>
      </c>
      <c r="D201" s="45">
        <v>0</v>
      </c>
      <c r="E201" s="45">
        <v>25483000</v>
      </c>
      <c r="F201" s="45">
        <v>27483000</v>
      </c>
      <c r="G201" s="45">
        <v>27983000</v>
      </c>
      <c r="H201" s="25"/>
      <c r="I201" s="25"/>
      <c r="J201" s="25"/>
      <c r="K201" s="25"/>
    </row>
    <row r="202" spans="1:11" ht="15" customHeight="1" x14ac:dyDescent="0.25">
      <c r="A202" s="25"/>
      <c r="B202" s="25"/>
      <c r="C202" s="38" t="s">
        <v>83</v>
      </c>
      <c r="D202" s="45">
        <v>0</v>
      </c>
      <c r="E202" s="45">
        <v>25483000</v>
      </c>
      <c r="F202" s="45">
        <v>27483000</v>
      </c>
      <c r="G202" s="45">
        <v>27983000</v>
      </c>
      <c r="H202" s="25"/>
      <c r="I202" s="25"/>
      <c r="J202" s="25"/>
      <c r="K202" s="25"/>
    </row>
    <row r="203" spans="1:11" ht="15" customHeight="1" x14ac:dyDescent="0.25">
      <c r="A203" s="25"/>
      <c r="B203" s="25"/>
      <c r="C203" s="38" t="s">
        <v>84</v>
      </c>
      <c r="D203" s="45">
        <v>0</v>
      </c>
      <c r="E203" s="45">
        <v>0</v>
      </c>
      <c r="F203" s="45">
        <v>0</v>
      </c>
      <c r="G203" s="45">
        <v>0</v>
      </c>
      <c r="H203" s="25"/>
      <c r="I203" s="25"/>
      <c r="J203" s="25"/>
      <c r="K203" s="25"/>
    </row>
    <row r="204" spans="1:11" ht="15" customHeight="1" x14ac:dyDescent="0.25">
      <c r="A204" s="25"/>
      <c r="B204" s="25"/>
      <c r="C204" s="38" t="s">
        <v>87</v>
      </c>
      <c r="D204" s="45">
        <v>0</v>
      </c>
      <c r="E204" s="45">
        <v>0</v>
      </c>
      <c r="F204" s="45">
        <v>0</v>
      </c>
      <c r="G204" s="45">
        <v>0</v>
      </c>
      <c r="H204" s="25"/>
      <c r="I204" s="25"/>
      <c r="J204" s="25"/>
      <c r="K204" s="25"/>
    </row>
    <row r="205" spans="1:11" ht="15" customHeight="1" x14ac:dyDescent="0.25">
      <c r="A205" s="25"/>
      <c r="B205" s="25"/>
      <c r="C205" s="38" t="s">
        <v>83</v>
      </c>
      <c r="D205" s="45">
        <v>0</v>
      </c>
      <c r="E205" s="45">
        <v>0</v>
      </c>
      <c r="F205" s="45">
        <v>0</v>
      </c>
      <c r="G205" s="45">
        <v>0</v>
      </c>
      <c r="H205" s="25"/>
      <c r="I205" s="25"/>
      <c r="J205" s="25"/>
      <c r="K205" s="25"/>
    </row>
    <row r="206" spans="1:11" ht="15" customHeight="1" x14ac:dyDescent="0.25">
      <c r="A206" s="25"/>
      <c r="B206" s="25"/>
      <c r="C206" s="38" t="s">
        <v>84</v>
      </c>
      <c r="D206" s="45">
        <v>0</v>
      </c>
      <c r="E206" s="45">
        <v>0</v>
      </c>
      <c r="F206" s="45">
        <v>0</v>
      </c>
      <c r="G206" s="45">
        <v>0</v>
      </c>
      <c r="H206" s="25"/>
      <c r="I206" s="25"/>
      <c r="J206" s="25"/>
      <c r="K206" s="25"/>
    </row>
    <row r="207" spans="1:11" ht="20.100000000000001" customHeight="1" x14ac:dyDescent="0.25">
      <c r="A207" s="25"/>
      <c r="B207" s="25"/>
      <c r="C207" s="38" t="s">
        <v>114</v>
      </c>
      <c r="D207" s="46">
        <v>0</v>
      </c>
      <c r="E207" s="46">
        <v>0</v>
      </c>
      <c r="F207" s="46">
        <v>0</v>
      </c>
      <c r="G207" s="46">
        <v>0</v>
      </c>
      <c r="H207" s="25"/>
      <c r="I207" s="25"/>
      <c r="J207" s="25"/>
      <c r="K207" s="25"/>
    </row>
    <row r="208" spans="1:11" ht="15" customHeight="1" x14ac:dyDescent="0.25">
      <c r="A208" s="25"/>
      <c r="B208" s="25"/>
      <c r="C208" s="38" t="s">
        <v>83</v>
      </c>
      <c r="D208" s="45">
        <v>0</v>
      </c>
      <c r="E208" s="45">
        <v>0</v>
      </c>
      <c r="F208" s="45">
        <v>0</v>
      </c>
      <c r="G208" s="45">
        <v>0</v>
      </c>
      <c r="H208" s="25"/>
      <c r="I208" s="25"/>
      <c r="J208" s="25"/>
      <c r="K208" s="25"/>
    </row>
    <row r="209" spans="1:11" ht="15" customHeight="1" x14ac:dyDescent="0.25">
      <c r="A209" s="25"/>
      <c r="B209" s="25"/>
      <c r="C209" s="38" t="s">
        <v>84</v>
      </c>
      <c r="D209" s="45">
        <v>0</v>
      </c>
      <c r="E209" s="45">
        <v>0</v>
      </c>
      <c r="F209" s="45">
        <v>0</v>
      </c>
      <c r="G209" s="45">
        <v>0</v>
      </c>
      <c r="H209" s="25"/>
      <c r="I209" s="25"/>
      <c r="J209" s="25"/>
      <c r="K209" s="25"/>
    </row>
    <row r="210" spans="1:11" ht="15" customHeight="1" x14ac:dyDescent="0.25">
      <c r="A210" s="25"/>
      <c r="B210" s="25"/>
      <c r="C210" s="38" t="s">
        <v>89</v>
      </c>
      <c r="D210" s="45">
        <v>0</v>
      </c>
      <c r="E210" s="45">
        <v>0</v>
      </c>
      <c r="F210" s="45">
        <v>0</v>
      </c>
      <c r="G210" s="45">
        <v>0</v>
      </c>
      <c r="H210" s="25"/>
      <c r="I210" s="25"/>
      <c r="J210" s="25"/>
      <c r="K210" s="25"/>
    </row>
    <row r="211" spans="1:11" ht="15" customHeight="1" x14ac:dyDescent="0.25">
      <c r="A211" s="25"/>
      <c r="B211" s="25"/>
      <c r="C211" s="38" t="s">
        <v>83</v>
      </c>
      <c r="D211" s="45">
        <v>0</v>
      </c>
      <c r="E211" s="45">
        <v>0</v>
      </c>
      <c r="F211" s="45">
        <v>0</v>
      </c>
      <c r="G211" s="45">
        <v>0</v>
      </c>
      <c r="H211" s="25"/>
      <c r="I211" s="25"/>
      <c r="J211" s="25"/>
      <c r="K211" s="25"/>
    </row>
    <row r="212" spans="1:11" ht="15" customHeight="1" x14ac:dyDescent="0.25">
      <c r="A212" s="25"/>
      <c r="B212" s="25"/>
      <c r="C212" s="38" t="s">
        <v>84</v>
      </c>
      <c r="D212" s="45">
        <v>0</v>
      </c>
      <c r="E212" s="45">
        <v>0</v>
      </c>
      <c r="F212" s="45">
        <v>0</v>
      </c>
      <c r="G212" s="45">
        <v>0</v>
      </c>
      <c r="H212" s="25"/>
      <c r="I212" s="25"/>
      <c r="J212" s="25"/>
      <c r="K212" s="25"/>
    </row>
    <row r="213" spans="1:11" ht="15" customHeight="1" x14ac:dyDescent="0.25">
      <c r="A213" s="25"/>
      <c r="B213" s="25"/>
      <c r="C213" s="38" t="s">
        <v>90</v>
      </c>
      <c r="D213" s="45">
        <v>0</v>
      </c>
      <c r="E213" s="45">
        <v>0</v>
      </c>
      <c r="F213" s="45">
        <v>0</v>
      </c>
      <c r="G213" s="45">
        <v>0</v>
      </c>
      <c r="H213" s="25"/>
      <c r="I213" s="25"/>
      <c r="J213" s="25"/>
      <c r="K213" s="25"/>
    </row>
    <row r="214" spans="1:11" ht="15" customHeight="1" x14ac:dyDescent="0.25">
      <c r="A214" s="25"/>
      <c r="B214" s="25"/>
      <c r="C214" s="38" t="s">
        <v>83</v>
      </c>
      <c r="D214" s="45">
        <v>0</v>
      </c>
      <c r="E214" s="45">
        <v>0</v>
      </c>
      <c r="F214" s="45">
        <v>0</v>
      </c>
      <c r="G214" s="45">
        <v>0</v>
      </c>
      <c r="H214" s="25"/>
      <c r="I214" s="25"/>
      <c r="J214" s="25"/>
      <c r="K214" s="25"/>
    </row>
    <row r="215" spans="1:11" ht="15" customHeight="1" x14ac:dyDescent="0.25">
      <c r="A215" s="25"/>
      <c r="B215" s="25"/>
      <c r="C215" s="38" t="s">
        <v>84</v>
      </c>
      <c r="D215" s="45">
        <v>0</v>
      </c>
      <c r="E215" s="45">
        <v>0</v>
      </c>
      <c r="F215" s="45">
        <v>0</v>
      </c>
      <c r="G215" s="45">
        <v>0</v>
      </c>
      <c r="H215" s="25"/>
      <c r="I215" s="25"/>
      <c r="J215" s="25"/>
      <c r="K215" s="25"/>
    </row>
    <row r="216" spans="1:11" ht="15" customHeight="1" x14ac:dyDescent="0.25">
      <c r="A216" s="25"/>
      <c r="B216" s="25"/>
      <c r="C216" s="38" t="s">
        <v>91</v>
      </c>
      <c r="D216" s="45">
        <v>0</v>
      </c>
      <c r="E216" s="45">
        <v>0</v>
      </c>
      <c r="F216" s="45">
        <v>0</v>
      </c>
      <c r="G216" s="45">
        <v>0</v>
      </c>
      <c r="H216" s="25"/>
      <c r="I216" s="25"/>
      <c r="J216" s="25"/>
      <c r="K216" s="25"/>
    </row>
    <row r="217" spans="1:11" ht="15" customHeight="1" x14ac:dyDescent="0.25">
      <c r="A217" s="25"/>
      <c r="B217" s="25"/>
      <c r="C217" s="38" t="s">
        <v>83</v>
      </c>
      <c r="D217" s="45">
        <v>0</v>
      </c>
      <c r="E217" s="45">
        <v>0</v>
      </c>
      <c r="F217" s="45">
        <v>0</v>
      </c>
      <c r="G217" s="45">
        <v>0</v>
      </c>
      <c r="H217" s="25"/>
      <c r="I217" s="25"/>
      <c r="J217" s="25"/>
      <c r="K217" s="25"/>
    </row>
    <row r="218" spans="1:11" ht="15" customHeight="1" x14ac:dyDescent="0.25">
      <c r="A218" s="25"/>
      <c r="B218" s="25"/>
      <c r="C218" s="38" t="s">
        <v>92</v>
      </c>
      <c r="D218" s="45">
        <v>0</v>
      </c>
      <c r="E218" s="45">
        <v>0</v>
      </c>
      <c r="F218" s="45">
        <v>0</v>
      </c>
      <c r="G218" s="45">
        <v>0</v>
      </c>
      <c r="H218" s="25"/>
      <c r="I218" s="25"/>
      <c r="J218" s="25"/>
      <c r="K218" s="25"/>
    </row>
    <row r="219" spans="1:11" ht="15" customHeight="1" x14ac:dyDescent="0.25">
      <c r="A219" s="25"/>
      <c r="B219" s="25"/>
      <c r="C219" s="38" t="s">
        <v>93</v>
      </c>
      <c r="D219" s="45">
        <v>0</v>
      </c>
      <c r="E219" s="45">
        <v>0</v>
      </c>
      <c r="F219" s="45">
        <v>0</v>
      </c>
      <c r="G219" s="45">
        <v>0</v>
      </c>
      <c r="H219" s="25"/>
      <c r="I219" s="25"/>
      <c r="J219" s="25"/>
      <c r="K219" s="25"/>
    </row>
    <row r="220" spans="1:11" ht="15" customHeight="1" x14ac:dyDescent="0.25">
      <c r="A220" s="25"/>
      <c r="B220" s="25"/>
      <c r="C220" s="38" t="s">
        <v>94</v>
      </c>
      <c r="D220" s="45">
        <v>0</v>
      </c>
      <c r="E220" s="45">
        <v>0</v>
      </c>
      <c r="F220" s="45">
        <v>0</v>
      </c>
      <c r="G220" s="45">
        <v>0</v>
      </c>
      <c r="H220" s="25"/>
      <c r="I220" s="25"/>
      <c r="J220" s="25"/>
      <c r="K220" s="25"/>
    </row>
    <row r="221" spans="1:11" ht="15" customHeight="1" x14ac:dyDescent="0.25">
      <c r="A221" s="25"/>
      <c r="B221" s="25"/>
      <c r="C221" s="38" t="s">
        <v>95</v>
      </c>
      <c r="D221" s="45">
        <v>0</v>
      </c>
      <c r="E221" s="45">
        <v>0</v>
      </c>
      <c r="F221" s="45">
        <v>0</v>
      </c>
      <c r="G221" s="45">
        <v>0</v>
      </c>
      <c r="H221" s="25"/>
      <c r="I221" s="25"/>
      <c r="J221" s="25"/>
      <c r="K221" s="25"/>
    </row>
    <row r="222" spans="1:11" ht="15" customHeight="1" x14ac:dyDescent="0.25">
      <c r="A222" s="25"/>
      <c r="B222" s="25"/>
      <c r="C222" s="38" t="s">
        <v>96</v>
      </c>
      <c r="D222" s="45">
        <v>0</v>
      </c>
      <c r="E222" s="45">
        <v>10000000</v>
      </c>
      <c r="F222" s="45">
        <v>10000000</v>
      </c>
      <c r="G222" s="45">
        <v>10000000</v>
      </c>
      <c r="H222" s="25"/>
      <c r="I222" s="25"/>
      <c r="J222" s="25"/>
      <c r="K222" s="25"/>
    </row>
    <row r="223" spans="1:11" ht="15" customHeight="1" x14ac:dyDescent="0.25">
      <c r="A223" s="25"/>
      <c r="B223" s="25"/>
      <c r="C223" s="38" t="s">
        <v>83</v>
      </c>
      <c r="D223" s="45">
        <v>0</v>
      </c>
      <c r="E223" s="45">
        <v>10000000</v>
      </c>
      <c r="F223" s="45">
        <v>10000000</v>
      </c>
      <c r="G223" s="45">
        <v>10000000</v>
      </c>
      <c r="H223" s="25"/>
      <c r="I223" s="25"/>
      <c r="J223" s="25"/>
      <c r="K223" s="25"/>
    </row>
    <row r="224" spans="1:11" ht="15" customHeight="1" x14ac:dyDescent="0.25">
      <c r="A224" s="25"/>
      <c r="B224" s="25"/>
      <c r="C224" s="38" t="s">
        <v>92</v>
      </c>
      <c r="D224" s="45">
        <v>0</v>
      </c>
      <c r="E224" s="45">
        <v>0</v>
      </c>
      <c r="F224" s="45">
        <v>0</v>
      </c>
      <c r="G224" s="45">
        <v>0</v>
      </c>
      <c r="H224" s="25"/>
      <c r="I224" s="25"/>
      <c r="J224" s="25"/>
      <c r="K224" s="25"/>
    </row>
    <row r="225" spans="1:11" ht="15" customHeight="1" x14ac:dyDescent="0.25">
      <c r="A225" s="25"/>
      <c r="B225" s="25"/>
      <c r="C225" s="38" t="s">
        <v>93</v>
      </c>
      <c r="D225" s="45">
        <v>0</v>
      </c>
      <c r="E225" s="45">
        <v>0</v>
      </c>
      <c r="F225" s="45">
        <v>0</v>
      </c>
      <c r="G225" s="45">
        <v>0</v>
      </c>
      <c r="H225" s="25"/>
      <c r="I225" s="25"/>
      <c r="J225" s="25"/>
      <c r="K225" s="25"/>
    </row>
    <row r="226" spans="1:11" ht="15" customHeight="1" x14ac:dyDescent="0.25">
      <c r="A226" s="25"/>
      <c r="B226" s="25"/>
      <c r="C226" s="38" t="s">
        <v>94</v>
      </c>
      <c r="D226" s="45">
        <v>0</v>
      </c>
      <c r="E226" s="45">
        <v>0</v>
      </c>
      <c r="F226" s="45">
        <v>0</v>
      </c>
      <c r="G226" s="45">
        <v>0</v>
      </c>
      <c r="H226" s="25"/>
      <c r="I226" s="25"/>
      <c r="J226" s="25"/>
      <c r="K226" s="25"/>
    </row>
    <row r="227" spans="1:11" ht="15" customHeight="1" x14ac:dyDescent="0.25">
      <c r="A227" s="25"/>
      <c r="B227" s="25"/>
      <c r="C227" s="38" t="s">
        <v>95</v>
      </c>
      <c r="D227" s="45">
        <v>0</v>
      </c>
      <c r="E227" s="45">
        <v>0</v>
      </c>
      <c r="F227" s="45">
        <v>0</v>
      </c>
      <c r="G227" s="45">
        <v>0</v>
      </c>
      <c r="H227" s="25"/>
      <c r="I227" s="25"/>
      <c r="J227" s="25"/>
      <c r="K227" s="25"/>
    </row>
    <row r="228" spans="1:11" ht="15" customHeight="1" x14ac:dyDescent="0.25">
      <c r="A228" s="25"/>
      <c r="B228" s="25"/>
      <c r="C228" s="38" t="s">
        <v>97</v>
      </c>
      <c r="D228" s="45">
        <v>0</v>
      </c>
      <c r="E228" s="45">
        <v>0</v>
      </c>
      <c r="F228" s="45">
        <v>0</v>
      </c>
      <c r="G228" s="45">
        <v>0</v>
      </c>
      <c r="H228" s="25"/>
      <c r="I228" s="25"/>
      <c r="J228" s="25"/>
      <c r="K228" s="25"/>
    </row>
    <row r="229" spans="1:11" ht="15" customHeight="1" x14ac:dyDescent="0.25">
      <c r="A229" s="25"/>
      <c r="B229" s="25"/>
      <c r="C229" s="38" t="s">
        <v>83</v>
      </c>
      <c r="D229" s="45">
        <v>0</v>
      </c>
      <c r="E229" s="45">
        <v>0</v>
      </c>
      <c r="F229" s="45">
        <v>0</v>
      </c>
      <c r="G229" s="45">
        <v>0</v>
      </c>
      <c r="H229" s="25"/>
      <c r="I229" s="25"/>
      <c r="J229" s="25"/>
      <c r="K229" s="25"/>
    </row>
    <row r="230" spans="1:11" ht="15" customHeight="1" x14ac:dyDescent="0.25">
      <c r="A230" s="25"/>
      <c r="B230" s="25"/>
      <c r="C230" s="38" t="s">
        <v>92</v>
      </c>
      <c r="D230" s="45">
        <v>0</v>
      </c>
      <c r="E230" s="45">
        <v>0</v>
      </c>
      <c r="F230" s="45">
        <v>0</v>
      </c>
      <c r="G230" s="45">
        <v>0</v>
      </c>
      <c r="H230" s="25"/>
      <c r="I230" s="25"/>
      <c r="J230" s="25"/>
      <c r="K230" s="25"/>
    </row>
    <row r="231" spans="1:11" ht="15" customHeight="1" x14ac:dyDescent="0.25">
      <c r="A231" s="25"/>
      <c r="B231" s="25"/>
      <c r="C231" s="38" t="s">
        <v>93</v>
      </c>
      <c r="D231" s="45">
        <v>0</v>
      </c>
      <c r="E231" s="45">
        <v>0</v>
      </c>
      <c r="F231" s="45">
        <v>0</v>
      </c>
      <c r="G231" s="45">
        <v>0</v>
      </c>
      <c r="H231" s="25"/>
      <c r="I231" s="25"/>
      <c r="J231" s="25"/>
      <c r="K231" s="25"/>
    </row>
    <row r="232" spans="1:11" ht="15" customHeight="1" x14ac:dyDescent="0.25">
      <c r="A232" s="25"/>
      <c r="B232" s="25"/>
      <c r="C232" s="38" t="s">
        <v>94</v>
      </c>
      <c r="D232" s="45">
        <v>0</v>
      </c>
      <c r="E232" s="45">
        <v>0</v>
      </c>
      <c r="F232" s="45">
        <v>0</v>
      </c>
      <c r="G232" s="45">
        <v>0</v>
      </c>
      <c r="H232" s="25"/>
      <c r="I232" s="25"/>
      <c r="J232" s="25"/>
      <c r="K232" s="25"/>
    </row>
    <row r="233" spans="1:11" ht="15" customHeight="1" x14ac:dyDescent="0.25">
      <c r="A233" s="25"/>
      <c r="B233" s="25"/>
      <c r="C233" s="38" t="s">
        <v>95</v>
      </c>
      <c r="D233" s="45">
        <v>0</v>
      </c>
      <c r="E233" s="45">
        <v>0</v>
      </c>
      <c r="F233" s="45">
        <v>0</v>
      </c>
      <c r="G233" s="45">
        <v>0</v>
      </c>
      <c r="H233" s="25"/>
      <c r="I233" s="25"/>
      <c r="J233" s="25"/>
      <c r="K233" s="25"/>
    </row>
    <row r="234" spans="1:11" ht="15" customHeight="1" x14ac:dyDescent="0.25">
      <c r="A234" s="25"/>
      <c r="B234" s="25"/>
      <c r="C234" s="38" t="s">
        <v>98</v>
      </c>
      <c r="D234" s="45">
        <v>0</v>
      </c>
      <c r="E234" s="45">
        <v>0</v>
      </c>
      <c r="F234" s="45">
        <v>0</v>
      </c>
      <c r="G234" s="45">
        <v>0</v>
      </c>
      <c r="H234" s="25"/>
      <c r="I234" s="25"/>
      <c r="J234" s="25"/>
      <c r="K234" s="25"/>
    </row>
    <row r="235" spans="1:11" ht="15" customHeight="1" x14ac:dyDescent="0.25">
      <c r="A235" s="25"/>
      <c r="B235" s="25"/>
      <c r="C235" s="38" t="s">
        <v>99</v>
      </c>
      <c r="D235" s="45">
        <v>0</v>
      </c>
      <c r="E235" s="45">
        <v>0</v>
      </c>
      <c r="F235" s="45">
        <v>0</v>
      </c>
      <c r="G235" s="45">
        <v>0</v>
      </c>
      <c r="H235" s="25"/>
      <c r="I235" s="25"/>
      <c r="J235" s="25"/>
      <c r="K235" s="25"/>
    </row>
    <row r="236" spans="1:11" ht="20.100000000000001" customHeight="1" x14ac:dyDescent="0.25">
      <c r="A236" s="25"/>
      <c r="B236" s="25"/>
      <c r="C236" s="47" t="s">
        <v>69</v>
      </c>
      <c r="D236" s="25"/>
      <c r="E236" s="25"/>
      <c r="F236" s="25"/>
      <c r="G236" s="25"/>
      <c r="H236" s="25"/>
      <c r="I236" s="25"/>
      <c r="J236" s="25"/>
      <c r="K236" s="25"/>
    </row>
  </sheetData>
  <mergeCells count="28">
    <mergeCell ref="D137:G137"/>
    <mergeCell ref="D138:G138"/>
    <mergeCell ref="D139:G139"/>
    <mergeCell ref="C148:G148"/>
    <mergeCell ref="D79:G79"/>
    <mergeCell ref="D80:G80"/>
    <mergeCell ref="D81:G81"/>
    <mergeCell ref="D82:G82"/>
    <mergeCell ref="C91:G91"/>
    <mergeCell ref="D136:G136"/>
    <mergeCell ref="C78:G78"/>
    <mergeCell ref="D7:G7"/>
    <mergeCell ref="C8:G8"/>
    <mergeCell ref="C9:G9"/>
    <mergeCell ref="D10:G10"/>
    <mergeCell ref="D14:G14"/>
    <mergeCell ref="C20:G20"/>
    <mergeCell ref="D21:G21"/>
    <mergeCell ref="D22:G22"/>
    <mergeCell ref="D23:G23"/>
    <mergeCell ref="D24:G24"/>
    <mergeCell ref="C33:G33"/>
    <mergeCell ref="D6:G6"/>
    <mergeCell ref="C1:G1"/>
    <mergeCell ref="C2:G2"/>
    <mergeCell ref="D3:G3"/>
    <mergeCell ref="D4:G4"/>
    <mergeCell ref="D5:G5"/>
  </mergeCells>
  <pageMargins left="0" right="0" top="0" bottom="0"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B7A65-0933-4CAD-B81A-1E1BC776B33C}">
  <sheetPr>
    <outlinePr summaryBelow="0"/>
  </sheetPr>
  <dimension ref="A1:J643"/>
  <sheetViews>
    <sheetView view="pageBreakPreview" topLeftCell="A599" zoomScale="75" zoomScaleNormal="100" zoomScaleSheetLayoutView="75" workbookViewId="0">
      <selection activeCell="A599" sqref="A1:A1048576"/>
    </sheetView>
  </sheetViews>
  <sheetFormatPr defaultRowHeight="15" x14ac:dyDescent="0.25"/>
  <cols>
    <col min="1" max="1" width="9.7109375" style="26" customWidth="1"/>
    <col min="2" max="2" width="28.28515625" style="26" customWidth="1"/>
    <col min="3" max="5" width="15.85546875" style="26" customWidth="1"/>
    <col min="6" max="6" width="16.140625" style="26" customWidth="1"/>
    <col min="7" max="7" width="6.7109375" style="26" customWidth="1"/>
    <col min="8" max="8" width="18.28515625" style="26" customWidth="1"/>
    <col min="9" max="9" width="10.7109375" style="26" customWidth="1"/>
    <col min="10" max="10" width="17.42578125" style="26" customWidth="1"/>
    <col min="11" max="16384" width="9.140625" style="26"/>
  </cols>
  <sheetData>
    <row r="1" spans="1:10" ht="20.100000000000001" customHeight="1" x14ac:dyDescent="0.25">
      <c r="A1" s="51"/>
      <c r="B1" s="1571" t="s">
        <v>0</v>
      </c>
      <c r="C1" s="1572"/>
      <c r="D1" s="1572"/>
      <c r="E1" s="1572"/>
      <c r="F1" s="1572"/>
      <c r="G1" s="51"/>
      <c r="H1" s="51"/>
      <c r="I1" s="51"/>
      <c r="J1" s="51"/>
    </row>
    <row r="2" spans="1:10" ht="24.95" customHeight="1" x14ac:dyDescent="0.25">
      <c r="A2" s="51"/>
      <c r="B2" s="1573" t="s">
        <v>1</v>
      </c>
      <c r="C2" s="1574"/>
      <c r="D2" s="1574"/>
      <c r="E2" s="1574"/>
      <c r="F2" s="1574"/>
      <c r="G2" s="51"/>
      <c r="H2" s="51"/>
      <c r="I2" s="51"/>
      <c r="J2" s="51"/>
    </row>
    <row r="3" spans="1:10" ht="14.1" customHeight="1" x14ac:dyDescent="0.25">
      <c r="A3" s="51"/>
      <c r="B3" s="27" t="s">
        <v>2</v>
      </c>
      <c r="C3" s="1569" t="s">
        <v>2284</v>
      </c>
      <c r="D3" s="1570"/>
      <c r="E3" s="1570"/>
      <c r="F3" s="1570"/>
      <c r="G3" s="51"/>
      <c r="H3" s="51"/>
      <c r="I3" s="51"/>
      <c r="J3" s="51"/>
    </row>
    <row r="4" spans="1:10" ht="14.1" customHeight="1" x14ac:dyDescent="0.25">
      <c r="A4" s="51"/>
      <c r="B4" s="27" t="s">
        <v>4</v>
      </c>
      <c r="C4" s="1569" t="s">
        <v>2285</v>
      </c>
      <c r="D4" s="1570"/>
      <c r="E4" s="1570"/>
      <c r="F4" s="1570"/>
      <c r="G4" s="51"/>
      <c r="H4" s="51"/>
      <c r="I4" s="51"/>
      <c r="J4" s="51"/>
    </row>
    <row r="5" spans="1:10" ht="14.1" customHeight="1" x14ac:dyDescent="0.25">
      <c r="A5" s="51"/>
      <c r="B5" s="27" t="s">
        <v>6</v>
      </c>
      <c r="C5" s="1569" t="s">
        <v>1479</v>
      </c>
      <c r="D5" s="1570"/>
      <c r="E5" s="1570"/>
      <c r="F5" s="1570"/>
      <c r="G5" s="51"/>
      <c r="H5" s="51"/>
      <c r="I5" s="51"/>
      <c r="J5" s="51"/>
    </row>
    <row r="6" spans="1:10" ht="14.1" customHeight="1" x14ac:dyDescent="0.25">
      <c r="A6" s="51"/>
      <c r="B6" s="27" t="s">
        <v>8</v>
      </c>
      <c r="C6" s="1569" t="s">
        <v>426</v>
      </c>
      <c r="D6" s="1570"/>
      <c r="E6" s="1570"/>
      <c r="F6" s="1570"/>
      <c r="G6" s="51"/>
      <c r="H6" s="51"/>
      <c r="I6" s="51"/>
      <c r="J6" s="51"/>
    </row>
    <row r="7" spans="1:10" ht="14.1" customHeight="1" x14ac:dyDescent="0.25">
      <c r="A7" s="51"/>
      <c r="B7" s="27" t="s">
        <v>10</v>
      </c>
      <c r="C7" s="1577" t="s">
        <v>11</v>
      </c>
      <c r="D7" s="1578"/>
      <c r="E7" s="1578"/>
      <c r="F7" s="1578"/>
      <c r="G7" s="51"/>
      <c r="H7" s="51"/>
      <c r="I7" s="51"/>
      <c r="J7" s="51"/>
    </row>
    <row r="8" spans="1:10" ht="14.1" customHeight="1" x14ac:dyDescent="0.25">
      <c r="A8" s="51"/>
      <c r="B8" s="1579" t="s">
        <v>12</v>
      </c>
      <c r="C8" s="1580"/>
      <c r="D8" s="1580"/>
      <c r="E8" s="1580"/>
      <c r="F8" s="1580"/>
      <c r="G8" s="51"/>
      <c r="H8" s="51"/>
      <c r="I8" s="51"/>
      <c r="J8" s="51"/>
    </row>
    <row r="9" spans="1:10" ht="104.1" customHeight="1" x14ac:dyDescent="0.25">
      <c r="A9" s="51"/>
      <c r="B9" s="1581" t="s">
        <v>2286</v>
      </c>
      <c r="C9" s="1582"/>
      <c r="D9" s="1582"/>
      <c r="E9" s="1582"/>
      <c r="F9" s="1582"/>
      <c r="G9" s="51"/>
      <c r="H9" s="51"/>
      <c r="I9" s="51"/>
      <c r="J9" s="51"/>
    </row>
    <row r="10" spans="1:10" ht="171" customHeight="1" x14ac:dyDescent="0.25">
      <c r="A10" s="51"/>
      <c r="B10" s="28" t="s">
        <v>14</v>
      </c>
      <c r="C10" s="1583" t="s">
        <v>2287</v>
      </c>
      <c r="D10" s="1584"/>
      <c r="E10" s="1584"/>
      <c r="F10" s="1584"/>
      <c r="G10" s="51"/>
      <c r="H10" s="51"/>
      <c r="I10" s="51"/>
      <c r="J10" s="51"/>
    </row>
    <row r="11" spans="1:10" ht="27.95" customHeight="1" x14ac:dyDescent="0.25">
      <c r="A11" s="51"/>
      <c r="B11" s="38" t="s">
        <v>16</v>
      </c>
      <c r="C11" s="48">
        <v>2023</v>
      </c>
      <c r="D11" s="48">
        <v>2024</v>
      </c>
      <c r="E11" s="48">
        <v>2025</v>
      </c>
      <c r="F11" s="48">
        <v>2026</v>
      </c>
      <c r="G11" s="51"/>
      <c r="H11" s="51"/>
      <c r="I11" s="51"/>
      <c r="J11" s="51"/>
    </row>
    <row r="12" spans="1:10" ht="14.1" customHeight="1" x14ac:dyDescent="0.25">
      <c r="A12" s="51"/>
      <c r="B12" s="49"/>
      <c r="C12" s="50" t="s">
        <v>17</v>
      </c>
      <c r="D12" s="50" t="s">
        <v>18</v>
      </c>
      <c r="E12" s="50" t="s">
        <v>18</v>
      </c>
      <c r="F12" s="50" t="s">
        <v>18</v>
      </c>
      <c r="G12" s="51"/>
      <c r="H12" s="51"/>
      <c r="I12" s="51"/>
      <c r="J12" s="51"/>
    </row>
    <row r="13" spans="1:10" ht="20.100000000000001" customHeight="1" x14ac:dyDescent="0.25">
      <c r="A13" s="51"/>
      <c r="B13" s="38" t="s">
        <v>2288</v>
      </c>
      <c r="C13" s="39" t="s">
        <v>69</v>
      </c>
      <c r="D13" s="39" t="s">
        <v>238</v>
      </c>
      <c r="E13" s="39" t="s">
        <v>238</v>
      </c>
      <c r="F13" s="39" t="s">
        <v>238</v>
      </c>
      <c r="G13" s="51"/>
      <c r="H13" s="51"/>
      <c r="I13" s="51"/>
      <c r="J13" s="51"/>
    </row>
    <row r="14" spans="1:10" ht="30.95" customHeight="1" x14ac:dyDescent="0.25">
      <c r="A14" s="51"/>
      <c r="B14" s="38" t="s">
        <v>2289</v>
      </c>
      <c r="C14" s="39" t="s">
        <v>69</v>
      </c>
      <c r="D14" s="39" t="s">
        <v>238</v>
      </c>
      <c r="E14" s="39" t="s">
        <v>324</v>
      </c>
      <c r="F14" s="39" t="s">
        <v>237</v>
      </c>
      <c r="G14" s="51"/>
      <c r="H14" s="51"/>
      <c r="I14" s="51"/>
      <c r="J14" s="51"/>
    </row>
    <row r="15" spans="1:10" ht="20.100000000000001" customHeight="1" x14ac:dyDescent="0.25">
      <c r="A15" s="51"/>
      <c r="B15" s="38" t="s">
        <v>2290</v>
      </c>
      <c r="C15" s="39" t="s">
        <v>69</v>
      </c>
      <c r="D15" s="39" t="s">
        <v>718</v>
      </c>
      <c r="E15" s="39" t="s">
        <v>718</v>
      </c>
      <c r="F15" s="39" t="s">
        <v>718</v>
      </c>
      <c r="G15" s="51"/>
      <c r="H15" s="51"/>
      <c r="I15" s="51"/>
      <c r="J15" s="51"/>
    </row>
    <row r="16" spans="1:10" ht="51.95" customHeight="1" x14ac:dyDescent="0.25">
      <c r="A16" s="51"/>
      <c r="B16" s="38" t="s">
        <v>2291</v>
      </c>
      <c r="C16" s="39" t="s">
        <v>69</v>
      </c>
      <c r="D16" s="39" t="s">
        <v>324</v>
      </c>
      <c r="E16" s="39" t="s">
        <v>324</v>
      </c>
      <c r="F16" s="39" t="s">
        <v>324</v>
      </c>
      <c r="G16" s="51"/>
      <c r="H16" s="51"/>
      <c r="I16" s="51"/>
      <c r="J16" s="51"/>
    </row>
    <row r="17" spans="1:10" ht="171" customHeight="1" x14ac:dyDescent="0.25">
      <c r="A17" s="51"/>
      <c r="B17" s="28" t="s">
        <v>24</v>
      </c>
      <c r="C17" s="1583" t="s">
        <v>2292</v>
      </c>
      <c r="D17" s="1584"/>
      <c r="E17" s="1584"/>
      <c r="F17" s="1584"/>
      <c r="G17" s="51"/>
      <c r="H17" s="51"/>
      <c r="I17" s="51"/>
      <c r="J17" s="51"/>
    </row>
    <row r="18" spans="1:10" ht="27.95" customHeight="1" x14ac:dyDescent="0.25">
      <c r="A18" s="51"/>
      <c r="B18" s="38" t="s">
        <v>26</v>
      </c>
      <c r="C18" s="48">
        <v>2023</v>
      </c>
      <c r="D18" s="48">
        <v>2024</v>
      </c>
      <c r="E18" s="48">
        <v>2025</v>
      </c>
      <c r="F18" s="48">
        <v>2026</v>
      </c>
      <c r="G18" s="51"/>
      <c r="H18" s="51"/>
      <c r="I18" s="51"/>
      <c r="J18" s="51"/>
    </row>
    <row r="19" spans="1:10" ht="14.1" customHeight="1" x14ac:dyDescent="0.25">
      <c r="A19" s="51"/>
      <c r="B19" s="49"/>
      <c r="C19" s="50" t="s">
        <v>17</v>
      </c>
      <c r="D19" s="50" t="s">
        <v>18</v>
      </c>
      <c r="E19" s="50" t="s">
        <v>18</v>
      </c>
      <c r="F19" s="50" t="s">
        <v>18</v>
      </c>
      <c r="G19" s="51"/>
      <c r="H19" s="51"/>
      <c r="I19" s="51"/>
      <c r="J19" s="51"/>
    </row>
    <row r="20" spans="1:10" ht="41.1" customHeight="1" x14ac:dyDescent="0.25">
      <c r="A20" s="51"/>
      <c r="B20" s="38" t="s">
        <v>2293</v>
      </c>
      <c r="C20" s="39" t="s">
        <v>69</v>
      </c>
      <c r="D20" s="39" t="s">
        <v>238</v>
      </c>
      <c r="E20" s="39" t="s">
        <v>324</v>
      </c>
      <c r="F20" s="39" t="s">
        <v>324</v>
      </c>
      <c r="G20" s="51"/>
      <c r="H20" s="51"/>
      <c r="I20" s="51"/>
      <c r="J20" s="51"/>
    </row>
    <row r="21" spans="1:10" ht="30.95" customHeight="1" x14ac:dyDescent="0.25">
      <c r="A21" s="51"/>
      <c r="B21" s="38" t="s">
        <v>2294</v>
      </c>
      <c r="C21" s="39" t="s">
        <v>69</v>
      </c>
      <c r="D21" s="39" t="s">
        <v>324</v>
      </c>
      <c r="E21" s="39" t="s">
        <v>237</v>
      </c>
      <c r="F21" s="39" t="s">
        <v>237</v>
      </c>
      <c r="G21" s="51"/>
      <c r="H21" s="51"/>
      <c r="I21" s="51"/>
      <c r="J21" s="51"/>
    </row>
    <row r="22" spans="1:10" ht="41.1" customHeight="1" x14ac:dyDescent="0.25">
      <c r="A22" s="51"/>
      <c r="B22" s="38" t="s">
        <v>2295</v>
      </c>
      <c r="C22" s="39" t="s">
        <v>69</v>
      </c>
      <c r="D22" s="39" t="s">
        <v>238</v>
      </c>
      <c r="E22" s="39" t="s">
        <v>324</v>
      </c>
      <c r="F22" s="39" t="s">
        <v>237</v>
      </c>
      <c r="G22" s="51"/>
      <c r="H22" s="51"/>
      <c r="I22" s="51"/>
      <c r="J22" s="51"/>
    </row>
    <row r="23" spans="1:10" ht="41.1" customHeight="1" x14ac:dyDescent="0.25">
      <c r="A23" s="51"/>
      <c r="B23" s="38" t="s">
        <v>2296</v>
      </c>
      <c r="C23" s="39" t="s">
        <v>69</v>
      </c>
      <c r="D23" s="39" t="s">
        <v>324</v>
      </c>
      <c r="E23" s="39" t="s">
        <v>237</v>
      </c>
      <c r="F23" s="39" t="s">
        <v>237</v>
      </c>
      <c r="G23" s="51"/>
      <c r="H23" s="51"/>
      <c r="I23" s="51"/>
      <c r="J23" s="51"/>
    </row>
    <row r="24" spans="1:10" ht="14.1" customHeight="1" x14ac:dyDescent="0.25">
      <c r="A24" s="51"/>
      <c r="B24" s="1585" t="s">
        <v>47</v>
      </c>
      <c r="C24" s="1586"/>
      <c r="D24" s="1586"/>
      <c r="E24" s="1586"/>
      <c r="F24" s="1586"/>
      <c r="G24" s="51"/>
      <c r="H24" s="51"/>
      <c r="I24" s="51"/>
      <c r="J24" s="51"/>
    </row>
    <row r="25" spans="1:10" ht="14.1" customHeight="1" x14ac:dyDescent="0.25">
      <c r="A25" s="51"/>
      <c r="B25" s="29" t="s">
        <v>2297</v>
      </c>
      <c r="C25" s="1585" t="s">
        <v>2298</v>
      </c>
      <c r="D25" s="1586"/>
      <c r="E25" s="1586"/>
      <c r="F25" s="1586"/>
      <c r="G25" s="51"/>
      <c r="H25" s="51"/>
      <c r="I25" s="51"/>
      <c r="J25" s="51"/>
    </row>
    <row r="26" spans="1:10" ht="18" customHeight="1" x14ac:dyDescent="0.25">
      <c r="A26" s="51"/>
      <c r="B26" s="30" t="s">
        <v>50</v>
      </c>
      <c r="C26" s="1575" t="s">
        <v>2299</v>
      </c>
      <c r="D26" s="1576"/>
      <c r="E26" s="1576"/>
      <c r="F26" s="1576"/>
      <c r="G26" s="51"/>
      <c r="H26" s="51"/>
      <c r="I26" s="51"/>
      <c r="J26" s="51"/>
    </row>
    <row r="27" spans="1:10" ht="18" customHeight="1" x14ac:dyDescent="0.25">
      <c r="A27" s="51"/>
      <c r="B27" s="31" t="s">
        <v>52</v>
      </c>
      <c r="C27" s="1587" t="s">
        <v>2300</v>
      </c>
      <c r="D27" s="1588"/>
      <c r="E27" s="1588"/>
      <c r="F27" s="1588"/>
      <c r="G27" s="51"/>
      <c r="H27" s="51"/>
      <c r="I27" s="51"/>
      <c r="J27" s="51"/>
    </row>
    <row r="28" spans="1:10" ht="18" customHeight="1" x14ac:dyDescent="0.25">
      <c r="A28" s="51"/>
      <c r="B28" s="31" t="s">
        <v>54</v>
      </c>
      <c r="C28" s="1587" t="s">
        <v>2301</v>
      </c>
      <c r="D28" s="1588"/>
      <c r="E28" s="1588"/>
      <c r="F28" s="1588"/>
      <c r="G28" s="51"/>
      <c r="H28" s="51"/>
      <c r="I28" s="51"/>
      <c r="J28" s="51"/>
    </row>
    <row r="29" spans="1:10" ht="15" customHeight="1" x14ac:dyDescent="0.25">
      <c r="A29" s="51"/>
      <c r="B29" s="52"/>
      <c r="C29" s="33">
        <v>2023</v>
      </c>
      <c r="D29" s="33">
        <v>2024</v>
      </c>
      <c r="E29" s="33">
        <v>2025</v>
      </c>
      <c r="F29" s="33">
        <v>2026</v>
      </c>
      <c r="G29" s="51"/>
      <c r="H29" s="51"/>
      <c r="I29" s="51"/>
      <c r="J29" s="51"/>
    </row>
    <row r="30" spans="1:10" ht="15" customHeight="1" x14ac:dyDescent="0.25">
      <c r="A30" s="51"/>
      <c r="B30" s="53"/>
      <c r="C30" s="35" t="s">
        <v>17</v>
      </c>
      <c r="D30" s="35" t="s">
        <v>18</v>
      </c>
      <c r="E30" s="35" t="s">
        <v>18</v>
      </c>
      <c r="F30" s="35" t="s">
        <v>18</v>
      </c>
      <c r="G30" s="51"/>
      <c r="H30" s="51"/>
      <c r="I30" s="51"/>
      <c r="J30" s="51"/>
    </row>
    <row r="31" spans="1:10" ht="14.1" customHeight="1" x14ac:dyDescent="0.25">
      <c r="A31" s="51"/>
      <c r="B31" s="38" t="s">
        <v>56</v>
      </c>
      <c r="C31" s="39" t="s">
        <v>107</v>
      </c>
      <c r="D31" s="39" t="s">
        <v>107</v>
      </c>
      <c r="E31" s="39" t="s">
        <v>107</v>
      </c>
      <c r="F31" s="39" t="s">
        <v>1212</v>
      </c>
      <c r="G31" s="51"/>
      <c r="H31" s="51"/>
      <c r="I31" s="51"/>
      <c r="J31" s="51"/>
    </row>
    <row r="32" spans="1:10" ht="14.1" customHeight="1" x14ac:dyDescent="0.25">
      <c r="A32" s="51"/>
      <c r="B32" s="38" t="s">
        <v>59</v>
      </c>
      <c r="C32" s="39" t="s">
        <v>2302</v>
      </c>
      <c r="D32" s="39" t="s">
        <v>2303</v>
      </c>
      <c r="E32" s="39" t="s">
        <v>2303</v>
      </c>
      <c r="F32" s="39" t="s">
        <v>2303</v>
      </c>
      <c r="G32" s="51"/>
      <c r="H32" s="51"/>
      <c r="I32" s="51"/>
      <c r="J32" s="51"/>
    </row>
    <row r="33" spans="1:10" ht="14.1" customHeight="1" x14ac:dyDescent="0.25">
      <c r="A33" s="51"/>
      <c r="B33" s="38" t="s">
        <v>63</v>
      </c>
      <c r="C33" s="39" t="s">
        <v>2304</v>
      </c>
      <c r="D33" s="39" t="s">
        <v>2305</v>
      </c>
      <c r="E33" s="39" t="s">
        <v>2305</v>
      </c>
      <c r="F33" s="39" t="s">
        <v>2306</v>
      </c>
      <c r="G33" s="51"/>
      <c r="H33" s="51"/>
      <c r="I33" s="51"/>
      <c r="J33" s="51"/>
    </row>
    <row r="34" spans="1:10" ht="14.1" customHeight="1" x14ac:dyDescent="0.25">
      <c r="A34" s="51"/>
      <c r="B34" s="38" t="s">
        <v>68</v>
      </c>
      <c r="C34" s="39" t="s">
        <v>69</v>
      </c>
      <c r="D34" s="39" t="s">
        <v>75</v>
      </c>
      <c r="E34" s="39" t="s">
        <v>75</v>
      </c>
      <c r="F34" s="39" t="s">
        <v>1016</v>
      </c>
      <c r="G34" s="51"/>
      <c r="H34" s="51"/>
      <c r="I34" s="51"/>
      <c r="J34" s="51"/>
    </row>
    <row r="35" spans="1:10" ht="14.1" customHeight="1" x14ac:dyDescent="0.25">
      <c r="A35" s="51"/>
      <c r="B35" s="38" t="s">
        <v>73</v>
      </c>
      <c r="C35" s="39" t="s">
        <v>69</v>
      </c>
      <c r="D35" s="39" t="s">
        <v>2307</v>
      </c>
      <c r="E35" s="39" t="s">
        <v>75</v>
      </c>
      <c r="F35" s="39" t="s">
        <v>75</v>
      </c>
      <c r="G35" s="51"/>
      <c r="H35" s="51"/>
      <c r="I35" s="51"/>
      <c r="J35" s="51"/>
    </row>
    <row r="36" spans="1:10" ht="14.1" customHeight="1" x14ac:dyDescent="0.25">
      <c r="A36" s="51"/>
      <c r="B36" s="38" t="s">
        <v>77</v>
      </c>
      <c r="C36" s="39" t="s">
        <v>69</v>
      </c>
      <c r="D36" s="39" t="s">
        <v>2307</v>
      </c>
      <c r="E36" s="39" t="s">
        <v>75</v>
      </c>
      <c r="F36" s="39" t="s">
        <v>2308</v>
      </c>
      <c r="G36" s="51"/>
      <c r="H36" s="51"/>
      <c r="I36" s="51"/>
      <c r="J36" s="51"/>
    </row>
    <row r="37" spans="1:10" ht="14.1" customHeight="1" x14ac:dyDescent="0.25">
      <c r="A37" s="51"/>
      <c r="B37" s="1589" t="s">
        <v>81</v>
      </c>
      <c r="C37" s="1590"/>
      <c r="D37" s="1590"/>
      <c r="E37" s="1590"/>
      <c r="F37" s="1590"/>
      <c r="G37" s="51"/>
      <c r="H37" s="51"/>
      <c r="I37" s="51"/>
      <c r="J37" s="51"/>
    </row>
    <row r="38" spans="1:10" ht="14.1" customHeight="1" x14ac:dyDescent="0.25">
      <c r="A38" s="51"/>
      <c r="B38" s="52"/>
      <c r="C38" s="33">
        <v>2023</v>
      </c>
      <c r="D38" s="33">
        <v>2024</v>
      </c>
      <c r="E38" s="33">
        <v>2025</v>
      </c>
      <c r="F38" s="33">
        <v>2026</v>
      </c>
      <c r="G38" s="51"/>
      <c r="H38" s="51"/>
      <c r="I38" s="51"/>
      <c r="J38" s="51"/>
    </row>
    <row r="39" spans="1:10" ht="14.1" customHeight="1" x14ac:dyDescent="0.25">
      <c r="A39" s="51"/>
      <c r="B39" s="53"/>
      <c r="C39" s="35" t="s">
        <v>17</v>
      </c>
      <c r="D39" s="35" t="s">
        <v>18</v>
      </c>
      <c r="E39" s="35" t="s">
        <v>18</v>
      </c>
      <c r="F39" s="35" t="s">
        <v>18</v>
      </c>
      <c r="G39" s="51"/>
      <c r="H39" s="51"/>
      <c r="I39" s="51"/>
      <c r="J39" s="51"/>
    </row>
    <row r="40" spans="1:10" ht="14.1" customHeight="1" x14ac:dyDescent="0.25">
      <c r="A40" s="51"/>
      <c r="B40" s="40" t="s">
        <v>82</v>
      </c>
      <c r="C40" s="41">
        <v>0</v>
      </c>
      <c r="D40" s="41">
        <v>254500000</v>
      </c>
      <c r="E40" s="41">
        <v>254500000</v>
      </c>
      <c r="F40" s="41">
        <v>254500000</v>
      </c>
      <c r="G40" s="51"/>
      <c r="H40" s="51"/>
      <c r="I40" s="51"/>
      <c r="J40" s="51"/>
    </row>
    <row r="41" spans="1:10" ht="14.1" customHeight="1" x14ac:dyDescent="0.25">
      <c r="A41" s="51"/>
      <c r="B41" s="40" t="s">
        <v>83</v>
      </c>
      <c r="C41" s="41">
        <v>0</v>
      </c>
      <c r="D41" s="41">
        <v>254500000</v>
      </c>
      <c r="E41" s="41">
        <v>254500000</v>
      </c>
      <c r="F41" s="41">
        <v>254500000</v>
      </c>
      <c r="G41" s="51"/>
      <c r="H41" s="51"/>
      <c r="I41" s="51"/>
      <c r="J41" s="51"/>
    </row>
    <row r="42" spans="1:10" ht="14.1" customHeight="1" x14ac:dyDescent="0.25">
      <c r="A42" s="51"/>
      <c r="B42" s="40" t="s">
        <v>84</v>
      </c>
      <c r="C42" s="41">
        <v>0</v>
      </c>
      <c r="D42" s="41">
        <v>0</v>
      </c>
      <c r="E42" s="41">
        <v>0</v>
      </c>
      <c r="F42" s="41">
        <v>0</v>
      </c>
      <c r="G42" s="51"/>
      <c r="H42" s="51"/>
      <c r="I42" s="51"/>
      <c r="J42" s="51"/>
    </row>
    <row r="43" spans="1:10" ht="14.1" customHeight="1" x14ac:dyDescent="0.25">
      <c r="A43" s="51"/>
      <c r="B43" s="40" t="s">
        <v>85</v>
      </c>
      <c r="C43" s="41">
        <v>0</v>
      </c>
      <c r="D43" s="41">
        <v>42620000</v>
      </c>
      <c r="E43" s="41">
        <v>42620000</v>
      </c>
      <c r="F43" s="41">
        <v>42620000</v>
      </c>
      <c r="G43" s="51"/>
      <c r="H43" s="51"/>
      <c r="I43" s="51"/>
      <c r="J43" s="51"/>
    </row>
    <row r="44" spans="1:10" ht="14.1" customHeight="1" x14ac:dyDescent="0.25">
      <c r="A44" s="51"/>
      <c r="B44" s="40" t="s">
        <v>83</v>
      </c>
      <c r="C44" s="41">
        <v>0</v>
      </c>
      <c r="D44" s="41">
        <v>42620000</v>
      </c>
      <c r="E44" s="41">
        <v>42620000</v>
      </c>
      <c r="F44" s="41">
        <v>42620000</v>
      </c>
      <c r="G44" s="51"/>
      <c r="H44" s="51"/>
      <c r="I44" s="51"/>
      <c r="J44" s="51"/>
    </row>
    <row r="45" spans="1:10" ht="14.1" customHeight="1" x14ac:dyDescent="0.25">
      <c r="A45" s="51"/>
      <c r="B45" s="40" t="s">
        <v>84</v>
      </c>
      <c r="C45" s="41">
        <v>0</v>
      </c>
      <c r="D45" s="41">
        <v>0</v>
      </c>
      <c r="E45" s="41">
        <v>0</v>
      </c>
      <c r="F45" s="41">
        <v>0</v>
      </c>
      <c r="G45" s="51"/>
      <c r="H45" s="51"/>
      <c r="I45" s="51"/>
      <c r="J45" s="51"/>
    </row>
    <row r="46" spans="1:10" ht="14.1" customHeight="1" x14ac:dyDescent="0.25">
      <c r="A46" s="51"/>
      <c r="B46" s="40" t="s">
        <v>86</v>
      </c>
      <c r="C46" s="41">
        <v>0</v>
      </c>
      <c r="D46" s="41">
        <v>25000000</v>
      </c>
      <c r="E46" s="41">
        <v>25000000</v>
      </c>
      <c r="F46" s="41">
        <v>25000000</v>
      </c>
      <c r="G46" s="51"/>
      <c r="H46" s="51"/>
      <c r="I46" s="51"/>
      <c r="J46" s="51"/>
    </row>
    <row r="47" spans="1:10" ht="14.1" customHeight="1" x14ac:dyDescent="0.25">
      <c r="A47" s="51"/>
      <c r="B47" s="40" t="s">
        <v>83</v>
      </c>
      <c r="C47" s="41">
        <v>0</v>
      </c>
      <c r="D47" s="41">
        <v>25000000</v>
      </c>
      <c r="E47" s="41">
        <v>25000000</v>
      </c>
      <c r="F47" s="41">
        <v>25000000</v>
      </c>
      <c r="G47" s="51"/>
      <c r="H47" s="51"/>
      <c r="I47" s="51"/>
      <c r="J47" s="51"/>
    </row>
    <row r="48" spans="1:10" ht="14.1" customHeight="1" x14ac:dyDescent="0.25">
      <c r="A48" s="51"/>
      <c r="B48" s="40" t="s">
        <v>84</v>
      </c>
      <c r="C48" s="41">
        <v>0</v>
      </c>
      <c r="D48" s="41">
        <v>0</v>
      </c>
      <c r="E48" s="41">
        <v>0</v>
      </c>
      <c r="F48" s="41">
        <v>0</v>
      </c>
      <c r="G48" s="51"/>
      <c r="H48" s="51"/>
      <c r="I48" s="51"/>
      <c r="J48" s="51"/>
    </row>
    <row r="49" spans="1:10" ht="14.1" customHeight="1" x14ac:dyDescent="0.25">
      <c r="A49" s="51"/>
      <c r="B49" s="40" t="s">
        <v>87</v>
      </c>
      <c r="C49" s="41">
        <v>0</v>
      </c>
      <c r="D49" s="41">
        <v>0</v>
      </c>
      <c r="E49" s="41">
        <v>0</v>
      </c>
      <c r="F49" s="41">
        <v>0</v>
      </c>
      <c r="G49" s="51"/>
      <c r="H49" s="51"/>
      <c r="I49" s="51"/>
      <c r="J49" s="51"/>
    </row>
    <row r="50" spans="1:10" ht="14.1" customHeight="1" x14ac:dyDescent="0.25">
      <c r="A50" s="51"/>
      <c r="B50" s="40" t="s">
        <v>83</v>
      </c>
      <c r="C50" s="41">
        <v>0</v>
      </c>
      <c r="D50" s="41">
        <v>0</v>
      </c>
      <c r="E50" s="41">
        <v>0</v>
      </c>
      <c r="F50" s="41">
        <v>0</v>
      </c>
      <c r="G50" s="51"/>
      <c r="H50" s="51"/>
      <c r="I50" s="51"/>
      <c r="J50" s="51"/>
    </row>
    <row r="51" spans="1:10" ht="14.1" customHeight="1" x14ac:dyDescent="0.25">
      <c r="A51" s="51"/>
      <c r="B51" s="40" t="s">
        <v>84</v>
      </c>
      <c r="C51" s="41">
        <v>0</v>
      </c>
      <c r="D51" s="41">
        <v>0</v>
      </c>
      <c r="E51" s="41">
        <v>0</v>
      </c>
      <c r="F51" s="41">
        <v>0</v>
      </c>
      <c r="G51" s="51"/>
      <c r="H51" s="51"/>
      <c r="I51" s="51"/>
      <c r="J51" s="51"/>
    </row>
    <row r="52" spans="1:10" ht="14.1" customHeight="1" x14ac:dyDescent="0.25">
      <c r="A52" s="51"/>
      <c r="B52" s="40" t="s">
        <v>88</v>
      </c>
      <c r="C52" s="41">
        <v>0</v>
      </c>
      <c r="D52" s="41">
        <v>0</v>
      </c>
      <c r="E52" s="41">
        <v>0</v>
      </c>
      <c r="F52" s="41">
        <v>0</v>
      </c>
      <c r="G52" s="51"/>
      <c r="H52" s="51"/>
      <c r="I52" s="51"/>
      <c r="J52" s="51"/>
    </row>
    <row r="53" spans="1:10" ht="14.1" customHeight="1" x14ac:dyDescent="0.25">
      <c r="A53" s="51"/>
      <c r="B53" s="40" t="s">
        <v>83</v>
      </c>
      <c r="C53" s="41">
        <v>0</v>
      </c>
      <c r="D53" s="41">
        <v>0</v>
      </c>
      <c r="E53" s="41">
        <v>0</v>
      </c>
      <c r="F53" s="41">
        <v>0</v>
      </c>
      <c r="G53" s="51"/>
      <c r="H53" s="51"/>
      <c r="I53" s="51"/>
      <c r="J53" s="51"/>
    </row>
    <row r="54" spans="1:10" ht="14.1" customHeight="1" x14ac:dyDescent="0.25">
      <c r="A54" s="51"/>
      <c r="B54" s="40" t="s">
        <v>84</v>
      </c>
      <c r="C54" s="41">
        <v>0</v>
      </c>
      <c r="D54" s="41">
        <v>0</v>
      </c>
      <c r="E54" s="41">
        <v>0</v>
      </c>
      <c r="F54" s="41">
        <v>0</v>
      </c>
      <c r="G54" s="51"/>
      <c r="H54" s="51"/>
      <c r="I54" s="51"/>
      <c r="J54" s="51"/>
    </row>
    <row r="55" spans="1:10" ht="14.1" customHeight="1" x14ac:dyDescent="0.25">
      <c r="A55" s="51"/>
      <c r="B55" s="40" t="s">
        <v>89</v>
      </c>
      <c r="C55" s="41">
        <v>0</v>
      </c>
      <c r="D55" s="41">
        <v>0</v>
      </c>
      <c r="E55" s="41">
        <v>0</v>
      </c>
      <c r="F55" s="41">
        <v>0</v>
      </c>
      <c r="G55" s="51"/>
      <c r="H55" s="51"/>
      <c r="I55" s="51"/>
      <c r="J55" s="51"/>
    </row>
    <row r="56" spans="1:10" ht="14.1" customHeight="1" x14ac:dyDescent="0.25">
      <c r="A56" s="51"/>
      <c r="B56" s="40" t="s">
        <v>83</v>
      </c>
      <c r="C56" s="41">
        <v>0</v>
      </c>
      <c r="D56" s="41">
        <v>0</v>
      </c>
      <c r="E56" s="41">
        <v>0</v>
      </c>
      <c r="F56" s="41">
        <v>0</v>
      </c>
      <c r="G56" s="51"/>
      <c r="H56" s="51"/>
      <c r="I56" s="51"/>
      <c r="J56" s="51"/>
    </row>
    <row r="57" spans="1:10" ht="14.1" customHeight="1" x14ac:dyDescent="0.25">
      <c r="A57" s="51"/>
      <c r="B57" s="40" t="s">
        <v>84</v>
      </c>
      <c r="C57" s="41">
        <v>0</v>
      </c>
      <c r="D57" s="41">
        <v>0</v>
      </c>
      <c r="E57" s="41">
        <v>0</v>
      </c>
      <c r="F57" s="41">
        <v>0</v>
      </c>
      <c r="G57" s="51"/>
      <c r="H57" s="51"/>
      <c r="I57" s="51"/>
      <c r="J57" s="51"/>
    </row>
    <row r="58" spans="1:10" ht="14.1" customHeight="1" x14ac:dyDescent="0.25">
      <c r="A58" s="51"/>
      <c r="B58" s="40" t="s">
        <v>90</v>
      </c>
      <c r="C58" s="41">
        <v>0</v>
      </c>
      <c r="D58" s="41">
        <v>0</v>
      </c>
      <c r="E58" s="41">
        <v>0</v>
      </c>
      <c r="F58" s="41">
        <v>0</v>
      </c>
      <c r="G58" s="51"/>
      <c r="H58" s="51"/>
      <c r="I58" s="51"/>
      <c r="J58" s="51"/>
    </row>
    <row r="59" spans="1:10" ht="14.1" customHeight="1" x14ac:dyDescent="0.25">
      <c r="A59" s="51"/>
      <c r="B59" s="40" t="s">
        <v>83</v>
      </c>
      <c r="C59" s="41">
        <v>0</v>
      </c>
      <c r="D59" s="41">
        <v>0</v>
      </c>
      <c r="E59" s="41">
        <v>0</v>
      </c>
      <c r="F59" s="41">
        <v>0</v>
      </c>
      <c r="G59" s="51"/>
      <c r="H59" s="51"/>
      <c r="I59" s="51"/>
      <c r="J59" s="51"/>
    </row>
    <row r="60" spans="1:10" ht="14.1" customHeight="1" x14ac:dyDescent="0.25">
      <c r="A60" s="51"/>
      <c r="B60" s="40" t="s">
        <v>84</v>
      </c>
      <c r="C60" s="41">
        <v>0</v>
      </c>
      <c r="D60" s="41">
        <v>0</v>
      </c>
      <c r="E60" s="41">
        <v>0</v>
      </c>
      <c r="F60" s="41">
        <v>0</v>
      </c>
      <c r="G60" s="51"/>
      <c r="H60" s="51"/>
      <c r="I60" s="51"/>
      <c r="J60" s="51"/>
    </row>
    <row r="61" spans="1:10" ht="14.1" customHeight="1" x14ac:dyDescent="0.25">
      <c r="A61" s="51"/>
      <c r="B61" s="40" t="s">
        <v>91</v>
      </c>
      <c r="C61" s="41">
        <v>0</v>
      </c>
      <c r="D61" s="41">
        <v>0</v>
      </c>
      <c r="E61" s="41">
        <v>0</v>
      </c>
      <c r="F61" s="41">
        <v>0</v>
      </c>
      <c r="G61" s="51"/>
      <c r="H61" s="51"/>
      <c r="I61" s="51"/>
      <c r="J61" s="51"/>
    </row>
    <row r="62" spans="1:10" ht="14.1" customHeight="1" x14ac:dyDescent="0.25">
      <c r="A62" s="51"/>
      <c r="B62" s="40" t="s">
        <v>83</v>
      </c>
      <c r="C62" s="41">
        <v>0</v>
      </c>
      <c r="D62" s="41">
        <v>0</v>
      </c>
      <c r="E62" s="41">
        <v>0</v>
      </c>
      <c r="F62" s="41">
        <v>0</v>
      </c>
      <c r="G62" s="51"/>
      <c r="H62" s="51"/>
      <c r="I62" s="51"/>
      <c r="J62" s="51"/>
    </row>
    <row r="63" spans="1:10" ht="14.1" customHeight="1" x14ac:dyDescent="0.25">
      <c r="A63" s="51"/>
      <c r="B63" s="40" t="s">
        <v>92</v>
      </c>
      <c r="C63" s="41">
        <v>0</v>
      </c>
      <c r="D63" s="41">
        <v>0</v>
      </c>
      <c r="E63" s="41">
        <v>0</v>
      </c>
      <c r="F63" s="41">
        <v>0</v>
      </c>
      <c r="G63" s="51"/>
      <c r="H63" s="51"/>
      <c r="I63" s="51"/>
      <c r="J63" s="51"/>
    </row>
    <row r="64" spans="1:10" ht="14.1" customHeight="1" x14ac:dyDescent="0.25">
      <c r="A64" s="51"/>
      <c r="B64" s="40" t="s">
        <v>93</v>
      </c>
      <c r="C64" s="41">
        <v>0</v>
      </c>
      <c r="D64" s="41">
        <v>0</v>
      </c>
      <c r="E64" s="41">
        <v>0</v>
      </c>
      <c r="F64" s="41">
        <v>0</v>
      </c>
      <c r="G64" s="51"/>
      <c r="H64" s="51"/>
      <c r="I64" s="51"/>
      <c r="J64" s="51"/>
    </row>
    <row r="65" spans="1:10" ht="14.1" customHeight="1" x14ac:dyDescent="0.25">
      <c r="A65" s="51"/>
      <c r="B65" s="40" t="s">
        <v>94</v>
      </c>
      <c r="C65" s="41">
        <v>0</v>
      </c>
      <c r="D65" s="41">
        <v>0</v>
      </c>
      <c r="E65" s="41">
        <v>0</v>
      </c>
      <c r="F65" s="41">
        <v>0</v>
      </c>
      <c r="G65" s="51"/>
      <c r="H65" s="51"/>
      <c r="I65" s="51"/>
      <c r="J65" s="51"/>
    </row>
    <row r="66" spans="1:10" ht="14.1" customHeight="1" x14ac:dyDescent="0.25">
      <c r="A66" s="51"/>
      <c r="B66" s="40" t="s">
        <v>95</v>
      </c>
      <c r="C66" s="41">
        <v>0</v>
      </c>
      <c r="D66" s="41">
        <v>0</v>
      </c>
      <c r="E66" s="41">
        <v>0</v>
      </c>
      <c r="F66" s="41">
        <v>0</v>
      </c>
      <c r="G66" s="51"/>
      <c r="H66" s="51"/>
      <c r="I66" s="51"/>
      <c r="J66" s="51"/>
    </row>
    <row r="67" spans="1:10" ht="14.1" customHeight="1" x14ac:dyDescent="0.25">
      <c r="A67" s="51"/>
      <c r="B67" s="40" t="s">
        <v>96</v>
      </c>
      <c r="C67" s="41">
        <v>0</v>
      </c>
      <c r="D67" s="41">
        <v>0</v>
      </c>
      <c r="E67" s="41">
        <v>0</v>
      </c>
      <c r="F67" s="41">
        <v>0</v>
      </c>
      <c r="G67" s="51"/>
      <c r="H67" s="51"/>
      <c r="I67" s="51"/>
      <c r="J67" s="51"/>
    </row>
    <row r="68" spans="1:10" ht="14.1" customHeight="1" x14ac:dyDescent="0.25">
      <c r="A68" s="51"/>
      <c r="B68" s="40" t="s">
        <v>83</v>
      </c>
      <c r="C68" s="41">
        <v>0</v>
      </c>
      <c r="D68" s="41">
        <v>0</v>
      </c>
      <c r="E68" s="41">
        <v>0</v>
      </c>
      <c r="F68" s="41">
        <v>0</v>
      </c>
      <c r="G68" s="51"/>
      <c r="H68" s="51"/>
      <c r="I68" s="51"/>
      <c r="J68" s="51"/>
    </row>
    <row r="69" spans="1:10" ht="14.1" customHeight="1" x14ac:dyDescent="0.25">
      <c r="A69" s="51"/>
      <c r="B69" s="40" t="s">
        <v>92</v>
      </c>
      <c r="C69" s="41">
        <v>0</v>
      </c>
      <c r="D69" s="41">
        <v>0</v>
      </c>
      <c r="E69" s="41">
        <v>0</v>
      </c>
      <c r="F69" s="41">
        <v>0</v>
      </c>
      <c r="G69" s="51"/>
      <c r="H69" s="51"/>
      <c r="I69" s="51"/>
      <c r="J69" s="51"/>
    </row>
    <row r="70" spans="1:10" ht="14.1" customHeight="1" x14ac:dyDescent="0.25">
      <c r="A70" s="51"/>
      <c r="B70" s="40" t="s">
        <v>93</v>
      </c>
      <c r="C70" s="41">
        <v>0</v>
      </c>
      <c r="D70" s="41">
        <v>0</v>
      </c>
      <c r="E70" s="41">
        <v>0</v>
      </c>
      <c r="F70" s="41">
        <v>0</v>
      </c>
      <c r="G70" s="51"/>
      <c r="H70" s="51"/>
      <c r="I70" s="51"/>
      <c r="J70" s="51"/>
    </row>
    <row r="71" spans="1:10" ht="14.1" customHeight="1" x14ac:dyDescent="0.25">
      <c r="A71" s="51"/>
      <c r="B71" s="40" t="s">
        <v>94</v>
      </c>
      <c r="C71" s="41">
        <v>0</v>
      </c>
      <c r="D71" s="41">
        <v>0</v>
      </c>
      <c r="E71" s="41">
        <v>0</v>
      </c>
      <c r="F71" s="41">
        <v>0</v>
      </c>
      <c r="G71" s="51"/>
      <c r="H71" s="51"/>
      <c r="I71" s="51"/>
      <c r="J71" s="51"/>
    </row>
    <row r="72" spans="1:10" ht="14.1" customHeight="1" x14ac:dyDescent="0.25">
      <c r="A72" s="51"/>
      <c r="B72" s="40" t="s">
        <v>95</v>
      </c>
      <c r="C72" s="41">
        <v>0</v>
      </c>
      <c r="D72" s="41">
        <v>0</v>
      </c>
      <c r="E72" s="41">
        <v>0</v>
      </c>
      <c r="F72" s="41">
        <v>0</v>
      </c>
      <c r="G72" s="51"/>
      <c r="H72" s="51"/>
      <c r="I72" s="51"/>
      <c r="J72" s="51"/>
    </row>
    <row r="73" spans="1:10" ht="14.1" customHeight="1" x14ac:dyDescent="0.25">
      <c r="A73" s="51"/>
      <c r="B73" s="40" t="s">
        <v>97</v>
      </c>
      <c r="C73" s="41">
        <v>0</v>
      </c>
      <c r="D73" s="41">
        <v>0</v>
      </c>
      <c r="E73" s="41">
        <v>0</v>
      </c>
      <c r="F73" s="41">
        <v>0</v>
      </c>
      <c r="G73" s="51"/>
      <c r="H73" s="51"/>
      <c r="I73" s="51"/>
      <c r="J73" s="51"/>
    </row>
    <row r="74" spans="1:10" ht="14.1" customHeight="1" x14ac:dyDescent="0.25">
      <c r="A74" s="51"/>
      <c r="B74" s="40" t="s">
        <v>83</v>
      </c>
      <c r="C74" s="41">
        <v>0</v>
      </c>
      <c r="D74" s="41">
        <v>0</v>
      </c>
      <c r="E74" s="41">
        <v>0</v>
      </c>
      <c r="F74" s="41">
        <v>0</v>
      </c>
      <c r="G74" s="51"/>
      <c r="H74" s="51"/>
      <c r="I74" s="51"/>
      <c r="J74" s="51"/>
    </row>
    <row r="75" spans="1:10" ht="14.1" customHeight="1" x14ac:dyDescent="0.25">
      <c r="A75" s="51"/>
      <c r="B75" s="40" t="s">
        <v>92</v>
      </c>
      <c r="C75" s="41">
        <v>0</v>
      </c>
      <c r="D75" s="41">
        <v>0</v>
      </c>
      <c r="E75" s="41">
        <v>0</v>
      </c>
      <c r="F75" s="41">
        <v>0</v>
      </c>
      <c r="G75" s="51"/>
      <c r="H75" s="51"/>
      <c r="I75" s="51"/>
      <c r="J75" s="51"/>
    </row>
    <row r="76" spans="1:10" ht="14.1" customHeight="1" x14ac:dyDescent="0.25">
      <c r="A76" s="51"/>
      <c r="B76" s="40" t="s">
        <v>93</v>
      </c>
      <c r="C76" s="41">
        <v>0</v>
      </c>
      <c r="D76" s="41">
        <v>0</v>
      </c>
      <c r="E76" s="41">
        <v>0</v>
      </c>
      <c r="F76" s="41">
        <v>0</v>
      </c>
      <c r="G76" s="51"/>
      <c r="H76" s="51"/>
      <c r="I76" s="51"/>
      <c r="J76" s="51"/>
    </row>
    <row r="77" spans="1:10" ht="14.1" customHeight="1" x14ac:dyDescent="0.25">
      <c r="A77" s="51"/>
      <c r="B77" s="40" t="s">
        <v>94</v>
      </c>
      <c r="C77" s="41">
        <v>0</v>
      </c>
      <c r="D77" s="41">
        <v>0</v>
      </c>
      <c r="E77" s="41">
        <v>0</v>
      </c>
      <c r="F77" s="41">
        <v>0</v>
      </c>
      <c r="G77" s="51"/>
      <c r="H77" s="51"/>
      <c r="I77" s="51"/>
      <c r="J77" s="51"/>
    </row>
    <row r="78" spans="1:10" ht="14.1" customHeight="1" x14ac:dyDescent="0.25">
      <c r="A78" s="51"/>
      <c r="B78" s="40" t="s">
        <v>95</v>
      </c>
      <c r="C78" s="41">
        <v>0</v>
      </c>
      <c r="D78" s="41">
        <v>0</v>
      </c>
      <c r="E78" s="41">
        <v>0</v>
      </c>
      <c r="F78" s="41">
        <v>0</v>
      </c>
      <c r="G78" s="51"/>
      <c r="H78" s="51"/>
      <c r="I78" s="51"/>
      <c r="J78" s="51"/>
    </row>
    <row r="79" spans="1:10" ht="14.1" customHeight="1" x14ac:dyDescent="0.25">
      <c r="A79" s="51"/>
      <c r="B79" s="40" t="s">
        <v>98</v>
      </c>
      <c r="C79" s="41">
        <v>0</v>
      </c>
      <c r="D79" s="41">
        <v>0</v>
      </c>
      <c r="E79" s="41">
        <v>0</v>
      </c>
      <c r="F79" s="41">
        <v>0</v>
      </c>
      <c r="G79" s="51"/>
      <c r="H79" s="51"/>
      <c r="I79" s="51"/>
      <c r="J79" s="51"/>
    </row>
    <row r="80" spans="1:10" ht="14.1" customHeight="1" x14ac:dyDescent="0.25">
      <c r="A80" s="51"/>
      <c r="B80" s="40" t="s">
        <v>99</v>
      </c>
      <c r="C80" s="41">
        <v>0</v>
      </c>
      <c r="D80" s="41">
        <v>0</v>
      </c>
      <c r="E80" s="41">
        <v>0</v>
      </c>
      <c r="F80" s="41">
        <v>0</v>
      </c>
      <c r="G80" s="51"/>
      <c r="H80" s="51"/>
      <c r="I80" s="51"/>
      <c r="J80" s="51"/>
    </row>
    <row r="81" spans="1:10" ht="14.1" customHeight="1" x14ac:dyDescent="0.25">
      <c r="A81" s="51"/>
      <c r="B81" s="36" t="s">
        <v>100</v>
      </c>
      <c r="C81" s="41">
        <v>0</v>
      </c>
      <c r="D81" s="41">
        <v>322120000</v>
      </c>
      <c r="E81" s="41">
        <v>322120000</v>
      </c>
      <c r="F81" s="41">
        <v>322120000</v>
      </c>
      <c r="G81" s="51"/>
      <c r="H81" s="51"/>
      <c r="I81" s="51"/>
      <c r="J81" s="51"/>
    </row>
    <row r="82" spans="1:10" ht="69" customHeight="1" x14ac:dyDescent="0.25">
      <c r="A82" s="51"/>
      <c r="B82" s="30" t="s">
        <v>50</v>
      </c>
      <c r="C82" s="1575" t="s">
        <v>2309</v>
      </c>
      <c r="D82" s="1576"/>
      <c r="E82" s="1576"/>
      <c r="F82" s="1576"/>
      <c r="G82" s="51"/>
      <c r="H82" s="51"/>
      <c r="I82" s="51"/>
      <c r="J82" s="51"/>
    </row>
    <row r="83" spans="1:10" ht="69" customHeight="1" x14ac:dyDescent="0.25">
      <c r="A83" s="51"/>
      <c r="B83" s="31" t="s">
        <v>52</v>
      </c>
      <c r="C83" s="1587" t="s">
        <v>2310</v>
      </c>
      <c r="D83" s="1588"/>
      <c r="E83" s="1588"/>
      <c r="F83" s="1588"/>
      <c r="G83" s="51"/>
      <c r="H83" s="51"/>
      <c r="I83" s="51"/>
      <c r="J83" s="51"/>
    </row>
    <row r="84" spans="1:10" ht="69" customHeight="1" x14ac:dyDescent="0.25">
      <c r="A84" s="51"/>
      <c r="B84" s="31" t="s">
        <v>54</v>
      </c>
      <c r="C84" s="1587" t="s">
        <v>2311</v>
      </c>
      <c r="D84" s="1588"/>
      <c r="E84" s="1588"/>
      <c r="F84" s="1588"/>
      <c r="G84" s="51"/>
      <c r="H84" s="51"/>
      <c r="I84" s="51"/>
      <c r="J84" s="51"/>
    </row>
    <row r="85" spans="1:10" ht="15" customHeight="1" x14ac:dyDescent="0.25">
      <c r="A85" s="51"/>
      <c r="B85" s="52"/>
      <c r="C85" s="33">
        <v>2023</v>
      </c>
      <c r="D85" s="33">
        <v>2024</v>
      </c>
      <c r="E85" s="33">
        <v>2025</v>
      </c>
      <c r="F85" s="33">
        <v>2026</v>
      </c>
      <c r="G85" s="51"/>
      <c r="H85" s="51"/>
      <c r="I85" s="51"/>
      <c r="J85" s="51"/>
    </row>
    <row r="86" spans="1:10" ht="15" customHeight="1" x14ac:dyDescent="0.25">
      <c r="A86" s="51"/>
      <c r="B86" s="53"/>
      <c r="C86" s="35" t="s">
        <v>17</v>
      </c>
      <c r="D86" s="35" t="s">
        <v>18</v>
      </c>
      <c r="E86" s="35" t="s">
        <v>18</v>
      </c>
      <c r="F86" s="35" t="s">
        <v>18</v>
      </c>
      <c r="G86" s="51"/>
      <c r="H86" s="51"/>
      <c r="I86" s="51"/>
      <c r="J86" s="51"/>
    </row>
    <row r="87" spans="1:10" ht="14.1" customHeight="1" x14ac:dyDescent="0.25">
      <c r="A87" s="51"/>
      <c r="B87" s="38" t="s">
        <v>56</v>
      </c>
      <c r="C87" s="39" t="s">
        <v>282</v>
      </c>
      <c r="D87" s="39" t="s">
        <v>484</v>
      </c>
      <c r="E87" s="39" t="s">
        <v>484</v>
      </c>
      <c r="F87" s="39" t="s">
        <v>327</v>
      </c>
      <c r="G87" s="51"/>
      <c r="H87" s="51"/>
      <c r="I87" s="51"/>
      <c r="J87" s="51"/>
    </row>
    <row r="88" spans="1:10" ht="14.1" customHeight="1" x14ac:dyDescent="0.25">
      <c r="A88" s="51"/>
      <c r="B88" s="38" t="s">
        <v>59</v>
      </c>
      <c r="C88" s="39" t="s">
        <v>2312</v>
      </c>
      <c r="D88" s="39" t="s">
        <v>2313</v>
      </c>
      <c r="E88" s="39" t="s">
        <v>2313</v>
      </c>
      <c r="F88" s="39" t="s">
        <v>2313</v>
      </c>
      <c r="G88" s="51"/>
      <c r="H88" s="51"/>
      <c r="I88" s="51"/>
      <c r="J88" s="51"/>
    </row>
    <row r="89" spans="1:10" ht="14.1" customHeight="1" x14ac:dyDescent="0.25">
      <c r="A89" s="51"/>
      <c r="B89" s="38" t="s">
        <v>63</v>
      </c>
      <c r="C89" s="39" t="s">
        <v>2314</v>
      </c>
      <c r="D89" s="39" t="s">
        <v>2315</v>
      </c>
      <c r="E89" s="39" t="s">
        <v>2315</v>
      </c>
      <c r="F89" s="39" t="s">
        <v>2316</v>
      </c>
      <c r="G89" s="51"/>
      <c r="H89" s="51"/>
      <c r="I89" s="51"/>
      <c r="J89" s="51"/>
    </row>
    <row r="90" spans="1:10" ht="14.1" customHeight="1" x14ac:dyDescent="0.25">
      <c r="A90" s="51"/>
      <c r="B90" s="38" t="s">
        <v>68</v>
      </c>
      <c r="C90" s="39" t="s">
        <v>69</v>
      </c>
      <c r="D90" s="39" t="s">
        <v>2317</v>
      </c>
      <c r="E90" s="39" t="s">
        <v>75</v>
      </c>
      <c r="F90" s="39" t="s">
        <v>2318</v>
      </c>
      <c r="G90" s="51"/>
      <c r="H90" s="51"/>
      <c r="I90" s="51"/>
      <c r="J90" s="51"/>
    </row>
    <row r="91" spans="1:10" ht="14.1" customHeight="1" x14ac:dyDescent="0.25">
      <c r="A91" s="51"/>
      <c r="B91" s="38" t="s">
        <v>73</v>
      </c>
      <c r="C91" s="39" t="s">
        <v>69</v>
      </c>
      <c r="D91" s="39" t="s">
        <v>500</v>
      </c>
      <c r="E91" s="39" t="s">
        <v>75</v>
      </c>
      <c r="F91" s="39" t="s">
        <v>75</v>
      </c>
      <c r="G91" s="51"/>
      <c r="H91" s="51"/>
      <c r="I91" s="51"/>
      <c r="J91" s="51"/>
    </row>
    <row r="92" spans="1:10" ht="14.1" customHeight="1" x14ac:dyDescent="0.25">
      <c r="A92" s="51"/>
      <c r="B92" s="38" t="s">
        <v>77</v>
      </c>
      <c r="C92" s="39" t="s">
        <v>69</v>
      </c>
      <c r="D92" s="39" t="s">
        <v>2319</v>
      </c>
      <c r="E92" s="39" t="s">
        <v>75</v>
      </c>
      <c r="F92" s="39" t="s">
        <v>2320</v>
      </c>
      <c r="G92" s="51"/>
      <c r="H92" s="51"/>
      <c r="I92" s="51"/>
      <c r="J92" s="51"/>
    </row>
    <row r="93" spans="1:10" ht="14.1" customHeight="1" x14ac:dyDescent="0.25">
      <c r="A93" s="51"/>
      <c r="B93" s="1589" t="s">
        <v>81</v>
      </c>
      <c r="C93" s="1590"/>
      <c r="D93" s="1590"/>
      <c r="E93" s="1590"/>
      <c r="F93" s="1590"/>
      <c r="G93" s="51"/>
      <c r="H93" s="51"/>
      <c r="I93" s="51"/>
      <c r="J93" s="51"/>
    </row>
    <row r="94" spans="1:10" ht="14.1" customHeight="1" x14ac:dyDescent="0.25">
      <c r="A94" s="51"/>
      <c r="B94" s="52"/>
      <c r="C94" s="33">
        <v>2023</v>
      </c>
      <c r="D94" s="33">
        <v>2024</v>
      </c>
      <c r="E94" s="33">
        <v>2025</v>
      </c>
      <c r="F94" s="33">
        <v>2026</v>
      </c>
      <c r="G94" s="51"/>
      <c r="H94" s="51"/>
      <c r="I94" s="51"/>
      <c r="J94" s="51"/>
    </row>
    <row r="95" spans="1:10" ht="14.1" customHeight="1" x14ac:dyDescent="0.25">
      <c r="A95" s="51"/>
      <c r="B95" s="53"/>
      <c r="C95" s="35" t="s">
        <v>17</v>
      </c>
      <c r="D95" s="35" t="s">
        <v>18</v>
      </c>
      <c r="E95" s="35" t="s">
        <v>18</v>
      </c>
      <c r="F95" s="35" t="s">
        <v>18</v>
      </c>
      <c r="G95" s="51"/>
      <c r="H95" s="51"/>
      <c r="I95" s="51"/>
      <c r="J95" s="51"/>
    </row>
    <row r="96" spans="1:10" ht="14.1" customHeight="1" x14ac:dyDescent="0.25">
      <c r="A96" s="51"/>
      <c r="B96" s="40" t="s">
        <v>82</v>
      </c>
      <c r="C96" s="41">
        <v>0</v>
      </c>
      <c r="D96" s="41">
        <v>0</v>
      </c>
      <c r="E96" s="41">
        <v>0</v>
      </c>
      <c r="F96" s="41">
        <v>0</v>
      </c>
      <c r="G96" s="51"/>
      <c r="H96" s="51"/>
      <c r="I96" s="51"/>
      <c r="J96" s="51"/>
    </row>
    <row r="97" spans="1:10" ht="14.1" customHeight="1" x14ac:dyDescent="0.25">
      <c r="A97" s="51"/>
      <c r="B97" s="40" t="s">
        <v>83</v>
      </c>
      <c r="C97" s="41">
        <v>0</v>
      </c>
      <c r="D97" s="41">
        <v>0</v>
      </c>
      <c r="E97" s="41">
        <v>0</v>
      </c>
      <c r="F97" s="41">
        <v>0</v>
      </c>
      <c r="G97" s="51"/>
      <c r="H97" s="51"/>
      <c r="I97" s="51"/>
      <c r="J97" s="51"/>
    </row>
    <row r="98" spans="1:10" ht="14.1" customHeight="1" x14ac:dyDescent="0.25">
      <c r="A98" s="51"/>
      <c r="B98" s="40" t="s">
        <v>84</v>
      </c>
      <c r="C98" s="41">
        <v>0</v>
      </c>
      <c r="D98" s="41">
        <v>0</v>
      </c>
      <c r="E98" s="41">
        <v>0</v>
      </c>
      <c r="F98" s="41">
        <v>0</v>
      </c>
      <c r="G98" s="51"/>
      <c r="H98" s="51"/>
      <c r="I98" s="51"/>
      <c r="J98" s="51"/>
    </row>
    <row r="99" spans="1:10" ht="14.1" customHeight="1" x14ac:dyDescent="0.25">
      <c r="A99" s="51"/>
      <c r="B99" s="40" t="s">
        <v>85</v>
      </c>
      <c r="C99" s="41">
        <v>0</v>
      </c>
      <c r="D99" s="41">
        <v>0</v>
      </c>
      <c r="E99" s="41">
        <v>0</v>
      </c>
      <c r="F99" s="41">
        <v>0</v>
      </c>
      <c r="G99" s="51"/>
      <c r="H99" s="51"/>
      <c r="I99" s="51"/>
      <c r="J99" s="51"/>
    </row>
    <row r="100" spans="1:10" ht="14.1" customHeight="1" x14ac:dyDescent="0.25">
      <c r="A100" s="51"/>
      <c r="B100" s="40" t="s">
        <v>83</v>
      </c>
      <c r="C100" s="41">
        <v>0</v>
      </c>
      <c r="D100" s="41">
        <v>0</v>
      </c>
      <c r="E100" s="41">
        <v>0</v>
      </c>
      <c r="F100" s="41">
        <v>0</v>
      </c>
      <c r="G100" s="51"/>
      <c r="H100" s="51"/>
      <c r="I100" s="51"/>
      <c r="J100" s="51"/>
    </row>
    <row r="101" spans="1:10" ht="14.1" customHeight="1" x14ac:dyDescent="0.25">
      <c r="A101" s="51"/>
      <c r="B101" s="40" t="s">
        <v>84</v>
      </c>
      <c r="C101" s="41">
        <v>0</v>
      </c>
      <c r="D101" s="41">
        <v>0</v>
      </c>
      <c r="E101" s="41">
        <v>0</v>
      </c>
      <c r="F101" s="41">
        <v>0</v>
      </c>
      <c r="G101" s="51"/>
      <c r="H101" s="51"/>
      <c r="I101" s="51"/>
      <c r="J101" s="51"/>
    </row>
    <row r="102" spans="1:10" ht="14.1" customHeight="1" x14ac:dyDescent="0.25">
      <c r="A102" s="51"/>
      <c r="B102" s="40" t="s">
        <v>86</v>
      </c>
      <c r="C102" s="41">
        <v>0</v>
      </c>
      <c r="D102" s="41">
        <v>8000000</v>
      </c>
      <c r="E102" s="41">
        <v>8000000</v>
      </c>
      <c r="F102" s="41">
        <v>8000000</v>
      </c>
      <c r="G102" s="51"/>
      <c r="H102" s="51"/>
      <c r="I102" s="51"/>
      <c r="J102" s="51"/>
    </row>
    <row r="103" spans="1:10" ht="14.1" customHeight="1" x14ac:dyDescent="0.25">
      <c r="A103" s="51"/>
      <c r="B103" s="40" t="s">
        <v>83</v>
      </c>
      <c r="C103" s="41">
        <v>0</v>
      </c>
      <c r="D103" s="41">
        <v>8000000</v>
      </c>
      <c r="E103" s="41">
        <v>8000000</v>
      </c>
      <c r="F103" s="41">
        <v>8000000</v>
      </c>
      <c r="G103" s="51"/>
      <c r="H103" s="51"/>
      <c r="I103" s="51"/>
      <c r="J103" s="51"/>
    </row>
    <row r="104" spans="1:10" ht="14.1" customHeight="1" x14ac:dyDescent="0.25">
      <c r="A104" s="51"/>
      <c r="B104" s="40" t="s">
        <v>84</v>
      </c>
      <c r="C104" s="41">
        <v>0</v>
      </c>
      <c r="D104" s="41">
        <v>0</v>
      </c>
      <c r="E104" s="41">
        <v>0</v>
      </c>
      <c r="F104" s="41">
        <v>0</v>
      </c>
      <c r="G104" s="51"/>
      <c r="H104" s="51"/>
      <c r="I104" s="51"/>
      <c r="J104" s="51"/>
    </row>
    <row r="105" spans="1:10" ht="14.1" customHeight="1" x14ac:dyDescent="0.25">
      <c r="A105" s="51"/>
      <c r="B105" s="40" t="s">
        <v>87</v>
      </c>
      <c r="C105" s="41">
        <v>0</v>
      </c>
      <c r="D105" s="41">
        <v>0</v>
      </c>
      <c r="E105" s="41">
        <v>0</v>
      </c>
      <c r="F105" s="41">
        <v>0</v>
      </c>
      <c r="G105" s="51"/>
      <c r="H105" s="51"/>
      <c r="I105" s="51"/>
      <c r="J105" s="51"/>
    </row>
    <row r="106" spans="1:10" ht="14.1" customHeight="1" x14ac:dyDescent="0.25">
      <c r="A106" s="51"/>
      <c r="B106" s="40" t="s">
        <v>83</v>
      </c>
      <c r="C106" s="41">
        <v>0</v>
      </c>
      <c r="D106" s="41">
        <v>0</v>
      </c>
      <c r="E106" s="41">
        <v>0</v>
      </c>
      <c r="F106" s="41">
        <v>0</v>
      </c>
      <c r="G106" s="51"/>
      <c r="H106" s="51"/>
      <c r="I106" s="51"/>
      <c r="J106" s="51"/>
    </row>
    <row r="107" spans="1:10" ht="14.1" customHeight="1" x14ac:dyDescent="0.25">
      <c r="A107" s="51"/>
      <c r="B107" s="40" t="s">
        <v>84</v>
      </c>
      <c r="C107" s="41">
        <v>0</v>
      </c>
      <c r="D107" s="41">
        <v>0</v>
      </c>
      <c r="E107" s="41">
        <v>0</v>
      </c>
      <c r="F107" s="41">
        <v>0</v>
      </c>
      <c r="G107" s="51"/>
      <c r="H107" s="51"/>
      <c r="I107" s="51"/>
      <c r="J107" s="51"/>
    </row>
    <row r="108" spans="1:10" ht="14.1" customHeight="1" x14ac:dyDescent="0.25">
      <c r="A108" s="51"/>
      <c r="B108" s="40" t="s">
        <v>88</v>
      </c>
      <c r="C108" s="41">
        <v>0</v>
      </c>
      <c r="D108" s="41">
        <v>0</v>
      </c>
      <c r="E108" s="41">
        <v>0</v>
      </c>
      <c r="F108" s="41">
        <v>0</v>
      </c>
      <c r="G108" s="51"/>
      <c r="H108" s="51"/>
      <c r="I108" s="51"/>
      <c r="J108" s="51"/>
    </row>
    <row r="109" spans="1:10" ht="14.1" customHeight="1" x14ac:dyDescent="0.25">
      <c r="A109" s="51"/>
      <c r="B109" s="40" t="s">
        <v>83</v>
      </c>
      <c r="C109" s="41">
        <v>0</v>
      </c>
      <c r="D109" s="41">
        <v>0</v>
      </c>
      <c r="E109" s="41">
        <v>0</v>
      </c>
      <c r="F109" s="41">
        <v>0</v>
      </c>
      <c r="G109" s="51"/>
      <c r="H109" s="51"/>
      <c r="I109" s="51"/>
      <c r="J109" s="51"/>
    </row>
    <row r="110" spans="1:10" ht="14.1" customHeight="1" x14ac:dyDescent="0.25">
      <c r="A110" s="51"/>
      <c r="B110" s="40" t="s">
        <v>84</v>
      </c>
      <c r="C110" s="41">
        <v>0</v>
      </c>
      <c r="D110" s="41">
        <v>0</v>
      </c>
      <c r="E110" s="41">
        <v>0</v>
      </c>
      <c r="F110" s="41">
        <v>0</v>
      </c>
      <c r="G110" s="51"/>
      <c r="H110" s="51"/>
      <c r="I110" s="51"/>
      <c r="J110" s="51"/>
    </row>
    <row r="111" spans="1:10" ht="14.1" customHeight="1" x14ac:dyDescent="0.25">
      <c r="A111" s="51"/>
      <c r="B111" s="40" t="s">
        <v>89</v>
      </c>
      <c r="C111" s="41">
        <v>0</v>
      </c>
      <c r="D111" s="41">
        <v>90000</v>
      </c>
      <c r="E111" s="41">
        <v>90000</v>
      </c>
      <c r="F111" s="41">
        <v>90000</v>
      </c>
      <c r="G111" s="51"/>
      <c r="H111" s="51"/>
      <c r="I111" s="51"/>
      <c r="J111" s="51"/>
    </row>
    <row r="112" spans="1:10" ht="14.1" customHeight="1" x14ac:dyDescent="0.25">
      <c r="A112" s="51"/>
      <c r="B112" s="40" t="s">
        <v>83</v>
      </c>
      <c r="C112" s="41">
        <v>0</v>
      </c>
      <c r="D112" s="41">
        <v>90000</v>
      </c>
      <c r="E112" s="41">
        <v>90000</v>
      </c>
      <c r="F112" s="41">
        <v>90000</v>
      </c>
      <c r="G112" s="51"/>
      <c r="H112" s="51"/>
      <c r="I112" s="51"/>
      <c r="J112" s="51"/>
    </row>
    <row r="113" spans="1:10" ht="14.1" customHeight="1" x14ac:dyDescent="0.25">
      <c r="A113" s="51"/>
      <c r="B113" s="40" t="s">
        <v>84</v>
      </c>
      <c r="C113" s="41">
        <v>0</v>
      </c>
      <c r="D113" s="41">
        <v>0</v>
      </c>
      <c r="E113" s="41">
        <v>0</v>
      </c>
      <c r="F113" s="41">
        <v>0</v>
      </c>
      <c r="G113" s="51"/>
      <c r="H113" s="51"/>
      <c r="I113" s="51"/>
      <c r="J113" s="51"/>
    </row>
    <row r="114" spans="1:10" ht="14.1" customHeight="1" x14ac:dyDescent="0.25">
      <c r="A114" s="51"/>
      <c r="B114" s="40" t="s">
        <v>90</v>
      </c>
      <c r="C114" s="41">
        <v>0</v>
      </c>
      <c r="D114" s="41">
        <v>0</v>
      </c>
      <c r="E114" s="41">
        <v>0</v>
      </c>
      <c r="F114" s="41">
        <v>0</v>
      </c>
      <c r="G114" s="51"/>
      <c r="H114" s="51"/>
      <c r="I114" s="51"/>
      <c r="J114" s="51"/>
    </row>
    <row r="115" spans="1:10" ht="14.1" customHeight="1" x14ac:dyDescent="0.25">
      <c r="A115" s="51"/>
      <c r="B115" s="40" t="s">
        <v>83</v>
      </c>
      <c r="C115" s="41">
        <v>0</v>
      </c>
      <c r="D115" s="41">
        <v>0</v>
      </c>
      <c r="E115" s="41">
        <v>0</v>
      </c>
      <c r="F115" s="41">
        <v>0</v>
      </c>
      <c r="G115" s="51"/>
      <c r="H115" s="51"/>
      <c r="I115" s="51"/>
      <c r="J115" s="51"/>
    </row>
    <row r="116" spans="1:10" ht="14.1" customHeight="1" x14ac:dyDescent="0.25">
      <c r="A116" s="51"/>
      <c r="B116" s="40" t="s">
        <v>84</v>
      </c>
      <c r="C116" s="41">
        <v>0</v>
      </c>
      <c r="D116" s="41">
        <v>0</v>
      </c>
      <c r="E116" s="41">
        <v>0</v>
      </c>
      <c r="F116" s="41">
        <v>0</v>
      </c>
      <c r="G116" s="51"/>
      <c r="H116" s="51"/>
      <c r="I116" s="51"/>
      <c r="J116" s="51"/>
    </row>
    <row r="117" spans="1:10" ht="14.1" customHeight="1" x14ac:dyDescent="0.25">
      <c r="A117" s="51"/>
      <c r="B117" s="40" t="s">
        <v>91</v>
      </c>
      <c r="C117" s="41">
        <v>0</v>
      </c>
      <c r="D117" s="41">
        <v>0</v>
      </c>
      <c r="E117" s="41">
        <v>0</v>
      </c>
      <c r="F117" s="41">
        <v>0</v>
      </c>
      <c r="G117" s="51"/>
      <c r="H117" s="51"/>
      <c r="I117" s="51"/>
      <c r="J117" s="51"/>
    </row>
    <row r="118" spans="1:10" ht="14.1" customHeight="1" x14ac:dyDescent="0.25">
      <c r="A118" s="51"/>
      <c r="B118" s="40" t="s">
        <v>83</v>
      </c>
      <c r="C118" s="41">
        <v>0</v>
      </c>
      <c r="D118" s="41">
        <v>0</v>
      </c>
      <c r="E118" s="41">
        <v>0</v>
      </c>
      <c r="F118" s="41">
        <v>0</v>
      </c>
      <c r="G118" s="51"/>
      <c r="H118" s="51"/>
      <c r="I118" s="51"/>
      <c r="J118" s="51"/>
    </row>
    <row r="119" spans="1:10" ht="14.1" customHeight="1" x14ac:dyDescent="0.25">
      <c r="A119" s="51"/>
      <c r="B119" s="40" t="s">
        <v>92</v>
      </c>
      <c r="C119" s="41">
        <v>0</v>
      </c>
      <c r="D119" s="41">
        <v>0</v>
      </c>
      <c r="E119" s="41">
        <v>0</v>
      </c>
      <c r="F119" s="41">
        <v>0</v>
      </c>
      <c r="G119" s="51"/>
      <c r="H119" s="51"/>
      <c r="I119" s="51"/>
      <c r="J119" s="51"/>
    </row>
    <row r="120" spans="1:10" ht="14.1" customHeight="1" x14ac:dyDescent="0.25">
      <c r="A120" s="51"/>
      <c r="B120" s="40" t="s">
        <v>93</v>
      </c>
      <c r="C120" s="41">
        <v>0</v>
      </c>
      <c r="D120" s="41">
        <v>0</v>
      </c>
      <c r="E120" s="41">
        <v>0</v>
      </c>
      <c r="F120" s="41">
        <v>0</v>
      </c>
      <c r="G120" s="51"/>
      <c r="H120" s="51"/>
      <c r="I120" s="51"/>
      <c r="J120" s="51"/>
    </row>
    <row r="121" spans="1:10" ht="14.1" customHeight="1" x14ac:dyDescent="0.25">
      <c r="A121" s="51"/>
      <c r="B121" s="40" t="s">
        <v>94</v>
      </c>
      <c r="C121" s="41">
        <v>0</v>
      </c>
      <c r="D121" s="41">
        <v>0</v>
      </c>
      <c r="E121" s="41">
        <v>0</v>
      </c>
      <c r="F121" s="41">
        <v>0</v>
      </c>
      <c r="G121" s="51"/>
      <c r="H121" s="51"/>
      <c r="I121" s="51"/>
      <c r="J121" s="51"/>
    </row>
    <row r="122" spans="1:10" ht="14.1" customHeight="1" x14ac:dyDescent="0.25">
      <c r="A122" s="51"/>
      <c r="B122" s="40" t="s">
        <v>95</v>
      </c>
      <c r="C122" s="41">
        <v>0</v>
      </c>
      <c r="D122" s="41">
        <v>0</v>
      </c>
      <c r="E122" s="41">
        <v>0</v>
      </c>
      <c r="F122" s="41">
        <v>0</v>
      </c>
      <c r="G122" s="51"/>
      <c r="H122" s="51"/>
      <c r="I122" s="51"/>
      <c r="J122" s="51"/>
    </row>
    <row r="123" spans="1:10" ht="14.1" customHeight="1" x14ac:dyDescent="0.25">
      <c r="A123" s="51"/>
      <c r="B123" s="40" t="s">
        <v>96</v>
      </c>
      <c r="C123" s="41">
        <v>0</v>
      </c>
      <c r="D123" s="41">
        <v>0</v>
      </c>
      <c r="E123" s="41">
        <v>0</v>
      </c>
      <c r="F123" s="41">
        <v>0</v>
      </c>
      <c r="G123" s="51"/>
      <c r="H123" s="51"/>
      <c r="I123" s="51"/>
      <c r="J123" s="51"/>
    </row>
    <row r="124" spans="1:10" ht="14.1" customHeight="1" x14ac:dyDescent="0.25">
      <c r="A124" s="51"/>
      <c r="B124" s="40" t="s">
        <v>83</v>
      </c>
      <c r="C124" s="41">
        <v>0</v>
      </c>
      <c r="D124" s="41">
        <v>0</v>
      </c>
      <c r="E124" s="41">
        <v>0</v>
      </c>
      <c r="F124" s="41">
        <v>0</v>
      </c>
      <c r="G124" s="51"/>
      <c r="H124" s="51"/>
      <c r="I124" s="51"/>
      <c r="J124" s="51"/>
    </row>
    <row r="125" spans="1:10" ht="14.1" customHeight="1" x14ac:dyDescent="0.25">
      <c r="A125" s="51"/>
      <c r="B125" s="40" t="s">
        <v>92</v>
      </c>
      <c r="C125" s="41">
        <v>0</v>
      </c>
      <c r="D125" s="41">
        <v>0</v>
      </c>
      <c r="E125" s="41">
        <v>0</v>
      </c>
      <c r="F125" s="41">
        <v>0</v>
      </c>
      <c r="G125" s="51"/>
      <c r="H125" s="51"/>
      <c r="I125" s="51"/>
      <c r="J125" s="51"/>
    </row>
    <row r="126" spans="1:10" ht="14.1" customHeight="1" x14ac:dyDescent="0.25">
      <c r="A126" s="51"/>
      <c r="B126" s="40" t="s">
        <v>93</v>
      </c>
      <c r="C126" s="41">
        <v>0</v>
      </c>
      <c r="D126" s="41">
        <v>0</v>
      </c>
      <c r="E126" s="41">
        <v>0</v>
      </c>
      <c r="F126" s="41">
        <v>0</v>
      </c>
      <c r="G126" s="51"/>
      <c r="H126" s="51"/>
      <c r="I126" s="51"/>
      <c r="J126" s="51"/>
    </row>
    <row r="127" spans="1:10" ht="14.1" customHeight="1" x14ac:dyDescent="0.25">
      <c r="A127" s="51"/>
      <c r="B127" s="40" t="s">
        <v>94</v>
      </c>
      <c r="C127" s="41">
        <v>0</v>
      </c>
      <c r="D127" s="41">
        <v>0</v>
      </c>
      <c r="E127" s="41">
        <v>0</v>
      </c>
      <c r="F127" s="41">
        <v>0</v>
      </c>
      <c r="G127" s="51"/>
      <c r="H127" s="51"/>
      <c r="I127" s="51"/>
      <c r="J127" s="51"/>
    </row>
    <row r="128" spans="1:10" ht="14.1" customHeight="1" x14ac:dyDescent="0.25">
      <c r="A128" s="51"/>
      <c r="B128" s="40" t="s">
        <v>95</v>
      </c>
      <c r="C128" s="41">
        <v>0</v>
      </c>
      <c r="D128" s="41">
        <v>0</v>
      </c>
      <c r="E128" s="41">
        <v>0</v>
      </c>
      <c r="F128" s="41">
        <v>0</v>
      </c>
      <c r="G128" s="51"/>
      <c r="H128" s="51"/>
      <c r="I128" s="51"/>
      <c r="J128" s="51"/>
    </row>
    <row r="129" spans="1:10" ht="14.1" customHeight="1" x14ac:dyDescent="0.25">
      <c r="A129" s="51"/>
      <c r="B129" s="40" t="s">
        <v>97</v>
      </c>
      <c r="C129" s="41">
        <v>0</v>
      </c>
      <c r="D129" s="41">
        <v>0</v>
      </c>
      <c r="E129" s="41">
        <v>0</v>
      </c>
      <c r="F129" s="41">
        <v>0</v>
      </c>
      <c r="G129" s="51"/>
      <c r="H129" s="51"/>
      <c r="I129" s="51"/>
      <c r="J129" s="51"/>
    </row>
    <row r="130" spans="1:10" ht="14.1" customHeight="1" x14ac:dyDescent="0.25">
      <c r="A130" s="51"/>
      <c r="B130" s="40" t="s">
        <v>83</v>
      </c>
      <c r="C130" s="41">
        <v>0</v>
      </c>
      <c r="D130" s="41">
        <v>0</v>
      </c>
      <c r="E130" s="41">
        <v>0</v>
      </c>
      <c r="F130" s="41">
        <v>0</v>
      </c>
      <c r="G130" s="51"/>
      <c r="H130" s="51"/>
      <c r="I130" s="51"/>
      <c r="J130" s="51"/>
    </row>
    <row r="131" spans="1:10" ht="14.1" customHeight="1" x14ac:dyDescent="0.25">
      <c r="A131" s="51"/>
      <c r="B131" s="40" t="s">
        <v>92</v>
      </c>
      <c r="C131" s="41">
        <v>0</v>
      </c>
      <c r="D131" s="41">
        <v>0</v>
      </c>
      <c r="E131" s="41">
        <v>0</v>
      </c>
      <c r="F131" s="41">
        <v>0</v>
      </c>
      <c r="G131" s="51"/>
      <c r="H131" s="51"/>
      <c r="I131" s="51"/>
      <c r="J131" s="51"/>
    </row>
    <row r="132" spans="1:10" ht="14.1" customHeight="1" x14ac:dyDescent="0.25">
      <c r="A132" s="51"/>
      <c r="B132" s="40" t="s">
        <v>93</v>
      </c>
      <c r="C132" s="41">
        <v>0</v>
      </c>
      <c r="D132" s="41">
        <v>0</v>
      </c>
      <c r="E132" s="41">
        <v>0</v>
      </c>
      <c r="F132" s="41">
        <v>0</v>
      </c>
      <c r="G132" s="51"/>
      <c r="H132" s="51"/>
      <c r="I132" s="51"/>
      <c r="J132" s="51"/>
    </row>
    <row r="133" spans="1:10" ht="14.1" customHeight="1" x14ac:dyDescent="0.25">
      <c r="A133" s="51"/>
      <c r="B133" s="40" t="s">
        <v>94</v>
      </c>
      <c r="C133" s="41">
        <v>0</v>
      </c>
      <c r="D133" s="41">
        <v>0</v>
      </c>
      <c r="E133" s="41">
        <v>0</v>
      </c>
      <c r="F133" s="41">
        <v>0</v>
      </c>
      <c r="G133" s="51"/>
      <c r="H133" s="51"/>
      <c r="I133" s="51"/>
      <c r="J133" s="51"/>
    </row>
    <row r="134" spans="1:10" ht="14.1" customHeight="1" x14ac:dyDescent="0.25">
      <c r="A134" s="51"/>
      <c r="B134" s="40" t="s">
        <v>95</v>
      </c>
      <c r="C134" s="41">
        <v>0</v>
      </c>
      <c r="D134" s="41">
        <v>0</v>
      </c>
      <c r="E134" s="41">
        <v>0</v>
      </c>
      <c r="F134" s="41">
        <v>0</v>
      </c>
      <c r="G134" s="51"/>
      <c r="H134" s="51"/>
      <c r="I134" s="51"/>
      <c r="J134" s="51"/>
    </row>
    <row r="135" spans="1:10" ht="14.1" customHeight="1" x14ac:dyDescent="0.25">
      <c r="A135" s="51"/>
      <c r="B135" s="40" t="s">
        <v>98</v>
      </c>
      <c r="C135" s="41">
        <v>0</v>
      </c>
      <c r="D135" s="41">
        <v>0</v>
      </c>
      <c r="E135" s="41">
        <v>0</v>
      </c>
      <c r="F135" s="41">
        <v>0</v>
      </c>
      <c r="G135" s="51"/>
      <c r="H135" s="51"/>
      <c r="I135" s="51"/>
      <c r="J135" s="51"/>
    </row>
    <row r="136" spans="1:10" ht="14.1" customHeight="1" x14ac:dyDescent="0.25">
      <c r="A136" s="51"/>
      <c r="B136" s="40" t="s">
        <v>99</v>
      </c>
      <c r="C136" s="41">
        <v>0</v>
      </c>
      <c r="D136" s="41">
        <v>0</v>
      </c>
      <c r="E136" s="41">
        <v>0</v>
      </c>
      <c r="F136" s="41">
        <v>0</v>
      </c>
      <c r="G136" s="51"/>
      <c r="H136" s="51"/>
      <c r="I136" s="51"/>
      <c r="J136" s="51"/>
    </row>
    <row r="137" spans="1:10" ht="14.1" customHeight="1" x14ac:dyDescent="0.25">
      <c r="A137" s="51"/>
      <c r="B137" s="36" t="s">
        <v>100</v>
      </c>
      <c r="C137" s="41">
        <v>0</v>
      </c>
      <c r="D137" s="41">
        <v>8090000</v>
      </c>
      <c r="E137" s="41">
        <v>8090000</v>
      </c>
      <c r="F137" s="41">
        <v>8090000</v>
      </c>
      <c r="G137" s="51"/>
      <c r="H137" s="51"/>
      <c r="I137" s="51"/>
      <c r="J137" s="51"/>
    </row>
    <row r="138" spans="1:10" ht="14.1" customHeight="1" x14ac:dyDescent="0.25">
      <c r="A138" s="51"/>
      <c r="B138" s="1585" t="s">
        <v>101</v>
      </c>
      <c r="C138" s="1586"/>
      <c r="D138" s="1586"/>
      <c r="E138" s="1586"/>
      <c r="F138" s="1586"/>
      <c r="G138" s="51"/>
      <c r="H138" s="51"/>
      <c r="I138" s="51"/>
      <c r="J138" s="51"/>
    </row>
    <row r="139" spans="1:10" ht="14.1" customHeight="1" x14ac:dyDescent="0.25">
      <c r="A139" s="51"/>
      <c r="B139" s="29" t="s">
        <v>2321</v>
      </c>
      <c r="C139" s="1585" t="s">
        <v>2322</v>
      </c>
      <c r="D139" s="1586"/>
      <c r="E139" s="1586"/>
      <c r="F139" s="1586"/>
      <c r="G139" s="51"/>
      <c r="H139" s="51"/>
      <c r="I139" s="51"/>
      <c r="J139" s="51"/>
    </row>
    <row r="140" spans="1:10" ht="14.1" customHeight="1" x14ac:dyDescent="0.25">
      <c r="A140" s="51"/>
      <c r="B140" s="30" t="s">
        <v>50</v>
      </c>
      <c r="C140" s="1575" t="s">
        <v>2323</v>
      </c>
      <c r="D140" s="1576"/>
      <c r="E140" s="1576"/>
      <c r="F140" s="1576"/>
      <c r="G140" s="51"/>
      <c r="H140" s="51"/>
      <c r="I140" s="51"/>
      <c r="J140" s="51"/>
    </row>
    <row r="141" spans="1:10" ht="14.1" customHeight="1" x14ac:dyDescent="0.25">
      <c r="A141" s="51"/>
      <c r="B141" s="31" t="s">
        <v>52</v>
      </c>
      <c r="C141" s="1587" t="s">
        <v>2324</v>
      </c>
      <c r="D141" s="1588"/>
      <c r="E141" s="1588"/>
      <c r="F141" s="1588"/>
      <c r="G141" s="51"/>
      <c r="H141" s="51"/>
      <c r="I141" s="51"/>
      <c r="J141" s="51"/>
    </row>
    <row r="142" spans="1:10" ht="14.1" customHeight="1" x14ac:dyDescent="0.25">
      <c r="A142" s="51"/>
      <c r="B142" s="31" t="s">
        <v>54</v>
      </c>
      <c r="C142" s="1587" t="s">
        <v>2325</v>
      </c>
      <c r="D142" s="1588"/>
      <c r="E142" s="1588"/>
      <c r="F142" s="1588"/>
      <c r="G142" s="51"/>
      <c r="H142" s="51"/>
      <c r="I142" s="51"/>
      <c r="J142" s="51"/>
    </row>
    <row r="143" spans="1:10" ht="15" customHeight="1" x14ac:dyDescent="0.25">
      <c r="A143" s="51"/>
      <c r="B143" s="52"/>
      <c r="C143" s="33">
        <v>2023</v>
      </c>
      <c r="D143" s="33">
        <v>2024</v>
      </c>
      <c r="E143" s="33">
        <v>2025</v>
      </c>
      <c r="F143" s="33">
        <v>2026</v>
      </c>
      <c r="G143" s="51"/>
      <c r="H143" s="51"/>
      <c r="I143" s="51"/>
      <c r="J143" s="51"/>
    </row>
    <row r="144" spans="1:10" ht="15" customHeight="1" x14ac:dyDescent="0.25">
      <c r="A144" s="51"/>
      <c r="B144" s="53"/>
      <c r="C144" s="35" t="s">
        <v>17</v>
      </c>
      <c r="D144" s="35" t="s">
        <v>18</v>
      </c>
      <c r="E144" s="35" t="s">
        <v>18</v>
      </c>
      <c r="F144" s="35" t="s">
        <v>18</v>
      </c>
      <c r="G144" s="51"/>
      <c r="H144" s="51"/>
      <c r="I144" s="51"/>
      <c r="J144" s="51"/>
    </row>
    <row r="145" spans="1:10" ht="14.1" customHeight="1" x14ac:dyDescent="0.25">
      <c r="A145" s="51"/>
      <c r="B145" s="38" t="s">
        <v>56</v>
      </c>
      <c r="C145" s="39" t="s">
        <v>2326</v>
      </c>
      <c r="D145" s="39" t="s">
        <v>1026</v>
      </c>
      <c r="E145" s="39" t="s">
        <v>1026</v>
      </c>
      <c r="F145" s="39" t="s">
        <v>1026</v>
      </c>
      <c r="G145" s="51"/>
      <c r="H145" s="51"/>
      <c r="I145" s="51"/>
      <c r="J145" s="51"/>
    </row>
    <row r="146" spans="1:10" ht="14.1" customHeight="1" x14ac:dyDescent="0.25">
      <c r="A146" s="51"/>
      <c r="B146" s="38" t="s">
        <v>59</v>
      </c>
      <c r="C146" s="39" t="s">
        <v>1013</v>
      </c>
      <c r="D146" s="39" t="s">
        <v>416</v>
      </c>
      <c r="E146" s="39" t="s">
        <v>416</v>
      </c>
      <c r="F146" s="39" t="s">
        <v>416</v>
      </c>
      <c r="G146" s="51"/>
      <c r="H146" s="51"/>
      <c r="I146" s="51"/>
      <c r="J146" s="51"/>
    </row>
    <row r="147" spans="1:10" ht="14.1" customHeight="1" x14ac:dyDescent="0.25">
      <c r="A147" s="51"/>
      <c r="B147" s="38" t="s">
        <v>63</v>
      </c>
      <c r="C147" s="39" t="s">
        <v>2327</v>
      </c>
      <c r="D147" s="39" t="s">
        <v>2328</v>
      </c>
      <c r="E147" s="39" t="s">
        <v>2328</v>
      </c>
      <c r="F147" s="39" t="s">
        <v>2328</v>
      </c>
      <c r="G147" s="51"/>
      <c r="H147" s="51"/>
      <c r="I147" s="51"/>
      <c r="J147" s="51"/>
    </row>
    <row r="148" spans="1:10" ht="14.1" customHeight="1" x14ac:dyDescent="0.25">
      <c r="A148" s="51"/>
      <c r="B148" s="38" t="s">
        <v>68</v>
      </c>
      <c r="C148" s="39" t="s">
        <v>69</v>
      </c>
      <c r="D148" s="39" t="s">
        <v>2329</v>
      </c>
      <c r="E148" s="39" t="s">
        <v>75</v>
      </c>
      <c r="F148" s="39" t="s">
        <v>75</v>
      </c>
      <c r="G148" s="51"/>
      <c r="H148" s="51"/>
      <c r="I148" s="51"/>
      <c r="J148" s="51"/>
    </row>
    <row r="149" spans="1:10" ht="14.1" customHeight="1" x14ac:dyDescent="0.25">
      <c r="A149" s="51"/>
      <c r="B149" s="38" t="s">
        <v>73</v>
      </c>
      <c r="C149" s="39" t="s">
        <v>69</v>
      </c>
      <c r="D149" s="39" t="s">
        <v>2330</v>
      </c>
      <c r="E149" s="39" t="s">
        <v>75</v>
      </c>
      <c r="F149" s="39" t="s">
        <v>75</v>
      </c>
      <c r="G149" s="51"/>
      <c r="H149" s="51"/>
      <c r="I149" s="51"/>
      <c r="J149" s="51"/>
    </row>
    <row r="150" spans="1:10" ht="14.1" customHeight="1" x14ac:dyDescent="0.25">
      <c r="A150" s="51"/>
      <c r="B150" s="38" t="s">
        <v>77</v>
      </c>
      <c r="C150" s="39" t="s">
        <v>69</v>
      </c>
      <c r="D150" s="39" t="s">
        <v>2331</v>
      </c>
      <c r="E150" s="39" t="s">
        <v>75</v>
      </c>
      <c r="F150" s="39" t="s">
        <v>75</v>
      </c>
      <c r="G150" s="51"/>
      <c r="H150" s="51"/>
      <c r="I150" s="51"/>
      <c r="J150" s="51"/>
    </row>
    <row r="151" spans="1:10" ht="14.1" customHeight="1" x14ac:dyDescent="0.25">
      <c r="A151" s="51"/>
      <c r="B151" s="1589" t="s">
        <v>81</v>
      </c>
      <c r="C151" s="1590"/>
      <c r="D151" s="1590"/>
      <c r="E151" s="1590"/>
      <c r="F151" s="1590"/>
      <c r="G151" s="51"/>
      <c r="H151" s="51"/>
      <c r="I151" s="51"/>
      <c r="J151" s="51"/>
    </row>
    <row r="152" spans="1:10" ht="14.1" customHeight="1" x14ac:dyDescent="0.25">
      <c r="A152" s="51"/>
      <c r="B152" s="52"/>
      <c r="C152" s="33">
        <v>2023</v>
      </c>
      <c r="D152" s="33">
        <v>2024</v>
      </c>
      <c r="E152" s="33">
        <v>2025</v>
      </c>
      <c r="F152" s="33">
        <v>2026</v>
      </c>
      <c r="G152" s="51"/>
      <c r="H152" s="51"/>
      <c r="I152" s="51"/>
      <c r="J152" s="51"/>
    </row>
    <row r="153" spans="1:10" ht="14.1" customHeight="1" x14ac:dyDescent="0.25">
      <c r="A153" s="51"/>
      <c r="B153" s="53"/>
      <c r="C153" s="35" t="s">
        <v>17</v>
      </c>
      <c r="D153" s="35" t="s">
        <v>18</v>
      </c>
      <c r="E153" s="35" t="s">
        <v>18</v>
      </c>
      <c r="F153" s="35" t="s">
        <v>18</v>
      </c>
      <c r="G153" s="51"/>
      <c r="H153" s="51"/>
      <c r="I153" s="51"/>
      <c r="J153" s="51"/>
    </row>
    <row r="154" spans="1:10" ht="14.1" customHeight="1" x14ac:dyDescent="0.25">
      <c r="A154" s="51"/>
      <c r="B154" s="40" t="s">
        <v>82</v>
      </c>
      <c r="C154" s="41">
        <v>0</v>
      </c>
      <c r="D154" s="41">
        <v>0</v>
      </c>
      <c r="E154" s="41">
        <v>0</v>
      </c>
      <c r="F154" s="41">
        <v>0</v>
      </c>
      <c r="G154" s="51"/>
      <c r="H154" s="51"/>
      <c r="I154" s="51"/>
      <c r="J154" s="51"/>
    </row>
    <row r="155" spans="1:10" ht="14.1" customHeight="1" x14ac:dyDescent="0.25">
      <c r="A155" s="51"/>
      <c r="B155" s="40" t="s">
        <v>83</v>
      </c>
      <c r="C155" s="41">
        <v>0</v>
      </c>
      <c r="D155" s="41">
        <v>0</v>
      </c>
      <c r="E155" s="41">
        <v>0</v>
      </c>
      <c r="F155" s="41">
        <v>0</v>
      </c>
      <c r="G155" s="51"/>
      <c r="H155" s="51"/>
      <c r="I155" s="51"/>
      <c r="J155" s="51"/>
    </row>
    <row r="156" spans="1:10" ht="14.1" customHeight="1" x14ac:dyDescent="0.25">
      <c r="A156" s="51"/>
      <c r="B156" s="40" t="s">
        <v>84</v>
      </c>
      <c r="C156" s="41">
        <v>0</v>
      </c>
      <c r="D156" s="41">
        <v>0</v>
      </c>
      <c r="E156" s="41">
        <v>0</v>
      </c>
      <c r="F156" s="41">
        <v>0</v>
      </c>
      <c r="G156" s="51"/>
      <c r="H156" s="51"/>
      <c r="I156" s="51"/>
      <c r="J156" s="51"/>
    </row>
    <row r="157" spans="1:10" ht="14.1" customHeight="1" x14ac:dyDescent="0.25">
      <c r="A157" s="51"/>
      <c r="B157" s="40" t="s">
        <v>85</v>
      </c>
      <c r="C157" s="41">
        <v>0</v>
      </c>
      <c r="D157" s="41">
        <v>0</v>
      </c>
      <c r="E157" s="41">
        <v>0</v>
      </c>
      <c r="F157" s="41">
        <v>0</v>
      </c>
      <c r="G157" s="51"/>
      <c r="H157" s="51"/>
      <c r="I157" s="51"/>
      <c r="J157" s="51"/>
    </row>
    <row r="158" spans="1:10" ht="14.1" customHeight="1" x14ac:dyDescent="0.25">
      <c r="A158" s="51"/>
      <c r="B158" s="40" t="s">
        <v>83</v>
      </c>
      <c r="C158" s="41">
        <v>0</v>
      </c>
      <c r="D158" s="41">
        <v>0</v>
      </c>
      <c r="E158" s="41">
        <v>0</v>
      </c>
      <c r="F158" s="41">
        <v>0</v>
      </c>
      <c r="G158" s="51"/>
      <c r="H158" s="51"/>
      <c r="I158" s="51"/>
      <c r="J158" s="51"/>
    </row>
    <row r="159" spans="1:10" ht="14.1" customHeight="1" x14ac:dyDescent="0.25">
      <c r="A159" s="51"/>
      <c r="B159" s="40" t="s">
        <v>84</v>
      </c>
      <c r="C159" s="41">
        <v>0</v>
      </c>
      <c r="D159" s="41">
        <v>0</v>
      </c>
      <c r="E159" s="41">
        <v>0</v>
      </c>
      <c r="F159" s="41">
        <v>0</v>
      </c>
      <c r="G159" s="51"/>
      <c r="H159" s="51"/>
      <c r="I159" s="51"/>
      <c r="J159" s="51"/>
    </row>
    <row r="160" spans="1:10" ht="14.1" customHeight="1" x14ac:dyDescent="0.25">
      <c r="A160" s="51"/>
      <c r="B160" s="40" t="s">
        <v>86</v>
      </c>
      <c r="C160" s="41">
        <v>0</v>
      </c>
      <c r="D160" s="41">
        <v>0</v>
      </c>
      <c r="E160" s="41">
        <v>0</v>
      </c>
      <c r="F160" s="41">
        <v>0</v>
      </c>
      <c r="G160" s="51"/>
      <c r="H160" s="51"/>
      <c r="I160" s="51"/>
      <c r="J160" s="51"/>
    </row>
    <row r="161" spans="1:10" ht="14.1" customHeight="1" x14ac:dyDescent="0.25">
      <c r="A161" s="51"/>
      <c r="B161" s="40" t="s">
        <v>83</v>
      </c>
      <c r="C161" s="41">
        <v>0</v>
      </c>
      <c r="D161" s="41">
        <v>0</v>
      </c>
      <c r="E161" s="41">
        <v>0</v>
      </c>
      <c r="F161" s="41">
        <v>0</v>
      </c>
      <c r="G161" s="51"/>
      <c r="H161" s="51"/>
      <c r="I161" s="51"/>
      <c r="J161" s="51"/>
    </row>
    <row r="162" spans="1:10" ht="14.1" customHeight="1" x14ac:dyDescent="0.25">
      <c r="A162" s="51"/>
      <c r="B162" s="40" t="s">
        <v>84</v>
      </c>
      <c r="C162" s="41">
        <v>0</v>
      </c>
      <c r="D162" s="41">
        <v>0</v>
      </c>
      <c r="E162" s="41">
        <v>0</v>
      </c>
      <c r="F162" s="41">
        <v>0</v>
      </c>
      <c r="G162" s="51"/>
      <c r="H162" s="51"/>
      <c r="I162" s="51"/>
      <c r="J162" s="51"/>
    </row>
    <row r="163" spans="1:10" ht="14.1" customHeight="1" x14ac:dyDescent="0.25">
      <c r="A163" s="51"/>
      <c r="B163" s="40" t="s">
        <v>87</v>
      </c>
      <c r="C163" s="41">
        <v>0</v>
      </c>
      <c r="D163" s="41">
        <v>0</v>
      </c>
      <c r="E163" s="41">
        <v>0</v>
      </c>
      <c r="F163" s="41">
        <v>0</v>
      </c>
      <c r="G163" s="51"/>
      <c r="H163" s="51"/>
      <c r="I163" s="51"/>
      <c r="J163" s="51"/>
    </row>
    <row r="164" spans="1:10" ht="14.1" customHeight="1" x14ac:dyDescent="0.25">
      <c r="A164" s="51"/>
      <c r="B164" s="40" t="s">
        <v>83</v>
      </c>
      <c r="C164" s="41">
        <v>0</v>
      </c>
      <c r="D164" s="41">
        <v>0</v>
      </c>
      <c r="E164" s="41">
        <v>0</v>
      </c>
      <c r="F164" s="41">
        <v>0</v>
      </c>
      <c r="G164" s="51"/>
      <c r="H164" s="51"/>
      <c r="I164" s="51"/>
      <c r="J164" s="51"/>
    </row>
    <row r="165" spans="1:10" ht="14.1" customHeight="1" x14ac:dyDescent="0.25">
      <c r="A165" s="51"/>
      <c r="B165" s="40" t="s">
        <v>84</v>
      </c>
      <c r="C165" s="41">
        <v>0</v>
      </c>
      <c r="D165" s="41">
        <v>0</v>
      </c>
      <c r="E165" s="41">
        <v>0</v>
      </c>
      <c r="F165" s="41">
        <v>0</v>
      </c>
      <c r="G165" s="51"/>
      <c r="H165" s="51"/>
      <c r="I165" s="51"/>
      <c r="J165" s="51"/>
    </row>
    <row r="166" spans="1:10" ht="14.1" customHeight="1" x14ac:dyDescent="0.25">
      <c r="A166" s="51"/>
      <c r="B166" s="40" t="s">
        <v>88</v>
      </c>
      <c r="C166" s="41">
        <v>0</v>
      </c>
      <c r="D166" s="41">
        <v>0</v>
      </c>
      <c r="E166" s="41">
        <v>0</v>
      </c>
      <c r="F166" s="41">
        <v>0</v>
      </c>
      <c r="G166" s="51"/>
      <c r="H166" s="51"/>
      <c r="I166" s="51"/>
      <c r="J166" s="51"/>
    </row>
    <row r="167" spans="1:10" ht="14.1" customHeight="1" x14ac:dyDescent="0.25">
      <c r="A167" s="51"/>
      <c r="B167" s="40" t="s">
        <v>83</v>
      </c>
      <c r="C167" s="41">
        <v>0</v>
      </c>
      <c r="D167" s="41">
        <v>0</v>
      </c>
      <c r="E167" s="41">
        <v>0</v>
      </c>
      <c r="F167" s="41">
        <v>0</v>
      </c>
      <c r="G167" s="51"/>
      <c r="H167" s="51"/>
      <c r="I167" s="51"/>
      <c r="J167" s="51"/>
    </row>
    <row r="168" spans="1:10" ht="14.1" customHeight="1" x14ac:dyDescent="0.25">
      <c r="A168" s="51"/>
      <c r="B168" s="40" t="s">
        <v>84</v>
      </c>
      <c r="C168" s="41">
        <v>0</v>
      </c>
      <c r="D168" s="41">
        <v>0</v>
      </c>
      <c r="E168" s="41">
        <v>0</v>
      </c>
      <c r="F168" s="41">
        <v>0</v>
      </c>
      <c r="G168" s="51"/>
      <c r="H168" s="51"/>
      <c r="I168" s="51"/>
      <c r="J168" s="51"/>
    </row>
    <row r="169" spans="1:10" ht="14.1" customHeight="1" x14ac:dyDescent="0.25">
      <c r="A169" s="51"/>
      <c r="B169" s="40" t="s">
        <v>89</v>
      </c>
      <c r="C169" s="41">
        <v>0</v>
      </c>
      <c r="D169" s="41">
        <v>0</v>
      </c>
      <c r="E169" s="41">
        <v>0</v>
      </c>
      <c r="F169" s="41">
        <v>0</v>
      </c>
      <c r="G169" s="51"/>
      <c r="H169" s="51"/>
      <c r="I169" s="51"/>
      <c r="J169" s="51"/>
    </row>
    <row r="170" spans="1:10" ht="14.1" customHeight="1" x14ac:dyDescent="0.25">
      <c r="A170" s="51"/>
      <c r="B170" s="40" t="s">
        <v>83</v>
      </c>
      <c r="C170" s="41">
        <v>0</v>
      </c>
      <c r="D170" s="41">
        <v>0</v>
      </c>
      <c r="E170" s="41">
        <v>0</v>
      </c>
      <c r="F170" s="41">
        <v>0</v>
      </c>
      <c r="G170" s="51"/>
      <c r="H170" s="51"/>
      <c r="I170" s="51"/>
      <c r="J170" s="51"/>
    </row>
    <row r="171" spans="1:10" ht="14.1" customHeight="1" x14ac:dyDescent="0.25">
      <c r="A171" s="51"/>
      <c r="B171" s="40" t="s">
        <v>84</v>
      </c>
      <c r="C171" s="41">
        <v>0</v>
      </c>
      <c r="D171" s="41">
        <v>0</v>
      </c>
      <c r="E171" s="41">
        <v>0</v>
      </c>
      <c r="F171" s="41">
        <v>0</v>
      </c>
      <c r="G171" s="51"/>
      <c r="H171" s="51"/>
      <c r="I171" s="51"/>
      <c r="J171" s="51"/>
    </row>
    <row r="172" spans="1:10" ht="14.1" customHeight="1" x14ac:dyDescent="0.25">
      <c r="A172" s="51"/>
      <c r="B172" s="40" t="s">
        <v>90</v>
      </c>
      <c r="C172" s="41">
        <v>0</v>
      </c>
      <c r="D172" s="41">
        <v>0</v>
      </c>
      <c r="E172" s="41">
        <v>0</v>
      </c>
      <c r="F172" s="41">
        <v>0</v>
      </c>
      <c r="G172" s="51"/>
      <c r="H172" s="51"/>
      <c r="I172" s="51"/>
      <c r="J172" s="51"/>
    </row>
    <row r="173" spans="1:10" ht="14.1" customHeight="1" x14ac:dyDescent="0.25">
      <c r="A173" s="51"/>
      <c r="B173" s="40" t="s">
        <v>83</v>
      </c>
      <c r="C173" s="41">
        <v>0</v>
      </c>
      <c r="D173" s="41">
        <v>0</v>
      </c>
      <c r="E173" s="41">
        <v>0</v>
      </c>
      <c r="F173" s="41">
        <v>0</v>
      </c>
      <c r="G173" s="51"/>
      <c r="H173" s="51"/>
      <c r="I173" s="51"/>
      <c r="J173" s="51"/>
    </row>
    <row r="174" spans="1:10" ht="14.1" customHeight="1" x14ac:dyDescent="0.25">
      <c r="A174" s="51"/>
      <c r="B174" s="40" t="s">
        <v>84</v>
      </c>
      <c r="C174" s="41">
        <v>0</v>
      </c>
      <c r="D174" s="41">
        <v>0</v>
      </c>
      <c r="E174" s="41">
        <v>0</v>
      </c>
      <c r="F174" s="41">
        <v>0</v>
      </c>
      <c r="G174" s="51"/>
      <c r="H174" s="51"/>
      <c r="I174" s="51"/>
      <c r="J174" s="51"/>
    </row>
    <row r="175" spans="1:10" ht="14.1" customHeight="1" x14ac:dyDescent="0.25">
      <c r="A175" s="51"/>
      <c r="B175" s="40" t="s">
        <v>91</v>
      </c>
      <c r="C175" s="41">
        <v>0</v>
      </c>
      <c r="D175" s="41">
        <v>0</v>
      </c>
      <c r="E175" s="41">
        <v>0</v>
      </c>
      <c r="F175" s="41">
        <v>0</v>
      </c>
      <c r="G175" s="51"/>
      <c r="H175" s="51"/>
      <c r="I175" s="51"/>
      <c r="J175" s="51"/>
    </row>
    <row r="176" spans="1:10" ht="14.1" customHeight="1" x14ac:dyDescent="0.25">
      <c r="A176" s="51"/>
      <c r="B176" s="40" t="s">
        <v>83</v>
      </c>
      <c r="C176" s="41">
        <v>0</v>
      </c>
      <c r="D176" s="41">
        <v>0</v>
      </c>
      <c r="E176" s="41">
        <v>0</v>
      </c>
      <c r="F176" s="41">
        <v>0</v>
      </c>
      <c r="G176" s="51"/>
      <c r="H176" s="51"/>
      <c r="I176" s="51"/>
      <c r="J176" s="51"/>
    </row>
    <row r="177" spans="1:10" ht="14.1" customHeight="1" x14ac:dyDescent="0.25">
      <c r="A177" s="51"/>
      <c r="B177" s="40" t="s">
        <v>92</v>
      </c>
      <c r="C177" s="41">
        <v>0</v>
      </c>
      <c r="D177" s="41">
        <v>0</v>
      </c>
      <c r="E177" s="41">
        <v>0</v>
      </c>
      <c r="F177" s="41">
        <v>0</v>
      </c>
      <c r="G177" s="51"/>
      <c r="H177" s="51"/>
      <c r="I177" s="51"/>
      <c r="J177" s="51"/>
    </row>
    <row r="178" spans="1:10" ht="14.1" customHeight="1" x14ac:dyDescent="0.25">
      <c r="A178" s="51"/>
      <c r="B178" s="40" t="s">
        <v>93</v>
      </c>
      <c r="C178" s="41">
        <v>0</v>
      </c>
      <c r="D178" s="41">
        <v>0</v>
      </c>
      <c r="E178" s="41">
        <v>0</v>
      </c>
      <c r="F178" s="41">
        <v>0</v>
      </c>
      <c r="G178" s="51"/>
      <c r="H178" s="51"/>
      <c r="I178" s="51"/>
      <c r="J178" s="51"/>
    </row>
    <row r="179" spans="1:10" ht="14.1" customHeight="1" x14ac:dyDescent="0.25">
      <c r="A179" s="51"/>
      <c r="B179" s="40" t="s">
        <v>94</v>
      </c>
      <c r="C179" s="41">
        <v>0</v>
      </c>
      <c r="D179" s="41">
        <v>0</v>
      </c>
      <c r="E179" s="41">
        <v>0</v>
      </c>
      <c r="F179" s="41">
        <v>0</v>
      </c>
      <c r="G179" s="51"/>
      <c r="H179" s="51"/>
      <c r="I179" s="51"/>
      <c r="J179" s="51"/>
    </row>
    <row r="180" spans="1:10" ht="14.1" customHeight="1" x14ac:dyDescent="0.25">
      <c r="A180" s="51"/>
      <c r="B180" s="40" t="s">
        <v>95</v>
      </c>
      <c r="C180" s="41">
        <v>0</v>
      </c>
      <c r="D180" s="41">
        <v>0</v>
      </c>
      <c r="E180" s="41">
        <v>0</v>
      </c>
      <c r="F180" s="41">
        <v>0</v>
      </c>
      <c r="G180" s="51"/>
      <c r="H180" s="51"/>
      <c r="I180" s="51"/>
      <c r="J180" s="51"/>
    </row>
    <row r="181" spans="1:10" ht="14.1" customHeight="1" x14ac:dyDescent="0.25">
      <c r="A181" s="51"/>
      <c r="B181" s="40" t="s">
        <v>96</v>
      </c>
      <c r="C181" s="41">
        <v>0</v>
      </c>
      <c r="D181" s="41">
        <v>500000</v>
      </c>
      <c r="E181" s="41">
        <v>500000</v>
      </c>
      <c r="F181" s="41">
        <v>500000</v>
      </c>
      <c r="G181" s="51"/>
      <c r="H181" s="51"/>
      <c r="I181" s="51"/>
      <c r="J181" s="51"/>
    </row>
    <row r="182" spans="1:10" ht="14.1" customHeight="1" x14ac:dyDescent="0.25">
      <c r="A182" s="51"/>
      <c r="B182" s="40" t="s">
        <v>83</v>
      </c>
      <c r="C182" s="41">
        <v>0</v>
      </c>
      <c r="D182" s="41">
        <v>500000</v>
      </c>
      <c r="E182" s="41">
        <v>500000</v>
      </c>
      <c r="F182" s="41">
        <v>500000</v>
      </c>
      <c r="G182" s="51"/>
      <c r="H182" s="51"/>
      <c r="I182" s="51"/>
      <c r="J182" s="51"/>
    </row>
    <row r="183" spans="1:10" ht="14.1" customHeight="1" x14ac:dyDescent="0.25">
      <c r="A183" s="51"/>
      <c r="B183" s="40" t="s">
        <v>92</v>
      </c>
      <c r="C183" s="41">
        <v>0</v>
      </c>
      <c r="D183" s="41">
        <v>0</v>
      </c>
      <c r="E183" s="41">
        <v>0</v>
      </c>
      <c r="F183" s="41">
        <v>0</v>
      </c>
      <c r="G183" s="51"/>
      <c r="H183" s="51"/>
      <c r="I183" s="51"/>
      <c r="J183" s="51"/>
    </row>
    <row r="184" spans="1:10" ht="14.1" customHeight="1" x14ac:dyDescent="0.25">
      <c r="A184" s="51"/>
      <c r="B184" s="40" t="s">
        <v>93</v>
      </c>
      <c r="C184" s="41">
        <v>0</v>
      </c>
      <c r="D184" s="41">
        <v>0</v>
      </c>
      <c r="E184" s="41">
        <v>0</v>
      </c>
      <c r="F184" s="41">
        <v>0</v>
      </c>
      <c r="G184" s="51"/>
      <c r="H184" s="51"/>
      <c r="I184" s="51"/>
      <c r="J184" s="51"/>
    </row>
    <row r="185" spans="1:10" ht="14.1" customHeight="1" x14ac:dyDescent="0.25">
      <c r="A185" s="51"/>
      <c r="B185" s="40" t="s">
        <v>94</v>
      </c>
      <c r="C185" s="41">
        <v>0</v>
      </c>
      <c r="D185" s="41">
        <v>0</v>
      </c>
      <c r="E185" s="41">
        <v>0</v>
      </c>
      <c r="F185" s="41">
        <v>0</v>
      </c>
      <c r="G185" s="51"/>
      <c r="H185" s="51"/>
      <c r="I185" s="51"/>
      <c r="J185" s="51"/>
    </row>
    <row r="186" spans="1:10" ht="14.1" customHeight="1" x14ac:dyDescent="0.25">
      <c r="A186" s="51"/>
      <c r="B186" s="40" t="s">
        <v>95</v>
      </c>
      <c r="C186" s="41">
        <v>0</v>
      </c>
      <c r="D186" s="41">
        <v>0</v>
      </c>
      <c r="E186" s="41">
        <v>0</v>
      </c>
      <c r="F186" s="41">
        <v>0</v>
      </c>
      <c r="G186" s="51"/>
      <c r="H186" s="51"/>
      <c r="I186" s="51"/>
      <c r="J186" s="51"/>
    </row>
    <row r="187" spans="1:10" ht="14.1" customHeight="1" x14ac:dyDescent="0.25">
      <c r="A187" s="51"/>
      <c r="B187" s="40" t="s">
        <v>97</v>
      </c>
      <c r="C187" s="41">
        <v>0</v>
      </c>
      <c r="D187" s="41">
        <v>0</v>
      </c>
      <c r="E187" s="41">
        <v>0</v>
      </c>
      <c r="F187" s="41">
        <v>0</v>
      </c>
      <c r="G187" s="51"/>
      <c r="H187" s="51"/>
      <c r="I187" s="51"/>
      <c r="J187" s="51"/>
    </row>
    <row r="188" spans="1:10" ht="14.1" customHeight="1" x14ac:dyDescent="0.25">
      <c r="A188" s="51"/>
      <c r="B188" s="40" t="s">
        <v>83</v>
      </c>
      <c r="C188" s="41">
        <v>0</v>
      </c>
      <c r="D188" s="41">
        <v>0</v>
      </c>
      <c r="E188" s="41">
        <v>0</v>
      </c>
      <c r="F188" s="41">
        <v>0</v>
      </c>
      <c r="G188" s="51"/>
      <c r="H188" s="51"/>
      <c r="I188" s="51"/>
      <c r="J188" s="51"/>
    </row>
    <row r="189" spans="1:10" ht="14.1" customHeight="1" x14ac:dyDescent="0.25">
      <c r="A189" s="51"/>
      <c r="B189" s="40" t="s">
        <v>92</v>
      </c>
      <c r="C189" s="41">
        <v>0</v>
      </c>
      <c r="D189" s="41">
        <v>0</v>
      </c>
      <c r="E189" s="41">
        <v>0</v>
      </c>
      <c r="F189" s="41">
        <v>0</v>
      </c>
      <c r="G189" s="51"/>
      <c r="H189" s="51"/>
      <c r="I189" s="51"/>
      <c r="J189" s="51"/>
    </row>
    <row r="190" spans="1:10" ht="14.1" customHeight="1" x14ac:dyDescent="0.25">
      <c r="A190" s="51"/>
      <c r="B190" s="40" t="s">
        <v>93</v>
      </c>
      <c r="C190" s="41">
        <v>0</v>
      </c>
      <c r="D190" s="41">
        <v>0</v>
      </c>
      <c r="E190" s="41">
        <v>0</v>
      </c>
      <c r="F190" s="41">
        <v>0</v>
      </c>
      <c r="G190" s="51"/>
      <c r="H190" s="51"/>
      <c r="I190" s="51"/>
      <c r="J190" s="51"/>
    </row>
    <row r="191" spans="1:10" ht="14.1" customHeight="1" x14ac:dyDescent="0.25">
      <c r="A191" s="51"/>
      <c r="B191" s="40" t="s">
        <v>94</v>
      </c>
      <c r="C191" s="41">
        <v>0</v>
      </c>
      <c r="D191" s="41">
        <v>0</v>
      </c>
      <c r="E191" s="41">
        <v>0</v>
      </c>
      <c r="F191" s="41">
        <v>0</v>
      </c>
      <c r="G191" s="51"/>
      <c r="H191" s="51"/>
      <c r="I191" s="51"/>
      <c r="J191" s="51"/>
    </row>
    <row r="192" spans="1:10" ht="14.1" customHeight="1" x14ac:dyDescent="0.25">
      <c r="A192" s="51"/>
      <c r="B192" s="40" t="s">
        <v>95</v>
      </c>
      <c r="C192" s="41">
        <v>0</v>
      </c>
      <c r="D192" s="41">
        <v>0</v>
      </c>
      <c r="E192" s="41">
        <v>0</v>
      </c>
      <c r="F192" s="41">
        <v>0</v>
      </c>
      <c r="G192" s="51"/>
      <c r="H192" s="51"/>
      <c r="I192" s="51"/>
      <c r="J192" s="51"/>
    </row>
    <row r="193" spans="1:10" ht="14.1" customHeight="1" x14ac:dyDescent="0.25">
      <c r="A193" s="51"/>
      <c r="B193" s="40" t="s">
        <v>98</v>
      </c>
      <c r="C193" s="41">
        <v>0</v>
      </c>
      <c r="D193" s="41">
        <v>0</v>
      </c>
      <c r="E193" s="41">
        <v>0</v>
      </c>
      <c r="F193" s="41">
        <v>0</v>
      </c>
      <c r="G193" s="51"/>
      <c r="H193" s="51"/>
      <c r="I193" s="51"/>
      <c r="J193" s="51"/>
    </row>
    <row r="194" spans="1:10" ht="14.1" customHeight="1" x14ac:dyDescent="0.25">
      <c r="A194" s="51"/>
      <c r="B194" s="40" t="s">
        <v>99</v>
      </c>
      <c r="C194" s="41">
        <v>0</v>
      </c>
      <c r="D194" s="41">
        <v>0</v>
      </c>
      <c r="E194" s="41">
        <v>0</v>
      </c>
      <c r="F194" s="41">
        <v>0</v>
      </c>
      <c r="G194" s="51"/>
      <c r="H194" s="51"/>
      <c r="I194" s="51"/>
      <c r="J194" s="51"/>
    </row>
    <row r="195" spans="1:10" ht="14.1" customHeight="1" x14ac:dyDescent="0.25">
      <c r="A195" s="51"/>
      <c r="B195" s="36" t="s">
        <v>100</v>
      </c>
      <c r="C195" s="41">
        <v>0</v>
      </c>
      <c r="D195" s="41">
        <v>500000</v>
      </c>
      <c r="E195" s="41">
        <v>500000</v>
      </c>
      <c r="F195" s="41">
        <v>500000</v>
      </c>
      <c r="G195" s="51"/>
      <c r="H195" s="51"/>
      <c r="I195" s="51"/>
      <c r="J195" s="51"/>
    </row>
    <row r="196" spans="1:10" ht="131.1" customHeight="1" x14ac:dyDescent="0.25">
      <c r="A196" s="51"/>
      <c r="B196" s="28" t="s">
        <v>24</v>
      </c>
      <c r="C196" s="1583" t="s">
        <v>2332</v>
      </c>
      <c r="D196" s="1584"/>
      <c r="E196" s="1584"/>
      <c r="F196" s="1584"/>
      <c r="G196" s="51"/>
      <c r="H196" s="51"/>
      <c r="I196" s="51"/>
      <c r="J196" s="51"/>
    </row>
    <row r="197" spans="1:10" ht="27.95" customHeight="1" x14ac:dyDescent="0.25">
      <c r="A197" s="51"/>
      <c r="B197" s="38" t="s">
        <v>26</v>
      </c>
      <c r="C197" s="48">
        <v>2023</v>
      </c>
      <c r="D197" s="48">
        <v>2024</v>
      </c>
      <c r="E197" s="48">
        <v>2025</v>
      </c>
      <c r="F197" s="48">
        <v>2026</v>
      </c>
      <c r="G197" s="51"/>
      <c r="H197" s="51"/>
      <c r="I197" s="51"/>
      <c r="J197" s="51"/>
    </row>
    <row r="198" spans="1:10" ht="14.1" customHeight="1" x14ac:dyDescent="0.25">
      <c r="A198" s="51"/>
      <c r="B198" s="49"/>
      <c r="C198" s="50" t="s">
        <v>17</v>
      </c>
      <c r="D198" s="50" t="s">
        <v>18</v>
      </c>
      <c r="E198" s="50" t="s">
        <v>18</v>
      </c>
      <c r="F198" s="50" t="s">
        <v>18</v>
      </c>
      <c r="G198" s="51"/>
      <c r="H198" s="51"/>
      <c r="I198" s="51"/>
      <c r="J198" s="51"/>
    </row>
    <row r="199" spans="1:10" ht="51.95" customHeight="1" x14ac:dyDescent="0.25">
      <c r="A199" s="51"/>
      <c r="B199" s="38" t="s">
        <v>2333</v>
      </c>
      <c r="C199" s="39" t="s">
        <v>69</v>
      </c>
      <c r="D199" s="39" t="s">
        <v>211</v>
      </c>
      <c r="E199" s="39" t="s">
        <v>211</v>
      </c>
      <c r="F199" s="39" t="s">
        <v>211</v>
      </c>
      <c r="G199" s="51"/>
      <c r="H199" s="51"/>
      <c r="I199" s="51"/>
      <c r="J199" s="51"/>
    </row>
    <row r="200" spans="1:10" ht="30.95" customHeight="1" x14ac:dyDescent="0.25">
      <c r="A200" s="51"/>
      <c r="B200" s="38" t="s">
        <v>2334</v>
      </c>
      <c r="C200" s="39" t="s">
        <v>69</v>
      </c>
      <c r="D200" s="39" t="s">
        <v>237</v>
      </c>
      <c r="E200" s="39" t="s">
        <v>237</v>
      </c>
      <c r="F200" s="39" t="s">
        <v>211</v>
      </c>
      <c r="G200" s="51"/>
      <c r="H200" s="51"/>
      <c r="I200" s="51"/>
      <c r="J200" s="51"/>
    </row>
    <row r="201" spans="1:10" ht="30.95" customHeight="1" x14ac:dyDescent="0.25">
      <c r="A201" s="51"/>
      <c r="B201" s="38" t="s">
        <v>2335</v>
      </c>
      <c r="C201" s="39" t="s">
        <v>69</v>
      </c>
      <c r="D201" s="39" t="s">
        <v>238</v>
      </c>
      <c r="E201" s="39" t="s">
        <v>324</v>
      </c>
      <c r="F201" s="39" t="s">
        <v>324</v>
      </c>
      <c r="G201" s="51"/>
      <c r="H201" s="51"/>
      <c r="I201" s="51"/>
      <c r="J201" s="51"/>
    </row>
    <row r="202" spans="1:10" ht="14.1" customHeight="1" x14ac:dyDescent="0.25">
      <c r="A202" s="51"/>
      <c r="B202" s="1585" t="s">
        <v>47</v>
      </c>
      <c r="C202" s="1586"/>
      <c r="D202" s="1586"/>
      <c r="E202" s="1586"/>
      <c r="F202" s="1586"/>
      <c r="G202" s="51"/>
      <c r="H202" s="51"/>
      <c r="I202" s="51"/>
      <c r="J202" s="51"/>
    </row>
    <row r="203" spans="1:10" ht="14.1" customHeight="1" x14ac:dyDescent="0.25">
      <c r="A203" s="51"/>
      <c r="B203" s="29" t="s">
        <v>2297</v>
      </c>
      <c r="C203" s="1585" t="s">
        <v>2298</v>
      </c>
      <c r="D203" s="1586"/>
      <c r="E203" s="1586"/>
      <c r="F203" s="1586"/>
      <c r="G203" s="51"/>
      <c r="H203" s="51"/>
      <c r="I203" s="51"/>
      <c r="J203" s="51"/>
    </row>
    <row r="204" spans="1:10" ht="14.1" customHeight="1" x14ac:dyDescent="0.25">
      <c r="A204" s="51"/>
      <c r="B204" s="30" t="s">
        <v>50</v>
      </c>
      <c r="C204" s="1575" t="s">
        <v>2336</v>
      </c>
      <c r="D204" s="1576"/>
      <c r="E204" s="1576"/>
      <c r="F204" s="1576"/>
      <c r="G204" s="51"/>
      <c r="H204" s="51"/>
      <c r="I204" s="51"/>
      <c r="J204" s="51"/>
    </row>
    <row r="205" spans="1:10" ht="14.1" customHeight="1" x14ac:dyDescent="0.25">
      <c r="A205" s="51"/>
      <c r="B205" s="31" t="s">
        <v>52</v>
      </c>
      <c r="C205" s="1587" t="s">
        <v>2337</v>
      </c>
      <c r="D205" s="1588"/>
      <c r="E205" s="1588"/>
      <c r="F205" s="1588"/>
      <c r="G205" s="51"/>
      <c r="H205" s="51"/>
      <c r="I205" s="51"/>
      <c r="J205" s="51"/>
    </row>
    <row r="206" spans="1:10" ht="14.1" customHeight="1" x14ac:dyDescent="0.25">
      <c r="A206" s="51"/>
      <c r="B206" s="31" t="s">
        <v>54</v>
      </c>
      <c r="C206" s="1587" t="s">
        <v>2338</v>
      </c>
      <c r="D206" s="1588"/>
      <c r="E206" s="1588"/>
      <c r="F206" s="1588"/>
      <c r="G206" s="51"/>
      <c r="H206" s="51"/>
      <c r="I206" s="51"/>
      <c r="J206" s="51"/>
    </row>
    <row r="207" spans="1:10" ht="15" customHeight="1" x14ac:dyDescent="0.25">
      <c r="A207" s="51"/>
      <c r="B207" s="52"/>
      <c r="C207" s="33">
        <v>2023</v>
      </c>
      <c r="D207" s="33">
        <v>2024</v>
      </c>
      <c r="E207" s="33">
        <v>2025</v>
      </c>
      <c r="F207" s="33">
        <v>2026</v>
      </c>
      <c r="G207" s="51"/>
      <c r="H207" s="51"/>
      <c r="I207" s="51"/>
      <c r="J207" s="51"/>
    </row>
    <row r="208" spans="1:10" ht="15" customHeight="1" x14ac:dyDescent="0.25">
      <c r="A208" s="51"/>
      <c r="B208" s="53"/>
      <c r="C208" s="35" t="s">
        <v>17</v>
      </c>
      <c r="D208" s="35" t="s">
        <v>18</v>
      </c>
      <c r="E208" s="35" t="s">
        <v>18</v>
      </c>
      <c r="F208" s="35" t="s">
        <v>18</v>
      </c>
      <c r="G208" s="51"/>
      <c r="H208" s="51"/>
      <c r="I208" s="51"/>
      <c r="J208" s="51"/>
    </row>
    <row r="209" spans="1:10" ht="14.1" customHeight="1" x14ac:dyDescent="0.25">
      <c r="A209" s="51"/>
      <c r="B209" s="38" t="s">
        <v>56</v>
      </c>
      <c r="C209" s="39" t="s">
        <v>897</v>
      </c>
      <c r="D209" s="39" t="s">
        <v>867</v>
      </c>
      <c r="E209" s="39" t="s">
        <v>933</v>
      </c>
      <c r="F209" s="39" t="s">
        <v>865</v>
      </c>
      <c r="G209" s="51"/>
      <c r="H209" s="51"/>
      <c r="I209" s="51"/>
      <c r="J209" s="51"/>
    </row>
    <row r="210" spans="1:10" ht="14.1" customHeight="1" x14ac:dyDescent="0.25">
      <c r="A210" s="51"/>
      <c r="B210" s="38" t="s">
        <v>59</v>
      </c>
      <c r="C210" s="39" t="s">
        <v>2339</v>
      </c>
      <c r="D210" s="39" t="s">
        <v>2340</v>
      </c>
      <c r="E210" s="39" t="s">
        <v>2341</v>
      </c>
      <c r="F210" s="39" t="s">
        <v>2342</v>
      </c>
      <c r="G210" s="51"/>
      <c r="H210" s="51"/>
      <c r="I210" s="51"/>
      <c r="J210" s="51"/>
    </row>
    <row r="211" spans="1:10" ht="14.1" customHeight="1" x14ac:dyDescent="0.25">
      <c r="A211" s="51"/>
      <c r="B211" s="38" t="s">
        <v>63</v>
      </c>
      <c r="C211" s="39" t="s">
        <v>2343</v>
      </c>
      <c r="D211" s="39" t="s">
        <v>2344</v>
      </c>
      <c r="E211" s="39" t="s">
        <v>2345</v>
      </c>
      <c r="F211" s="39" t="s">
        <v>2346</v>
      </c>
      <c r="G211" s="51"/>
      <c r="H211" s="51"/>
      <c r="I211" s="51"/>
      <c r="J211" s="51"/>
    </row>
    <row r="212" spans="1:10" ht="14.1" customHeight="1" x14ac:dyDescent="0.25">
      <c r="A212" s="51"/>
      <c r="B212" s="38" t="s">
        <v>68</v>
      </c>
      <c r="C212" s="39" t="s">
        <v>69</v>
      </c>
      <c r="D212" s="39" t="s">
        <v>2347</v>
      </c>
      <c r="E212" s="39" t="s">
        <v>2348</v>
      </c>
      <c r="F212" s="39" t="s">
        <v>2349</v>
      </c>
      <c r="G212" s="51"/>
      <c r="H212" s="51"/>
      <c r="I212" s="51"/>
      <c r="J212" s="51"/>
    </row>
    <row r="213" spans="1:10" ht="14.1" customHeight="1" x14ac:dyDescent="0.25">
      <c r="A213" s="51"/>
      <c r="B213" s="38" t="s">
        <v>73</v>
      </c>
      <c r="C213" s="39" t="s">
        <v>69</v>
      </c>
      <c r="D213" s="39" t="s">
        <v>2350</v>
      </c>
      <c r="E213" s="39" t="s">
        <v>2351</v>
      </c>
      <c r="F213" s="39" t="s">
        <v>76</v>
      </c>
      <c r="G213" s="51"/>
      <c r="H213" s="51"/>
      <c r="I213" s="51"/>
      <c r="J213" s="51"/>
    </row>
    <row r="214" spans="1:10" ht="14.1" customHeight="1" x14ac:dyDescent="0.25">
      <c r="A214" s="51"/>
      <c r="B214" s="38" t="s">
        <v>77</v>
      </c>
      <c r="C214" s="39" t="s">
        <v>69</v>
      </c>
      <c r="D214" s="39" t="s">
        <v>2352</v>
      </c>
      <c r="E214" s="39" t="s">
        <v>2279</v>
      </c>
      <c r="F214" s="39" t="s">
        <v>2353</v>
      </c>
      <c r="G214" s="51"/>
      <c r="H214" s="51"/>
      <c r="I214" s="51"/>
      <c r="J214" s="51"/>
    </row>
    <row r="215" spans="1:10" ht="14.1" customHeight="1" x14ac:dyDescent="0.25">
      <c r="A215" s="51"/>
      <c r="B215" s="1589" t="s">
        <v>81</v>
      </c>
      <c r="C215" s="1590"/>
      <c r="D215" s="1590"/>
      <c r="E215" s="1590"/>
      <c r="F215" s="1590"/>
      <c r="G215" s="51"/>
      <c r="H215" s="51"/>
      <c r="I215" s="51"/>
      <c r="J215" s="51"/>
    </row>
    <row r="216" spans="1:10" ht="14.1" customHeight="1" x14ac:dyDescent="0.25">
      <c r="A216" s="51"/>
      <c r="B216" s="52"/>
      <c r="C216" s="33">
        <v>2023</v>
      </c>
      <c r="D216" s="33">
        <v>2024</v>
      </c>
      <c r="E216" s="33">
        <v>2025</v>
      </c>
      <c r="F216" s="33">
        <v>2026</v>
      </c>
      <c r="G216" s="51"/>
      <c r="H216" s="51"/>
      <c r="I216" s="51"/>
      <c r="J216" s="51"/>
    </row>
    <row r="217" spans="1:10" ht="14.1" customHeight="1" x14ac:dyDescent="0.25">
      <c r="A217" s="51"/>
      <c r="B217" s="53"/>
      <c r="C217" s="35" t="s">
        <v>17</v>
      </c>
      <c r="D217" s="35" t="s">
        <v>18</v>
      </c>
      <c r="E217" s="35" t="s">
        <v>18</v>
      </c>
      <c r="F217" s="35" t="s">
        <v>18</v>
      </c>
      <c r="G217" s="51"/>
      <c r="H217" s="51"/>
      <c r="I217" s="51"/>
      <c r="J217" s="51"/>
    </row>
    <row r="218" spans="1:10" ht="14.1" customHeight="1" x14ac:dyDescent="0.25">
      <c r="A218" s="51"/>
      <c r="B218" s="40" t="s">
        <v>82</v>
      </c>
      <c r="C218" s="41">
        <v>0</v>
      </c>
      <c r="D218" s="41">
        <v>0</v>
      </c>
      <c r="E218" s="41">
        <v>0</v>
      </c>
      <c r="F218" s="41">
        <v>0</v>
      </c>
      <c r="G218" s="51"/>
      <c r="H218" s="51"/>
      <c r="I218" s="51"/>
      <c r="J218" s="51"/>
    </row>
    <row r="219" spans="1:10" ht="14.1" customHeight="1" x14ac:dyDescent="0.25">
      <c r="A219" s="51"/>
      <c r="B219" s="40" t="s">
        <v>83</v>
      </c>
      <c r="C219" s="41">
        <v>0</v>
      </c>
      <c r="D219" s="41">
        <v>0</v>
      </c>
      <c r="E219" s="41">
        <v>0</v>
      </c>
      <c r="F219" s="41">
        <v>0</v>
      </c>
      <c r="G219" s="51"/>
      <c r="H219" s="51"/>
      <c r="I219" s="51"/>
      <c r="J219" s="51"/>
    </row>
    <row r="220" spans="1:10" ht="14.1" customHeight="1" x14ac:dyDescent="0.25">
      <c r="A220" s="51"/>
      <c r="B220" s="40" t="s">
        <v>84</v>
      </c>
      <c r="C220" s="41">
        <v>0</v>
      </c>
      <c r="D220" s="41">
        <v>0</v>
      </c>
      <c r="E220" s="41">
        <v>0</v>
      </c>
      <c r="F220" s="41">
        <v>0</v>
      </c>
      <c r="G220" s="51"/>
      <c r="H220" s="51"/>
      <c r="I220" s="51"/>
      <c r="J220" s="51"/>
    </row>
    <row r="221" spans="1:10" ht="14.1" customHeight="1" x14ac:dyDescent="0.25">
      <c r="A221" s="51"/>
      <c r="B221" s="40" t="s">
        <v>85</v>
      </c>
      <c r="C221" s="41">
        <v>0</v>
      </c>
      <c r="D221" s="41">
        <v>0</v>
      </c>
      <c r="E221" s="41">
        <v>0</v>
      </c>
      <c r="F221" s="41">
        <v>0</v>
      </c>
      <c r="G221" s="51"/>
      <c r="H221" s="51"/>
      <c r="I221" s="51"/>
      <c r="J221" s="51"/>
    </row>
    <row r="222" spans="1:10" ht="14.1" customHeight="1" x14ac:dyDescent="0.25">
      <c r="A222" s="51"/>
      <c r="B222" s="40" t="s">
        <v>83</v>
      </c>
      <c r="C222" s="41">
        <v>0</v>
      </c>
      <c r="D222" s="41">
        <v>0</v>
      </c>
      <c r="E222" s="41">
        <v>0</v>
      </c>
      <c r="F222" s="41">
        <v>0</v>
      </c>
      <c r="G222" s="51"/>
      <c r="H222" s="51"/>
      <c r="I222" s="51"/>
      <c r="J222" s="51"/>
    </row>
    <row r="223" spans="1:10" ht="14.1" customHeight="1" x14ac:dyDescent="0.25">
      <c r="A223" s="51"/>
      <c r="B223" s="40" t="s">
        <v>84</v>
      </c>
      <c r="C223" s="41">
        <v>0</v>
      </c>
      <c r="D223" s="41">
        <v>0</v>
      </c>
      <c r="E223" s="41">
        <v>0</v>
      </c>
      <c r="F223" s="41">
        <v>0</v>
      </c>
      <c r="G223" s="51"/>
      <c r="H223" s="51"/>
      <c r="I223" s="51"/>
      <c r="J223" s="51"/>
    </row>
    <row r="224" spans="1:10" ht="14.1" customHeight="1" x14ac:dyDescent="0.25">
      <c r="A224" s="51"/>
      <c r="B224" s="40" t="s">
        <v>86</v>
      </c>
      <c r="C224" s="41">
        <v>0</v>
      </c>
      <c r="D224" s="41">
        <v>149230000</v>
      </c>
      <c r="E224" s="41">
        <v>134230000</v>
      </c>
      <c r="F224" s="41">
        <v>135230000</v>
      </c>
      <c r="G224" s="51"/>
      <c r="H224" s="51"/>
      <c r="I224" s="51"/>
      <c r="J224" s="51"/>
    </row>
    <row r="225" spans="1:10" ht="14.1" customHeight="1" x14ac:dyDescent="0.25">
      <c r="A225" s="51"/>
      <c r="B225" s="40" t="s">
        <v>83</v>
      </c>
      <c r="C225" s="41">
        <v>0</v>
      </c>
      <c r="D225" s="41">
        <v>149230000</v>
      </c>
      <c r="E225" s="41">
        <v>134230000</v>
      </c>
      <c r="F225" s="41">
        <v>135230000</v>
      </c>
      <c r="G225" s="51"/>
      <c r="H225" s="51"/>
      <c r="I225" s="51"/>
      <c r="J225" s="51"/>
    </row>
    <row r="226" spans="1:10" ht="14.1" customHeight="1" x14ac:dyDescent="0.25">
      <c r="A226" s="51"/>
      <c r="B226" s="40" t="s">
        <v>84</v>
      </c>
      <c r="C226" s="41">
        <v>0</v>
      </c>
      <c r="D226" s="41">
        <v>0</v>
      </c>
      <c r="E226" s="41">
        <v>0</v>
      </c>
      <c r="F226" s="41">
        <v>0</v>
      </c>
      <c r="G226" s="51"/>
      <c r="H226" s="51"/>
      <c r="I226" s="51"/>
      <c r="J226" s="51"/>
    </row>
    <row r="227" spans="1:10" ht="14.1" customHeight="1" x14ac:dyDescent="0.25">
      <c r="A227" s="51"/>
      <c r="B227" s="40" t="s">
        <v>87</v>
      </c>
      <c r="C227" s="41">
        <v>0</v>
      </c>
      <c r="D227" s="41">
        <v>0</v>
      </c>
      <c r="E227" s="41">
        <v>0</v>
      </c>
      <c r="F227" s="41">
        <v>0</v>
      </c>
      <c r="G227" s="51"/>
      <c r="H227" s="51"/>
      <c r="I227" s="51"/>
      <c r="J227" s="51"/>
    </row>
    <row r="228" spans="1:10" ht="14.1" customHeight="1" x14ac:dyDescent="0.25">
      <c r="A228" s="51"/>
      <c r="B228" s="40" t="s">
        <v>83</v>
      </c>
      <c r="C228" s="41">
        <v>0</v>
      </c>
      <c r="D228" s="41">
        <v>0</v>
      </c>
      <c r="E228" s="41">
        <v>0</v>
      </c>
      <c r="F228" s="41">
        <v>0</v>
      </c>
      <c r="G228" s="51"/>
      <c r="H228" s="51"/>
      <c r="I228" s="51"/>
      <c r="J228" s="51"/>
    </row>
    <row r="229" spans="1:10" ht="14.1" customHeight="1" x14ac:dyDescent="0.25">
      <c r="A229" s="51"/>
      <c r="B229" s="40" t="s">
        <v>84</v>
      </c>
      <c r="C229" s="41">
        <v>0</v>
      </c>
      <c r="D229" s="41">
        <v>0</v>
      </c>
      <c r="E229" s="41">
        <v>0</v>
      </c>
      <c r="F229" s="41">
        <v>0</v>
      </c>
      <c r="G229" s="51"/>
      <c r="H229" s="51"/>
      <c r="I229" s="51"/>
      <c r="J229" s="51"/>
    </row>
    <row r="230" spans="1:10" ht="14.1" customHeight="1" x14ac:dyDescent="0.25">
      <c r="A230" s="51"/>
      <c r="B230" s="40" t="s">
        <v>88</v>
      </c>
      <c r="C230" s="41">
        <v>0</v>
      </c>
      <c r="D230" s="41">
        <v>0</v>
      </c>
      <c r="E230" s="41">
        <v>0</v>
      </c>
      <c r="F230" s="41">
        <v>0</v>
      </c>
      <c r="G230" s="51"/>
      <c r="H230" s="51"/>
      <c r="I230" s="51"/>
      <c r="J230" s="51"/>
    </row>
    <row r="231" spans="1:10" ht="14.1" customHeight="1" x14ac:dyDescent="0.25">
      <c r="A231" s="51"/>
      <c r="B231" s="40" t="s">
        <v>83</v>
      </c>
      <c r="C231" s="41">
        <v>0</v>
      </c>
      <c r="D231" s="41">
        <v>0</v>
      </c>
      <c r="E231" s="41">
        <v>0</v>
      </c>
      <c r="F231" s="41">
        <v>0</v>
      </c>
      <c r="G231" s="51"/>
      <c r="H231" s="51"/>
      <c r="I231" s="51"/>
      <c r="J231" s="51"/>
    </row>
    <row r="232" spans="1:10" ht="14.1" customHeight="1" x14ac:dyDescent="0.25">
      <c r="A232" s="51"/>
      <c r="B232" s="40" t="s">
        <v>84</v>
      </c>
      <c r="C232" s="41">
        <v>0</v>
      </c>
      <c r="D232" s="41">
        <v>0</v>
      </c>
      <c r="E232" s="41">
        <v>0</v>
      </c>
      <c r="F232" s="41">
        <v>0</v>
      </c>
      <c r="G232" s="51"/>
      <c r="H232" s="51"/>
      <c r="I232" s="51"/>
      <c r="J232" s="51"/>
    </row>
    <row r="233" spans="1:10" ht="14.1" customHeight="1" x14ac:dyDescent="0.25">
      <c r="A233" s="51"/>
      <c r="B233" s="40" t="s">
        <v>89</v>
      </c>
      <c r="C233" s="41">
        <v>0</v>
      </c>
      <c r="D233" s="41">
        <v>0</v>
      </c>
      <c r="E233" s="41">
        <v>0</v>
      </c>
      <c r="F233" s="41">
        <v>0</v>
      </c>
      <c r="G233" s="51"/>
      <c r="H233" s="51"/>
      <c r="I233" s="51"/>
      <c r="J233" s="51"/>
    </row>
    <row r="234" spans="1:10" ht="14.1" customHeight="1" x14ac:dyDescent="0.25">
      <c r="A234" s="51"/>
      <c r="B234" s="40" t="s">
        <v>83</v>
      </c>
      <c r="C234" s="41">
        <v>0</v>
      </c>
      <c r="D234" s="41">
        <v>0</v>
      </c>
      <c r="E234" s="41">
        <v>0</v>
      </c>
      <c r="F234" s="41">
        <v>0</v>
      </c>
      <c r="G234" s="51"/>
      <c r="H234" s="51"/>
      <c r="I234" s="51"/>
      <c r="J234" s="51"/>
    </row>
    <row r="235" spans="1:10" ht="14.1" customHeight="1" x14ac:dyDescent="0.25">
      <c r="A235" s="51"/>
      <c r="B235" s="40" t="s">
        <v>84</v>
      </c>
      <c r="C235" s="41">
        <v>0</v>
      </c>
      <c r="D235" s="41">
        <v>0</v>
      </c>
      <c r="E235" s="41">
        <v>0</v>
      </c>
      <c r="F235" s="41">
        <v>0</v>
      </c>
      <c r="G235" s="51"/>
      <c r="H235" s="51"/>
      <c r="I235" s="51"/>
      <c r="J235" s="51"/>
    </row>
    <row r="236" spans="1:10" ht="14.1" customHeight="1" x14ac:dyDescent="0.25">
      <c r="A236" s="51"/>
      <c r="B236" s="40" t="s">
        <v>90</v>
      </c>
      <c r="C236" s="41">
        <v>0</v>
      </c>
      <c r="D236" s="41">
        <v>0</v>
      </c>
      <c r="E236" s="41">
        <v>0</v>
      </c>
      <c r="F236" s="41">
        <v>0</v>
      </c>
      <c r="G236" s="51"/>
      <c r="H236" s="51"/>
      <c r="I236" s="51"/>
      <c r="J236" s="51"/>
    </row>
    <row r="237" spans="1:10" ht="14.1" customHeight="1" x14ac:dyDescent="0.25">
      <c r="A237" s="51"/>
      <c r="B237" s="40" t="s">
        <v>83</v>
      </c>
      <c r="C237" s="41">
        <v>0</v>
      </c>
      <c r="D237" s="41">
        <v>0</v>
      </c>
      <c r="E237" s="41">
        <v>0</v>
      </c>
      <c r="F237" s="41">
        <v>0</v>
      </c>
      <c r="G237" s="51"/>
      <c r="H237" s="51"/>
      <c r="I237" s="51"/>
      <c r="J237" s="51"/>
    </row>
    <row r="238" spans="1:10" ht="14.1" customHeight="1" x14ac:dyDescent="0.25">
      <c r="A238" s="51"/>
      <c r="B238" s="40" t="s">
        <v>84</v>
      </c>
      <c r="C238" s="41">
        <v>0</v>
      </c>
      <c r="D238" s="41">
        <v>0</v>
      </c>
      <c r="E238" s="41">
        <v>0</v>
      </c>
      <c r="F238" s="41">
        <v>0</v>
      </c>
      <c r="G238" s="51"/>
      <c r="H238" s="51"/>
      <c r="I238" s="51"/>
      <c r="J238" s="51"/>
    </row>
    <row r="239" spans="1:10" ht="14.1" customHeight="1" x14ac:dyDescent="0.25">
      <c r="A239" s="51"/>
      <c r="B239" s="40" t="s">
        <v>91</v>
      </c>
      <c r="C239" s="41">
        <v>0</v>
      </c>
      <c r="D239" s="41">
        <v>0</v>
      </c>
      <c r="E239" s="41">
        <v>0</v>
      </c>
      <c r="F239" s="41">
        <v>0</v>
      </c>
      <c r="G239" s="51"/>
      <c r="H239" s="51"/>
      <c r="I239" s="51"/>
      <c r="J239" s="51"/>
    </row>
    <row r="240" spans="1:10" ht="14.1" customHeight="1" x14ac:dyDescent="0.25">
      <c r="A240" s="51"/>
      <c r="B240" s="40" t="s">
        <v>83</v>
      </c>
      <c r="C240" s="41">
        <v>0</v>
      </c>
      <c r="D240" s="41">
        <v>0</v>
      </c>
      <c r="E240" s="41">
        <v>0</v>
      </c>
      <c r="F240" s="41">
        <v>0</v>
      </c>
      <c r="G240" s="51"/>
      <c r="H240" s="51"/>
      <c r="I240" s="51"/>
      <c r="J240" s="51"/>
    </row>
    <row r="241" spans="1:10" ht="14.1" customHeight="1" x14ac:dyDescent="0.25">
      <c r="A241" s="51"/>
      <c r="B241" s="40" t="s">
        <v>92</v>
      </c>
      <c r="C241" s="41">
        <v>0</v>
      </c>
      <c r="D241" s="41">
        <v>0</v>
      </c>
      <c r="E241" s="41">
        <v>0</v>
      </c>
      <c r="F241" s="41">
        <v>0</v>
      </c>
      <c r="G241" s="51"/>
      <c r="H241" s="51"/>
      <c r="I241" s="51"/>
      <c r="J241" s="51"/>
    </row>
    <row r="242" spans="1:10" ht="14.1" customHeight="1" x14ac:dyDescent="0.25">
      <c r="A242" s="51"/>
      <c r="B242" s="40" t="s">
        <v>93</v>
      </c>
      <c r="C242" s="41">
        <v>0</v>
      </c>
      <c r="D242" s="41">
        <v>0</v>
      </c>
      <c r="E242" s="41">
        <v>0</v>
      </c>
      <c r="F242" s="41">
        <v>0</v>
      </c>
      <c r="G242" s="51"/>
      <c r="H242" s="51"/>
      <c r="I242" s="51"/>
      <c r="J242" s="51"/>
    </row>
    <row r="243" spans="1:10" ht="14.1" customHeight="1" x14ac:dyDescent="0.25">
      <c r="A243" s="51"/>
      <c r="B243" s="40" t="s">
        <v>94</v>
      </c>
      <c r="C243" s="41">
        <v>0</v>
      </c>
      <c r="D243" s="41">
        <v>0</v>
      </c>
      <c r="E243" s="41">
        <v>0</v>
      </c>
      <c r="F243" s="41">
        <v>0</v>
      </c>
      <c r="G243" s="51"/>
      <c r="H243" s="51"/>
      <c r="I243" s="51"/>
      <c r="J243" s="51"/>
    </row>
    <row r="244" spans="1:10" ht="14.1" customHeight="1" x14ac:dyDescent="0.25">
      <c r="A244" s="51"/>
      <c r="B244" s="40" t="s">
        <v>95</v>
      </c>
      <c r="C244" s="41">
        <v>0</v>
      </c>
      <c r="D244" s="41">
        <v>0</v>
      </c>
      <c r="E244" s="41">
        <v>0</v>
      </c>
      <c r="F244" s="41">
        <v>0</v>
      </c>
      <c r="G244" s="51"/>
      <c r="H244" s="51"/>
      <c r="I244" s="51"/>
      <c r="J244" s="51"/>
    </row>
    <row r="245" spans="1:10" ht="14.1" customHeight="1" x14ac:dyDescent="0.25">
      <c r="A245" s="51"/>
      <c r="B245" s="40" t="s">
        <v>96</v>
      </c>
      <c r="C245" s="41">
        <v>0</v>
      </c>
      <c r="D245" s="41">
        <v>0</v>
      </c>
      <c r="E245" s="41">
        <v>0</v>
      </c>
      <c r="F245" s="41">
        <v>0</v>
      </c>
      <c r="G245" s="51"/>
      <c r="H245" s="51"/>
      <c r="I245" s="51"/>
      <c r="J245" s="51"/>
    </row>
    <row r="246" spans="1:10" ht="14.1" customHeight="1" x14ac:dyDescent="0.25">
      <c r="A246" s="51"/>
      <c r="B246" s="40" t="s">
        <v>83</v>
      </c>
      <c r="C246" s="41">
        <v>0</v>
      </c>
      <c r="D246" s="41">
        <v>0</v>
      </c>
      <c r="E246" s="41">
        <v>0</v>
      </c>
      <c r="F246" s="41">
        <v>0</v>
      </c>
      <c r="G246" s="51"/>
      <c r="H246" s="51"/>
      <c r="I246" s="51"/>
      <c r="J246" s="51"/>
    </row>
    <row r="247" spans="1:10" ht="14.1" customHeight="1" x14ac:dyDescent="0.25">
      <c r="A247" s="51"/>
      <c r="B247" s="40" t="s">
        <v>92</v>
      </c>
      <c r="C247" s="41">
        <v>0</v>
      </c>
      <c r="D247" s="41">
        <v>0</v>
      </c>
      <c r="E247" s="41">
        <v>0</v>
      </c>
      <c r="F247" s="41">
        <v>0</v>
      </c>
      <c r="G247" s="51"/>
      <c r="H247" s="51"/>
      <c r="I247" s="51"/>
      <c r="J247" s="51"/>
    </row>
    <row r="248" spans="1:10" ht="14.1" customHeight="1" x14ac:dyDescent="0.25">
      <c r="A248" s="51"/>
      <c r="B248" s="40" t="s">
        <v>93</v>
      </c>
      <c r="C248" s="41">
        <v>0</v>
      </c>
      <c r="D248" s="41">
        <v>0</v>
      </c>
      <c r="E248" s="41">
        <v>0</v>
      </c>
      <c r="F248" s="41">
        <v>0</v>
      </c>
      <c r="G248" s="51"/>
      <c r="H248" s="51"/>
      <c r="I248" s="51"/>
      <c r="J248" s="51"/>
    </row>
    <row r="249" spans="1:10" ht="14.1" customHeight="1" x14ac:dyDescent="0.25">
      <c r="A249" s="51"/>
      <c r="B249" s="40" t="s">
        <v>94</v>
      </c>
      <c r="C249" s="41">
        <v>0</v>
      </c>
      <c r="D249" s="41">
        <v>0</v>
      </c>
      <c r="E249" s="41">
        <v>0</v>
      </c>
      <c r="F249" s="41">
        <v>0</v>
      </c>
      <c r="G249" s="51"/>
      <c r="H249" s="51"/>
      <c r="I249" s="51"/>
      <c r="J249" s="51"/>
    </row>
    <row r="250" spans="1:10" ht="14.1" customHeight="1" x14ac:dyDescent="0.25">
      <c r="A250" s="51"/>
      <c r="B250" s="40" t="s">
        <v>95</v>
      </c>
      <c r="C250" s="41">
        <v>0</v>
      </c>
      <c r="D250" s="41">
        <v>0</v>
      </c>
      <c r="E250" s="41">
        <v>0</v>
      </c>
      <c r="F250" s="41">
        <v>0</v>
      </c>
      <c r="G250" s="51"/>
      <c r="H250" s="51"/>
      <c r="I250" s="51"/>
      <c r="J250" s="51"/>
    </row>
    <row r="251" spans="1:10" ht="14.1" customHeight="1" x14ac:dyDescent="0.25">
      <c r="A251" s="51"/>
      <c r="B251" s="40" t="s">
        <v>97</v>
      </c>
      <c r="C251" s="41">
        <v>0</v>
      </c>
      <c r="D251" s="41">
        <v>0</v>
      </c>
      <c r="E251" s="41">
        <v>0</v>
      </c>
      <c r="F251" s="41">
        <v>0</v>
      </c>
      <c r="G251" s="51"/>
      <c r="H251" s="51"/>
      <c r="I251" s="51"/>
      <c r="J251" s="51"/>
    </row>
    <row r="252" spans="1:10" ht="14.1" customHeight="1" x14ac:dyDescent="0.25">
      <c r="A252" s="51"/>
      <c r="B252" s="40" t="s">
        <v>83</v>
      </c>
      <c r="C252" s="41">
        <v>0</v>
      </c>
      <c r="D252" s="41">
        <v>0</v>
      </c>
      <c r="E252" s="41">
        <v>0</v>
      </c>
      <c r="F252" s="41">
        <v>0</v>
      </c>
      <c r="G252" s="51"/>
      <c r="H252" s="51"/>
      <c r="I252" s="51"/>
      <c r="J252" s="51"/>
    </row>
    <row r="253" spans="1:10" ht="14.1" customHeight="1" x14ac:dyDescent="0.25">
      <c r="A253" s="51"/>
      <c r="B253" s="40" t="s">
        <v>92</v>
      </c>
      <c r="C253" s="41">
        <v>0</v>
      </c>
      <c r="D253" s="41">
        <v>0</v>
      </c>
      <c r="E253" s="41">
        <v>0</v>
      </c>
      <c r="F253" s="41">
        <v>0</v>
      </c>
      <c r="G253" s="51"/>
      <c r="H253" s="51"/>
      <c r="I253" s="51"/>
      <c r="J253" s="51"/>
    </row>
    <row r="254" spans="1:10" ht="14.1" customHeight="1" x14ac:dyDescent="0.25">
      <c r="A254" s="51"/>
      <c r="B254" s="40" t="s">
        <v>93</v>
      </c>
      <c r="C254" s="41">
        <v>0</v>
      </c>
      <c r="D254" s="41">
        <v>0</v>
      </c>
      <c r="E254" s="41">
        <v>0</v>
      </c>
      <c r="F254" s="41">
        <v>0</v>
      </c>
      <c r="G254" s="51"/>
      <c r="H254" s="51"/>
      <c r="I254" s="51"/>
      <c r="J254" s="51"/>
    </row>
    <row r="255" spans="1:10" ht="14.1" customHeight="1" x14ac:dyDescent="0.25">
      <c r="A255" s="51"/>
      <c r="B255" s="40" t="s">
        <v>94</v>
      </c>
      <c r="C255" s="41">
        <v>0</v>
      </c>
      <c r="D255" s="41">
        <v>0</v>
      </c>
      <c r="E255" s="41">
        <v>0</v>
      </c>
      <c r="F255" s="41">
        <v>0</v>
      </c>
      <c r="G255" s="51"/>
      <c r="H255" s="51"/>
      <c r="I255" s="51"/>
      <c r="J255" s="51"/>
    </row>
    <row r="256" spans="1:10" ht="14.1" customHeight="1" x14ac:dyDescent="0.25">
      <c r="A256" s="51"/>
      <c r="B256" s="40" t="s">
        <v>95</v>
      </c>
      <c r="C256" s="41">
        <v>0</v>
      </c>
      <c r="D256" s="41">
        <v>0</v>
      </c>
      <c r="E256" s="41">
        <v>0</v>
      </c>
      <c r="F256" s="41">
        <v>0</v>
      </c>
      <c r="G256" s="51"/>
      <c r="H256" s="51"/>
      <c r="I256" s="51"/>
      <c r="J256" s="51"/>
    </row>
    <row r="257" spans="1:10" ht="14.1" customHeight="1" x14ac:dyDescent="0.25">
      <c r="A257" s="51"/>
      <c r="B257" s="40" t="s">
        <v>98</v>
      </c>
      <c r="C257" s="41">
        <v>0</v>
      </c>
      <c r="D257" s="41">
        <v>0</v>
      </c>
      <c r="E257" s="41">
        <v>0</v>
      </c>
      <c r="F257" s="41">
        <v>0</v>
      </c>
      <c r="G257" s="51"/>
      <c r="H257" s="51"/>
      <c r="I257" s="51"/>
      <c r="J257" s="51"/>
    </row>
    <row r="258" spans="1:10" ht="14.1" customHeight="1" x14ac:dyDescent="0.25">
      <c r="A258" s="51"/>
      <c r="B258" s="40" t="s">
        <v>99</v>
      </c>
      <c r="C258" s="41">
        <v>0</v>
      </c>
      <c r="D258" s="41">
        <v>0</v>
      </c>
      <c r="E258" s="41">
        <v>0</v>
      </c>
      <c r="F258" s="41">
        <v>0</v>
      </c>
      <c r="G258" s="51"/>
      <c r="H258" s="51"/>
      <c r="I258" s="51"/>
      <c r="J258" s="51"/>
    </row>
    <row r="259" spans="1:10" ht="14.1" customHeight="1" x14ac:dyDescent="0.25">
      <c r="A259" s="51"/>
      <c r="B259" s="36" t="s">
        <v>100</v>
      </c>
      <c r="C259" s="41">
        <v>0</v>
      </c>
      <c r="D259" s="41">
        <v>149230000</v>
      </c>
      <c r="E259" s="41">
        <v>134230000</v>
      </c>
      <c r="F259" s="41">
        <v>135230000</v>
      </c>
      <c r="G259" s="51"/>
      <c r="H259" s="51"/>
      <c r="I259" s="51"/>
      <c r="J259" s="51"/>
    </row>
    <row r="260" spans="1:10" ht="14.1" customHeight="1" x14ac:dyDescent="0.25">
      <c r="A260" s="51"/>
      <c r="B260" s="1585" t="s">
        <v>101</v>
      </c>
      <c r="C260" s="1586"/>
      <c r="D260" s="1586"/>
      <c r="E260" s="1586"/>
      <c r="F260" s="1586"/>
      <c r="G260" s="51"/>
      <c r="H260" s="51"/>
      <c r="I260" s="51"/>
      <c r="J260" s="51"/>
    </row>
    <row r="261" spans="1:10" ht="14.1" customHeight="1" x14ac:dyDescent="0.25">
      <c r="A261" s="51"/>
      <c r="B261" s="29" t="s">
        <v>2321</v>
      </c>
      <c r="C261" s="1585" t="s">
        <v>2322</v>
      </c>
      <c r="D261" s="1586"/>
      <c r="E261" s="1586"/>
      <c r="F261" s="1586"/>
      <c r="G261" s="51"/>
      <c r="H261" s="51"/>
      <c r="I261" s="51"/>
      <c r="J261" s="51"/>
    </row>
    <row r="262" spans="1:10" ht="18" customHeight="1" x14ac:dyDescent="0.25">
      <c r="A262" s="51"/>
      <c r="B262" s="30" t="s">
        <v>50</v>
      </c>
      <c r="C262" s="1575" t="s">
        <v>2354</v>
      </c>
      <c r="D262" s="1576"/>
      <c r="E262" s="1576"/>
      <c r="F262" s="1576"/>
      <c r="G262" s="51"/>
      <c r="H262" s="51"/>
      <c r="I262" s="51"/>
      <c r="J262" s="51"/>
    </row>
    <row r="263" spans="1:10" ht="18" customHeight="1" x14ac:dyDescent="0.25">
      <c r="A263" s="51"/>
      <c r="B263" s="31" t="s">
        <v>52</v>
      </c>
      <c r="C263" s="1587" t="s">
        <v>2355</v>
      </c>
      <c r="D263" s="1588"/>
      <c r="E263" s="1588"/>
      <c r="F263" s="1588"/>
      <c r="G263" s="51"/>
      <c r="H263" s="51"/>
      <c r="I263" s="51"/>
      <c r="J263" s="51"/>
    </row>
    <row r="264" spans="1:10" ht="18" customHeight="1" x14ac:dyDescent="0.25">
      <c r="A264" s="51"/>
      <c r="B264" s="31" t="s">
        <v>54</v>
      </c>
      <c r="C264" s="1587" t="s">
        <v>2356</v>
      </c>
      <c r="D264" s="1588"/>
      <c r="E264" s="1588"/>
      <c r="F264" s="1588"/>
      <c r="G264" s="51"/>
      <c r="H264" s="51"/>
      <c r="I264" s="51"/>
      <c r="J264" s="51"/>
    </row>
    <row r="265" spans="1:10" ht="15" customHeight="1" x14ac:dyDescent="0.25">
      <c r="A265" s="51"/>
      <c r="B265" s="52"/>
      <c r="C265" s="33">
        <v>2023</v>
      </c>
      <c r="D265" s="33">
        <v>2024</v>
      </c>
      <c r="E265" s="33">
        <v>2025</v>
      </c>
      <c r="F265" s="33">
        <v>2026</v>
      </c>
      <c r="G265" s="51"/>
      <c r="H265" s="51"/>
      <c r="I265" s="51"/>
      <c r="J265" s="51"/>
    </row>
    <row r="266" spans="1:10" ht="15" customHeight="1" x14ac:dyDescent="0.25">
      <c r="A266" s="51"/>
      <c r="B266" s="53"/>
      <c r="C266" s="35" t="s">
        <v>17</v>
      </c>
      <c r="D266" s="35" t="s">
        <v>18</v>
      </c>
      <c r="E266" s="35" t="s">
        <v>18</v>
      </c>
      <c r="F266" s="35" t="s">
        <v>18</v>
      </c>
      <c r="G266" s="51"/>
      <c r="H266" s="51"/>
      <c r="I266" s="51"/>
      <c r="J266" s="51"/>
    </row>
    <row r="267" spans="1:10" ht="14.1" customHeight="1" x14ac:dyDescent="0.25">
      <c r="A267" s="51"/>
      <c r="B267" s="38" t="s">
        <v>56</v>
      </c>
      <c r="C267" s="39" t="s">
        <v>200</v>
      </c>
      <c r="D267" s="39" t="s">
        <v>2357</v>
      </c>
      <c r="E267" s="39" t="s">
        <v>75</v>
      </c>
      <c r="F267" s="39" t="s">
        <v>75</v>
      </c>
      <c r="G267" s="51"/>
      <c r="H267" s="51"/>
      <c r="I267" s="51"/>
      <c r="J267" s="51"/>
    </row>
    <row r="268" spans="1:10" ht="14.1" customHeight="1" x14ac:dyDescent="0.25">
      <c r="A268" s="51"/>
      <c r="B268" s="38" t="s">
        <v>59</v>
      </c>
      <c r="C268" s="39" t="s">
        <v>2358</v>
      </c>
      <c r="D268" s="39" t="s">
        <v>2359</v>
      </c>
      <c r="E268" s="39" t="s">
        <v>75</v>
      </c>
      <c r="F268" s="39" t="s">
        <v>75</v>
      </c>
      <c r="G268" s="51"/>
      <c r="H268" s="51"/>
      <c r="I268" s="51"/>
      <c r="J268" s="51"/>
    </row>
    <row r="269" spans="1:10" ht="14.1" customHeight="1" x14ac:dyDescent="0.25">
      <c r="A269" s="51"/>
      <c r="B269" s="38" t="s">
        <v>63</v>
      </c>
      <c r="C269" s="39" t="s">
        <v>2360</v>
      </c>
      <c r="D269" s="39" t="s">
        <v>2361</v>
      </c>
      <c r="E269" s="39" t="s">
        <v>75</v>
      </c>
      <c r="F269" s="39" t="s">
        <v>75</v>
      </c>
      <c r="G269" s="51"/>
      <c r="H269" s="51"/>
      <c r="I269" s="51"/>
      <c r="J269" s="51"/>
    </row>
    <row r="270" spans="1:10" ht="14.1" customHeight="1" x14ac:dyDescent="0.25">
      <c r="A270" s="51"/>
      <c r="B270" s="38" t="s">
        <v>68</v>
      </c>
      <c r="C270" s="39" t="s">
        <v>69</v>
      </c>
      <c r="D270" s="39" t="s">
        <v>2362</v>
      </c>
      <c r="E270" s="39" t="s">
        <v>206</v>
      </c>
      <c r="F270" s="39" t="s">
        <v>69</v>
      </c>
      <c r="G270" s="51"/>
      <c r="H270" s="51"/>
      <c r="I270" s="51"/>
      <c r="J270" s="51"/>
    </row>
    <row r="271" spans="1:10" ht="14.1" customHeight="1" x14ac:dyDescent="0.25">
      <c r="A271" s="51"/>
      <c r="B271" s="38" t="s">
        <v>73</v>
      </c>
      <c r="C271" s="39" t="s">
        <v>69</v>
      </c>
      <c r="D271" s="39" t="s">
        <v>2363</v>
      </c>
      <c r="E271" s="39" t="s">
        <v>206</v>
      </c>
      <c r="F271" s="39" t="s">
        <v>69</v>
      </c>
      <c r="G271" s="51"/>
      <c r="H271" s="51"/>
      <c r="I271" s="51"/>
      <c r="J271" s="51"/>
    </row>
    <row r="272" spans="1:10" ht="14.1" customHeight="1" x14ac:dyDescent="0.25">
      <c r="A272" s="51"/>
      <c r="B272" s="38" t="s">
        <v>77</v>
      </c>
      <c r="C272" s="39" t="s">
        <v>69</v>
      </c>
      <c r="D272" s="39" t="s">
        <v>2364</v>
      </c>
      <c r="E272" s="39" t="s">
        <v>206</v>
      </c>
      <c r="F272" s="39" t="s">
        <v>69</v>
      </c>
      <c r="G272" s="51"/>
      <c r="H272" s="51"/>
      <c r="I272" s="51"/>
      <c r="J272" s="51"/>
    </row>
    <row r="273" spans="1:10" ht="14.1" customHeight="1" x14ac:dyDescent="0.25">
      <c r="A273" s="51"/>
      <c r="B273" s="1589" t="s">
        <v>81</v>
      </c>
      <c r="C273" s="1590"/>
      <c r="D273" s="1590"/>
      <c r="E273" s="1590"/>
      <c r="F273" s="1590"/>
      <c r="G273" s="51"/>
      <c r="H273" s="51"/>
      <c r="I273" s="51"/>
      <c r="J273" s="51"/>
    </row>
    <row r="274" spans="1:10" ht="14.1" customHeight="1" x14ac:dyDescent="0.25">
      <c r="A274" s="51"/>
      <c r="B274" s="52"/>
      <c r="C274" s="33">
        <v>2023</v>
      </c>
      <c r="D274" s="33">
        <v>2024</v>
      </c>
      <c r="E274" s="33">
        <v>2025</v>
      </c>
      <c r="F274" s="33">
        <v>2026</v>
      </c>
      <c r="G274" s="51"/>
      <c r="H274" s="51"/>
      <c r="I274" s="51"/>
      <c r="J274" s="51"/>
    </row>
    <row r="275" spans="1:10" ht="14.1" customHeight="1" x14ac:dyDescent="0.25">
      <c r="A275" s="51"/>
      <c r="B275" s="53"/>
      <c r="C275" s="35" t="s">
        <v>17</v>
      </c>
      <c r="D275" s="35" t="s">
        <v>18</v>
      </c>
      <c r="E275" s="35" t="s">
        <v>18</v>
      </c>
      <c r="F275" s="35" t="s">
        <v>18</v>
      </c>
      <c r="G275" s="51"/>
      <c r="H275" s="51"/>
      <c r="I275" s="51"/>
      <c r="J275" s="51"/>
    </row>
    <row r="276" spans="1:10" ht="14.1" customHeight="1" x14ac:dyDescent="0.25">
      <c r="A276" s="51"/>
      <c r="B276" s="40" t="s">
        <v>82</v>
      </c>
      <c r="C276" s="41">
        <v>0</v>
      </c>
      <c r="D276" s="41">
        <v>0</v>
      </c>
      <c r="E276" s="41">
        <v>0</v>
      </c>
      <c r="F276" s="41">
        <v>0</v>
      </c>
      <c r="G276" s="51"/>
      <c r="H276" s="51"/>
      <c r="I276" s="51"/>
      <c r="J276" s="51"/>
    </row>
    <row r="277" spans="1:10" ht="14.1" customHeight="1" x14ac:dyDescent="0.25">
      <c r="A277" s="51"/>
      <c r="B277" s="40" t="s">
        <v>83</v>
      </c>
      <c r="C277" s="41">
        <v>0</v>
      </c>
      <c r="D277" s="41">
        <v>0</v>
      </c>
      <c r="E277" s="41">
        <v>0</v>
      </c>
      <c r="F277" s="41">
        <v>0</v>
      </c>
      <c r="G277" s="51"/>
      <c r="H277" s="51"/>
      <c r="I277" s="51"/>
      <c r="J277" s="51"/>
    </row>
    <row r="278" spans="1:10" ht="14.1" customHeight="1" x14ac:dyDescent="0.25">
      <c r="A278" s="51"/>
      <c r="B278" s="40" t="s">
        <v>84</v>
      </c>
      <c r="C278" s="41">
        <v>0</v>
      </c>
      <c r="D278" s="41">
        <v>0</v>
      </c>
      <c r="E278" s="41">
        <v>0</v>
      </c>
      <c r="F278" s="41">
        <v>0</v>
      </c>
      <c r="G278" s="51"/>
      <c r="H278" s="51"/>
      <c r="I278" s="51"/>
      <c r="J278" s="51"/>
    </row>
    <row r="279" spans="1:10" ht="14.1" customHeight="1" x14ac:dyDescent="0.25">
      <c r="A279" s="51"/>
      <c r="B279" s="40" t="s">
        <v>85</v>
      </c>
      <c r="C279" s="41">
        <v>0</v>
      </c>
      <c r="D279" s="41">
        <v>0</v>
      </c>
      <c r="E279" s="41">
        <v>0</v>
      </c>
      <c r="F279" s="41">
        <v>0</v>
      </c>
      <c r="G279" s="51"/>
      <c r="H279" s="51"/>
      <c r="I279" s="51"/>
      <c r="J279" s="51"/>
    </row>
    <row r="280" spans="1:10" ht="14.1" customHeight="1" x14ac:dyDescent="0.25">
      <c r="A280" s="51"/>
      <c r="B280" s="40" t="s">
        <v>83</v>
      </c>
      <c r="C280" s="41">
        <v>0</v>
      </c>
      <c r="D280" s="41">
        <v>0</v>
      </c>
      <c r="E280" s="41">
        <v>0</v>
      </c>
      <c r="F280" s="41">
        <v>0</v>
      </c>
      <c r="G280" s="51"/>
      <c r="H280" s="51"/>
      <c r="I280" s="51"/>
      <c r="J280" s="51"/>
    </row>
    <row r="281" spans="1:10" ht="14.1" customHeight="1" x14ac:dyDescent="0.25">
      <c r="A281" s="51"/>
      <c r="B281" s="40" t="s">
        <v>84</v>
      </c>
      <c r="C281" s="41">
        <v>0</v>
      </c>
      <c r="D281" s="41">
        <v>0</v>
      </c>
      <c r="E281" s="41">
        <v>0</v>
      </c>
      <c r="F281" s="41">
        <v>0</v>
      </c>
      <c r="G281" s="51"/>
      <c r="H281" s="51"/>
      <c r="I281" s="51"/>
      <c r="J281" s="51"/>
    </row>
    <row r="282" spans="1:10" ht="14.1" customHeight="1" x14ac:dyDescent="0.25">
      <c r="A282" s="51"/>
      <c r="B282" s="40" t="s">
        <v>86</v>
      </c>
      <c r="C282" s="41">
        <v>0</v>
      </c>
      <c r="D282" s="41">
        <v>0</v>
      </c>
      <c r="E282" s="41">
        <v>0</v>
      </c>
      <c r="F282" s="41">
        <v>0</v>
      </c>
      <c r="G282" s="51"/>
      <c r="H282" s="51"/>
      <c r="I282" s="51"/>
      <c r="J282" s="51"/>
    </row>
    <row r="283" spans="1:10" ht="14.1" customHeight="1" x14ac:dyDescent="0.25">
      <c r="A283" s="51"/>
      <c r="B283" s="40" t="s">
        <v>83</v>
      </c>
      <c r="C283" s="41">
        <v>0</v>
      </c>
      <c r="D283" s="41">
        <v>0</v>
      </c>
      <c r="E283" s="41">
        <v>0</v>
      </c>
      <c r="F283" s="41">
        <v>0</v>
      </c>
      <c r="G283" s="51"/>
      <c r="H283" s="51"/>
      <c r="I283" s="51"/>
      <c r="J283" s="51"/>
    </row>
    <row r="284" spans="1:10" ht="14.1" customHeight="1" x14ac:dyDescent="0.25">
      <c r="A284" s="51"/>
      <c r="B284" s="40" t="s">
        <v>84</v>
      </c>
      <c r="C284" s="41">
        <v>0</v>
      </c>
      <c r="D284" s="41">
        <v>0</v>
      </c>
      <c r="E284" s="41">
        <v>0</v>
      </c>
      <c r="F284" s="41">
        <v>0</v>
      </c>
      <c r="G284" s="51"/>
      <c r="H284" s="51"/>
      <c r="I284" s="51"/>
      <c r="J284" s="51"/>
    </row>
    <row r="285" spans="1:10" ht="14.1" customHeight="1" x14ac:dyDescent="0.25">
      <c r="A285" s="51"/>
      <c r="B285" s="40" t="s">
        <v>87</v>
      </c>
      <c r="C285" s="41">
        <v>0</v>
      </c>
      <c r="D285" s="41">
        <v>0</v>
      </c>
      <c r="E285" s="41">
        <v>0</v>
      </c>
      <c r="F285" s="41">
        <v>0</v>
      </c>
      <c r="G285" s="51"/>
      <c r="H285" s="51"/>
      <c r="I285" s="51"/>
      <c r="J285" s="51"/>
    </row>
    <row r="286" spans="1:10" ht="14.1" customHeight="1" x14ac:dyDescent="0.25">
      <c r="A286" s="51"/>
      <c r="B286" s="40" t="s">
        <v>83</v>
      </c>
      <c r="C286" s="41">
        <v>0</v>
      </c>
      <c r="D286" s="41">
        <v>0</v>
      </c>
      <c r="E286" s="41">
        <v>0</v>
      </c>
      <c r="F286" s="41">
        <v>0</v>
      </c>
      <c r="G286" s="51"/>
      <c r="H286" s="51"/>
      <c r="I286" s="51"/>
      <c r="J286" s="51"/>
    </row>
    <row r="287" spans="1:10" ht="14.1" customHeight="1" x14ac:dyDescent="0.25">
      <c r="A287" s="51"/>
      <c r="B287" s="40" t="s">
        <v>84</v>
      </c>
      <c r="C287" s="41">
        <v>0</v>
      </c>
      <c r="D287" s="41">
        <v>0</v>
      </c>
      <c r="E287" s="41">
        <v>0</v>
      </c>
      <c r="F287" s="41">
        <v>0</v>
      </c>
      <c r="G287" s="51"/>
      <c r="H287" s="51"/>
      <c r="I287" s="51"/>
      <c r="J287" s="51"/>
    </row>
    <row r="288" spans="1:10" ht="14.1" customHeight="1" x14ac:dyDescent="0.25">
      <c r="A288" s="51"/>
      <c r="B288" s="40" t="s">
        <v>88</v>
      </c>
      <c r="C288" s="41">
        <v>0</v>
      </c>
      <c r="D288" s="41">
        <v>0</v>
      </c>
      <c r="E288" s="41">
        <v>0</v>
      </c>
      <c r="F288" s="41">
        <v>0</v>
      </c>
      <c r="G288" s="51"/>
      <c r="H288" s="51"/>
      <c r="I288" s="51"/>
      <c r="J288" s="51"/>
    </row>
    <row r="289" spans="1:10" ht="14.1" customHeight="1" x14ac:dyDescent="0.25">
      <c r="A289" s="51"/>
      <c r="B289" s="40" t="s">
        <v>83</v>
      </c>
      <c r="C289" s="41">
        <v>0</v>
      </c>
      <c r="D289" s="41">
        <v>0</v>
      </c>
      <c r="E289" s="41">
        <v>0</v>
      </c>
      <c r="F289" s="41">
        <v>0</v>
      </c>
      <c r="G289" s="51"/>
      <c r="H289" s="51"/>
      <c r="I289" s="51"/>
      <c r="J289" s="51"/>
    </row>
    <row r="290" spans="1:10" ht="14.1" customHeight="1" x14ac:dyDescent="0.25">
      <c r="A290" s="51"/>
      <c r="B290" s="40" t="s">
        <v>84</v>
      </c>
      <c r="C290" s="41">
        <v>0</v>
      </c>
      <c r="D290" s="41">
        <v>0</v>
      </c>
      <c r="E290" s="41">
        <v>0</v>
      </c>
      <c r="F290" s="41">
        <v>0</v>
      </c>
      <c r="G290" s="51"/>
      <c r="H290" s="51"/>
      <c r="I290" s="51"/>
      <c r="J290" s="51"/>
    </row>
    <row r="291" spans="1:10" ht="14.1" customHeight="1" x14ac:dyDescent="0.25">
      <c r="A291" s="51"/>
      <c r="B291" s="40" t="s">
        <v>89</v>
      </c>
      <c r="C291" s="41">
        <v>0</v>
      </c>
      <c r="D291" s="41">
        <v>0</v>
      </c>
      <c r="E291" s="41">
        <v>0</v>
      </c>
      <c r="F291" s="41">
        <v>0</v>
      </c>
      <c r="G291" s="51"/>
      <c r="H291" s="51"/>
      <c r="I291" s="51"/>
      <c r="J291" s="51"/>
    </row>
    <row r="292" spans="1:10" ht="14.1" customHeight="1" x14ac:dyDescent="0.25">
      <c r="A292" s="51"/>
      <c r="B292" s="40" t="s">
        <v>83</v>
      </c>
      <c r="C292" s="41">
        <v>0</v>
      </c>
      <c r="D292" s="41">
        <v>0</v>
      </c>
      <c r="E292" s="41">
        <v>0</v>
      </c>
      <c r="F292" s="41">
        <v>0</v>
      </c>
      <c r="G292" s="51"/>
      <c r="H292" s="51"/>
      <c r="I292" s="51"/>
      <c r="J292" s="51"/>
    </row>
    <row r="293" spans="1:10" ht="14.1" customHeight="1" x14ac:dyDescent="0.25">
      <c r="A293" s="51"/>
      <c r="B293" s="40" t="s">
        <v>84</v>
      </c>
      <c r="C293" s="41">
        <v>0</v>
      </c>
      <c r="D293" s="41">
        <v>0</v>
      </c>
      <c r="E293" s="41">
        <v>0</v>
      </c>
      <c r="F293" s="41">
        <v>0</v>
      </c>
      <c r="G293" s="51"/>
      <c r="H293" s="51"/>
      <c r="I293" s="51"/>
      <c r="J293" s="51"/>
    </row>
    <row r="294" spans="1:10" ht="14.1" customHeight="1" x14ac:dyDescent="0.25">
      <c r="A294" s="51"/>
      <c r="B294" s="40" t="s">
        <v>90</v>
      </c>
      <c r="C294" s="41">
        <v>0</v>
      </c>
      <c r="D294" s="41">
        <v>0</v>
      </c>
      <c r="E294" s="41">
        <v>0</v>
      </c>
      <c r="F294" s="41">
        <v>0</v>
      </c>
      <c r="G294" s="51"/>
      <c r="H294" s="51"/>
      <c r="I294" s="51"/>
      <c r="J294" s="51"/>
    </row>
    <row r="295" spans="1:10" ht="14.1" customHeight="1" x14ac:dyDescent="0.25">
      <c r="A295" s="51"/>
      <c r="B295" s="40" t="s">
        <v>83</v>
      </c>
      <c r="C295" s="41">
        <v>0</v>
      </c>
      <c r="D295" s="41">
        <v>0</v>
      </c>
      <c r="E295" s="41">
        <v>0</v>
      </c>
      <c r="F295" s="41">
        <v>0</v>
      </c>
      <c r="G295" s="51"/>
      <c r="H295" s="51"/>
      <c r="I295" s="51"/>
      <c r="J295" s="51"/>
    </row>
    <row r="296" spans="1:10" ht="14.1" customHeight="1" x14ac:dyDescent="0.25">
      <c r="A296" s="51"/>
      <c r="B296" s="40" t="s">
        <v>84</v>
      </c>
      <c r="C296" s="41">
        <v>0</v>
      </c>
      <c r="D296" s="41">
        <v>0</v>
      </c>
      <c r="E296" s="41">
        <v>0</v>
      </c>
      <c r="F296" s="41">
        <v>0</v>
      </c>
      <c r="G296" s="51"/>
      <c r="H296" s="51"/>
      <c r="I296" s="51"/>
      <c r="J296" s="51"/>
    </row>
    <row r="297" spans="1:10" ht="14.1" customHeight="1" x14ac:dyDescent="0.25">
      <c r="A297" s="51"/>
      <c r="B297" s="40" t="s">
        <v>91</v>
      </c>
      <c r="C297" s="41">
        <v>0</v>
      </c>
      <c r="D297" s="41">
        <v>0</v>
      </c>
      <c r="E297" s="41">
        <v>0</v>
      </c>
      <c r="F297" s="41">
        <v>0</v>
      </c>
      <c r="G297" s="51"/>
      <c r="H297" s="51"/>
      <c r="I297" s="51"/>
      <c r="J297" s="51"/>
    </row>
    <row r="298" spans="1:10" ht="14.1" customHeight="1" x14ac:dyDescent="0.25">
      <c r="A298" s="51"/>
      <c r="B298" s="40" t="s">
        <v>83</v>
      </c>
      <c r="C298" s="41">
        <v>0</v>
      </c>
      <c r="D298" s="41">
        <v>0</v>
      </c>
      <c r="E298" s="41">
        <v>0</v>
      </c>
      <c r="F298" s="41">
        <v>0</v>
      </c>
      <c r="G298" s="51"/>
      <c r="H298" s="51"/>
      <c r="I298" s="51"/>
      <c r="J298" s="51"/>
    </row>
    <row r="299" spans="1:10" ht="14.1" customHeight="1" x14ac:dyDescent="0.25">
      <c r="A299" s="51"/>
      <c r="B299" s="40" t="s">
        <v>92</v>
      </c>
      <c r="C299" s="41">
        <v>0</v>
      </c>
      <c r="D299" s="41">
        <v>0</v>
      </c>
      <c r="E299" s="41">
        <v>0</v>
      </c>
      <c r="F299" s="41">
        <v>0</v>
      </c>
      <c r="G299" s="51"/>
      <c r="H299" s="51"/>
      <c r="I299" s="51"/>
      <c r="J299" s="51"/>
    </row>
    <row r="300" spans="1:10" ht="14.1" customHeight="1" x14ac:dyDescent="0.25">
      <c r="A300" s="51"/>
      <c r="B300" s="40" t="s">
        <v>93</v>
      </c>
      <c r="C300" s="41">
        <v>0</v>
      </c>
      <c r="D300" s="41">
        <v>0</v>
      </c>
      <c r="E300" s="41">
        <v>0</v>
      </c>
      <c r="F300" s="41">
        <v>0</v>
      </c>
      <c r="G300" s="51"/>
      <c r="H300" s="51"/>
      <c r="I300" s="51"/>
      <c r="J300" s="51"/>
    </row>
    <row r="301" spans="1:10" ht="14.1" customHeight="1" x14ac:dyDescent="0.25">
      <c r="A301" s="51"/>
      <c r="B301" s="40" t="s">
        <v>94</v>
      </c>
      <c r="C301" s="41">
        <v>0</v>
      </c>
      <c r="D301" s="41">
        <v>0</v>
      </c>
      <c r="E301" s="41">
        <v>0</v>
      </c>
      <c r="F301" s="41">
        <v>0</v>
      </c>
      <c r="G301" s="51"/>
      <c r="H301" s="51"/>
      <c r="I301" s="51"/>
      <c r="J301" s="51"/>
    </row>
    <row r="302" spans="1:10" ht="14.1" customHeight="1" x14ac:dyDescent="0.25">
      <c r="A302" s="51"/>
      <c r="B302" s="40" t="s">
        <v>95</v>
      </c>
      <c r="C302" s="41">
        <v>0</v>
      </c>
      <c r="D302" s="41">
        <v>0</v>
      </c>
      <c r="E302" s="41">
        <v>0</v>
      </c>
      <c r="F302" s="41">
        <v>0</v>
      </c>
      <c r="G302" s="51"/>
      <c r="H302" s="51"/>
      <c r="I302" s="51"/>
      <c r="J302" s="51"/>
    </row>
    <row r="303" spans="1:10" ht="14.1" customHeight="1" x14ac:dyDescent="0.25">
      <c r="A303" s="51"/>
      <c r="B303" s="40" t="s">
        <v>96</v>
      </c>
      <c r="C303" s="41">
        <v>0</v>
      </c>
      <c r="D303" s="41">
        <v>10818000</v>
      </c>
      <c r="E303" s="41">
        <v>0</v>
      </c>
      <c r="F303" s="41">
        <v>0</v>
      </c>
      <c r="G303" s="51"/>
      <c r="H303" s="51"/>
      <c r="I303" s="51"/>
      <c r="J303" s="51"/>
    </row>
    <row r="304" spans="1:10" ht="14.1" customHeight="1" x14ac:dyDescent="0.25">
      <c r="A304" s="51"/>
      <c r="B304" s="40" t="s">
        <v>83</v>
      </c>
      <c r="C304" s="41">
        <v>0</v>
      </c>
      <c r="D304" s="41">
        <v>10818000</v>
      </c>
      <c r="E304" s="41">
        <v>0</v>
      </c>
      <c r="F304" s="41">
        <v>0</v>
      </c>
      <c r="G304" s="51"/>
      <c r="H304" s="51"/>
      <c r="I304" s="51"/>
      <c r="J304" s="51"/>
    </row>
    <row r="305" spans="1:10" ht="14.1" customHeight="1" x14ac:dyDescent="0.25">
      <c r="A305" s="51"/>
      <c r="B305" s="40" t="s">
        <v>92</v>
      </c>
      <c r="C305" s="41">
        <v>0</v>
      </c>
      <c r="D305" s="41">
        <v>0</v>
      </c>
      <c r="E305" s="41">
        <v>0</v>
      </c>
      <c r="F305" s="41">
        <v>0</v>
      </c>
      <c r="G305" s="51"/>
      <c r="H305" s="51"/>
      <c r="I305" s="51"/>
      <c r="J305" s="51"/>
    </row>
    <row r="306" spans="1:10" ht="14.1" customHeight="1" x14ac:dyDescent="0.25">
      <c r="A306" s="51"/>
      <c r="B306" s="40" t="s">
        <v>93</v>
      </c>
      <c r="C306" s="41">
        <v>0</v>
      </c>
      <c r="D306" s="41">
        <v>0</v>
      </c>
      <c r="E306" s="41">
        <v>0</v>
      </c>
      <c r="F306" s="41">
        <v>0</v>
      </c>
      <c r="G306" s="51"/>
      <c r="H306" s="51"/>
      <c r="I306" s="51"/>
      <c r="J306" s="51"/>
    </row>
    <row r="307" spans="1:10" ht="14.1" customHeight="1" x14ac:dyDescent="0.25">
      <c r="A307" s="51"/>
      <c r="B307" s="40" t="s">
        <v>94</v>
      </c>
      <c r="C307" s="41">
        <v>0</v>
      </c>
      <c r="D307" s="41">
        <v>0</v>
      </c>
      <c r="E307" s="41">
        <v>0</v>
      </c>
      <c r="F307" s="41">
        <v>0</v>
      </c>
      <c r="G307" s="51"/>
      <c r="H307" s="51"/>
      <c r="I307" s="51"/>
      <c r="J307" s="51"/>
    </row>
    <row r="308" spans="1:10" ht="14.1" customHeight="1" x14ac:dyDescent="0.25">
      <c r="A308" s="51"/>
      <c r="B308" s="40" t="s">
        <v>95</v>
      </c>
      <c r="C308" s="41">
        <v>0</v>
      </c>
      <c r="D308" s="41">
        <v>0</v>
      </c>
      <c r="E308" s="41">
        <v>0</v>
      </c>
      <c r="F308" s="41">
        <v>0</v>
      </c>
      <c r="G308" s="51"/>
      <c r="H308" s="51"/>
      <c r="I308" s="51"/>
      <c r="J308" s="51"/>
    </row>
    <row r="309" spans="1:10" ht="14.1" customHeight="1" x14ac:dyDescent="0.25">
      <c r="A309" s="51"/>
      <c r="B309" s="40" t="s">
        <v>97</v>
      </c>
      <c r="C309" s="41">
        <v>0</v>
      </c>
      <c r="D309" s="41">
        <v>0</v>
      </c>
      <c r="E309" s="41">
        <v>0</v>
      </c>
      <c r="F309" s="41">
        <v>0</v>
      </c>
      <c r="G309" s="51"/>
      <c r="H309" s="51"/>
      <c r="I309" s="51"/>
      <c r="J309" s="51"/>
    </row>
    <row r="310" spans="1:10" ht="14.1" customHeight="1" x14ac:dyDescent="0.25">
      <c r="A310" s="51"/>
      <c r="B310" s="40" t="s">
        <v>83</v>
      </c>
      <c r="C310" s="41">
        <v>0</v>
      </c>
      <c r="D310" s="41">
        <v>0</v>
      </c>
      <c r="E310" s="41">
        <v>0</v>
      </c>
      <c r="F310" s="41">
        <v>0</v>
      </c>
      <c r="G310" s="51"/>
      <c r="H310" s="51"/>
      <c r="I310" s="51"/>
      <c r="J310" s="51"/>
    </row>
    <row r="311" spans="1:10" ht="14.1" customHeight="1" x14ac:dyDescent="0.25">
      <c r="A311" s="51"/>
      <c r="B311" s="40" t="s">
        <v>92</v>
      </c>
      <c r="C311" s="41">
        <v>0</v>
      </c>
      <c r="D311" s="41">
        <v>0</v>
      </c>
      <c r="E311" s="41">
        <v>0</v>
      </c>
      <c r="F311" s="41">
        <v>0</v>
      </c>
      <c r="G311" s="51"/>
      <c r="H311" s="51"/>
      <c r="I311" s="51"/>
      <c r="J311" s="51"/>
    </row>
    <row r="312" spans="1:10" ht="14.1" customHeight="1" x14ac:dyDescent="0.25">
      <c r="A312" s="51"/>
      <c r="B312" s="40" t="s">
        <v>93</v>
      </c>
      <c r="C312" s="41">
        <v>0</v>
      </c>
      <c r="D312" s="41">
        <v>0</v>
      </c>
      <c r="E312" s="41">
        <v>0</v>
      </c>
      <c r="F312" s="41">
        <v>0</v>
      </c>
      <c r="G312" s="51"/>
      <c r="H312" s="51"/>
      <c r="I312" s="51"/>
      <c r="J312" s="51"/>
    </row>
    <row r="313" spans="1:10" ht="14.1" customHeight="1" x14ac:dyDescent="0.25">
      <c r="A313" s="51"/>
      <c r="B313" s="40" t="s">
        <v>94</v>
      </c>
      <c r="C313" s="41">
        <v>0</v>
      </c>
      <c r="D313" s="41">
        <v>0</v>
      </c>
      <c r="E313" s="41">
        <v>0</v>
      </c>
      <c r="F313" s="41">
        <v>0</v>
      </c>
      <c r="G313" s="51"/>
      <c r="H313" s="51"/>
      <c r="I313" s="51"/>
      <c r="J313" s="51"/>
    </row>
    <row r="314" spans="1:10" ht="14.1" customHeight="1" x14ac:dyDescent="0.25">
      <c r="A314" s="51"/>
      <c r="B314" s="40" t="s">
        <v>95</v>
      </c>
      <c r="C314" s="41">
        <v>0</v>
      </c>
      <c r="D314" s="41">
        <v>0</v>
      </c>
      <c r="E314" s="41">
        <v>0</v>
      </c>
      <c r="F314" s="41">
        <v>0</v>
      </c>
      <c r="G314" s="51"/>
      <c r="H314" s="51"/>
      <c r="I314" s="51"/>
      <c r="J314" s="51"/>
    </row>
    <row r="315" spans="1:10" ht="14.1" customHeight="1" x14ac:dyDescent="0.25">
      <c r="A315" s="51"/>
      <c r="B315" s="40" t="s">
        <v>98</v>
      </c>
      <c r="C315" s="41">
        <v>0</v>
      </c>
      <c r="D315" s="41">
        <v>0</v>
      </c>
      <c r="E315" s="41">
        <v>0</v>
      </c>
      <c r="F315" s="41">
        <v>0</v>
      </c>
      <c r="G315" s="51"/>
      <c r="H315" s="51"/>
      <c r="I315" s="51"/>
      <c r="J315" s="51"/>
    </row>
    <row r="316" spans="1:10" ht="14.1" customHeight="1" x14ac:dyDescent="0.25">
      <c r="A316" s="51"/>
      <c r="B316" s="40" t="s">
        <v>99</v>
      </c>
      <c r="C316" s="41">
        <v>0</v>
      </c>
      <c r="D316" s="41">
        <v>0</v>
      </c>
      <c r="E316" s="41">
        <v>0</v>
      </c>
      <c r="F316" s="41">
        <v>0</v>
      </c>
      <c r="G316" s="51"/>
      <c r="H316" s="51"/>
      <c r="I316" s="51"/>
      <c r="J316" s="51"/>
    </row>
    <row r="317" spans="1:10" ht="14.1" customHeight="1" x14ac:dyDescent="0.25">
      <c r="A317" s="51"/>
      <c r="B317" s="36" t="s">
        <v>100</v>
      </c>
      <c r="C317" s="41">
        <v>0</v>
      </c>
      <c r="D317" s="41">
        <v>10818000</v>
      </c>
      <c r="E317" s="41">
        <v>0</v>
      </c>
      <c r="F317" s="41">
        <v>0</v>
      </c>
      <c r="G317" s="51"/>
      <c r="H317" s="51"/>
      <c r="I317" s="51"/>
      <c r="J317" s="51"/>
    </row>
    <row r="318" spans="1:10" ht="14.1" customHeight="1" x14ac:dyDescent="0.25">
      <c r="A318" s="51"/>
      <c r="B318" s="29" t="s">
        <v>2365</v>
      </c>
      <c r="C318" s="1585" t="s">
        <v>2366</v>
      </c>
      <c r="D318" s="1586"/>
      <c r="E318" s="1586"/>
      <c r="F318" s="1586"/>
      <c r="G318" s="51"/>
      <c r="H318" s="51"/>
      <c r="I318" s="51"/>
      <c r="J318" s="51"/>
    </row>
    <row r="319" spans="1:10" ht="18" customHeight="1" x14ac:dyDescent="0.25">
      <c r="A319" s="51"/>
      <c r="B319" s="30" t="s">
        <v>50</v>
      </c>
      <c r="C319" s="1575" t="s">
        <v>2367</v>
      </c>
      <c r="D319" s="1576"/>
      <c r="E319" s="1576"/>
      <c r="F319" s="1576"/>
      <c r="G319" s="51"/>
      <c r="H319" s="51"/>
      <c r="I319" s="51"/>
      <c r="J319" s="51"/>
    </row>
    <row r="320" spans="1:10" ht="18" customHeight="1" x14ac:dyDescent="0.25">
      <c r="A320" s="51"/>
      <c r="B320" s="31" t="s">
        <v>52</v>
      </c>
      <c r="C320" s="1587" t="s">
        <v>2368</v>
      </c>
      <c r="D320" s="1588"/>
      <c r="E320" s="1588"/>
      <c r="F320" s="1588"/>
      <c r="G320" s="51"/>
      <c r="H320" s="51"/>
      <c r="I320" s="51"/>
      <c r="J320" s="51"/>
    </row>
    <row r="321" spans="1:10" ht="18" customHeight="1" x14ac:dyDescent="0.25">
      <c r="A321" s="51"/>
      <c r="B321" s="31" t="s">
        <v>54</v>
      </c>
      <c r="C321" s="1587" t="s">
        <v>2369</v>
      </c>
      <c r="D321" s="1588"/>
      <c r="E321" s="1588"/>
      <c r="F321" s="1588"/>
      <c r="G321" s="51"/>
      <c r="H321" s="51"/>
      <c r="I321" s="51"/>
      <c r="J321" s="51"/>
    </row>
    <row r="322" spans="1:10" ht="15" customHeight="1" x14ac:dyDescent="0.25">
      <c r="A322" s="51"/>
      <c r="B322" s="52"/>
      <c r="C322" s="33">
        <v>2023</v>
      </c>
      <c r="D322" s="33">
        <v>2024</v>
      </c>
      <c r="E322" s="33">
        <v>2025</v>
      </c>
      <c r="F322" s="33">
        <v>2026</v>
      </c>
      <c r="G322" s="51"/>
      <c r="H322" s="51"/>
      <c r="I322" s="51"/>
      <c r="J322" s="51"/>
    </row>
    <row r="323" spans="1:10" ht="15" customHeight="1" x14ac:dyDescent="0.25">
      <c r="A323" s="51"/>
      <c r="B323" s="53"/>
      <c r="C323" s="35" t="s">
        <v>17</v>
      </c>
      <c r="D323" s="35" t="s">
        <v>18</v>
      </c>
      <c r="E323" s="35" t="s">
        <v>18</v>
      </c>
      <c r="F323" s="35" t="s">
        <v>18</v>
      </c>
      <c r="G323" s="51"/>
      <c r="H323" s="51"/>
      <c r="I323" s="51"/>
      <c r="J323" s="51"/>
    </row>
    <row r="324" spans="1:10" ht="14.1" customHeight="1" x14ac:dyDescent="0.25">
      <c r="A324" s="51"/>
      <c r="B324" s="38" t="s">
        <v>56</v>
      </c>
      <c r="C324" s="39" t="s">
        <v>75</v>
      </c>
      <c r="D324" s="39" t="s">
        <v>718</v>
      </c>
      <c r="E324" s="39" t="s">
        <v>75</v>
      </c>
      <c r="F324" s="39" t="s">
        <v>75</v>
      </c>
      <c r="G324" s="51"/>
      <c r="H324" s="51"/>
      <c r="I324" s="51"/>
      <c r="J324" s="51"/>
    </row>
    <row r="325" spans="1:10" ht="14.1" customHeight="1" x14ac:dyDescent="0.25">
      <c r="A325" s="51"/>
      <c r="B325" s="38" t="s">
        <v>59</v>
      </c>
      <c r="C325" s="39" t="s">
        <v>75</v>
      </c>
      <c r="D325" s="39" t="s">
        <v>2370</v>
      </c>
      <c r="E325" s="39" t="s">
        <v>75</v>
      </c>
      <c r="F325" s="39" t="s">
        <v>75</v>
      </c>
      <c r="G325" s="51"/>
      <c r="H325" s="51"/>
      <c r="I325" s="51"/>
      <c r="J325" s="51"/>
    </row>
    <row r="326" spans="1:10" ht="14.1" customHeight="1" x14ac:dyDescent="0.25">
      <c r="A326" s="51"/>
      <c r="B326" s="38" t="s">
        <v>63</v>
      </c>
      <c r="C326" s="39" t="s">
        <v>75</v>
      </c>
      <c r="D326" s="39" t="s">
        <v>1118</v>
      </c>
      <c r="E326" s="39" t="s">
        <v>75</v>
      </c>
      <c r="F326" s="39" t="s">
        <v>75</v>
      </c>
      <c r="G326" s="51"/>
      <c r="H326" s="51"/>
      <c r="I326" s="51"/>
      <c r="J326" s="51"/>
    </row>
    <row r="327" spans="1:10" ht="14.1" customHeight="1" x14ac:dyDescent="0.25">
      <c r="A327" s="51"/>
      <c r="B327" s="38" t="s">
        <v>68</v>
      </c>
      <c r="C327" s="39" t="s">
        <v>69</v>
      </c>
      <c r="D327" s="39" t="s">
        <v>69</v>
      </c>
      <c r="E327" s="39" t="s">
        <v>206</v>
      </c>
      <c r="F327" s="39" t="s">
        <v>69</v>
      </c>
      <c r="G327" s="51"/>
      <c r="H327" s="51"/>
      <c r="I327" s="51"/>
      <c r="J327" s="51"/>
    </row>
    <row r="328" spans="1:10" ht="14.1" customHeight="1" x14ac:dyDescent="0.25">
      <c r="A328" s="51"/>
      <c r="B328" s="38" t="s">
        <v>73</v>
      </c>
      <c r="C328" s="39" t="s">
        <v>69</v>
      </c>
      <c r="D328" s="39" t="s">
        <v>69</v>
      </c>
      <c r="E328" s="39" t="s">
        <v>206</v>
      </c>
      <c r="F328" s="39" t="s">
        <v>69</v>
      </c>
      <c r="G328" s="51"/>
      <c r="H328" s="51"/>
      <c r="I328" s="51"/>
      <c r="J328" s="51"/>
    </row>
    <row r="329" spans="1:10" ht="14.1" customHeight="1" x14ac:dyDescent="0.25">
      <c r="A329" s="51"/>
      <c r="B329" s="38" t="s">
        <v>77</v>
      </c>
      <c r="C329" s="39" t="s">
        <v>69</v>
      </c>
      <c r="D329" s="39" t="s">
        <v>69</v>
      </c>
      <c r="E329" s="39" t="s">
        <v>206</v>
      </c>
      <c r="F329" s="39" t="s">
        <v>69</v>
      </c>
      <c r="G329" s="51"/>
      <c r="H329" s="51"/>
      <c r="I329" s="51"/>
      <c r="J329" s="51"/>
    </row>
    <row r="330" spans="1:10" ht="14.1" customHeight="1" x14ac:dyDescent="0.25">
      <c r="A330" s="51"/>
      <c r="B330" s="1589" t="s">
        <v>81</v>
      </c>
      <c r="C330" s="1590"/>
      <c r="D330" s="1590"/>
      <c r="E330" s="1590"/>
      <c r="F330" s="1590"/>
      <c r="G330" s="51"/>
      <c r="H330" s="51"/>
      <c r="I330" s="51"/>
      <c r="J330" s="51"/>
    </row>
    <row r="331" spans="1:10" ht="14.1" customHeight="1" x14ac:dyDescent="0.25">
      <c r="A331" s="51"/>
      <c r="B331" s="52"/>
      <c r="C331" s="33">
        <v>2023</v>
      </c>
      <c r="D331" s="33">
        <v>2024</v>
      </c>
      <c r="E331" s="33">
        <v>2025</v>
      </c>
      <c r="F331" s="33">
        <v>2026</v>
      </c>
      <c r="G331" s="51"/>
      <c r="H331" s="51"/>
      <c r="I331" s="51"/>
      <c r="J331" s="51"/>
    </row>
    <row r="332" spans="1:10" ht="14.1" customHeight="1" x14ac:dyDescent="0.25">
      <c r="A332" s="51"/>
      <c r="B332" s="53"/>
      <c r="C332" s="35" t="s">
        <v>17</v>
      </c>
      <c r="D332" s="35" t="s">
        <v>18</v>
      </c>
      <c r="E332" s="35" t="s">
        <v>18</v>
      </c>
      <c r="F332" s="35" t="s">
        <v>18</v>
      </c>
      <c r="G332" s="51"/>
      <c r="H332" s="51"/>
      <c r="I332" s="51"/>
      <c r="J332" s="51"/>
    </row>
    <row r="333" spans="1:10" ht="14.1" customHeight="1" x14ac:dyDescent="0.25">
      <c r="A333" s="51"/>
      <c r="B333" s="40" t="s">
        <v>82</v>
      </c>
      <c r="C333" s="41">
        <v>0</v>
      </c>
      <c r="D333" s="41">
        <v>0</v>
      </c>
      <c r="E333" s="41">
        <v>0</v>
      </c>
      <c r="F333" s="41">
        <v>0</v>
      </c>
      <c r="G333" s="51"/>
      <c r="H333" s="51"/>
      <c r="I333" s="51"/>
      <c r="J333" s="51"/>
    </row>
    <row r="334" spans="1:10" ht="14.1" customHeight="1" x14ac:dyDescent="0.25">
      <c r="A334" s="51"/>
      <c r="B334" s="40" t="s">
        <v>83</v>
      </c>
      <c r="C334" s="41">
        <v>0</v>
      </c>
      <c r="D334" s="41">
        <v>0</v>
      </c>
      <c r="E334" s="41">
        <v>0</v>
      </c>
      <c r="F334" s="41">
        <v>0</v>
      </c>
      <c r="G334" s="51"/>
      <c r="H334" s="51"/>
      <c r="I334" s="51"/>
      <c r="J334" s="51"/>
    </row>
    <row r="335" spans="1:10" ht="14.1" customHeight="1" x14ac:dyDescent="0.25">
      <c r="A335" s="51"/>
      <c r="B335" s="40" t="s">
        <v>84</v>
      </c>
      <c r="C335" s="41">
        <v>0</v>
      </c>
      <c r="D335" s="41">
        <v>0</v>
      </c>
      <c r="E335" s="41">
        <v>0</v>
      </c>
      <c r="F335" s="41">
        <v>0</v>
      </c>
      <c r="G335" s="51"/>
      <c r="H335" s="51"/>
      <c r="I335" s="51"/>
      <c r="J335" s="51"/>
    </row>
    <row r="336" spans="1:10" ht="14.1" customHeight="1" x14ac:dyDescent="0.25">
      <c r="A336" s="51"/>
      <c r="B336" s="40" t="s">
        <v>85</v>
      </c>
      <c r="C336" s="41">
        <v>0</v>
      </c>
      <c r="D336" s="41">
        <v>0</v>
      </c>
      <c r="E336" s="41">
        <v>0</v>
      </c>
      <c r="F336" s="41">
        <v>0</v>
      </c>
      <c r="G336" s="51"/>
      <c r="H336" s="51"/>
      <c r="I336" s="51"/>
      <c r="J336" s="51"/>
    </row>
    <row r="337" spans="1:10" ht="14.1" customHeight="1" x14ac:dyDescent="0.25">
      <c r="A337" s="51"/>
      <c r="B337" s="40" t="s">
        <v>83</v>
      </c>
      <c r="C337" s="41">
        <v>0</v>
      </c>
      <c r="D337" s="41">
        <v>0</v>
      </c>
      <c r="E337" s="41">
        <v>0</v>
      </c>
      <c r="F337" s="41">
        <v>0</v>
      </c>
      <c r="G337" s="51"/>
      <c r="H337" s="51"/>
      <c r="I337" s="51"/>
      <c r="J337" s="51"/>
    </row>
    <row r="338" spans="1:10" ht="14.1" customHeight="1" x14ac:dyDescent="0.25">
      <c r="A338" s="51"/>
      <c r="B338" s="40" t="s">
        <v>84</v>
      </c>
      <c r="C338" s="41">
        <v>0</v>
      </c>
      <c r="D338" s="41">
        <v>0</v>
      </c>
      <c r="E338" s="41">
        <v>0</v>
      </c>
      <c r="F338" s="41">
        <v>0</v>
      </c>
      <c r="G338" s="51"/>
      <c r="H338" s="51"/>
      <c r="I338" s="51"/>
      <c r="J338" s="51"/>
    </row>
    <row r="339" spans="1:10" ht="14.1" customHeight="1" x14ac:dyDescent="0.25">
      <c r="A339" s="51"/>
      <c r="B339" s="40" t="s">
        <v>86</v>
      </c>
      <c r="C339" s="41">
        <v>0</v>
      </c>
      <c r="D339" s="41">
        <v>0</v>
      </c>
      <c r="E339" s="41">
        <v>0</v>
      </c>
      <c r="F339" s="41">
        <v>0</v>
      </c>
      <c r="G339" s="51"/>
      <c r="H339" s="51"/>
      <c r="I339" s="51"/>
      <c r="J339" s="51"/>
    </row>
    <row r="340" spans="1:10" ht="14.1" customHeight="1" x14ac:dyDescent="0.25">
      <c r="A340" s="51"/>
      <c r="B340" s="40" t="s">
        <v>83</v>
      </c>
      <c r="C340" s="41">
        <v>0</v>
      </c>
      <c r="D340" s="41">
        <v>0</v>
      </c>
      <c r="E340" s="41">
        <v>0</v>
      </c>
      <c r="F340" s="41">
        <v>0</v>
      </c>
      <c r="G340" s="51"/>
      <c r="H340" s="51"/>
      <c r="I340" s="51"/>
      <c r="J340" s="51"/>
    </row>
    <row r="341" spans="1:10" ht="14.1" customHeight="1" x14ac:dyDescent="0.25">
      <c r="A341" s="51"/>
      <c r="B341" s="40" t="s">
        <v>84</v>
      </c>
      <c r="C341" s="41">
        <v>0</v>
      </c>
      <c r="D341" s="41">
        <v>0</v>
      </c>
      <c r="E341" s="41">
        <v>0</v>
      </c>
      <c r="F341" s="41">
        <v>0</v>
      </c>
      <c r="G341" s="51"/>
      <c r="H341" s="51"/>
      <c r="I341" s="51"/>
      <c r="J341" s="51"/>
    </row>
    <row r="342" spans="1:10" ht="14.1" customHeight="1" x14ac:dyDescent="0.25">
      <c r="A342" s="51"/>
      <c r="B342" s="40" t="s">
        <v>87</v>
      </c>
      <c r="C342" s="41">
        <v>0</v>
      </c>
      <c r="D342" s="41">
        <v>0</v>
      </c>
      <c r="E342" s="41">
        <v>0</v>
      </c>
      <c r="F342" s="41">
        <v>0</v>
      </c>
      <c r="G342" s="51"/>
      <c r="H342" s="51"/>
      <c r="I342" s="51"/>
      <c r="J342" s="51"/>
    </row>
    <row r="343" spans="1:10" ht="14.1" customHeight="1" x14ac:dyDescent="0.25">
      <c r="A343" s="51"/>
      <c r="B343" s="40" t="s">
        <v>83</v>
      </c>
      <c r="C343" s="41">
        <v>0</v>
      </c>
      <c r="D343" s="41">
        <v>0</v>
      </c>
      <c r="E343" s="41">
        <v>0</v>
      </c>
      <c r="F343" s="41">
        <v>0</v>
      </c>
      <c r="G343" s="51"/>
      <c r="H343" s="51"/>
      <c r="I343" s="51"/>
      <c r="J343" s="51"/>
    </row>
    <row r="344" spans="1:10" ht="14.1" customHeight="1" x14ac:dyDescent="0.25">
      <c r="A344" s="51"/>
      <c r="B344" s="40" t="s">
        <v>84</v>
      </c>
      <c r="C344" s="41">
        <v>0</v>
      </c>
      <c r="D344" s="41">
        <v>0</v>
      </c>
      <c r="E344" s="41">
        <v>0</v>
      </c>
      <c r="F344" s="41">
        <v>0</v>
      </c>
      <c r="G344" s="51"/>
      <c r="H344" s="51"/>
      <c r="I344" s="51"/>
      <c r="J344" s="51"/>
    </row>
    <row r="345" spans="1:10" ht="14.1" customHeight="1" x14ac:dyDescent="0.25">
      <c r="A345" s="51"/>
      <c r="B345" s="40" t="s">
        <v>88</v>
      </c>
      <c r="C345" s="41">
        <v>0</v>
      </c>
      <c r="D345" s="41">
        <v>0</v>
      </c>
      <c r="E345" s="41">
        <v>0</v>
      </c>
      <c r="F345" s="41">
        <v>0</v>
      </c>
      <c r="G345" s="51"/>
      <c r="H345" s="51"/>
      <c r="I345" s="51"/>
      <c r="J345" s="51"/>
    </row>
    <row r="346" spans="1:10" ht="14.1" customHeight="1" x14ac:dyDescent="0.25">
      <c r="A346" s="51"/>
      <c r="B346" s="40" t="s">
        <v>83</v>
      </c>
      <c r="C346" s="41">
        <v>0</v>
      </c>
      <c r="D346" s="41">
        <v>0</v>
      </c>
      <c r="E346" s="41">
        <v>0</v>
      </c>
      <c r="F346" s="41">
        <v>0</v>
      </c>
      <c r="G346" s="51"/>
      <c r="H346" s="51"/>
      <c r="I346" s="51"/>
      <c r="J346" s="51"/>
    </row>
    <row r="347" spans="1:10" ht="14.1" customHeight="1" x14ac:dyDescent="0.25">
      <c r="A347" s="51"/>
      <c r="B347" s="40" t="s">
        <v>84</v>
      </c>
      <c r="C347" s="41">
        <v>0</v>
      </c>
      <c r="D347" s="41">
        <v>0</v>
      </c>
      <c r="E347" s="41">
        <v>0</v>
      </c>
      <c r="F347" s="41">
        <v>0</v>
      </c>
      <c r="G347" s="51"/>
      <c r="H347" s="51"/>
      <c r="I347" s="51"/>
      <c r="J347" s="51"/>
    </row>
    <row r="348" spans="1:10" ht="14.1" customHeight="1" x14ac:dyDescent="0.25">
      <c r="A348" s="51"/>
      <c r="B348" s="40" t="s">
        <v>89</v>
      </c>
      <c r="C348" s="41">
        <v>0</v>
      </c>
      <c r="D348" s="41">
        <v>0</v>
      </c>
      <c r="E348" s="41">
        <v>0</v>
      </c>
      <c r="F348" s="41">
        <v>0</v>
      </c>
      <c r="G348" s="51"/>
      <c r="H348" s="51"/>
      <c r="I348" s="51"/>
      <c r="J348" s="51"/>
    </row>
    <row r="349" spans="1:10" ht="14.1" customHeight="1" x14ac:dyDescent="0.25">
      <c r="A349" s="51"/>
      <c r="B349" s="40" t="s">
        <v>83</v>
      </c>
      <c r="C349" s="41">
        <v>0</v>
      </c>
      <c r="D349" s="41">
        <v>0</v>
      </c>
      <c r="E349" s="41">
        <v>0</v>
      </c>
      <c r="F349" s="41">
        <v>0</v>
      </c>
      <c r="G349" s="51"/>
      <c r="H349" s="51"/>
      <c r="I349" s="51"/>
      <c r="J349" s="51"/>
    </row>
    <row r="350" spans="1:10" ht="14.1" customHeight="1" x14ac:dyDescent="0.25">
      <c r="A350" s="51"/>
      <c r="B350" s="40" t="s">
        <v>84</v>
      </c>
      <c r="C350" s="41">
        <v>0</v>
      </c>
      <c r="D350" s="41">
        <v>0</v>
      </c>
      <c r="E350" s="41">
        <v>0</v>
      </c>
      <c r="F350" s="41">
        <v>0</v>
      </c>
      <c r="G350" s="51"/>
      <c r="H350" s="51"/>
      <c r="I350" s="51"/>
      <c r="J350" s="51"/>
    </row>
    <row r="351" spans="1:10" ht="14.1" customHeight="1" x14ac:dyDescent="0.25">
      <c r="A351" s="51"/>
      <c r="B351" s="40" t="s">
        <v>90</v>
      </c>
      <c r="C351" s="41">
        <v>0</v>
      </c>
      <c r="D351" s="41">
        <v>0</v>
      </c>
      <c r="E351" s="41">
        <v>0</v>
      </c>
      <c r="F351" s="41">
        <v>0</v>
      </c>
      <c r="G351" s="51"/>
      <c r="H351" s="51"/>
      <c r="I351" s="51"/>
      <c r="J351" s="51"/>
    </row>
    <row r="352" spans="1:10" ht="14.1" customHeight="1" x14ac:dyDescent="0.25">
      <c r="A352" s="51"/>
      <c r="B352" s="40" t="s">
        <v>83</v>
      </c>
      <c r="C352" s="41">
        <v>0</v>
      </c>
      <c r="D352" s="41">
        <v>0</v>
      </c>
      <c r="E352" s="41">
        <v>0</v>
      </c>
      <c r="F352" s="41">
        <v>0</v>
      </c>
      <c r="G352" s="51"/>
      <c r="H352" s="51"/>
      <c r="I352" s="51"/>
      <c r="J352" s="51"/>
    </row>
    <row r="353" spans="1:10" ht="14.1" customHeight="1" x14ac:dyDescent="0.25">
      <c r="A353" s="51"/>
      <c r="B353" s="40" t="s">
        <v>84</v>
      </c>
      <c r="C353" s="41">
        <v>0</v>
      </c>
      <c r="D353" s="41">
        <v>0</v>
      </c>
      <c r="E353" s="41">
        <v>0</v>
      </c>
      <c r="F353" s="41">
        <v>0</v>
      </c>
      <c r="G353" s="51"/>
      <c r="H353" s="51"/>
      <c r="I353" s="51"/>
      <c r="J353" s="51"/>
    </row>
    <row r="354" spans="1:10" ht="14.1" customHeight="1" x14ac:dyDescent="0.25">
      <c r="A354" s="51"/>
      <c r="B354" s="40" t="s">
        <v>91</v>
      </c>
      <c r="C354" s="41">
        <v>0</v>
      </c>
      <c r="D354" s="41">
        <v>0</v>
      </c>
      <c r="E354" s="41">
        <v>0</v>
      </c>
      <c r="F354" s="41">
        <v>0</v>
      </c>
      <c r="G354" s="51"/>
      <c r="H354" s="51"/>
      <c r="I354" s="51"/>
      <c r="J354" s="51"/>
    </row>
    <row r="355" spans="1:10" ht="14.1" customHeight="1" x14ac:dyDescent="0.25">
      <c r="A355" s="51"/>
      <c r="B355" s="40" t="s">
        <v>83</v>
      </c>
      <c r="C355" s="41">
        <v>0</v>
      </c>
      <c r="D355" s="41">
        <v>0</v>
      </c>
      <c r="E355" s="41">
        <v>0</v>
      </c>
      <c r="F355" s="41">
        <v>0</v>
      </c>
      <c r="G355" s="51"/>
      <c r="H355" s="51"/>
      <c r="I355" s="51"/>
      <c r="J355" s="51"/>
    </row>
    <row r="356" spans="1:10" ht="14.1" customHeight="1" x14ac:dyDescent="0.25">
      <c r="A356" s="51"/>
      <c r="B356" s="40" t="s">
        <v>92</v>
      </c>
      <c r="C356" s="41">
        <v>0</v>
      </c>
      <c r="D356" s="41">
        <v>0</v>
      </c>
      <c r="E356" s="41">
        <v>0</v>
      </c>
      <c r="F356" s="41">
        <v>0</v>
      </c>
      <c r="G356" s="51"/>
      <c r="H356" s="51"/>
      <c r="I356" s="51"/>
      <c r="J356" s="51"/>
    </row>
    <row r="357" spans="1:10" ht="14.1" customHeight="1" x14ac:dyDescent="0.25">
      <c r="A357" s="51"/>
      <c r="B357" s="40" t="s">
        <v>93</v>
      </c>
      <c r="C357" s="41">
        <v>0</v>
      </c>
      <c r="D357" s="41">
        <v>0</v>
      </c>
      <c r="E357" s="41">
        <v>0</v>
      </c>
      <c r="F357" s="41">
        <v>0</v>
      </c>
      <c r="G357" s="51"/>
      <c r="H357" s="51"/>
      <c r="I357" s="51"/>
      <c r="J357" s="51"/>
    </row>
    <row r="358" spans="1:10" ht="14.1" customHeight="1" x14ac:dyDescent="0.25">
      <c r="A358" s="51"/>
      <c r="B358" s="40" t="s">
        <v>94</v>
      </c>
      <c r="C358" s="41">
        <v>0</v>
      </c>
      <c r="D358" s="41">
        <v>0</v>
      </c>
      <c r="E358" s="41">
        <v>0</v>
      </c>
      <c r="F358" s="41">
        <v>0</v>
      </c>
      <c r="G358" s="51"/>
      <c r="H358" s="51"/>
      <c r="I358" s="51"/>
      <c r="J358" s="51"/>
    </row>
    <row r="359" spans="1:10" ht="14.1" customHeight="1" x14ac:dyDescent="0.25">
      <c r="A359" s="51"/>
      <c r="B359" s="40" t="s">
        <v>95</v>
      </c>
      <c r="C359" s="41">
        <v>0</v>
      </c>
      <c r="D359" s="41">
        <v>0</v>
      </c>
      <c r="E359" s="41">
        <v>0</v>
      </c>
      <c r="F359" s="41">
        <v>0</v>
      </c>
      <c r="G359" s="51"/>
      <c r="H359" s="51"/>
      <c r="I359" s="51"/>
      <c r="J359" s="51"/>
    </row>
    <row r="360" spans="1:10" ht="14.1" customHeight="1" x14ac:dyDescent="0.25">
      <c r="A360" s="51"/>
      <c r="B360" s="40" t="s">
        <v>96</v>
      </c>
      <c r="C360" s="41">
        <v>0</v>
      </c>
      <c r="D360" s="41">
        <v>16000000</v>
      </c>
      <c r="E360" s="41">
        <v>0</v>
      </c>
      <c r="F360" s="41">
        <v>0</v>
      </c>
      <c r="G360" s="51"/>
      <c r="H360" s="51"/>
      <c r="I360" s="51"/>
      <c r="J360" s="51"/>
    </row>
    <row r="361" spans="1:10" ht="14.1" customHeight="1" x14ac:dyDescent="0.25">
      <c r="A361" s="51"/>
      <c r="B361" s="40" t="s">
        <v>83</v>
      </c>
      <c r="C361" s="41">
        <v>0</v>
      </c>
      <c r="D361" s="41">
        <v>16000000</v>
      </c>
      <c r="E361" s="41">
        <v>0</v>
      </c>
      <c r="F361" s="41">
        <v>0</v>
      </c>
      <c r="G361" s="51"/>
      <c r="H361" s="51"/>
      <c r="I361" s="51"/>
      <c r="J361" s="51"/>
    </row>
    <row r="362" spans="1:10" ht="14.1" customHeight="1" x14ac:dyDescent="0.25">
      <c r="A362" s="51"/>
      <c r="B362" s="40" t="s">
        <v>92</v>
      </c>
      <c r="C362" s="41">
        <v>0</v>
      </c>
      <c r="D362" s="41">
        <v>0</v>
      </c>
      <c r="E362" s="41">
        <v>0</v>
      </c>
      <c r="F362" s="41">
        <v>0</v>
      </c>
      <c r="G362" s="51"/>
      <c r="H362" s="51"/>
      <c r="I362" s="51"/>
      <c r="J362" s="51"/>
    </row>
    <row r="363" spans="1:10" ht="14.1" customHeight="1" x14ac:dyDescent="0.25">
      <c r="A363" s="51"/>
      <c r="B363" s="40" t="s">
        <v>93</v>
      </c>
      <c r="C363" s="41">
        <v>0</v>
      </c>
      <c r="D363" s="41">
        <v>0</v>
      </c>
      <c r="E363" s="41">
        <v>0</v>
      </c>
      <c r="F363" s="41">
        <v>0</v>
      </c>
      <c r="G363" s="51"/>
      <c r="H363" s="51"/>
      <c r="I363" s="51"/>
      <c r="J363" s="51"/>
    </row>
    <row r="364" spans="1:10" ht="14.1" customHeight="1" x14ac:dyDescent="0.25">
      <c r="A364" s="51"/>
      <c r="B364" s="40" t="s">
        <v>94</v>
      </c>
      <c r="C364" s="41">
        <v>0</v>
      </c>
      <c r="D364" s="41">
        <v>0</v>
      </c>
      <c r="E364" s="41">
        <v>0</v>
      </c>
      <c r="F364" s="41">
        <v>0</v>
      </c>
      <c r="G364" s="51"/>
      <c r="H364" s="51"/>
      <c r="I364" s="51"/>
      <c r="J364" s="51"/>
    </row>
    <row r="365" spans="1:10" ht="14.1" customHeight="1" x14ac:dyDescent="0.25">
      <c r="A365" s="51"/>
      <c r="B365" s="40" t="s">
        <v>95</v>
      </c>
      <c r="C365" s="41">
        <v>0</v>
      </c>
      <c r="D365" s="41">
        <v>0</v>
      </c>
      <c r="E365" s="41">
        <v>0</v>
      </c>
      <c r="F365" s="41">
        <v>0</v>
      </c>
      <c r="G365" s="51"/>
      <c r="H365" s="51"/>
      <c r="I365" s="51"/>
      <c r="J365" s="51"/>
    </row>
    <row r="366" spans="1:10" ht="14.1" customHeight="1" x14ac:dyDescent="0.25">
      <c r="A366" s="51"/>
      <c r="B366" s="40" t="s">
        <v>97</v>
      </c>
      <c r="C366" s="41">
        <v>0</v>
      </c>
      <c r="D366" s="41">
        <v>0</v>
      </c>
      <c r="E366" s="41">
        <v>0</v>
      </c>
      <c r="F366" s="41">
        <v>0</v>
      </c>
      <c r="G366" s="51"/>
      <c r="H366" s="51"/>
      <c r="I366" s="51"/>
      <c r="J366" s="51"/>
    </row>
    <row r="367" spans="1:10" ht="14.1" customHeight="1" x14ac:dyDescent="0.25">
      <c r="A367" s="51"/>
      <c r="B367" s="40" t="s">
        <v>83</v>
      </c>
      <c r="C367" s="41">
        <v>0</v>
      </c>
      <c r="D367" s="41">
        <v>0</v>
      </c>
      <c r="E367" s="41">
        <v>0</v>
      </c>
      <c r="F367" s="41">
        <v>0</v>
      </c>
      <c r="G367" s="51"/>
      <c r="H367" s="51"/>
      <c r="I367" s="51"/>
      <c r="J367" s="51"/>
    </row>
    <row r="368" spans="1:10" ht="14.1" customHeight="1" x14ac:dyDescent="0.25">
      <c r="A368" s="51"/>
      <c r="B368" s="40" t="s">
        <v>92</v>
      </c>
      <c r="C368" s="41">
        <v>0</v>
      </c>
      <c r="D368" s="41">
        <v>0</v>
      </c>
      <c r="E368" s="41">
        <v>0</v>
      </c>
      <c r="F368" s="41">
        <v>0</v>
      </c>
      <c r="G368" s="51"/>
      <c r="H368" s="51"/>
      <c r="I368" s="51"/>
      <c r="J368" s="51"/>
    </row>
    <row r="369" spans="1:10" ht="14.1" customHeight="1" x14ac:dyDescent="0.25">
      <c r="A369" s="51"/>
      <c r="B369" s="40" t="s">
        <v>93</v>
      </c>
      <c r="C369" s="41">
        <v>0</v>
      </c>
      <c r="D369" s="41">
        <v>0</v>
      </c>
      <c r="E369" s="41">
        <v>0</v>
      </c>
      <c r="F369" s="41">
        <v>0</v>
      </c>
      <c r="G369" s="51"/>
      <c r="H369" s="51"/>
      <c r="I369" s="51"/>
      <c r="J369" s="51"/>
    </row>
    <row r="370" spans="1:10" ht="14.1" customHeight="1" x14ac:dyDescent="0.25">
      <c r="A370" s="51"/>
      <c r="B370" s="40" t="s">
        <v>94</v>
      </c>
      <c r="C370" s="41">
        <v>0</v>
      </c>
      <c r="D370" s="41">
        <v>0</v>
      </c>
      <c r="E370" s="41">
        <v>0</v>
      </c>
      <c r="F370" s="41">
        <v>0</v>
      </c>
      <c r="G370" s="51"/>
      <c r="H370" s="51"/>
      <c r="I370" s="51"/>
      <c r="J370" s="51"/>
    </row>
    <row r="371" spans="1:10" ht="14.1" customHeight="1" x14ac:dyDescent="0.25">
      <c r="A371" s="51"/>
      <c r="B371" s="40" t="s">
        <v>95</v>
      </c>
      <c r="C371" s="41">
        <v>0</v>
      </c>
      <c r="D371" s="41">
        <v>0</v>
      </c>
      <c r="E371" s="41">
        <v>0</v>
      </c>
      <c r="F371" s="41">
        <v>0</v>
      </c>
      <c r="G371" s="51"/>
      <c r="H371" s="51"/>
      <c r="I371" s="51"/>
      <c r="J371" s="51"/>
    </row>
    <row r="372" spans="1:10" ht="14.1" customHeight="1" x14ac:dyDescent="0.25">
      <c r="A372" s="51"/>
      <c r="B372" s="40" t="s">
        <v>98</v>
      </c>
      <c r="C372" s="41">
        <v>0</v>
      </c>
      <c r="D372" s="41">
        <v>0</v>
      </c>
      <c r="E372" s="41">
        <v>0</v>
      </c>
      <c r="F372" s="41">
        <v>0</v>
      </c>
      <c r="G372" s="51"/>
      <c r="H372" s="51"/>
      <c r="I372" s="51"/>
      <c r="J372" s="51"/>
    </row>
    <row r="373" spans="1:10" ht="14.1" customHeight="1" x14ac:dyDescent="0.25">
      <c r="A373" s="51"/>
      <c r="B373" s="40" t="s">
        <v>99</v>
      </c>
      <c r="C373" s="41">
        <v>0</v>
      </c>
      <c r="D373" s="41">
        <v>0</v>
      </c>
      <c r="E373" s="41">
        <v>0</v>
      </c>
      <c r="F373" s="41">
        <v>0</v>
      </c>
      <c r="G373" s="51"/>
      <c r="H373" s="51"/>
      <c r="I373" s="51"/>
      <c r="J373" s="51"/>
    </row>
    <row r="374" spans="1:10" ht="14.1" customHeight="1" x14ac:dyDescent="0.25">
      <c r="A374" s="51"/>
      <c r="B374" s="36" t="s">
        <v>100</v>
      </c>
      <c r="C374" s="41">
        <v>0</v>
      </c>
      <c r="D374" s="41">
        <v>16000000</v>
      </c>
      <c r="E374" s="41">
        <v>0</v>
      </c>
      <c r="F374" s="41">
        <v>0</v>
      </c>
      <c r="G374" s="51"/>
      <c r="H374" s="51"/>
      <c r="I374" s="51"/>
      <c r="J374" s="51"/>
    </row>
    <row r="375" spans="1:10" ht="14.1" customHeight="1" x14ac:dyDescent="0.25">
      <c r="A375" s="51"/>
      <c r="B375" s="29" t="s">
        <v>2371</v>
      </c>
      <c r="C375" s="1585" t="s">
        <v>2372</v>
      </c>
      <c r="D375" s="1586"/>
      <c r="E375" s="1586"/>
      <c r="F375" s="1586"/>
      <c r="G375" s="51"/>
      <c r="H375" s="51"/>
      <c r="I375" s="51"/>
      <c r="J375" s="51"/>
    </row>
    <row r="376" spans="1:10" ht="14.1" customHeight="1" x14ac:dyDescent="0.25">
      <c r="A376" s="51"/>
      <c r="B376" s="30" t="s">
        <v>50</v>
      </c>
      <c r="C376" s="1575" t="s">
        <v>2373</v>
      </c>
      <c r="D376" s="1576"/>
      <c r="E376" s="1576"/>
      <c r="F376" s="1576"/>
      <c r="G376" s="51"/>
      <c r="H376" s="51"/>
      <c r="I376" s="51"/>
      <c r="J376" s="51"/>
    </row>
    <row r="377" spans="1:10" ht="14.1" customHeight="1" x14ac:dyDescent="0.25">
      <c r="A377" s="51"/>
      <c r="B377" s="31" t="s">
        <v>52</v>
      </c>
      <c r="C377" s="1587" t="s">
        <v>2374</v>
      </c>
      <c r="D377" s="1588"/>
      <c r="E377" s="1588"/>
      <c r="F377" s="1588"/>
      <c r="G377" s="51"/>
      <c r="H377" s="51"/>
      <c r="I377" s="51"/>
      <c r="J377" s="51"/>
    </row>
    <row r="378" spans="1:10" ht="14.1" customHeight="1" x14ac:dyDescent="0.25">
      <c r="A378" s="51"/>
      <c r="B378" s="31" t="s">
        <v>54</v>
      </c>
      <c r="C378" s="1587" t="s">
        <v>1543</v>
      </c>
      <c r="D378" s="1588"/>
      <c r="E378" s="1588"/>
      <c r="F378" s="1588"/>
      <c r="G378" s="51"/>
      <c r="H378" s="51"/>
      <c r="I378" s="51"/>
      <c r="J378" s="51"/>
    </row>
    <row r="379" spans="1:10" ht="15" customHeight="1" x14ac:dyDescent="0.25">
      <c r="A379" s="51"/>
      <c r="B379" s="52"/>
      <c r="C379" s="33">
        <v>2023</v>
      </c>
      <c r="D379" s="33">
        <v>2024</v>
      </c>
      <c r="E379" s="33">
        <v>2025</v>
      </c>
      <c r="F379" s="33">
        <v>2026</v>
      </c>
      <c r="G379" s="51"/>
      <c r="H379" s="51"/>
      <c r="I379" s="51"/>
      <c r="J379" s="51"/>
    </row>
    <row r="380" spans="1:10" ht="15" customHeight="1" x14ac:dyDescent="0.25">
      <c r="A380" s="51"/>
      <c r="B380" s="53"/>
      <c r="C380" s="35" t="s">
        <v>17</v>
      </c>
      <c r="D380" s="35" t="s">
        <v>18</v>
      </c>
      <c r="E380" s="35" t="s">
        <v>18</v>
      </c>
      <c r="F380" s="35" t="s">
        <v>18</v>
      </c>
      <c r="G380" s="51"/>
      <c r="H380" s="51"/>
      <c r="I380" s="51"/>
      <c r="J380" s="51"/>
    </row>
    <row r="381" spans="1:10" ht="14.1" customHeight="1" x14ac:dyDescent="0.25">
      <c r="A381" s="51"/>
      <c r="B381" s="38" t="s">
        <v>56</v>
      </c>
      <c r="C381" s="39" t="s">
        <v>2375</v>
      </c>
      <c r="D381" s="39" t="s">
        <v>2375</v>
      </c>
      <c r="E381" s="39" t="s">
        <v>75</v>
      </c>
      <c r="F381" s="39" t="s">
        <v>75</v>
      </c>
      <c r="G381" s="51"/>
      <c r="H381" s="51"/>
      <c r="I381" s="51"/>
      <c r="J381" s="51"/>
    </row>
    <row r="382" spans="1:10" ht="14.1" customHeight="1" x14ac:dyDescent="0.25">
      <c r="A382" s="51"/>
      <c r="B382" s="38" t="s">
        <v>59</v>
      </c>
      <c r="C382" s="39" t="s">
        <v>2376</v>
      </c>
      <c r="D382" s="39" t="s">
        <v>2377</v>
      </c>
      <c r="E382" s="39" t="s">
        <v>75</v>
      </c>
      <c r="F382" s="39" t="s">
        <v>75</v>
      </c>
      <c r="G382" s="51"/>
      <c r="H382" s="51"/>
      <c r="I382" s="51"/>
      <c r="J382" s="51"/>
    </row>
    <row r="383" spans="1:10" ht="14.1" customHeight="1" x14ac:dyDescent="0.25">
      <c r="A383" s="51"/>
      <c r="B383" s="38" t="s">
        <v>63</v>
      </c>
      <c r="C383" s="39" t="s">
        <v>107</v>
      </c>
      <c r="D383" s="39" t="s">
        <v>2378</v>
      </c>
      <c r="E383" s="39" t="s">
        <v>75</v>
      </c>
      <c r="F383" s="39" t="s">
        <v>75</v>
      </c>
      <c r="G383" s="51"/>
      <c r="H383" s="51"/>
      <c r="I383" s="51"/>
      <c r="J383" s="51"/>
    </row>
    <row r="384" spans="1:10" ht="14.1" customHeight="1" x14ac:dyDescent="0.25">
      <c r="A384" s="51"/>
      <c r="B384" s="38" t="s">
        <v>68</v>
      </c>
      <c r="C384" s="39" t="s">
        <v>69</v>
      </c>
      <c r="D384" s="39" t="s">
        <v>75</v>
      </c>
      <c r="E384" s="39" t="s">
        <v>206</v>
      </c>
      <c r="F384" s="39" t="s">
        <v>69</v>
      </c>
      <c r="G384" s="51"/>
      <c r="H384" s="51"/>
      <c r="I384" s="51"/>
      <c r="J384" s="51"/>
    </row>
    <row r="385" spans="1:10" ht="14.1" customHeight="1" x14ac:dyDescent="0.25">
      <c r="A385" s="51"/>
      <c r="B385" s="38" t="s">
        <v>73</v>
      </c>
      <c r="C385" s="39" t="s">
        <v>69</v>
      </c>
      <c r="D385" s="39" t="s">
        <v>69</v>
      </c>
      <c r="E385" s="39" t="s">
        <v>206</v>
      </c>
      <c r="F385" s="39" t="s">
        <v>69</v>
      </c>
      <c r="G385" s="51"/>
      <c r="H385" s="51"/>
      <c r="I385" s="51"/>
      <c r="J385" s="51"/>
    </row>
    <row r="386" spans="1:10" ht="14.1" customHeight="1" x14ac:dyDescent="0.25">
      <c r="A386" s="51"/>
      <c r="B386" s="38" t="s">
        <v>77</v>
      </c>
      <c r="C386" s="39" t="s">
        <v>69</v>
      </c>
      <c r="D386" s="39" t="s">
        <v>69</v>
      </c>
      <c r="E386" s="39" t="s">
        <v>206</v>
      </c>
      <c r="F386" s="39" t="s">
        <v>69</v>
      </c>
      <c r="G386" s="51"/>
      <c r="H386" s="51"/>
      <c r="I386" s="51"/>
      <c r="J386" s="51"/>
    </row>
    <row r="387" spans="1:10" ht="14.1" customHeight="1" x14ac:dyDescent="0.25">
      <c r="A387" s="51"/>
      <c r="B387" s="1589" t="s">
        <v>81</v>
      </c>
      <c r="C387" s="1590"/>
      <c r="D387" s="1590"/>
      <c r="E387" s="1590"/>
      <c r="F387" s="1590"/>
      <c r="G387" s="51"/>
      <c r="H387" s="51"/>
      <c r="I387" s="51"/>
      <c r="J387" s="51"/>
    </row>
    <row r="388" spans="1:10" ht="14.1" customHeight="1" x14ac:dyDescent="0.25">
      <c r="A388" s="51"/>
      <c r="B388" s="52"/>
      <c r="C388" s="33">
        <v>2023</v>
      </c>
      <c r="D388" s="33">
        <v>2024</v>
      </c>
      <c r="E388" s="33">
        <v>2025</v>
      </c>
      <c r="F388" s="33">
        <v>2026</v>
      </c>
      <c r="G388" s="51"/>
      <c r="H388" s="51"/>
      <c r="I388" s="51"/>
      <c r="J388" s="51"/>
    </row>
    <row r="389" spans="1:10" ht="14.1" customHeight="1" x14ac:dyDescent="0.25">
      <c r="A389" s="51"/>
      <c r="B389" s="53"/>
      <c r="C389" s="35" t="s">
        <v>17</v>
      </c>
      <c r="D389" s="35" t="s">
        <v>18</v>
      </c>
      <c r="E389" s="35" t="s">
        <v>18</v>
      </c>
      <c r="F389" s="35" t="s">
        <v>18</v>
      </c>
      <c r="G389" s="51"/>
      <c r="H389" s="51"/>
      <c r="I389" s="51"/>
      <c r="J389" s="51"/>
    </row>
    <row r="390" spans="1:10" ht="14.1" customHeight="1" x14ac:dyDescent="0.25">
      <c r="A390" s="51"/>
      <c r="B390" s="40" t="s">
        <v>82</v>
      </c>
      <c r="C390" s="41">
        <v>0</v>
      </c>
      <c r="D390" s="41">
        <v>0</v>
      </c>
      <c r="E390" s="41">
        <v>0</v>
      </c>
      <c r="F390" s="41">
        <v>0</v>
      </c>
      <c r="G390" s="51"/>
      <c r="H390" s="51"/>
      <c r="I390" s="51"/>
      <c r="J390" s="51"/>
    </row>
    <row r="391" spans="1:10" ht="14.1" customHeight="1" x14ac:dyDescent="0.25">
      <c r="A391" s="51"/>
      <c r="B391" s="40" t="s">
        <v>83</v>
      </c>
      <c r="C391" s="41">
        <v>0</v>
      </c>
      <c r="D391" s="41">
        <v>0</v>
      </c>
      <c r="E391" s="41">
        <v>0</v>
      </c>
      <c r="F391" s="41">
        <v>0</v>
      </c>
      <c r="G391" s="51"/>
      <c r="H391" s="51"/>
      <c r="I391" s="51"/>
      <c r="J391" s="51"/>
    </row>
    <row r="392" spans="1:10" ht="14.1" customHeight="1" x14ac:dyDescent="0.25">
      <c r="A392" s="51"/>
      <c r="B392" s="40" t="s">
        <v>84</v>
      </c>
      <c r="C392" s="41">
        <v>0</v>
      </c>
      <c r="D392" s="41">
        <v>0</v>
      </c>
      <c r="E392" s="41">
        <v>0</v>
      </c>
      <c r="F392" s="41">
        <v>0</v>
      </c>
      <c r="G392" s="51"/>
      <c r="H392" s="51"/>
      <c r="I392" s="51"/>
      <c r="J392" s="51"/>
    </row>
    <row r="393" spans="1:10" ht="14.1" customHeight="1" x14ac:dyDescent="0.25">
      <c r="A393" s="51"/>
      <c r="B393" s="40" t="s">
        <v>85</v>
      </c>
      <c r="C393" s="41">
        <v>0</v>
      </c>
      <c r="D393" s="41">
        <v>0</v>
      </c>
      <c r="E393" s="41">
        <v>0</v>
      </c>
      <c r="F393" s="41">
        <v>0</v>
      </c>
      <c r="G393" s="51"/>
      <c r="H393" s="51"/>
      <c r="I393" s="51"/>
      <c r="J393" s="51"/>
    </row>
    <row r="394" spans="1:10" ht="14.1" customHeight="1" x14ac:dyDescent="0.25">
      <c r="A394" s="51"/>
      <c r="B394" s="40" t="s">
        <v>83</v>
      </c>
      <c r="C394" s="41">
        <v>0</v>
      </c>
      <c r="D394" s="41">
        <v>0</v>
      </c>
      <c r="E394" s="41">
        <v>0</v>
      </c>
      <c r="F394" s="41">
        <v>0</v>
      </c>
      <c r="G394" s="51"/>
      <c r="H394" s="51"/>
      <c r="I394" s="51"/>
      <c r="J394" s="51"/>
    </row>
    <row r="395" spans="1:10" ht="14.1" customHeight="1" x14ac:dyDescent="0.25">
      <c r="A395" s="51"/>
      <c r="B395" s="40" t="s">
        <v>84</v>
      </c>
      <c r="C395" s="41">
        <v>0</v>
      </c>
      <c r="D395" s="41">
        <v>0</v>
      </c>
      <c r="E395" s="41">
        <v>0</v>
      </c>
      <c r="F395" s="41">
        <v>0</v>
      </c>
      <c r="G395" s="51"/>
      <c r="H395" s="51"/>
      <c r="I395" s="51"/>
      <c r="J395" s="51"/>
    </row>
    <row r="396" spans="1:10" ht="14.1" customHeight="1" x14ac:dyDescent="0.25">
      <c r="A396" s="51"/>
      <c r="B396" s="40" t="s">
        <v>86</v>
      </c>
      <c r="C396" s="41">
        <v>0</v>
      </c>
      <c r="D396" s="41">
        <v>0</v>
      </c>
      <c r="E396" s="41">
        <v>0</v>
      </c>
      <c r="F396" s="41">
        <v>0</v>
      </c>
      <c r="G396" s="51"/>
      <c r="H396" s="51"/>
      <c r="I396" s="51"/>
      <c r="J396" s="51"/>
    </row>
    <row r="397" spans="1:10" ht="14.1" customHeight="1" x14ac:dyDescent="0.25">
      <c r="A397" s="51"/>
      <c r="B397" s="40" t="s">
        <v>83</v>
      </c>
      <c r="C397" s="41">
        <v>0</v>
      </c>
      <c r="D397" s="41">
        <v>0</v>
      </c>
      <c r="E397" s="41">
        <v>0</v>
      </c>
      <c r="F397" s="41">
        <v>0</v>
      </c>
      <c r="G397" s="51"/>
      <c r="H397" s="51"/>
      <c r="I397" s="51"/>
      <c r="J397" s="51"/>
    </row>
    <row r="398" spans="1:10" ht="14.1" customHeight="1" x14ac:dyDescent="0.25">
      <c r="A398" s="51"/>
      <c r="B398" s="40" t="s">
        <v>84</v>
      </c>
      <c r="C398" s="41">
        <v>0</v>
      </c>
      <c r="D398" s="41">
        <v>0</v>
      </c>
      <c r="E398" s="41">
        <v>0</v>
      </c>
      <c r="F398" s="41">
        <v>0</v>
      </c>
      <c r="G398" s="51"/>
      <c r="H398" s="51"/>
      <c r="I398" s="51"/>
      <c r="J398" s="51"/>
    </row>
    <row r="399" spans="1:10" ht="14.1" customHeight="1" x14ac:dyDescent="0.25">
      <c r="A399" s="51"/>
      <c r="B399" s="40" t="s">
        <v>87</v>
      </c>
      <c r="C399" s="41">
        <v>0</v>
      </c>
      <c r="D399" s="41">
        <v>0</v>
      </c>
      <c r="E399" s="41">
        <v>0</v>
      </c>
      <c r="F399" s="41">
        <v>0</v>
      </c>
      <c r="G399" s="51"/>
      <c r="H399" s="51"/>
      <c r="I399" s="51"/>
      <c r="J399" s="51"/>
    </row>
    <row r="400" spans="1:10" ht="14.1" customHeight="1" x14ac:dyDescent="0.25">
      <c r="A400" s="51"/>
      <c r="B400" s="40" t="s">
        <v>83</v>
      </c>
      <c r="C400" s="41">
        <v>0</v>
      </c>
      <c r="D400" s="41">
        <v>0</v>
      </c>
      <c r="E400" s="41">
        <v>0</v>
      </c>
      <c r="F400" s="41">
        <v>0</v>
      </c>
      <c r="G400" s="51"/>
      <c r="H400" s="51"/>
      <c r="I400" s="51"/>
      <c r="J400" s="51"/>
    </row>
    <row r="401" spans="1:10" ht="14.1" customHeight="1" x14ac:dyDescent="0.25">
      <c r="A401" s="51"/>
      <c r="B401" s="40" t="s">
        <v>84</v>
      </c>
      <c r="C401" s="41">
        <v>0</v>
      </c>
      <c r="D401" s="41">
        <v>0</v>
      </c>
      <c r="E401" s="41">
        <v>0</v>
      </c>
      <c r="F401" s="41">
        <v>0</v>
      </c>
      <c r="G401" s="51"/>
      <c r="H401" s="51"/>
      <c r="I401" s="51"/>
      <c r="J401" s="51"/>
    </row>
    <row r="402" spans="1:10" ht="14.1" customHeight="1" x14ac:dyDescent="0.25">
      <c r="A402" s="51"/>
      <c r="B402" s="40" t="s">
        <v>88</v>
      </c>
      <c r="C402" s="41">
        <v>0</v>
      </c>
      <c r="D402" s="41">
        <v>0</v>
      </c>
      <c r="E402" s="41">
        <v>0</v>
      </c>
      <c r="F402" s="41">
        <v>0</v>
      </c>
      <c r="G402" s="51"/>
      <c r="H402" s="51"/>
      <c r="I402" s="51"/>
      <c r="J402" s="51"/>
    </row>
    <row r="403" spans="1:10" ht="14.1" customHeight="1" x14ac:dyDescent="0.25">
      <c r="A403" s="51"/>
      <c r="B403" s="40" t="s">
        <v>83</v>
      </c>
      <c r="C403" s="41">
        <v>0</v>
      </c>
      <c r="D403" s="41">
        <v>0</v>
      </c>
      <c r="E403" s="41">
        <v>0</v>
      </c>
      <c r="F403" s="41">
        <v>0</v>
      </c>
      <c r="G403" s="51"/>
      <c r="H403" s="51"/>
      <c r="I403" s="51"/>
      <c r="J403" s="51"/>
    </row>
    <row r="404" spans="1:10" ht="14.1" customHeight="1" x14ac:dyDescent="0.25">
      <c r="A404" s="51"/>
      <c r="B404" s="40" t="s">
        <v>84</v>
      </c>
      <c r="C404" s="41">
        <v>0</v>
      </c>
      <c r="D404" s="41">
        <v>0</v>
      </c>
      <c r="E404" s="41">
        <v>0</v>
      </c>
      <c r="F404" s="41">
        <v>0</v>
      </c>
      <c r="G404" s="51"/>
      <c r="H404" s="51"/>
      <c r="I404" s="51"/>
      <c r="J404" s="51"/>
    </row>
    <row r="405" spans="1:10" ht="14.1" customHeight="1" x14ac:dyDescent="0.25">
      <c r="A405" s="51"/>
      <c r="B405" s="40" t="s">
        <v>89</v>
      </c>
      <c r="C405" s="41">
        <v>0</v>
      </c>
      <c r="D405" s="41">
        <v>0</v>
      </c>
      <c r="E405" s="41">
        <v>0</v>
      </c>
      <c r="F405" s="41">
        <v>0</v>
      </c>
      <c r="G405" s="51"/>
      <c r="H405" s="51"/>
      <c r="I405" s="51"/>
      <c r="J405" s="51"/>
    </row>
    <row r="406" spans="1:10" ht="14.1" customHeight="1" x14ac:dyDescent="0.25">
      <c r="A406" s="51"/>
      <c r="B406" s="40" t="s">
        <v>83</v>
      </c>
      <c r="C406" s="41">
        <v>0</v>
      </c>
      <c r="D406" s="41">
        <v>0</v>
      </c>
      <c r="E406" s="41">
        <v>0</v>
      </c>
      <c r="F406" s="41">
        <v>0</v>
      </c>
      <c r="G406" s="51"/>
      <c r="H406" s="51"/>
      <c r="I406" s="51"/>
      <c r="J406" s="51"/>
    </row>
    <row r="407" spans="1:10" ht="14.1" customHeight="1" x14ac:dyDescent="0.25">
      <c r="A407" s="51"/>
      <c r="B407" s="40" t="s">
        <v>84</v>
      </c>
      <c r="C407" s="41">
        <v>0</v>
      </c>
      <c r="D407" s="41">
        <v>0</v>
      </c>
      <c r="E407" s="41">
        <v>0</v>
      </c>
      <c r="F407" s="41">
        <v>0</v>
      </c>
      <c r="G407" s="51"/>
      <c r="H407" s="51"/>
      <c r="I407" s="51"/>
      <c r="J407" s="51"/>
    </row>
    <row r="408" spans="1:10" ht="14.1" customHeight="1" x14ac:dyDescent="0.25">
      <c r="A408" s="51"/>
      <c r="B408" s="40" t="s">
        <v>90</v>
      </c>
      <c r="C408" s="41">
        <v>0</v>
      </c>
      <c r="D408" s="41">
        <v>0</v>
      </c>
      <c r="E408" s="41">
        <v>0</v>
      </c>
      <c r="F408" s="41">
        <v>0</v>
      </c>
      <c r="G408" s="51"/>
      <c r="H408" s="51"/>
      <c r="I408" s="51"/>
      <c r="J408" s="51"/>
    </row>
    <row r="409" spans="1:10" ht="14.1" customHeight="1" x14ac:dyDescent="0.25">
      <c r="A409" s="51"/>
      <c r="B409" s="40" t="s">
        <v>83</v>
      </c>
      <c r="C409" s="41">
        <v>0</v>
      </c>
      <c r="D409" s="41">
        <v>0</v>
      </c>
      <c r="E409" s="41">
        <v>0</v>
      </c>
      <c r="F409" s="41">
        <v>0</v>
      </c>
      <c r="G409" s="51"/>
      <c r="H409" s="51"/>
      <c r="I409" s="51"/>
      <c r="J409" s="51"/>
    </row>
    <row r="410" spans="1:10" ht="14.1" customHeight="1" x14ac:dyDescent="0.25">
      <c r="A410" s="51"/>
      <c r="B410" s="40" t="s">
        <v>84</v>
      </c>
      <c r="C410" s="41">
        <v>0</v>
      </c>
      <c r="D410" s="41">
        <v>0</v>
      </c>
      <c r="E410" s="41">
        <v>0</v>
      </c>
      <c r="F410" s="41">
        <v>0</v>
      </c>
      <c r="G410" s="51"/>
      <c r="H410" s="51"/>
      <c r="I410" s="51"/>
      <c r="J410" s="51"/>
    </row>
    <row r="411" spans="1:10" ht="14.1" customHeight="1" x14ac:dyDescent="0.25">
      <c r="A411" s="51"/>
      <c r="B411" s="40" t="s">
        <v>91</v>
      </c>
      <c r="C411" s="41">
        <v>0</v>
      </c>
      <c r="D411" s="41">
        <v>0</v>
      </c>
      <c r="E411" s="41">
        <v>0</v>
      </c>
      <c r="F411" s="41">
        <v>0</v>
      </c>
      <c r="G411" s="51"/>
      <c r="H411" s="51"/>
      <c r="I411" s="51"/>
      <c r="J411" s="51"/>
    </row>
    <row r="412" spans="1:10" ht="14.1" customHeight="1" x14ac:dyDescent="0.25">
      <c r="A412" s="51"/>
      <c r="B412" s="40" t="s">
        <v>83</v>
      </c>
      <c r="C412" s="41">
        <v>0</v>
      </c>
      <c r="D412" s="41">
        <v>0</v>
      </c>
      <c r="E412" s="41">
        <v>0</v>
      </c>
      <c r="F412" s="41">
        <v>0</v>
      </c>
      <c r="G412" s="51"/>
      <c r="H412" s="51"/>
      <c r="I412" s="51"/>
      <c r="J412" s="51"/>
    </row>
    <row r="413" spans="1:10" ht="14.1" customHeight="1" x14ac:dyDescent="0.25">
      <c r="A413" s="51"/>
      <c r="B413" s="40" t="s">
        <v>92</v>
      </c>
      <c r="C413" s="41">
        <v>0</v>
      </c>
      <c r="D413" s="41">
        <v>0</v>
      </c>
      <c r="E413" s="41">
        <v>0</v>
      </c>
      <c r="F413" s="41">
        <v>0</v>
      </c>
      <c r="G413" s="51"/>
      <c r="H413" s="51"/>
      <c r="I413" s="51"/>
      <c r="J413" s="51"/>
    </row>
    <row r="414" spans="1:10" ht="14.1" customHeight="1" x14ac:dyDescent="0.25">
      <c r="A414" s="51"/>
      <c r="B414" s="40" t="s">
        <v>93</v>
      </c>
      <c r="C414" s="41">
        <v>0</v>
      </c>
      <c r="D414" s="41">
        <v>0</v>
      </c>
      <c r="E414" s="41">
        <v>0</v>
      </c>
      <c r="F414" s="41">
        <v>0</v>
      </c>
      <c r="G414" s="51"/>
      <c r="H414" s="51"/>
      <c r="I414" s="51"/>
      <c r="J414" s="51"/>
    </row>
    <row r="415" spans="1:10" ht="14.1" customHeight="1" x14ac:dyDescent="0.25">
      <c r="A415" s="51"/>
      <c r="B415" s="40" t="s">
        <v>94</v>
      </c>
      <c r="C415" s="41">
        <v>0</v>
      </c>
      <c r="D415" s="41">
        <v>0</v>
      </c>
      <c r="E415" s="41">
        <v>0</v>
      </c>
      <c r="F415" s="41">
        <v>0</v>
      </c>
      <c r="G415" s="51"/>
      <c r="H415" s="51"/>
      <c r="I415" s="51"/>
      <c r="J415" s="51"/>
    </row>
    <row r="416" spans="1:10" ht="14.1" customHeight="1" x14ac:dyDescent="0.25">
      <c r="A416" s="51"/>
      <c r="B416" s="40" t="s">
        <v>95</v>
      </c>
      <c r="C416" s="41">
        <v>0</v>
      </c>
      <c r="D416" s="41">
        <v>0</v>
      </c>
      <c r="E416" s="41">
        <v>0</v>
      </c>
      <c r="F416" s="41">
        <v>0</v>
      </c>
      <c r="G416" s="51"/>
      <c r="H416" s="51"/>
      <c r="I416" s="51"/>
      <c r="J416" s="51"/>
    </row>
    <row r="417" spans="1:10" ht="14.1" customHeight="1" x14ac:dyDescent="0.25">
      <c r="A417" s="51"/>
      <c r="B417" s="40" t="s">
        <v>96</v>
      </c>
      <c r="C417" s="41">
        <v>0</v>
      </c>
      <c r="D417" s="41">
        <v>8278800</v>
      </c>
      <c r="E417" s="41">
        <v>0</v>
      </c>
      <c r="F417" s="41">
        <v>0</v>
      </c>
      <c r="G417" s="51"/>
      <c r="H417" s="51"/>
      <c r="I417" s="51"/>
      <c r="J417" s="51"/>
    </row>
    <row r="418" spans="1:10" ht="14.1" customHeight="1" x14ac:dyDescent="0.25">
      <c r="A418" s="51"/>
      <c r="B418" s="40" t="s">
        <v>83</v>
      </c>
      <c r="C418" s="41">
        <v>0</v>
      </c>
      <c r="D418" s="41">
        <v>8278800</v>
      </c>
      <c r="E418" s="41">
        <v>0</v>
      </c>
      <c r="F418" s="41">
        <v>0</v>
      </c>
      <c r="G418" s="51"/>
      <c r="H418" s="51"/>
      <c r="I418" s="51"/>
      <c r="J418" s="51"/>
    </row>
    <row r="419" spans="1:10" ht="14.1" customHeight="1" x14ac:dyDescent="0.25">
      <c r="A419" s="51"/>
      <c r="B419" s="40" t="s">
        <v>92</v>
      </c>
      <c r="C419" s="41">
        <v>0</v>
      </c>
      <c r="D419" s="41">
        <v>0</v>
      </c>
      <c r="E419" s="41">
        <v>0</v>
      </c>
      <c r="F419" s="41">
        <v>0</v>
      </c>
      <c r="G419" s="51"/>
      <c r="H419" s="51"/>
      <c r="I419" s="51"/>
      <c r="J419" s="51"/>
    </row>
    <row r="420" spans="1:10" ht="14.1" customHeight="1" x14ac:dyDescent="0.25">
      <c r="A420" s="51"/>
      <c r="B420" s="40" t="s">
        <v>93</v>
      </c>
      <c r="C420" s="41">
        <v>0</v>
      </c>
      <c r="D420" s="41">
        <v>0</v>
      </c>
      <c r="E420" s="41">
        <v>0</v>
      </c>
      <c r="F420" s="41">
        <v>0</v>
      </c>
      <c r="G420" s="51"/>
      <c r="H420" s="51"/>
      <c r="I420" s="51"/>
      <c r="J420" s="51"/>
    </row>
    <row r="421" spans="1:10" ht="14.1" customHeight="1" x14ac:dyDescent="0.25">
      <c r="A421" s="51"/>
      <c r="B421" s="40" t="s">
        <v>94</v>
      </c>
      <c r="C421" s="41">
        <v>0</v>
      </c>
      <c r="D421" s="41">
        <v>0</v>
      </c>
      <c r="E421" s="41">
        <v>0</v>
      </c>
      <c r="F421" s="41">
        <v>0</v>
      </c>
      <c r="G421" s="51"/>
      <c r="H421" s="51"/>
      <c r="I421" s="51"/>
      <c r="J421" s="51"/>
    </row>
    <row r="422" spans="1:10" ht="14.1" customHeight="1" x14ac:dyDescent="0.25">
      <c r="A422" s="51"/>
      <c r="B422" s="40" t="s">
        <v>95</v>
      </c>
      <c r="C422" s="41">
        <v>0</v>
      </c>
      <c r="D422" s="41">
        <v>0</v>
      </c>
      <c r="E422" s="41">
        <v>0</v>
      </c>
      <c r="F422" s="41">
        <v>0</v>
      </c>
      <c r="G422" s="51"/>
      <c r="H422" s="51"/>
      <c r="I422" s="51"/>
      <c r="J422" s="51"/>
    </row>
    <row r="423" spans="1:10" ht="14.1" customHeight="1" x14ac:dyDescent="0.25">
      <c r="A423" s="51"/>
      <c r="B423" s="40" t="s">
        <v>97</v>
      </c>
      <c r="C423" s="41">
        <v>0</v>
      </c>
      <c r="D423" s="41">
        <v>0</v>
      </c>
      <c r="E423" s="41">
        <v>0</v>
      </c>
      <c r="F423" s="41">
        <v>0</v>
      </c>
      <c r="G423" s="51"/>
      <c r="H423" s="51"/>
      <c r="I423" s="51"/>
      <c r="J423" s="51"/>
    </row>
    <row r="424" spans="1:10" ht="14.1" customHeight="1" x14ac:dyDescent="0.25">
      <c r="A424" s="51"/>
      <c r="B424" s="40" t="s">
        <v>83</v>
      </c>
      <c r="C424" s="41">
        <v>0</v>
      </c>
      <c r="D424" s="41">
        <v>0</v>
      </c>
      <c r="E424" s="41">
        <v>0</v>
      </c>
      <c r="F424" s="41">
        <v>0</v>
      </c>
      <c r="G424" s="51"/>
      <c r="H424" s="51"/>
      <c r="I424" s="51"/>
      <c r="J424" s="51"/>
    </row>
    <row r="425" spans="1:10" ht="14.1" customHeight="1" x14ac:dyDescent="0.25">
      <c r="A425" s="51"/>
      <c r="B425" s="40" t="s">
        <v>92</v>
      </c>
      <c r="C425" s="41">
        <v>0</v>
      </c>
      <c r="D425" s="41">
        <v>0</v>
      </c>
      <c r="E425" s="41">
        <v>0</v>
      </c>
      <c r="F425" s="41">
        <v>0</v>
      </c>
      <c r="G425" s="51"/>
      <c r="H425" s="51"/>
      <c r="I425" s="51"/>
      <c r="J425" s="51"/>
    </row>
    <row r="426" spans="1:10" ht="14.1" customHeight="1" x14ac:dyDescent="0.25">
      <c r="A426" s="51"/>
      <c r="B426" s="40" t="s">
        <v>93</v>
      </c>
      <c r="C426" s="41">
        <v>0</v>
      </c>
      <c r="D426" s="41">
        <v>0</v>
      </c>
      <c r="E426" s="41">
        <v>0</v>
      </c>
      <c r="F426" s="41">
        <v>0</v>
      </c>
      <c r="G426" s="51"/>
      <c r="H426" s="51"/>
      <c r="I426" s="51"/>
      <c r="J426" s="51"/>
    </row>
    <row r="427" spans="1:10" ht="14.1" customHeight="1" x14ac:dyDescent="0.25">
      <c r="A427" s="51"/>
      <c r="B427" s="40" t="s">
        <v>94</v>
      </c>
      <c r="C427" s="41">
        <v>0</v>
      </c>
      <c r="D427" s="41">
        <v>0</v>
      </c>
      <c r="E427" s="41">
        <v>0</v>
      </c>
      <c r="F427" s="41">
        <v>0</v>
      </c>
      <c r="G427" s="51"/>
      <c r="H427" s="51"/>
      <c r="I427" s="51"/>
      <c r="J427" s="51"/>
    </row>
    <row r="428" spans="1:10" ht="14.1" customHeight="1" x14ac:dyDescent="0.25">
      <c r="A428" s="51"/>
      <c r="B428" s="40" t="s">
        <v>95</v>
      </c>
      <c r="C428" s="41">
        <v>0</v>
      </c>
      <c r="D428" s="41">
        <v>0</v>
      </c>
      <c r="E428" s="41">
        <v>0</v>
      </c>
      <c r="F428" s="41">
        <v>0</v>
      </c>
      <c r="G428" s="51"/>
      <c r="H428" s="51"/>
      <c r="I428" s="51"/>
      <c r="J428" s="51"/>
    </row>
    <row r="429" spans="1:10" ht="14.1" customHeight="1" x14ac:dyDescent="0.25">
      <c r="A429" s="51"/>
      <c r="B429" s="40" t="s">
        <v>98</v>
      </c>
      <c r="C429" s="41">
        <v>0</v>
      </c>
      <c r="D429" s="41">
        <v>0</v>
      </c>
      <c r="E429" s="41">
        <v>0</v>
      </c>
      <c r="F429" s="41">
        <v>0</v>
      </c>
      <c r="G429" s="51"/>
      <c r="H429" s="51"/>
      <c r="I429" s="51"/>
      <c r="J429" s="51"/>
    </row>
    <row r="430" spans="1:10" ht="14.1" customHeight="1" x14ac:dyDescent="0.25">
      <c r="A430" s="51"/>
      <c r="B430" s="40" t="s">
        <v>99</v>
      </c>
      <c r="C430" s="41">
        <v>0</v>
      </c>
      <c r="D430" s="41">
        <v>0</v>
      </c>
      <c r="E430" s="41">
        <v>0</v>
      </c>
      <c r="F430" s="41">
        <v>0</v>
      </c>
      <c r="G430" s="51"/>
      <c r="H430" s="51"/>
      <c r="I430" s="51"/>
      <c r="J430" s="51"/>
    </row>
    <row r="431" spans="1:10" ht="14.1" customHeight="1" x14ac:dyDescent="0.25">
      <c r="A431" s="51"/>
      <c r="B431" s="36" t="s">
        <v>100</v>
      </c>
      <c r="C431" s="41">
        <v>0</v>
      </c>
      <c r="D431" s="41">
        <v>8278800</v>
      </c>
      <c r="E431" s="41">
        <v>0</v>
      </c>
      <c r="F431" s="41">
        <v>0</v>
      </c>
      <c r="G431" s="51"/>
      <c r="H431" s="51"/>
      <c r="I431" s="51"/>
      <c r="J431" s="51"/>
    </row>
    <row r="432" spans="1:10" ht="14.1" customHeight="1" x14ac:dyDescent="0.25">
      <c r="A432" s="51"/>
      <c r="B432" s="30" t="s">
        <v>50</v>
      </c>
      <c r="C432" s="1575" t="s">
        <v>2379</v>
      </c>
      <c r="D432" s="1576"/>
      <c r="E432" s="1576"/>
      <c r="F432" s="1576"/>
      <c r="G432" s="51"/>
      <c r="H432" s="51"/>
      <c r="I432" s="51"/>
      <c r="J432" s="51"/>
    </row>
    <row r="433" spans="1:10" ht="14.1" customHeight="1" x14ac:dyDescent="0.25">
      <c r="A433" s="51"/>
      <c r="B433" s="31" t="s">
        <v>52</v>
      </c>
      <c r="C433" s="1587" t="s">
        <v>2380</v>
      </c>
      <c r="D433" s="1588"/>
      <c r="E433" s="1588"/>
      <c r="F433" s="1588"/>
      <c r="G433" s="51"/>
      <c r="H433" s="51"/>
      <c r="I433" s="51"/>
      <c r="J433" s="51"/>
    </row>
    <row r="434" spans="1:10" ht="14.1" customHeight="1" x14ac:dyDescent="0.25">
      <c r="A434" s="51"/>
      <c r="B434" s="31" t="s">
        <v>54</v>
      </c>
      <c r="C434" s="1587" t="s">
        <v>2381</v>
      </c>
      <c r="D434" s="1588"/>
      <c r="E434" s="1588"/>
      <c r="F434" s="1588"/>
      <c r="G434" s="51"/>
      <c r="H434" s="51"/>
      <c r="I434" s="51"/>
      <c r="J434" s="51"/>
    </row>
    <row r="435" spans="1:10" ht="15" customHeight="1" x14ac:dyDescent="0.25">
      <c r="A435" s="51"/>
      <c r="B435" s="52"/>
      <c r="C435" s="33">
        <v>2023</v>
      </c>
      <c r="D435" s="33">
        <v>2024</v>
      </c>
      <c r="E435" s="33">
        <v>2025</v>
      </c>
      <c r="F435" s="33">
        <v>2026</v>
      </c>
      <c r="G435" s="51"/>
      <c r="H435" s="51"/>
      <c r="I435" s="51"/>
      <c r="J435" s="51"/>
    </row>
    <row r="436" spans="1:10" ht="15" customHeight="1" x14ac:dyDescent="0.25">
      <c r="A436" s="51"/>
      <c r="B436" s="53"/>
      <c r="C436" s="35" t="s">
        <v>17</v>
      </c>
      <c r="D436" s="35" t="s">
        <v>18</v>
      </c>
      <c r="E436" s="35" t="s">
        <v>18</v>
      </c>
      <c r="F436" s="35" t="s">
        <v>18</v>
      </c>
      <c r="G436" s="51"/>
      <c r="H436" s="51"/>
      <c r="I436" s="51"/>
      <c r="J436" s="51"/>
    </row>
    <row r="437" spans="1:10" ht="14.1" customHeight="1" x14ac:dyDescent="0.25">
      <c r="A437" s="51"/>
      <c r="B437" s="38" t="s">
        <v>56</v>
      </c>
      <c r="C437" s="39" t="s">
        <v>75</v>
      </c>
      <c r="D437" s="39" t="s">
        <v>75</v>
      </c>
      <c r="E437" s="39" t="s">
        <v>75</v>
      </c>
      <c r="F437" s="39" t="s">
        <v>128</v>
      </c>
      <c r="G437" s="51"/>
      <c r="H437" s="51"/>
      <c r="I437" s="51"/>
      <c r="J437" s="51"/>
    </row>
    <row r="438" spans="1:10" ht="14.1" customHeight="1" x14ac:dyDescent="0.25">
      <c r="A438" s="51"/>
      <c r="B438" s="38" t="s">
        <v>59</v>
      </c>
      <c r="C438" s="39" t="s">
        <v>75</v>
      </c>
      <c r="D438" s="39" t="s">
        <v>75</v>
      </c>
      <c r="E438" s="39" t="s">
        <v>75</v>
      </c>
      <c r="F438" s="39" t="s">
        <v>2382</v>
      </c>
      <c r="G438" s="51"/>
      <c r="H438" s="51"/>
      <c r="I438" s="51"/>
      <c r="J438" s="51"/>
    </row>
    <row r="439" spans="1:10" ht="14.1" customHeight="1" x14ac:dyDescent="0.25">
      <c r="A439" s="51"/>
      <c r="B439" s="38" t="s">
        <v>63</v>
      </c>
      <c r="C439" s="39" t="s">
        <v>75</v>
      </c>
      <c r="D439" s="39" t="s">
        <v>75</v>
      </c>
      <c r="E439" s="39" t="s">
        <v>75</v>
      </c>
      <c r="F439" s="39" t="s">
        <v>2382</v>
      </c>
      <c r="G439" s="51"/>
      <c r="H439" s="51"/>
      <c r="I439" s="51"/>
      <c r="J439" s="51"/>
    </row>
    <row r="440" spans="1:10" ht="14.1" customHeight="1" x14ac:dyDescent="0.25">
      <c r="A440" s="51"/>
      <c r="B440" s="38" t="s">
        <v>68</v>
      </c>
      <c r="C440" s="39" t="s">
        <v>69</v>
      </c>
      <c r="D440" s="39" t="s">
        <v>69</v>
      </c>
      <c r="E440" s="39" t="s">
        <v>69</v>
      </c>
      <c r="F440" s="39" t="s">
        <v>69</v>
      </c>
      <c r="G440" s="51"/>
      <c r="H440" s="51"/>
      <c r="I440" s="51"/>
      <c r="J440" s="51"/>
    </row>
    <row r="441" spans="1:10" ht="14.1" customHeight="1" x14ac:dyDescent="0.25">
      <c r="A441" s="51"/>
      <c r="B441" s="38" t="s">
        <v>73</v>
      </c>
      <c r="C441" s="39" t="s">
        <v>69</v>
      </c>
      <c r="D441" s="39" t="s">
        <v>69</v>
      </c>
      <c r="E441" s="39" t="s">
        <v>69</v>
      </c>
      <c r="F441" s="39" t="s">
        <v>69</v>
      </c>
      <c r="G441" s="51"/>
      <c r="H441" s="51"/>
      <c r="I441" s="51"/>
      <c r="J441" s="51"/>
    </row>
    <row r="442" spans="1:10" ht="14.1" customHeight="1" x14ac:dyDescent="0.25">
      <c r="A442" s="51"/>
      <c r="B442" s="38" t="s">
        <v>77</v>
      </c>
      <c r="C442" s="39" t="s">
        <v>69</v>
      </c>
      <c r="D442" s="39" t="s">
        <v>69</v>
      </c>
      <c r="E442" s="39" t="s">
        <v>69</v>
      </c>
      <c r="F442" s="39" t="s">
        <v>69</v>
      </c>
      <c r="G442" s="51"/>
      <c r="H442" s="51"/>
      <c r="I442" s="51"/>
      <c r="J442" s="51"/>
    </row>
    <row r="443" spans="1:10" ht="14.1" customHeight="1" x14ac:dyDescent="0.25">
      <c r="A443" s="51"/>
      <c r="B443" s="1589" t="s">
        <v>81</v>
      </c>
      <c r="C443" s="1590"/>
      <c r="D443" s="1590"/>
      <c r="E443" s="1590"/>
      <c r="F443" s="1590"/>
      <c r="G443" s="51"/>
      <c r="H443" s="51"/>
      <c r="I443" s="51"/>
      <c r="J443" s="51"/>
    </row>
    <row r="444" spans="1:10" ht="14.1" customHeight="1" x14ac:dyDescent="0.25">
      <c r="A444" s="51"/>
      <c r="B444" s="52"/>
      <c r="C444" s="33">
        <v>2023</v>
      </c>
      <c r="D444" s="33">
        <v>2024</v>
      </c>
      <c r="E444" s="33">
        <v>2025</v>
      </c>
      <c r="F444" s="33">
        <v>2026</v>
      </c>
      <c r="G444" s="51"/>
      <c r="H444" s="51"/>
      <c r="I444" s="51"/>
      <c r="J444" s="51"/>
    </row>
    <row r="445" spans="1:10" ht="14.1" customHeight="1" x14ac:dyDescent="0.25">
      <c r="A445" s="51"/>
      <c r="B445" s="53"/>
      <c r="C445" s="35" t="s">
        <v>17</v>
      </c>
      <c r="D445" s="35" t="s">
        <v>18</v>
      </c>
      <c r="E445" s="35" t="s">
        <v>18</v>
      </c>
      <c r="F445" s="35" t="s">
        <v>18</v>
      </c>
      <c r="G445" s="51"/>
      <c r="H445" s="51"/>
      <c r="I445" s="51"/>
      <c r="J445" s="51"/>
    </row>
    <row r="446" spans="1:10" ht="14.1" customHeight="1" x14ac:dyDescent="0.25">
      <c r="A446" s="51"/>
      <c r="B446" s="40" t="s">
        <v>82</v>
      </c>
      <c r="C446" s="41">
        <v>0</v>
      </c>
      <c r="D446" s="41">
        <v>0</v>
      </c>
      <c r="E446" s="41">
        <v>0</v>
      </c>
      <c r="F446" s="41">
        <v>0</v>
      </c>
      <c r="G446" s="51"/>
      <c r="H446" s="51"/>
      <c r="I446" s="51"/>
      <c r="J446" s="51"/>
    </row>
    <row r="447" spans="1:10" ht="14.1" customHeight="1" x14ac:dyDescent="0.25">
      <c r="A447" s="51"/>
      <c r="B447" s="40" t="s">
        <v>83</v>
      </c>
      <c r="C447" s="41">
        <v>0</v>
      </c>
      <c r="D447" s="41">
        <v>0</v>
      </c>
      <c r="E447" s="41">
        <v>0</v>
      </c>
      <c r="F447" s="41">
        <v>0</v>
      </c>
      <c r="G447" s="51"/>
      <c r="H447" s="51"/>
      <c r="I447" s="51"/>
      <c r="J447" s="51"/>
    </row>
    <row r="448" spans="1:10" ht="14.1" customHeight="1" x14ac:dyDescent="0.25">
      <c r="A448" s="51"/>
      <c r="B448" s="40" t="s">
        <v>84</v>
      </c>
      <c r="C448" s="41">
        <v>0</v>
      </c>
      <c r="D448" s="41">
        <v>0</v>
      </c>
      <c r="E448" s="41">
        <v>0</v>
      </c>
      <c r="F448" s="41">
        <v>0</v>
      </c>
      <c r="G448" s="51"/>
      <c r="H448" s="51"/>
      <c r="I448" s="51"/>
      <c r="J448" s="51"/>
    </row>
    <row r="449" spans="1:10" ht="14.1" customHeight="1" x14ac:dyDescent="0.25">
      <c r="A449" s="51"/>
      <c r="B449" s="40" t="s">
        <v>85</v>
      </c>
      <c r="C449" s="41">
        <v>0</v>
      </c>
      <c r="D449" s="41">
        <v>0</v>
      </c>
      <c r="E449" s="41">
        <v>0</v>
      </c>
      <c r="F449" s="41">
        <v>0</v>
      </c>
      <c r="G449" s="51"/>
      <c r="H449" s="51"/>
      <c r="I449" s="51"/>
      <c r="J449" s="51"/>
    </row>
    <row r="450" spans="1:10" ht="14.1" customHeight="1" x14ac:dyDescent="0.25">
      <c r="A450" s="51"/>
      <c r="B450" s="40" t="s">
        <v>83</v>
      </c>
      <c r="C450" s="41">
        <v>0</v>
      </c>
      <c r="D450" s="41">
        <v>0</v>
      </c>
      <c r="E450" s="41">
        <v>0</v>
      </c>
      <c r="F450" s="41">
        <v>0</v>
      </c>
      <c r="G450" s="51"/>
      <c r="H450" s="51"/>
      <c r="I450" s="51"/>
      <c r="J450" s="51"/>
    </row>
    <row r="451" spans="1:10" ht="14.1" customHeight="1" x14ac:dyDescent="0.25">
      <c r="A451" s="51"/>
      <c r="B451" s="40" t="s">
        <v>84</v>
      </c>
      <c r="C451" s="41">
        <v>0</v>
      </c>
      <c r="D451" s="41">
        <v>0</v>
      </c>
      <c r="E451" s="41">
        <v>0</v>
      </c>
      <c r="F451" s="41">
        <v>0</v>
      </c>
      <c r="G451" s="51"/>
      <c r="H451" s="51"/>
      <c r="I451" s="51"/>
      <c r="J451" s="51"/>
    </row>
    <row r="452" spans="1:10" ht="14.1" customHeight="1" x14ac:dyDescent="0.25">
      <c r="A452" s="51"/>
      <c r="B452" s="40" t="s">
        <v>86</v>
      </c>
      <c r="C452" s="41">
        <v>0</v>
      </c>
      <c r="D452" s="41">
        <v>0</v>
      </c>
      <c r="E452" s="41">
        <v>0</v>
      </c>
      <c r="F452" s="41">
        <v>0</v>
      </c>
      <c r="G452" s="51"/>
      <c r="H452" s="51"/>
      <c r="I452" s="51"/>
      <c r="J452" s="51"/>
    </row>
    <row r="453" spans="1:10" ht="14.1" customHeight="1" x14ac:dyDescent="0.25">
      <c r="A453" s="51"/>
      <c r="B453" s="40" t="s">
        <v>83</v>
      </c>
      <c r="C453" s="41">
        <v>0</v>
      </c>
      <c r="D453" s="41">
        <v>0</v>
      </c>
      <c r="E453" s="41">
        <v>0</v>
      </c>
      <c r="F453" s="41">
        <v>0</v>
      </c>
      <c r="G453" s="51"/>
      <c r="H453" s="51"/>
      <c r="I453" s="51"/>
      <c r="J453" s="51"/>
    </row>
    <row r="454" spans="1:10" ht="14.1" customHeight="1" x14ac:dyDescent="0.25">
      <c r="A454" s="51"/>
      <c r="B454" s="40" t="s">
        <v>84</v>
      </c>
      <c r="C454" s="41">
        <v>0</v>
      </c>
      <c r="D454" s="41">
        <v>0</v>
      </c>
      <c r="E454" s="41">
        <v>0</v>
      </c>
      <c r="F454" s="41">
        <v>0</v>
      </c>
      <c r="G454" s="51"/>
      <c r="H454" s="51"/>
      <c r="I454" s="51"/>
      <c r="J454" s="51"/>
    </row>
    <row r="455" spans="1:10" ht="14.1" customHeight="1" x14ac:dyDescent="0.25">
      <c r="A455" s="51"/>
      <c r="B455" s="40" t="s">
        <v>87</v>
      </c>
      <c r="C455" s="41">
        <v>0</v>
      </c>
      <c r="D455" s="41">
        <v>0</v>
      </c>
      <c r="E455" s="41">
        <v>0</v>
      </c>
      <c r="F455" s="41">
        <v>0</v>
      </c>
      <c r="G455" s="51"/>
      <c r="H455" s="51"/>
      <c r="I455" s="51"/>
      <c r="J455" s="51"/>
    </row>
    <row r="456" spans="1:10" ht="14.1" customHeight="1" x14ac:dyDescent="0.25">
      <c r="A456" s="51"/>
      <c r="B456" s="40" t="s">
        <v>83</v>
      </c>
      <c r="C456" s="41">
        <v>0</v>
      </c>
      <c r="D456" s="41">
        <v>0</v>
      </c>
      <c r="E456" s="41">
        <v>0</v>
      </c>
      <c r="F456" s="41">
        <v>0</v>
      </c>
      <c r="G456" s="51"/>
      <c r="H456" s="51"/>
      <c r="I456" s="51"/>
      <c r="J456" s="51"/>
    </row>
    <row r="457" spans="1:10" ht="14.1" customHeight="1" x14ac:dyDescent="0.25">
      <c r="A457" s="51"/>
      <c r="B457" s="40" t="s">
        <v>84</v>
      </c>
      <c r="C457" s="41">
        <v>0</v>
      </c>
      <c r="D457" s="41">
        <v>0</v>
      </c>
      <c r="E457" s="41">
        <v>0</v>
      </c>
      <c r="F457" s="41">
        <v>0</v>
      </c>
      <c r="G457" s="51"/>
      <c r="H457" s="51"/>
      <c r="I457" s="51"/>
      <c r="J457" s="51"/>
    </row>
    <row r="458" spans="1:10" ht="14.1" customHeight="1" x14ac:dyDescent="0.25">
      <c r="A458" s="51"/>
      <c r="B458" s="40" t="s">
        <v>88</v>
      </c>
      <c r="C458" s="41">
        <v>0</v>
      </c>
      <c r="D458" s="41">
        <v>0</v>
      </c>
      <c r="E458" s="41">
        <v>0</v>
      </c>
      <c r="F458" s="41">
        <v>0</v>
      </c>
      <c r="G458" s="51"/>
      <c r="H458" s="51"/>
      <c r="I458" s="51"/>
      <c r="J458" s="51"/>
    </row>
    <row r="459" spans="1:10" ht="14.1" customHeight="1" x14ac:dyDescent="0.25">
      <c r="A459" s="51"/>
      <c r="B459" s="40" t="s">
        <v>83</v>
      </c>
      <c r="C459" s="41">
        <v>0</v>
      </c>
      <c r="D459" s="41">
        <v>0</v>
      </c>
      <c r="E459" s="41">
        <v>0</v>
      </c>
      <c r="F459" s="41">
        <v>0</v>
      </c>
      <c r="G459" s="51"/>
      <c r="H459" s="51"/>
      <c r="I459" s="51"/>
      <c r="J459" s="51"/>
    </row>
    <row r="460" spans="1:10" ht="14.1" customHeight="1" x14ac:dyDescent="0.25">
      <c r="A460" s="51"/>
      <c r="B460" s="40" t="s">
        <v>84</v>
      </c>
      <c r="C460" s="41">
        <v>0</v>
      </c>
      <c r="D460" s="41">
        <v>0</v>
      </c>
      <c r="E460" s="41">
        <v>0</v>
      </c>
      <c r="F460" s="41">
        <v>0</v>
      </c>
      <c r="G460" s="51"/>
      <c r="H460" s="51"/>
      <c r="I460" s="51"/>
      <c r="J460" s="51"/>
    </row>
    <row r="461" spans="1:10" ht="14.1" customHeight="1" x14ac:dyDescent="0.25">
      <c r="A461" s="51"/>
      <c r="B461" s="40" t="s">
        <v>89</v>
      </c>
      <c r="C461" s="41">
        <v>0</v>
      </c>
      <c r="D461" s="41">
        <v>0</v>
      </c>
      <c r="E461" s="41">
        <v>0</v>
      </c>
      <c r="F461" s="41">
        <v>0</v>
      </c>
      <c r="G461" s="51"/>
      <c r="H461" s="51"/>
      <c r="I461" s="51"/>
      <c r="J461" s="51"/>
    </row>
    <row r="462" spans="1:10" ht="14.1" customHeight="1" x14ac:dyDescent="0.25">
      <c r="A462" s="51"/>
      <c r="B462" s="40" t="s">
        <v>83</v>
      </c>
      <c r="C462" s="41">
        <v>0</v>
      </c>
      <c r="D462" s="41">
        <v>0</v>
      </c>
      <c r="E462" s="41">
        <v>0</v>
      </c>
      <c r="F462" s="41">
        <v>0</v>
      </c>
      <c r="G462" s="51"/>
      <c r="H462" s="51"/>
      <c r="I462" s="51"/>
      <c r="J462" s="51"/>
    </row>
    <row r="463" spans="1:10" ht="14.1" customHeight="1" x14ac:dyDescent="0.25">
      <c r="A463" s="51"/>
      <c r="B463" s="40" t="s">
        <v>84</v>
      </c>
      <c r="C463" s="41">
        <v>0</v>
      </c>
      <c r="D463" s="41">
        <v>0</v>
      </c>
      <c r="E463" s="41">
        <v>0</v>
      </c>
      <c r="F463" s="41">
        <v>0</v>
      </c>
      <c r="G463" s="51"/>
      <c r="H463" s="51"/>
      <c r="I463" s="51"/>
      <c r="J463" s="51"/>
    </row>
    <row r="464" spans="1:10" ht="14.1" customHeight="1" x14ac:dyDescent="0.25">
      <c r="A464" s="51"/>
      <c r="B464" s="40" t="s">
        <v>90</v>
      </c>
      <c r="C464" s="41">
        <v>0</v>
      </c>
      <c r="D464" s="41">
        <v>0</v>
      </c>
      <c r="E464" s="41">
        <v>0</v>
      </c>
      <c r="F464" s="41">
        <v>0</v>
      </c>
      <c r="G464" s="51"/>
      <c r="H464" s="51"/>
      <c r="I464" s="51"/>
      <c r="J464" s="51"/>
    </row>
    <row r="465" spans="1:10" ht="14.1" customHeight="1" x14ac:dyDescent="0.25">
      <c r="A465" s="51"/>
      <c r="B465" s="40" t="s">
        <v>83</v>
      </c>
      <c r="C465" s="41">
        <v>0</v>
      </c>
      <c r="D465" s="41">
        <v>0</v>
      </c>
      <c r="E465" s="41">
        <v>0</v>
      </c>
      <c r="F465" s="41">
        <v>0</v>
      </c>
      <c r="G465" s="51"/>
      <c r="H465" s="51"/>
      <c r="I465" s="51"/>
      <c r="J465" s="51"/>
    </row>
    <row r="466" spans="1:10" ht="14.1" customHeight="1" x14ac:dyDescent="0.25">
      <c r="A466" s="51"/>
      <c r="B466" s="40" t="s">
        <v>84</v>
      </c>
      <c r="C466" s="41">
        <v>0</v>
      </c>
      <c r="D466" s="41">
        <v>0</v>
      </c>
      <c r="E466" s="41">
        <v>0</v>
      </c>
      <c r="F466" s="41">
        <v>0</v>
      </c>
      <c r="G466" s="51"/>
      <c r="H466" s="51"/>
      <c r="I466" s="51"/>
      <c r="J466" s="51"/>
    </row>
    <row r="467" spans="1:10" ht="14.1" customHeight="1" x14ac:dyDescent="0.25">
      <c r="A467" s="51"/>
      <c r="B467" s="40" t="s">
        <v>91</v>
      </c>
      <c r="C467" s="41">
        <v>0</v>
      </c>
      <c r="D467" s="41">
        <v>0</v>
      </c>
      <c r="E467" s="41">
        <v>0</v>
      </c>
      <c r="F467" s="41">
        <v>0</v>
      </c>
      <c r="G467" s="51"/>
      <c r="H467" s="51"/>
      <c r="I467" s="51"/>
      <c r="J467" s="51"/>
    </row>
    <row r="468" spans="1:10" ht="14.1" customHeight="1" x14ac:dyDescent="0.25">
      <c r="A468" s="51"/>
      <c r="B468" s="40" t="s">
        <v>83</v>
      </c>
      <c r="C468" s="41">
        <v>0</v>
      </c>
      <c r="D468" s="41">
        <v>0</v>
      </c>
      <c r="E468" s="41">
        <v>0</v>
      </c>
      <c r="F468" s="41">
        <v>0</v>
      </c>
      <c r="G468" s="51"/>
      <c r="H468" s="51"/>
      <c r="I468" s="51"/>
      <c r="J468" s="51"/>
    </row>
    <row r="469" spans="1:10" ht="14.1" customHeight="1" x14ac:dyDescent="0.25">
      <c r="A469" s="51"/>
      <c r="B469" s="40" t="s">
        <v>92</v>
      </c>
      <c r="C469" s="41">
        <v>0</v>
      </c>
      <c r="D469" s="41">
        <v>0</v>
      </c>
      <c r="E469" s="41">
        <v>0</v>
      </c>
      <c r="F469" s="41">
        <v>0</v>
      </c>
      <c r="G469" s="51"/>
      <c r="H469" s="51"/>
      <c r="I469" s="51"/>
      <c r="J469" s="51"/>
    </row>
    <row r="470" spans="1:10" ht="14.1" customHeight="1" x14ac:dyDescent="0.25">
      <c r="A470" s="51"/>
      <c r="B470" s="40" t="s">
        <v>93</v>
      </c>
      <c r="C470" s="41">
        <v>0</v>
      </c>
      <c r="D470" s="41">
        <v>0</v>
      </c>
      <c r="E470" s="41">
        <v>0</v>
      </c>
      <c r="F470" s="41">
        <v>0</v>
      </c>
      <c r="G470" s="51"/>
      <c r="H470" s="51"/>
      <c r="I470" s="51"/>
      <c r="J470" s="51"/>
    </row>
    <row r="471" spans="1:10" ht="14.1" customHeight="1" x14ac:dyDescent="0.25">
      <c r="A471" s="51"/>
      <c r="B471" s="40" t="s">
        <v>94</v>
      </c>
      <c r="C471" s="41">
        <v>0</v>
      </c>
      <c r="D471" s="41">
        <v>0</v>
      </c>
      <c r="E471" s="41">
        <v>0</v>
      </c>
      <c r="F471" s="41">
        <v>0</v>
      </c>
      <c r="G471" s="51"/>
      <c r="H471" s="51"/>
      <c r="I471" s="51"/>
      <c r="J471" s="51"/>
    </row>
    <row r="472" spans="1:10" ht="14.1" customHeight="1" x14ac:dyDescent="0.25">
      <c r="A472" s="51"/>
      <c r="B472" s="40" t="s">
        <v>95</v>
      </c>
      <c r="C472" s="41">
        <v>0</v>
      </c>
      <c r="D472" s="41">
        <v>0</v>
      </c>
      <c r="E472" s="41">
        <v>0</v>
      </c>
      <c r="F472" s="41">
        <v>0</v>
      </c>
      <c r="G472" s="51"/>
      <c r="H472" s="51"/>
      <c r="I472" s="51"/>
      <c r="J472" s="51"/>
    </row>
    <row r="473" spans="1:10" ht="14.1" customHeight="1" x14ac:dyDescent="0.25">
      <c r="A473" s="51"/>
      <c r="B473" s="40" t="s">
        <v>96</v>
      </c>
      <c r="C473" s="41">
        <v>0</v>
      </c>
      <c r="D473" s="41">
        <v>0</v>
      </c>
      <c r="E473" s="41">
        <v>0</v>
      </c>
      <c r="F473" s="41">
        <v>47500000</v>
      </c>
      <c r="G473" s="51"/>
      <c r="H473" s="51"/>
      <c r="I473" s="51"/>
      <c r="J473" s="51"/>
    </row>
    <row r="474" spans="1:10" ht="14.1" customHeight="1" x14ac:dyDescent="0.25">
      <c r="A474" s="51"/>
      <c r="B474" s="40" t="s">
        <v>83</v>
      </c>
      <c r="C474" s="41">
        <v>0</v>
      </c>
      <c r="D474" s="41">
        <v>0</v>
      </c>
      <c r="E474" s="41">
        <v>0</v>
      </c>
      <c r="F474" s="41">
        <v>47500000</v>
      </c>
      <c r="G474" s="51"/>
      <c r="H474" s="51"/>
      <c r="I474" s="51"/>
      <c r="J474" s="51"/>
    </row>
    <row r="475" spans="1:10" ht="14.1" customHeight="1" x14ac:dyDescent="0.25">
      <c r="A475" s="51"/>
      <c r="B475" s="40" t="s">
        <v>92</v>
      </c>
      <c r="C475" s="41">
        <v>0</v>
      </c>
      <c r="D475" s="41">
        <v>0</v>
      </c>
      <c r="E475" s="41">
        <v>0</v>
      </c>
      <c r="F475" s="41">
        <v>0</v>
      </c>
      <c r="G475" s="51"/>
      <c r="H475" s="51"/>
      <c r="I475" s="51"/>
      <c r="J475" s="51"/>
    </row>
    <row r="476" spans="1:10" ht="14.1" customHeight="1" x14ac:dyDescent="0.25">
      <c r="A476" s="51"/>
      <c r="B476" s="40" t="s">
        <v>93</v>
      </c>
      <c r="C476" s="41">
        <v>0</v>
      </c>
      <c r="D476" s="41">
        <v>0</v>
      </c>
      <c r="E476" s="41">
        <v>0</v>
      </c>
      <c r="F476" s="41">
        <v>0</v>
      </c>
      <c r="G476" s="51"/>
      <c r="H476" s="51"/>
      <c r="I476" s="51"/>
      <c r="J476" s="51"/>
    </row>
    <row r="477" spans="1:10" ht="14.1" customHeight="1" x14ac:dyDescent="0.25">
      <c r="A477" s="51"/>
      <c r="B477" s="40" t="s">
        <v>94</v>
      </c>
      <c r="C477" s="41">
        <v>0</v>
      </c>
      <c r="D477" s="41">
        <v>0</v>
      </c>
      <c r="E477" s="41">
        <v>0</v>
      </c>
      <c r="F477" s="41">
        <v>0</v>
      </c>
      <c r="G477" s="51"/>
      <c r="H477" s="51"/>
      <c r="I477" s="51"/>
      <c r="J477" s="51"/>
    </row>
    <row r="478" spans="1:10" ht="14.1" customHeight="1" x14ac:dyDescent="0.25">
      <c r="A478" s="51"/>
      <c r="B478" s="40" t="s">
        <v>95</v>
      </c>
      <c r="C478" s="41">
        <v>0</v>
      </c>
      <c r="D478" s="41">
        <v>0</v>
      </c>
      <c r="E478" s="41">
        <v>0</v>
      </c>
      <c r="F478" s="41">
        <v>0</v>
      </c>
      <c r="G478" s="51"/>
      <c r="H478" s="51"/>
      <c r="I478" s="51"/>
      <c r="J478" s="51"/>
    </row>
    <row r="479" spans="1:10" ht="14.1" customHeight="1" x14ac:dyDescent="0.25">
      <c r="A479" s="51"/>
      <c r="B479" s="40" t="s">
        <v>97</v>
      </c>
      <c r="C479" s="41">
        <v>0</v>
      </c>
      <c r="D479" s="41">
        <v>0</v>
      </c>
      <c r="E479" s="41">
        <v>0</v>
      </c>
      <c r="F479" s="41">
        <v>0</v>
      </c>
      <c r="G479" s="51"/>
      <c r="H479" s="51"/>
      <c r="I479" s="51"/>
      <c r="J479" s="51"/>
    </row>
    <row r="480" spans="1:10" ht="14.1" customHeight="1" x14ac:dyDescent="0.25">
      <c r="A480" s="51"/>
      <c r="B480" s="40" t="s">
        <v>83</v>
      </c>
      <c r="C480" s="41">
        <v>0</v>
      </c>
      <c r="D480" s="41">
        <v>0</v>
      </c>
      <c r="E480" s="41">
        <v>0</v>
      </c>
      <c r="F480" s="41">
        <v>0</v>
      </c>
      <c r="G480" s="51"/>
      <c r="H480" s="51"/>
      <c r="I480" s="51"/>
      <c r="J480" s="51"/>
    </row>
    <row r="481" spans="1:10" ht="14.1" customHeight="1" x14ac:dyDescent="0.25">
      <c r="A481" s="51"/>
      <c r="B481" s="40" t="s">
        <v>92</v>
      </c>
      <c r="C481" s="41">
        <v>0</v>
      </c>
      <c r="D481" s="41">
        <v>0</v>
      </c>
      <c r="E481" s="41">
        <v>0</v>
      </c>
      <c r="F481" s="41">
        <v>0</v>
      </c>
      <c r="G481" s="51"/>
      <c r="H481" s="51"/>
      <c r="I481" s="51"/>
      <c r="J481" s="51"/>
    </row>
    <row r="482" spans="1:10" ht="14.1" customHeight="1" x14ac:dyDescent="0.25">
      <c r="A482" s="51"/>
      <c r="B482" s="40" t="s">
        <v>93</v>
      </c>
      <c r="C482" s="41">
        <v>0</v>
      </c>
      <c r="D482" s="41">
        <v>0</v>
      </c>
      <c r="E482" s="41">
        <v>0</v>
      </c>
      <c r="F482" s="41">
        <v>0</v>
      </c>
      <c r="G482" s="51"/>
      <c r="H482" s="51"/>
      <c r="I482" s="51"/>
      <c r="J482" s="51"/>
    </row>
    <row r="483" spans="1:10" ht="14.1" customHeight="1" x14ac:dyDescent="0.25">
      <c r="A483" s="51"/>
      <c r="B483" s="40" t="s">
        <v>94</v>
      </c>
      <c r="C483" s="41">
        <v>0</v>
      </c>
      <c r="D483" s="41">
        <v>0</v>
      </c>
      <c r="E483" s="41">
        <v>0</v>
      </c>
      <c r="F483" s="41">
        <v>0</v>
      </c>
      <c r="G483" s="51"/>
      <c r="H483" s="51"/>
      <c r="I483" s="51"/>
      <c r="J483" s="51"/>
    </row>
    <row r="484" spans="1:10" ht="14.1" customHeight="1" x14ac:dyDescent="0.25">
      <c r="A484" s="51"/>
      <c r="B484" s="40" t="s">
        <v>95</v>
      </c>
      <c r="C484" s="41">
        <v>0</v>
      </c>
      <c r="D484" s="41">
        <v>0</v>
      </c>
      <c r="E484" s="41">
        <v>0</v>
      </c>
      <c r="F484" s="41">
        <v>0</v>
      </c>
      <c r="G484" s="51"/>
      <c r="H484" s="51"/>
      <c r="I484" s="51"/>
      <c r="J484" s="51"/>
    </row>
    <row r="485" spans="1:10" ht="14.1" customHeight="1" x14ac:dyDescent="0.25">
      <c r="A485" s="51"/>
      <c r="B485" s="40" t="s">
        <v>98</v>
      </c>
      <c r="C485" s="41">
        <v>0</v>
      </c>
      <c r="D485" s="41">
        <v>0</v>
      </c>
      <c r="E485" s="41">
        <v>0</v>
      </c>
      <c r="F485" s="41">
        <v>0</v>
      </c>
      <c r="G485" s="51"/>
      <c r="H485" s="51"/>
      <c r="I485" s="51"/>
      <c r="J485" s="51"/>
    </row>
    <row r="486" spans="1:10" ht="14.1" customHeight="1" x14ac:dyDescent="0.25">
      <c r="A486" s="51"/>
      <c r="B486" s="40" t="s">
        <v>99</v>
      </c>
      <c r="C486" s="41">
        <v>0</v>
      </c>
      <c r="D486" s="41">
        <v>0</v>
      </c>
      <c r="E486" s="41">
        <v>0</v>
      </c>
      <c r="F486" s="41">
        <v>0</v>
      </c>
      <c r="G486" s="51"/>
      <c r="H486" s="51"/>
      <c r="I486" s="51"/>
      <c r="J486" s="51"/>
    </row>
    <row r="487" spans="1:10" ht="14.1" customHeight="1" x14ac:dyDescent="0.25">
      <c r="A487" s="51"/>
      <c r="B487" s="36" t="s">
        <v>100</v>
      </c>
      <c r="C487" s="41">
        <v>0</v>
      </c>
      <c r="D487" s="41">
        <v>0</v>
      </c>
      <c r="E487" s="41">
        <v>0</v>
      </c>
      <c r="F487" s="41">
        <v>47500000</v>
      </c>
      <c r="G487" s="51"/>
      <c r="H487" s="51"/>
      <c r="I487" s="51"/>
      <c r="J487" s="51"/>
    </row>
    <row r="488" spans="1:10" ht="14.1" customHeight="1" x14ac:dyDescent="0.25">
      <c r="A488" s="51"/>
      <c r="B488" s="30" t="s">
        <v>50</v>
      </c>
      <c r="C488" s="1575" t="s">
        <v>2383</v>
      </c>
      <c r="D488" s="1576"/>
      <c r="E488" s="1576"/>
      <c r="F488" s="1576"/>
      <c r="G488" s="51"/>
      <c r="H488" s="51"/>
      <c r="I488" s="51"/>
      <c r="J488" s="51"/>
    </row>
    <row r="489" spans="1:10" ht="14.1" customHeight="1" x14ac:dyDescent="0.25">
      <c r="A489" s="51"/>
      <c r="B489" s="31" t="s">
        <v>52</v>
      </c>
      <c r="C489" s="1587" t="s">
        <v>2384</v>
      </c>
      <c r="D489" s="1588"/>
      <c r="E489" s="1588"/>
      <c r="F489" s="1588"/>
      <c r="G489" s="51"/>
      <c r="H489" s="51"/>
      <c r="I489" s="51"/>
      <c r="J489" s="51"/>
    </row>
    <row r="490" spans="1:10" ht="14.1" customHeight="1" x14ac:dyDescent="0.25">
      <c r="A490" s="51"/>
      <c r="B490" s="31" t="s">
        <v>54</v>
      </c>
      <c r="C490" s="1587" t="s">
        <v>1543</v>
      </c>
      <c r="D490" s="1588"/>
      <c r="E490" s="1588"/>
      <c r="F490" s="1588"/>
      <c r="G490" s="51"/>
      <c r="H490" s="51"/>
      <c r="I490" s="51"/>
      <c r="J490" s="51"/>
    </row>
    <row r="491" spans="1:10" ht="15" customHeight="1" x14ac:dyDescent="0.25">
      <c r="A491" s="51"/>
      <c r="B491" s="52"/>
      <c r="C491" s="33">
        <v>2023</v>
      </c>
      <c r="D491" s="33">
        <v>2024</v>
      </c>
      <c r="E491" s="33">
        <v>2025</v>
      </c>
      <c r="F491" s="33">
        <v>2026</v>
      </c>
      <c r="G491" s="51"/>
      <c r="H491" s="51"/>
      <c r="I491" s="51"/>
      <c r="J491" s="51"/>
    </row>
    <row r="492" spans="1:10" ht="15" customHeight="1" x14ac:dyDescent="0.25">
      <c r="A492" s="51"/>
      <c r="B492" s="53"/>
      <c r="C492" s="35" t="s">
        <v>17</v>
      </c>
      <c r="D492" s="35" t="s">
        <v>18</v>
      </c>
      <c r="E492" s="35" t="s">
        <v>18</v>
      </c>
      <c r="F492" s="35" t="s">
        <v>18</v>
      </c>
      <c r="G492" s="51"/>
      <c r="H492" s="51"/>
      <c r="I492" s="51"/>
      <c r="J492" s="51"/>
    </row>
    <row r="493" spans="1:10" ht="14.1" customHeight="1" x14ac:dyDescent="0.25">
      <c r="A493" s="51"/>
      <c r="B493" s="38" t="s">
        <v>56</v>
      </c>
      <c r="C493" s="39" t="s">
        <v>75</v>
      </c>
      <c r="D493" s="39" t="s">
        <v>75</v>
      </c>
      <c r="E493" s="39" t="s">
        <v>718</v>
      </c>
      <c r="F493" s="39" t="s">
        <v>75</v>
      </c>
      <c r="G493" s="51"/>
      <c r="H493" s="51"/>
      <c r="I493" s="51"/>
      <c r="J493" s="51"/>
    </row>
    <row r="494" spans="1:10" ht="14.1" customHeight="1" x14ac:dyDescent="0.25">
      <c r="A494" s="51"/>
      <c r="B494" s="38" t="s">
        <v>59</v>
      </c>
      <c r="C494" s="39" t="s">
        <v>75</v>
      </c>
      <c r="D494" s="39" t="s">
        <v>75</v>
      </c>
      <c r="E494" s="39" t="s">
        <v>2382</v>
      </c>
      <c r="F494" s="39" t="s">
        <v>75</v>
      </c>
      <c r="G494" s="51"/>
      <c r="H494" s="51"/>
      <c r="I494" s="51"/>
      <c r="J494" s="51"/>
    </row>
    <row r="495" spans="1:10" ht="14.1" customHeight="1" x14ac:dyDescent="0.25">
      <c r="A495" s="51"/>
      <c r="B495" s="38" t="s">
        <v>63</v>
      </c>
      <c r="C495" s="39" t="s">
        <v>75</v>
      </c>
      <c r="D495" s="39" t="s">
        <v>75</v>
      </c>
      <c r="E495" s="39" t="s">
        <v>2385</v>
      </c>
      <c r="F495" s="39" t="s">
        <v>75</v>
      </c>
      <c r="G495" s="51"/>
      <c r="H495" s="51"/>
      <c r="I495" s="51"/>
      <c r="J495" s="51"/>
    </row>
    <row r="496" spans="1:10" ht="14.1" customHeight="1" x14ac:dyDescent="0.25">
      <c r="A496" s="51"/>
      <c r="B496" s="38" t="s">
        <v>68</v>
      </c>
      <c r="C496" s="39" t="s">
        <v>69</v>
      </c>
      <c r="D496" s="39" t="s">
        <v>69</v>
      </c>
      <c r="E496" s="39" t="s">
        <v>69</v>
      </c>
      <c r="F496" s="39" t="s">
        <v>206</v>
      </c>
      <c r="G496" s="51"/>
      <c r="H496" s="51"/>
      <c r="I496" s="51"/>
      <c r="J496" s="51"/>
    </row>
    <row r="497" spans="1:10" ht="14.1" customHeight="1" x14ac:dyDescent="0.25">
      <c r="A497" s="51"/>
      <c r="B497" s="38" t="s">
        <v>73</v>
      </c>
      <c r="C497" s="39" t="s">
        <v>69</v>
      </c>
      <c r="D497" s="39" t="s">
        <v>69</v>
      </c>
      <c r="E497" s="39" t="s">
        <v>69</v>
      </c>
      <c r="F497" s="39" t="s">
        <v>206</v>
      </c>
      <c r="G497" s="51"/>
      <c r="H497" s="51"/>
      <c r="I497" s="51"/>
      <c r="J497" s="51"/>
    </row>
    <row r="498" spans="1:10" ht="14.1" customHeight="1" x14ac:dyDescent="0.25">
      <c r="A498" s="51"/>
      <c r="B498" s="38" t="s">
        <v>77</v>
      </c>
      <c r="C498" s="39" t="s">
        <v>69</v>
      </c>
      <c r="D498" s="39" t="s">
        <v>69</v>
      </c>
      <c r="E498" s="39" t="s">
        <v>69</v>
      </c>
      <c r="F498" s="39" t="s">
        <v>206</v>
      </c>
      <c r="G498" s="51"/>
      <c r="H498" s="51"/>
      <c r="I498" s="51"/>
      <c r="J498" s="51"/>
    </row>
    <row r="499" spans="1:10" ht="14.1" customHeight="1" x14ac:dyDescent="0.25">
      <c r="A499" s="51"/>
      <c r="B499" s="1589" t="s">
        <v>81</v>
      </c>
      <c r="C499" s="1590"/>
      <c r="D499" s="1590"/>
      <c r="E499" s="1590"/>
      <c r="F499" s="1590"/>
      <c r="G499" s="51"/>
      <c r="H499" s="51"/>
      <c r="I499" s="51"/>
      <c r="J499" s="51"/>
    </row>
    <row r="500" spans="1:10" ht="14.1" customHeight="1" x14ac:dyDescent="0.25">
      <c r="A500" s="51"/>
      <c r="B500" s="52"/>
      <c r="C500" s="33">
        <v>2023</v>
      </c>
      <c r="D500" s="33">
        <v>2024</v>
      </c>
      <c r="E500" s="33">
        <v>2025</v>
      </c>
      <c r="F500" s="33">
        <v>2026</v>
      </c>
      <c r="G500" s="51"/>
      <c r="H500" s="51"/>
      <c r="I500" s="51"/>
      <c r="J500" s="51"/>
    </row>
    <row r="501" spans="1:10" ht="14.1" customHeight="1" x14ac:dyDescent="0.25">
      <c r="A501" s="51"/>
      <c r="B501" s="53"/>
      <c r="C501" s="35" t="s">
        <v>17</v>
      </c>
      <c r="D501" s="35" t="s">
        <v>18</v>
      </c>
      <c r="E501" s="35" t="s">
        <v>18</v>
      </c>
      <c r="F501" s="35" t="s">
        <v>18</v>
      </c>
      <c r="G501" s="51"/>
      <c r="H501" s="51"/>
      <c r="I501" s="51"/>
      <c r="J501" s="51"/>
    </row>
    <row r="502" spans="1:10" ht="14.1" customHeight="1" x14ac:dyDescent="0.25">
      <c r="A502" s="51"/>
      <c r="B502" s="40" t="s">
        <v>82</v>
      </c>
      <c r="C502" s="41">
        <v>0</v>
      </c>
      <c r="D502" s="41">
        <v>0</v>
      </c>
      <c r="E502" s="41">
        <v>0</v>
      </c>
      <c r="F502" s="41">
        <v>0</v>
      </c>
      <c r="G502" s="51"/>
      <c r="H502" s="51"/>
      <c r="I502" s="51"/>
      <c r="J502" s="51"/>
    </row>
    <row r="503" spans="1:10" ht="14.1" customHeight="1" x14ac:dyDescent="0.25">
      <c r="A503" s="51"/>
      <c r="B503" s="40" t="s">
        <v>83</v>
      </c>
      <c r="C503" s="41">
        <v>0</v>
      </c>
      <c r="D503" s="41">
        <v>0</v>
      </c>
      <c r="E503" s="41">
        <v>0</v>
      </c>
      <c r="F503" s="41">
        <v>0</v>
      </c>
      <c r="G503" s="51"/>
      <c r="H503" s="51"/>
      <c r="I503" s="51"/>
      <c r="J503" s="51"/>
    </row>
    <row r="504" spans="1:10" ht="14.1" customHeight="1" x14ac:dyDescent="0.25">
      <c r="A504" s="51"/>
      <c r="B504" s="40" t="s">
        <v>84</v>
      </c>
      <c r="C504" s="41">
        <v>0</v>
      </c>
      <c r="D504" s="41">
        <v>0</v>
      </c>
      <c r="E504" s="41">
        <v>0</v>
      </c>
      <c r="F504" s="41">
        <v>0</v>
      </c>
      <c r="G504" s="51"/>
      <c r="H504" s="51"/>
      <c r="I504" s="51"/>
      <c r="J504" s="51"/>
    </row>
    <row r="505" spans="1:10" ht="14.1" customHeight="1" x14ac:dyDescent="0.25">
      <c r="A505" s="51"/>
      <c r="B505" s="40" t="s">
        <v>85</v>
      </c>
      <c r="C505" s="41">
        <v>0</v>
      </c>
      <c r="D505" s="41">
        <v>0</v>
      </c>
      <c r="E505" s="41">
        <v>0</v>
      </c>
      <c r="F505" s="41">
        <v>0</v>
      </c>
      <c r="G505" s="51"/>
      <c r="H505" s="51"/>
      <c r="I505" s="51"/>
      <c r="J505" s="51"/>
    </row>
    <row r="506" spans="1:10" ht="14.1" customHeight="1" x14ac:dyDescent="0.25">
      <c r="A506" s="51"/>
      <c r="B506" s="40" t="s">
        <v>83</v>
      </c>
      <c r="C506" s="41">
        <v>0</v>
      </c>
      <c r="D506" s="41">
        <v>0</v>
      </c>
      <c r="E506" s="41">
        <v>0</v>
      </c>
      <c r="F506" s="41">
        <v>0</v>
      </c>
      <c r="G506" s="51"/>
      <c r="H506" s="51"/>
      <c r="I506" s="51"/>
      <c r="J506" s="51"/>
    </row>
    <row r="507" spans="1:10" ht="14.1" customHeight="1" x14ac:dyDescent="0.25">
      <c r="A507" s="51"/>
      <c r="B507" s="40" t="s">
        <v>84</v>
      </c>
      <c r="C507" s="41">
        <v>0</v>
      </c>
      <c r="D507" s="41">
        <v>0</v>
      </c>
      <c r="E507" s="41">
        <v>0</v>
      </c>
      <c r="F507" s="41">
        <v>0</v>
      </c>
      <c r="G507" s="51"/>
      <c r="H507" s="51"/>
      <c r="I507" s="51"/>
      <c r="J507" s="51"/>
    </row>
    <row r="508" spans="1:10" ht="14.1" customHeight="1" x14ac:dyDescent="0.25">
      <c r="A508" s="51"/>
      <c r="B508" s="40" t="s">
        <v>86</v>
      </c>
      <c r="C508" s="41">
        <v>0</v>
      </c>
      <c r="D508" s="41">
        <v>0</v>
      </c>
      <c r="E508" s="41">
        <v>0</v>
      </c>
      <c r="F508" s="41">
        <v>0</v>
      </c>
      <c r="G508" s="51"/>
      <c r="H508" s="51"/>
      <c r="I508" s="51"/>
      <c r="J508" s="51"/>
    </row>
    <row r="509" spans="1:10" ht="14.1" customHeight="1" x14ac:dyDescent="0.25">
      <c r="A509" s="51"/>
      <c r="B509" s="40" t="s">
        <v>83</v>
      </c>
      <c r="C509" s="41">
        <v>0</v>
      </c>
      <c r="D509" s="41">
        <v>0</v>
      </c>
      <c r="E509" s="41">
        <v>0</v>
      </c>
      <c r="F509" s="41">
        <v>0</v>
      </c>
      <c r="G509" s="51"/>
      <c r="H509" s="51"/>
      <c r="I509" s="51"/>
      <c r="J509" s="51"/>
    </row>
    <row r="510" spans="1:10" ht="14.1" customHeight="1" x14ac:dyDescent="0.25">
      <c r="A510" s="51"/>
      <c r="B510" s="40" t="s">
        <v>84</v>
      </c>
      <c r="C510" s="41">
        <v>0</v>
      </c>
      <c r="D510" s="41">
        <v>0</v>
      </c>
      <c r="E510" s="41">
        <v>0</v>
      </c>
      <c r="F510" s="41">
        <v>0</v>
      </c>
      <c r="G510" s="51"/>
      <c r="H510" s="51"/>
      <c r="I510" s="51"/>
      <c r="J510" s="51"/>
    </row>
    <row r="511" spans="1:10" ht="14.1" customHeight="1" x14ac:dyDescent="0.25">
      <c r="A511" s="51"/>
      <c r="B511" s="40" t="s">
        <v>87</v>
      </c>
      <c r="C511" s="41">
        <v>0</v>
      </c>
      <c r="D511" s="41">
        <v>0</v>
      </c>
      <c r="E511" s="41">
        <v>0</v>
      </c>
      <c r="F511" s="41">
        <v>0</v>
      </c>
      <c r="G511" s="51"/>
      <c r="H511" s="51"/>
      <c r="I511" s="51"/>
      <c r="J511" s="51"/>
    </row>
    <row r="512" spans="1:10" ht="14.1" customHeight="1" x14ac:dyDescent="0.25">
      <c r="A512" s="51"/>
      <c r="B512" s="40" t="s">
        <v>83</v>
      </c>
      <c r="C512" s="41">
        <v>0</v>
      </c>
      <c r="D512" s="41">
        <v>0</v>
      </c>
      <c r="E512" s="41">
        <v>0</v>
      </c>
      <c r="F512" s="41">
        <v>0</v>
      </c>
      <c r="G512" s="51"/>
      <c r="H512" s="51"/>
      <c r="I512" s="51"/>
      <c r="J512" s="51"/>
    </row>
    <row r="513" spans="1:10" ht="14.1" customHeight="1" x14ac:dyDescent="0.25">
      <c r="A513" s="51"/>
      <c r="B513" s="40" t="s">
        <v>84</v>
      </c>
      <c r="C513" s="41">
        <v>0</v>
      </c>
      <c r="D513" s="41">
        <v>0</v>
      </c>
      <c r="E513" s="41">
        <v>0</v>
      </c>
      <c r="F513" s="41">
        <v>0</v>
      </c>
      <c r="G513" s="51"/>
      <c r="H513" s="51"/>
      <c r="I513" s="51"/>
      <c r="J513" s="51"/>
    </row>
    <row r="514" spans="1:10" ht="14.1" customHeight="1" x14ac:dyDescent="0.25">
      <c r="A514" s="51"/>
      <c r="B514" s="40" t="s">
        <v>88</v>
      </c>
      <c r="C514" s="41">
        <v>0</v>
      </c>
      <c r="D514" s="41">
        <v>0</v>
      </c>
      <c r="E514" s="41">
        <v>0</v>
      </c>
      <c r="F514" s="41">
        <v>0</v>
      </c>
      <c r="G514" s="51"/>
      <c r="H514" s="51"/>
      <c r="I514" s="51"/>
      <c r="J514" s="51"/>
    </row>
    <row r="515" spans="1:10" ht="14.1" customHeight="1" x14ac:dyDescent="0.25">
      <c r="A515" s="51"/>
      <c r="B515" s="40" t="s">
        <v>83</v>
      </c>
      <c r="C515" s="41">
        <v>0</v>
      </c>
      <c r="D515" s="41">
        <v>0</v>
      </c>
      <c r="E515" s="41">
        <v>0</v>
      </c>
      <c r="F515" s="41">
        <v>0</v>
      </c>
      <c r="G515" s="51"/>
      <c r="H515" s="51"/>
      <c r="I515" s="51"/>
      <c r="J515" s="51"/>
    </row>
    <row r="516" spans="1:10" ht="14.1" customHeight="1" x14ac:dyDescent="0.25">
      <c r="A516" s="51"/>
      <c r="B516" s="40" t="s">
        <v>84</v>
      </c>
      <c r="C516" s="41">
        <v>0</v>
      </c>
      <c r="D516" s="41">
        <v>0</v>
      </c>
      <c r="E516" s="41">
        <v>0</v>
      </c>
      <c r="F516" s="41">
        <v>0</v>
      </c>
      <c r="G516" s="51"/>
      <c r="H516" s="51"/>
      <c r="I516" s="51"/>
      <c r="J516" s="51"/>
    </row>
    <row r="517" spans="1:10" ht="14.1" customHeight="1" x14ac:dyDescent="0.25">
      <c r="A517" s="51"/>
      <c r="B517" s="40" t="s">
        <v>89</v>
      </c>
      <c r="C517" s="41">
        <v>0</v>
      </c>
      <c r="D517" s="41">
        <v>0</v>
      </c>
      <c r="E517" s="41">
        <v>0</v>
      </c>
      <c r="F517" s="41">
        <v>0</v>
      </c>
      <c r="G517" s="51"/>
      <c r="H517" s="51"/>
      <c r="I517" s="51"/>
      <c r="J517" s="51"/>
    </row>
    <row r="518" spans="1:10" ht="14.1" customHeight="1" x14ac:dyDescent="0.25">
      <c r="A518" s="51"/>
      <c r="B518" s="40" t="s">
        <v>83</v>
      </c>
      <c r="C518" s="41">
        <v>0</v>
      </c>
      <c r="D518" s="41">
        <v>0</v>
      </c>
      <c r="E518" s="41">
        <v>0</v>
      </c>
      <c r="F518" s="41">
        <v>0</v>
      </c>
      <c r="G518" s="51"/>
      <c r="H518" s="51"/>
      <c r="I518" s="51"/>
      <c r="J518" s="51"/>
    </row>
    <row r="519" spans="1:10" ht="14.1" customHeight="1" x14ac:dyDescent="0.25">
      <c r="A519" s="51"/>
      <c r="B519" s="40" t="s">
        <v>84</v>
      </c>
      <c r="C519" s="41">
        <v>0</v>
      </c>
      <c r="D519" s="41">
        <v>0</v>
      </c>
      <c r="E519" s="41">
        <v>0</v>
      </c>
      <c r="F519" s="41">
        <v>0</v>
      </c>
      <c r="G519" s="51"/>
      <c r="H519" s="51"/>
      <c r="I519" s="51"/>
      <c r="J519" s="51"/>
    </row>
    <row r="520" spans="1:10" ht="14.1" customHeight="1" x14ac:dyDescent="0.25">
      <c r="A520" s="51"/>
      <c r="B520" s="40" t="s">
        <v>90</v>
      </c>
      <c r="C520" s="41">
        <v>0</v>
      </c>
      <c r="D520" s="41">
        <v>0</v>
      </c>
      <c r="E520" s="41">
        <v>0</v>
      </c>
      <c r="F520" s="41">
        <v>0</v>
      </c>
      <c r="G520" s="51"/>
      <c r="H520" s="51"/>
      <c r="I520" s="51"/>
      <c r="J520" s="51"/>
    </row>
    <row r="521" spans="1:10" ht="14.1" customHeight="1" x14ac:dyDescent="0.25">
      <c r="A521" s="51"/>
      <c r="B521" s="40" t="s">
        <v>83</v>
      </c>
      <c r="C521" s="41">
        <v>0</v>
      </c>
      <c r="D521" s="41">
        <v>0</v>
      </c>
      <c r="E521" s="41">
        <v>0</v>
      </c>
      <c r="F521" s="41">
        <v>0</v>
      </c>
      <c r="G521" s="51"/>
      <c r="H521" s="51"/>
      <c r="I521" s="51"/>
      <c r="J521" s="51"/>
    </row>
    <row r="522" spans="1:10" ht="14.1" customHeight="1" x14ac:dyDescent="0.25">
      <c r="A522" s="51"/>
      <c r="B522" s="40" t="s">
        <v>84</v>
      </c>
      <c r="C522" s="41">
        <v>0</v>
      </c>
      <c r="D522" s="41">
        <v>0</v>
      </c>
      <c r="E522" s="41">
        <v>0</v>
      </c>
      <c r="F522" s="41">
        <v>0</v>
      </c>
      <c r="G522" s="51"/>
      <c r="H522" s="51"/>
      <c r="I522" s="51"/>
      <c r="J522" s="51"/>
    </row>
    <row r="523" spans="1:10" ht="14.1" customHeight="1" x14ac:dyDescent="0.25">
      <c r="A523" s="51"/>
      <c r="B523" s="40" t="s">
        <v>91</v>
      </c>
      <c r="C523" s="41">
        <v>0</v>
      </c>
      <c r="D523" s="41">
        <v>0</v>
      </c>
      <c r="E523" s="41">
        <v>0</v>
      </c>
      <c r="F523" s="41">
        <v>0</v>
      </c>
      <c r="G523" s="51"/>
      <c r="H523" s="51"/>
      <c r="I523" s="51"/>
      <c r="J523" s="51"/>
    </row>
    <row r="524" spans="1:10" ht="14.1" customHeight="1" x14ac:dyDescent="0.25">
      <c r="A524" s="51"/>
      <c r="B524" s="40" t="s">
        <v>83</v>
      </c>
      <c r="C524" s="41">
        <v>0</v>
      </c>
      <c r="D524" s="41">
        <v>0</v>
      </c>
      <c r="E524" s="41">
        <v>0</v>
      </c>
      <c r="F524" s="41">
        <v>0</v>
      </c>
      <c r="G524" s="51"/>
      <c r="H524" s="51"/>
      <c r="I524" s="51"/>
      <c r="J524" s="51"/>
    </row>
    <row r="525" spans="1:10" ht="14.1" customHeight="1" x14ac:dyDescent="0.25">
      <c r="A525" s="51"/>
      <c r="B525" s="40" t="s">
        <v>92</v>
      </c>
      <c r="C525" s="41">
        <v>0</v>
      </c>
      <c r="D525" s="41">
        <v>0</v>
      </c>
      <c r="E525" s="41">
        <v>0</v>
      </c>
      <c r="F525" s="41">
        <v>0</v>
      </c>
      <c r="G525" s="51"/>
      <c r="H525" s="51"/>
      <c r="I525" s="51"/>
      <c r="J525" s="51"/>
    </row>
    <row r="526" spans="1:10" ht="14.1" customHeight="1" x14ac:dyDescent="0.25">
      <c r="A526" s="51"/>
      <c r="B526" s="40" t="s">
        <v>93</v>
      </c>
      <c r="C526" s="41">
        <v>0</v>
      </c>
      <c r="D526" s="41">
        <v>0</v>
      </c>
      <c r="E526" s="41">
        <v>0</v>
      </c>
      <c r="F526" s="41">
        <v>0</v>
      </c>
      <c r="G526" s="51"/>
      <c r="H526" s="51"/>
      <c r="I526" s="51"/>
      <c r="J526" s="51"/>
    </row>
    <row r="527" spans="1:10" ht="14.1" customHeight="1" x14ac:dyDescent="0.25">
      <c r="A527" s="51"/>
      <c r="B527" s="40" t="s">
        <v>94</v>
      </c>
      <c r="C527" s="41">
        <v>0</v>
      </c>
      <c r="D527" s="41">
        <v>0</v>
      </c>
      <c r="E527" s="41">
        <v>0</v>
      </c>
      <c r="F527" s="41">
        <v>0</v>
      </c>
      <c r="G527" s="51"/>
      <c r="H527" s="51"/>
      <c r="I527" s="51"/>
      <c r="J527" s="51"/>
    </row>
    <row r="528" spans="1:10" ht="14.1" customHeight="1" x14ac:dyDescent="0.25">
      <c r="A528" s="51"/>
      <c r="B528" s="40" t="s">
        <v>95</v>
      </c>
      <c r="C528" s="41">
        <v>0</v>
      </c>
      <c r="D528" s="41">
        <v>0</v>
      </c>
      <c r="E528" s="41">
        <v>0</v>
      </c>
      <c r="F528" s="41">
        <v>0</v>
      </c>
      <c r="G528" s="51"/>
      <c r="H528" s="51"/>
      <c r="I528" s="51"/>
      <c r="J528" s="51"/>
    </row>
    <row r="529" spans="1:10" ht="14.1" customHeight="1" x14ac:dyDescent="0.25">
      <c r="A529" s="51"/>
      <c r="B529" s="40" t="s">
        <v>96</v>
      </c>
      <c r="C529" s="41">
        <v>0</v>
      </c>
      <c r="D529" s="41">
        <v>0</v>
      </c>
      <c r="E529" s="41">
        <v>47500000</v>
      </c>
      <c r="F529" s="41">
        <v>0</v>
      </c>
      <c r="G529" s="51"/>
      <c r="H529" s="51"/>
      <c r="I529" s="51"/>
      <c r="J529" s="51"/>
    </row>
    <row r="530" spans="1:10" ht="14.1" customHeight="1" x14ac:dyDescent="0.25">
      <c r="A530" s="51"/>
      <c r="B530" s="40" t="s">
        <v>83</v>
      </c>
      <c r="C530" s="41">
        <v>0</v>
      </c>
      <c r="D530" s="41">
        <v>0</v>
      </c>
      <c r="E530" s="41">
        <v>47500000</v>
      </c>
      <c r="F530" s="41">
        <v>0</v>
      </c>
      <c r="G530" s="51"/>
      <c r="H530" s="51"/>
      <c r="I530" s="51"/>
      <c r="J530" s="51"/>
    </row>
    <row r="531" spans="1:10" ht="14.1" customHeight="1" x14ac:dyDescent="0.25">
      <c r="A531" s="51"/>
      <c r="B531" s="40" t="s">
        <v>92</v>
      </c>
      <c r="C531" s="41">
        <v>0</v>
      </c>
      <c r="D531" s="41">
        <v>0</v>
      </c>
      <c r="E531" s="41">
        <v>0</v>
      </c>
      <c r="F531" s="41">
        <v>0</v>
      </c>
      <c r="G531" s="51"/>
      <c r="H531" s="51"/>
      <c r="I531" s="51"/>
      <c r="J531" s="51"/>
    </row>
    <row r="532" spans="1:10" ht="14.1" customHeight="1" x14ac:dyDescent="0.25">
      <c r="A532" s="51"/>
      <c r="B532" s="40" t="s">
        <v>93</v>
      </c>
      <c r="C532" s="41">
        <v>0</v>
      </c>
      <c r="D532" s="41">
        <v>0</v>
      </c>
      <c r="E532" s="41">
        <v>0</v>
      </c>
      <c r="F532" s="41">
        <v>0</v>
      </c>
      <c r="G532" s="51"/>
      <c r="H532" s="51"/>
      <c r="I532" s="51"/>
      <c r="J532" s="51"/>
    </row>
    <row r="533" spans="1:10" ht="14.1" customHeight="1" x14ac:dyDescent="0.25">
      <c r="A533" s="51"/>
      <c r="B533" s="40" t="s">
        <v>94</v>
      </c>
      <c r="C533" s="41">
        <v>0</v>
      </c>
      <c r="D533" s="41">
        <v>0</v>
      </c>
      <c r="E533" s="41">
        <v>0</v>
      </c>
      <c r="F533" s="41">
        <v>0</v>
      </c>
      <c r="G533" s="51"/>
      <c r="H533" s="51"/>
      <c r="I533" s="51"/>
      <c r="J533" s="51"/>
    </row>
    <row r="534" spans="1:10" ht="14.1" customHeight="1" x14ac:dyDescent="0.25">
      <c r="A534" s="51"/>
      <c r="B534" s="40" t="s">
        <v>95</v>
      </c>
      <c r="C534" s="41">
        <v>0</v>
      </c>
      <c r="D534" s="41">
        <v>0</v>
      </c>
      <c r="E534" s="41">
        <v>0</v>
      </c>
      <c r="F534" s="41">
        <v>0</v>
      </c>
      <c r="G534" s="51"/>
      <c r="H534" s="51"/>
      <c r="I534" s="51"/>
      <c r="J534" s="51"/>
    </row>
    <row r="535" spans="1:10" ht="14.1" customHeight="1" x14ac:dyDescent="0.25">
      <c r="A535" s="51"/>
      <c r="B535" s="40" t="s">
        <v>97</v>
      </c>
      <c r="C535" s="41">
        <v>0</v>
      </c>
      <c r="D535" s="41">
        <v>0</v>
      </c>
      <c r="E535" s="41">
        <v>0</v>
      </c>
      <c r="F535" s="41">
        <v>0</v>
      </c>
      <c r="G535" s="51"/>
      <c r="H535" s="51"/>
      <c r="I535" s="51"/>
      <c r="J535" s="51"/>
    </row>
    <row r="536" spans="1:10" ht="14.1" customHeight="1" x14ac:dyDescent="0.25">
      <c r="A536" s="51"/>
      <c r="B536" s="40" t="s">
        <v>83</v>
      </c>
      <c r="C536" s="41">
        <v>0</v>
      </c>
      <c r="D536" s="41">
        <v>0</v>
      </c>
      <c r="E536" s="41">
        <v>0</v>
      </c>
      <c r="F536" s="41">
        <v>0</v>
      </c>
      <c r="G536" s="51"/>
      <c r="H536" s="51"/>
      <c r="I536" s="51"/>
      <c r="J536" s="51"/>
    </row>
    <row r="537" spans="1:10" ht="14.1" customHeight="1" x14ac:dyDescent="0.25">
      <c r="A537" s="51"/>
      <c r="B537" s="40" t="s">
        <v>92</v>
      </c>
      <c r="C537" s="41">
        <v>0</v>
      </c>
      <c r="D537" s="41">
        <v>0</v>
      </c>
      <c r="E537" s="41">
        <v>0</v>
      </c>
      <c r="F537" s="41">
        <v>0</v>
      </c>
      <c r="G537" s="51"/>
      <c r="H537" s="51"/>
      <c r="I537" s="51"/>
      <c r="J537" s="51"/>
    </row>
    <row r="538" spans="1:10" ht="14.1" customHeight="1" x14ac:dyDescent="0.25">
      <c r="A538" s="51"/>
      <c r="B538" s="40" t="s">
        <v>93</v>
      </c>
      <c r="C538" s="41">
        <v>0</v>
      </c>
      <c r="D538" s="41">
        <v>0</v>
      </c>
      <c r="E538" s="41">
        <v>0</v>
      </c>
      <c r="F538" s="41">
        <v>0</v>
      </c>
      <c r="G538" s="51"/>
      <c r="H538" s="51"/>
      <c r="I538" s="51"/>
      <c r="J538" s="51"/>
    </row>
    <row r="539" spans="1:10" ht="14.1" customHeight="1" x14ac:dyDescent="0.25">
      <c r="A539" s="51"/>
      <c r="B539" s="40" t="s">
        <v>94</v>
      </c>
      <c r="C539" s="41">
        <v>0</v>
      </c>
      <c r="D539" s="41">
        <v>0</v>
      </c>
      <c r="E539" s="41">
        <v>0</v>
      </c>
      <c r="F539" s="41">
        <v>0</v>
      </c>
      <c r="G539" s="51"/>
      <c r="H539" s="51"/>
      <c r="I539" s="51"/>
      <c r="J539" s="51"/>
    </row>
    <row r="540" spans="1:10" ht="14.1" customHeight="1" x14ac:dyDescent="0.25">
      <c r="A540" s="51"/>
      <c r="B540" s="40" t="s">
        <v>95</v>
      </c>
      <c r="C540" s="41">
        <v>0</v>
      </c>
      <c r="D540" s="41">
        <v>0</v>
      </c>
      <c r="E540" s="41">
        <v>0</v>
      </c>
      <c r="F540" s="41">
        <v>0</v>
      </c>
      <c r="G540" s="51"/>
      <c r="H540" s="51"/>
      <c r="I540" s="51"/>
      <c r="J540" s="51"/>
    </row>
    <row r="541" spans="1:10" ht="14.1" customHeight="1" x14ac:dyDescent="0.25">
      <c r="A541" s="51"/>
      <c r="B541" s="40" t="s">
        <v>98</v>
      </c>
      <c r="C541" s="41">
        <v>0</v>
      </c>
      <c r="D541" s="41">
        <v>0</v>
      </c>
      <c r="E541" s="41">
        <v>0</v>
      </c>
      <c r="F541" s="41">
        <v>0</v>
      </c>
      <c r="G541" s="51"/>
      <c r="H541" s="51"/>
      <c r="I541" s="51"/>
      <c r="J541" s="51"/>
    </row>
    <row r="542" spans="1:10" ht="14.1" customHeight="1" x14ac:dyDescent="0.25">
      <c r="A542" s="51"/>
      <c r="B542" s="40" t="s">
        <v>99</v>
      </c>
      <c r="C542" s="41">
        <v>0</v>
      </c>
      <c r="D542" s="41">
        <v>0</v>
      </c>
      <c r="E542" s="41">
        <v>0</v>
      </c>
      <c r="F542" s="41">
        <v>0</v>
      </c>
      <c r="G542" s="51"/>
      <c r="H542" s="51"/>
      <c r="I542" s="51"/>
      <c r="J542" s="51"/>
    </row>
    <row r="543" spans="1:10" ht="14.1" customHeight="1" x14ac:dyDescent="0.25">
      <c r="A543" s="51"/>
      <c r="B543" s="36" t="s">
        <v>100</v>
      </c>
      <c r="C543" s="41">
        <v>0</v>
      </c>
      <c r="D543" s="41">
        <v>0</v>
      </c>
      <c r="E543" s="41">
        <v>47500000</v>
      </c>
      <c r="F543" s="41">
        <v>0</v>
      </c>
      <c r="G543" s="51"/>
      <c r="H543" s="51"/>
      <c r="I543" s="51"/>
      <c r="J543" s="51"/>
    </row>
    <row r="544" spans="1:10" ht="14.1" customHeight="1" x14ac:dyDescent="0.25">
      <c r="A544" s="51"/>
      <c r="B544" s="30" t="s">
        <v>50</v>
      </c>
      <c r="C544" s="1575" t="s">
        <v>2386</v>
      </c>
      <c r="D544" s="1576"/>
      <c r="E544" s="1576"/>
      <c r="F544" s="1576"/>
      <c r="G544" s="51"/>
      <c r="H544" s="51"/>
      <c r="I544" s="51"/>
      <c r="J544" s="51"/>
    </row>
    <row r="545" spans="1:10" ht="14.1" customHeight="1" x14ac:dyDescent="0.25">
      <c r="A545" s="51"/>
      <c r="B545" s="31" t="s">
        <v>52</v>
      </c>
      <c r="C545" s="1587" t="s">
        <v>2387</v>
      </c>
      <c r="D545" s="1588"/>
      <c r="E545" s="1588"/>
      <c r="F545" s="1588"/>
      <c r="G545" s="51"/>
      <c r="H545" s="51"/>
      <c r="I545" s="51"/>
      <c r="J545" s="51"/>
    </row>
    <row r="546" spans="1:10" ht="14.1" customHeight="1" x14ac:dyDescent="0.25">
      <c r="A546" s="51"/>
      <c r="B546" s="31" t="s">
        <v>54</v>
      </c>
      <c r="C546" s="1587" t="s">
        <v>2388</v>
      </c>
      <c r="D546" s="1588"/>
      <c r="E546" s="1588"/>
      <c r="F546" s="1588"/>
      <c r="G546" s="51"/>
      <c r="H546" s="51"/>
      <c r="I546" s="51"/>
      <c r="J546" s="51"/>
    </row>
    <row r="547" spans="1:10" ht="15" customHeight="1" x14ac:dyDescent="0.25">
      <c r="A547" s="51"/>
      <c r="B547" s="52"/>
      <c r="C547" s="33">
        <v>2023</v>
      </c>
      <c r="D547" s="33">
        <v>2024</v>
      </c>
      <c r="E547" s="33">
        <v>2025</v>
      </c>
      <c r="F547" s="33">
        <v>2026</v>
      </c>
      <c r="G547" s="51"/>
      <c r="H547" s="51"/>
      <c r="I547" s="51"/>
      <c r="J547" s="51"/>
    </row>
    <row r="548" spans="1:10" ht="15" customHeight="1" x14ac:dyDescent="0.25">
      <c r="A548" s="51"/>
      <c r="B548" s="53"/>
      <c r="C548" s="35" t="s">
        <v>17</v>
      </c>
      <c r="D548" s="35" t="s">
        <v>18</v>
      </c>
      <c r="E548" s="35" t="s">
        <v>18</v>
      </c>
      <c r="F548" s="35" t="s">
        <v>18</v>
      </c>
      <c r="G548" s="51"/>
      <c r="H548" s="51"/>
      <c r="I548" s="51"/>
      <c r="J548" s="51"/>
    </row>
    <row r="549" spans="1:10" ht="14.1" customHeight="1" x14ac:dyDescent="0.25">
      <c r="A549" s="51"/>
      <c r="B549" s="38" t="s">
        <v>56</v>
      </c>
      <c r="C549" s="39" t="s">
        <v>128</v>
      </c>
      <c r="D549" s="39" t="s">
        <v>128</v>
      </c>
      <c r="E549" s="39" t="s">
        <v>75</v>
      </c>
      <c r="F549" s="39" t="s">
        <v>75</v>
      </c>
      <c r="G549" s="51"/>
      <c r="H549" s="51"/>
      <c r="I549" s="51"/>
      <c r="J549" s="51"/>
    </row>
    <row r="550" spans="1:10" ht="14.1" customHeight="1" x14ac:dyDescent="0.25">
      <c r="A550" s="51"/>
      <c r="B550" s="38" t="s">
        <v>59</v>
      </c>
      <c r="C550" s="39" t="s">
        <v>2389</v>
      </c>
      <c r="D550" s="39" t="s">
        <v>2390</v>
      </c>
      <c r="E550" s="39" t="s">
        <v>75</v>
      </c>
      <c r="F550" s="39" t="s">
        <v>75</v>
      </c>
      <c r="G550" s="51"/>
      <c r="H550" s="51"/>
      <c r="I550" s="51"/>
      <c r="J550" s="51"/>
    </row>
    <row r="551" spans="1:10" ht="14.1" customHeight="1" x14ac:dyDescent="0.25">
      <c r="A551" s="51"/>
      <c r="B551" s="38" t="s">
        <v>63</v>
      </c>
      <c r="C551" s="39" t="s">
        <v>2389</v>
      </c>
      <c r="D551" s="39" t="s">
        <v>2390</v>
      </c>
      <c r="E551" s="39" t="s">
        <v>75</v>
      </c>
      <c r="F551" s="39" t="s">
        <v>75</v>
      </c>
      <c r="G551" s="51"/>
      <c r="H551" s="51"/>
      <c r="I551" s="51"/>
      <c r="J551" s="51"/>
    </row>
    <row r="552" spans="1:10" ht="14.1" customHeight="1" x14ac:dyDescent="0.25">
      <c r="A552" s="51"/>
      <c r="B552" s="38" t="s">
        <v>68</v>
      </c>
      <c r="C552" s="39" t="s">
        <v>69</v>
      </c>
      <c r="D552" s="39" t="s">
        <v>75</v>
      </c>
      <c r="E552" s="39" t="s">
        <v>206</v>
      </c>
      <c r="F552" s="39" t="s">
        <v>69</v>
      </c>
      <c r="G552" s="51"/>
      <c r="H552" s="51"/>
      <c r="I552" s="51"/>
      <c r="J552" s="51"/>
    </row>
    <row r="553" spans="1:10" ht="14.1" customHeight="1" x14ac:dyDescent="0.25">
      <c r="A553" s="51"/>
      <c r="B553" s="38" t="s">
        <v>73</v>
      </c>
      <c r="C553" s="39" t="s">
        <v>69</v>
      </c>
      <c r="D553" s="39" t="s">
        <v>2391</v>
      </c>
      <c r="E553" s="39" t="s">
        <v>206</v>
      </c>
      <c r="F553" s="39" t="s">
        <v>69</v>
      </c>
      <c r="G553" s="51"/>
      <c r="H553" s="51"/>
      <c r="I553" s="51"/>
      <c r="J553" s="51"/>
    </row>
    <row r="554" spans="1:10" ht="14.1" customHeight="1" x14ac:dyDescent="0.25">
      <c r="A554" s="51"/>
      <c r="B554" s="38" t="s">
        <v>77</v>
      </c>
      <c r="C554" s="39" t="s">
        <v>69</v>
      </c>
      <c r="D554" s="39" t="s">
        <v>2391</v>
      </c>
      <c r="E554" s="39" t="s">
        <v>206</v>
      </c>
      <c r="F554" s="39" t="s">
        <v>69</v>
      </c>
      <c r="G554" s="51"/>
      <c r="H554" s="51"/>
      <c r="I554" s="51"/>
      <c r="J554" s="51"/>
    </row>
    <row r="555" spans="1:10" ht="14.1" customHeight="1" x14ac:dyDescent="0.25">
      <c r="A555" s="51"/>
      <c r="B555" s="1589" t="s">
        <v>81</v>
      </c>
      <c r="C555" s="1590"/>
      <c r="D555" s="1590"/>
      <c r="E555" s="1590"/>
      <c r="F555" s="1590"/>
      <c r="G555" s="51"/>
      <c r="H555" s="51"/>
      <c r="I555" s="51"/>
      <c r="J555" s="51"/>
    </row>
    <row r="556" spans="1:10" ht="14.1" customHeight="1" x14ac:dyDescent="0.25">
      <c r="A556" s="51"/>
      <c r="B556" s="52"/>
      <c r="C556" s="33">
        <v>2023</v>
      </c>
      <c r="D556" s="33">
        <v>2024</v>
      </c>
      <c r="E556" s="33">
        <v>2025</v>
      </c>
      <c r="F556" s="33">
        <v>2026</v>
      </c>
      <c r="G556" s="51"/>
      <c r="H556" s="51"/>
      <c r="I556" s="51"/>
      <c r="J556" s="51"/>
    </row>
    <row r="557" spans="1:10" ht="14.1" customHeight="1" x14ac:dyDescent="0.25">
      <c r="A557" s="51"/>
      <c r="B557" s="53"/>
      <c r="C557" s="35" t="s">
        <v>17</v>
      </c>
      <c r="D557" s="35" t="s">
        <v>18</v>
      </c>
      <c r="E557" s="35" t="s">
        <v>18</v>
      </c>
      <c r="F557" s="35" t="s">
        <v>18</v>
      </c>
      <c r="G557" s="51"/>
      <c r="H557" s="51"/>
      <c r="I557" s="51"/>
      <c r="J557" s="51"/>
    </row>
    <row r="558" spans="1:10" ht="14.1" customHeight="1" x14ac:dyDescent="0.25">
      <c r="A558" s="51"/>
      <c r="B558" s="40" t="s">
        <v>82</v>
      </c>
      <c r="C558" s="41">
        <v>0</v>
      </c>
      <c r="D558" s="41">
        <v>0</v>
      </c>
      <c r="E558" s="41">
        <v>0</v>
      </c>
      <c r="F558" s="41">
        <v>0</v>
      </c>
      <c r="G558" s="51"/>
      <c r="H558" s="51"/>
      <c r="I558" s="51"/>
      <c r="J558" s="51"/>
    </row>
    <row r="559" spans="1:10" ht="14.1" customHeight="1" x14ac:dyDescent="0.25">
      <c r="A559" s="51"/>
      <c r="B559" s="40" t="s">
        <v>83</v>
      </c>
      <c r="C559" s="41">
        <v>0</v>
      </c>
      <c r="D559" s="41">
        <v>0</v>
      </c>
      <c r="E559" s="41">
        <v>0</v>
      </c>
      <c r="F559" s="41">
        <v>0</v>
      </c>
      <c r="G559" s="51"/>
      <c r="H559" s="51"/>
      <c r="I559" s="51"/>
      <c r="J559" s="51"/>
    </row>
    <row r="560" spans="1:10" ht="14.1" customHeight="1" x14ac:dyDescent="0.25">
      <c r="A560" s="51"/>
      <c r="B560" s="40" t="s">
        <v>84</v>
      </c>
      <c r="C560" s="41">
        <v>0</v>
      </c>
      <c r="D560" s="41">
        <v>0</v>
      </c>
      <c r="E560" s="41">
        <v>0</v>
      </c>
      <c r="F560" s="41">
        <v>0</v>
      </c>
      <c r="G560" s="51"/>
      <c r="H560" s="51"/>
      <c r="I560" s="51"/>
      <c r="J560" s="51"/>
    </row>
    <row r="561" spans="1:10" ht="14.1" customHeight="1" x14ac:dyDescent="0.25">
      <c r="A561" s="51"/>
      <c r="B561" s="40" t="s">
        <v>85</v>
      </c>
      <c r="C561" s="41">
        <v>0</v>
      </c>
      <c r="D561" s="41">
        <v>0</v>
      </c>
      <c r="E561" s="41">
        <v>0</v>
      </c>
      <c r="F561" s="41">
        <v>0</v>
      </c>
      <c r="G561" s="51"/>
      <c r="H561" s="51"/>
      <c r="I561" s="51"/>
      <c r="J561" s="51"/>
    </row>
    <row r="562" spans="1:10" ht="14.1" customHeight="1" x14ac:dyDescent="0.25">
      <c r="A562" s="51"/>
      <c r="B562" s="40" t="s">
        <v>83</v>
      </c>
      <c r="C562" s="41">
        <v>0</v>
      </c>
      <c r="D562" s="41">
        <v>0</v>
      </c>
      <c r="E562" s="41">
        <v>0</v>
      </c>
      <c r="F562" s="41">
        <v>0</v>
      </c>
      <c r="G562" s="51"/>
      <c r="H562" s="51"/>
      <c r="I562" s="51"/>
      <c r="J562" s="51"/>
    </row>
    <row r="563" spans="1:10" ht="14.1" customHeight="1" x14ac:dyDescent="0.25">
      <c r="A563" s="51"/>
      <c r="B563" s="40" t="s">
        <v>84</v>
      </c>
      <c r="C563" s="41">
        <v>0</v>
      </c>
      <c r="D563" s="41">
        <v>0</v>
      </c>
      <c r="E563" s="41">
        <v>0</v>
      </c>
      <c r="F563" s="41">
        <v>0</v>
      </c>
      <c r="G563" s="51"/>
      <c r="H563" s="51"/>
      <c r="I563" s="51"/>
      <c r="J563" s="51"/>
    </row>
    <row r="564" spans="1:10" ht="14.1" customHeight="1" x14ac:dyDescent="0.25">
      <c r="A564" s="51"/>
      <c r="B564" s="40" t="s">
        <v>86</v>
      </c>
      <c r="C564" s="41">
        <v>0</v>
      </c>
      <c r="D564" s="41">
        <v>0</v>
      </c>
      <c r="E564" s="41">
        <v>0</v>
      </c>
      <c r="F564" s="41">
        <v>0</v>
      </c>
      <c r="G564" s="51"/>
      <c r="H564" s="51"/>
      <c r="I564" s="51"/>
      <c r="J564" s="51"/>
    </row>
    <row r="565" spans="1:10" ht="14.1" customHeight="1" x14ac:dyDescent="0.25">
      <c r="A565" s="51"/>
      <c r="B565" s="40" t="s">
        <v>83</v>
      </c>
      <c r="C565" s="41">
        <v>0</v>
      </c>
      <c r="D565" s="41">
        <v>0</v>
      </c>
      <c r="E565" s="41">
        <v>0</v>
      </c>
      <c r="F565" s="41">
        <v>0</v>
      </c>
      <c r="G565" s="51"/>
      <c r="H565" s="51"/>
      <c r="I565" s="51"/>
      <c r="J565" s="51"/>
    </row>
    <row r="566" spans="1:10" ht="14.1" customHeight="1" x14ac:dyDescent="0.25">
      <c r="A566" s="51"/>
      <c r="B566" s="40" t="s">
        <v>84</v>
      </c>
      <c r="C566" s="41">
        <v>0</v>
      </c>
      <c r="D566" s="41">
        <v>0</v>
      </c>
      <c r="E566" s="41">
        <v>0</v>
      </c>
      <c r="F566" s="41">
        <v>0</v>
      </c>
      <c r="G566" s="51"/>
      <c r="H566" s="51"/>
      <c r="I566" s="51"/>
      <c r="J566" s="51"/>
    </row>
    <row r="567" spans="1:10" ht="14.1" customHeight="1" x14ac:dyDescent="0.25">
      <c r="A567" s="51"/>
      <c r="B567" s="40" t="s">
        <v>87</v>
      </c>
      <c r="C567" s="41">
        <v>0</v>
      </c>
      <c r="D567" s="41">
        <v>0</v>
      </c>
      <c r="E567" s="41">
        <v>0</v>
      </c>
      <c r="F567" s="41">
        <v>0</v>
      </c>
      <c r="G567" s="51"/>
      <c r="H567" s="51"/>
      <c r="I567" s="51"/>
      <c r="J567" s="51"/>
    </row>
    <row r="568" spans="1:10" ht="14.1" customHeight="1" x14ac:dyDescent="0.25">
      <c r="A568" s="51"/>
      <c r="B568" s="40" t="s">
        <v>83</v>
      </c>
      <c r="C568" s="41">
        <v>0</v>
      </c>
      <c r="D568" s="41">
        <v>0</v>
      </c>
      <c r="E568" s="41">
        <v>0</v>
      </c>
      <c r="F568" s="41">
        <v>0</v>
      </c>
      <c r="G568" s="51"/>
      <c r="H568" s="51"/>
      <c r="I568" s="51"/>
      <c r="J568" s="51"/>
    </row>
    <row r="569" spans="1:10" ht="14.1" customHeight="1" x14ac:dyDescent="0.25">
      <c r="A569" s="51"/>
      <c r="B569" s="40" t="s">
        <v>84</v>
      </c>
      <c r="C569" s="41">
        <v>0</v>
      </c>
      <c r="D569" s="41">
        <v>0</v>
      </c>
      <c r="E569" s="41">
        <v>0</v>
      </c>
      <c r="F569" s="41">
        <v>0</v>
      </c>
      <c r="G569" s="51"/>
      <c r="H569" s="51"/>
      <c r="I569" s="51"/>
      <c r="J569" s="51"/>
    </row>
    <row r="570" spans="1:10" ht="14.1" customHeight="1" x14ac:dyDescent="0.25">
      <c r="A570" s="51"/>
      <c r="B570" s="40" t="s">
        <v>88</v>
      </c>
      <c r="C570" s="41">
        <v>0</v>
      </c>
      <c r="D570" s="41">
        <v>0</v>
      </c>
      <c r="E570" s="41">
        <v>0</v>
      </c>
      <c r="F570" s="41">
        <v>0</v>
      </c>
      <c r="G570" s="51"/>
      <c r="H570" s="51"/>
      <c r="I570" s="51"/>
      <c r="J570" s="51"/>
    </row>
    <row r="571" spans="1:10" ht="14.1" customHeight="1" x14ac:dyDescent="0.25">
      <c r="A571" s="51"/>
      <c r="B571" s="40" t="s">
        <v>83</v>
      </c>
      <c r="C571" s="41">
        <v>0</v>
      </c>
      <c r="D571" s="41">
        <v>0</v>
      </c>
      <c r="E571" s="41">
        <v>0</v>
      </c>
      <c r="F571" s="41">
        <v>0</v>
      </c>
      <c r="G571" s="51"/>
      <c r="H571" s="51"/>
      <c r="I571" s="51"/>
      <c r="J571" s="51"/>
    </row>
    <row r="572" spans="1:10" ht="14.1" customHeight="1" x14ac:dyDescent="0.25">
      <c r="A572" s="51"/>
      <c r="B572" s="40" t="s">
        <v>84</v>
      </c>
      <c r="C572" s="41">
        <v>0</v>
      </c>
      <c r="D572" s="41">
        <v>0</v>
      </c>
      <c r="E572" s="41">
        <v>0</v>
      </c>
      <c r="F572" s="41">
        <v>0</v>
      </c>
      <c r="G572" s="51"/>
      <c r="H572" s="51"/>
      <c r="I572" s="51"/>
      <c r="J572" s="51"/>
    </row>
    <row r="573" spans="1:10" ht="14.1" customHeight="1" x14ac:dyDescent="0.25">
      <c r="A573" s="51"/>
      <c r="B573" s="40" t="s">
        <v>89</v>
      </c>
      <c r="C573" s="41">
        <v>0</v>
      </c>
      <c r="D573" s="41">
        <v>0</v>
      </c>
      <c r="E573" s="41">
        <v>0</v>
      </c>
      <c r="F573" s="41">
        <v>0</v>
      </c>
      <c r="G573" s="51"/>
      <c r="H573" s="51"/>
      <c r="I573" s="51"/>
      <c r="J573" s="51"/>
    </row>
    <row r="574" spans="1:10" ht="14.1" customHeight="1" x14ac:dyDescent="0.25">
      <c r="A574" s="51"/>
      <c r="B574" s="40" t="s">
        <v>83</v>
      </c>
      <c r="C574" s="41">
        <v>0</v>
      </c>
      <c r="D574" s="41">
        <v>0</v>
      </c>
      <c r="E574" s="41">
        <v>0</v>
      </c>
      <c r="F574" s="41">
        <v>0</v>
      </c>
      <c r="G574" s="51"/>
      <c r="H574" s="51"/>
      <c r="I574" s="51"/>
      <c r="J574" s="51"/>
    </row>
    <row r="575" spans="1:10" ht="14.1" customHeight="1" x14ac:dyDescent="0.25">
      <c r="A575" s="51"/>
      <c r="B575" s="40" t="s">
        <v>84</v>
      </c>
      <c r="C575" s="41">
        <v>0</v>
      </c>
      <c r="D575" s="41">
        <v>0</v>
      </c>
      <c r="E575" s="41">
        <v>0</v>
      </c>
      <c r="F575" s="41">
        <v>0</v>
      </c>
      <c r="G575" s="51"/>
      <c r="H575" s="51"/>
      <c r="I575" s="51"/>
      <c r="J575" s="51"/>
    </row>
    <row r="576" spans="1:10" ht="14.1" customHeight="1" x14ac:dyDescent="0.25">
      <c r="A576" s="51"/>
      <c r="B576" s="40" t="s">
        <v>90</v>
      </c>
      <c r="C576" s="41">
        <v>0</v>
      </c>
      <c r="D576" s="41">
        <v>0</v>
      </c>
      <c r="E576" s="41">
        <v>0</v>
      </c>
      <c r="F576" s="41">
        <v>0</v>
      </c>
      <c r="G576" s="51"/>
      <c r="H576" s="51"/>
      <c r="I576" s="51"/>
      <c r="J576" s="51"/>
    </row>
    <row r="577" spans="1:10" ht="14.1" customHeight="1" x14ac:dyDescent="0.25">
      <c r="A577" s="51"/>
      <c r="B577" s="40" t="s">
        <v>83</v>
      </c>
      <c r="C577" s="41">
        <v>0</v>
      </c>
      <c r="D577" s="41">
        <v>0</v>
      </c>
      <c r="E577" s="41">
        <v>0</v>
      </c>
      <c r="F577" s="41">
        <v>0</v>
      </c>
      <c r="G577" s="51"/>
      <c r="H577" s="51"/>
      <c r="I577" s="51"/>
      <c r="J577" s="51"/>
    </row>
    <row r="578" spans="1:10" ht="14.1" customHeight="1" x14ac:dyDescent="0.25">
      <c r="A578" s="51"/>
      <c r="B578" s="40" t="s">
        <v>84</v>
      </c>
      <c r="C578" s="41">
        <v>0</v>
      </c>
      <c r="D578" s="41">
        <v>0</v>
      </c>
      <c r="E578" s="41">
        <v>0</v>
      </c>
      <c r="F578" s="41">
        <v>0</v>
      </c>
      <c r="G578" s="51"/>
      <c r="H578" s="51"/>
      <c r="I578" s="51"/>
      <c r="J578" s="51"/>
    </row>
    <row r="579" spans="1:10" ht="14.1" customHeight="1" x14ac:dyDescent="0.25">
      <c r="A579" s="51"/>
      <c r="B579" s="40" t="s">
        <v>91</v>
      </c>
      <c r="C579" s="41">
        <v>0</v>
      </c>
      <c r="D579" s="41">
        <v>0</v>
      </c>
      <c r="E579" s="41">
        <v>0</v>
      </c>
      <c r="F579" s="41">
        <v>0</v>
      </c>
      <c r="G579" s="51"/>
      <c r="H579" s="51"/>
      <c r="I579" s="51"/>
      <c r="J579" s="51"/>
    </row>
    <row r="580" spans="1:10" ht="14.1" customHeight="1" x14ac:dyDescent="0.25">
      <c r="A580" s="51"/>
      <c r="B580" s="40" t="s">
        <v>83</v>
      </c>
      <c r="C580" s="41">
        <v>0</v>
      </c>
      <c r="D580" s="41">
        <v>0</v>
      </c>
      <c r="E580" s="41">
        <v>0</v>
      </c>
      <c r="F580" s="41">
        <v>0</v>
      </c>
      <c r="G580" s="51"/>
      <c r="H580" s="51"/>
      <c r="I580" s="51"/>
      <c r="J580" s="51"/>
    </row>
    <row r="581" spans="1:10" ht="14.1" customHeight="1" x14ac:dyDescent="0.25">
      <c r="A581" s="51"/>
      <c r="B581" s="40" t="s">
        <v>92</v>
      </c>
      <c r="C581" s="41">
        <v>0</v>
      </c>
      <c r="D581" s="41">
        <v>0</v>
      </c>
      <c r="E581" s="41">
        <v>0</v>
      </c>
      <c r="F581" s="41">
        <v>0</v>
      </c>
      <c r="G581" s="51"/>
      <c r="H581" s="51"/>
      <c r="I581" s="51"/>
      <c r="J581" s="51"/>
    </row>
    <row r="582" spans="1:10" ht="14.1" customHeight="1" x14ac:dyDescent="0.25">
      <c r="A582" s="51"/>
      <c r="B582" s="40" t="s">
        <v>93</v>
      </c>
      <c r="C582" s="41">
        <v>0</v>
      </c>
      <c r="D582" s="41">
        <v>0</v>
      </c>
      <c r="E582" s="41">
        <v>0</v>
      </c>
      <c r="F582" s="41">
        <v>0</v>
      </c>
      <c r="G582" s="51"/>
      <c r="H582" s="51"/>
      <c r="I582" s="51"/>
      <c r="J582" s="51"/>
    </row>
    <row r="583" spans="1:10" ht="14.1" customHeight="1" x14ac:dyDescent="0.25">
      <c r="A583" s="51"/>
      <c r="B583" s="40" t="s">
        <v>94</v>
      </c>
      <c r="C583" s="41">
        <v>0</v>
      </c>
      <c r="D583" s="41">
        <v>0</v>
      </c>
      <c r="E583" s="41">
        <v>0</v>
      </c>
      <c r="F583" s="41">
        <v>0</v>
      </c>
      <c r="G583" s="51"/>
      <c r="H583" s="51"/>
      <c r="I583" s="51"/>
      <c r="J583" s="51"/>
    </row>
    <row r="584" spans="1:10" ht="14.1" customHeight="1" x14ac:dyDescent="0.25">
      <c r="A584" s="51"/>
      <c r="B584" s="40" t="s">
        <v>95</v>
      </c>
      <c r="C584" s="41">
        <v>0</v>
      </c>
      <c r="D584" s="41">
        <v>0</v>
      </c>
      <c r="E584" s="41">
        <v>0</v>
      </c>
      <c r="F584" s="41">
        <v>0</v>
      </c>
      <c r="G584" s="51"/>
      <c r="H584" s="51"/>
      <c r="I584" s="51"/>
      <c r="J584" s="51"/>
    </row>
    <row r="585" spans="1:10" ht="14.1" customHeight="1" x14ac:dyDescent="0.25">
      <c r="A585" s="51"/>
      <c r="B585" s="40" t="s">
        <v>96</v>
      </c>
      <c r="C585" s="41">
        <v>0</v>
      </c>
      <c r="D585" s="41">
        <v>12403200</v>
      </c>
      <c r="E585" s="41">
        <v>0</v>
      </c>
      <c r="F585" s="41">
        <v>0</v>
      </c>
      <c r="G585" s="51"/>
      <c r="H585" s="51"/>
      <c r="I585" s="51"/>
      <c r="J585" s="51"/>
    </row>
    <row r="586" spans="1:10" ht="14.1" customHeight="1" x14ac:dyDescent="0.25">
      <c r="A586" s="51"/>
      <c r="B586" s="40" t="s">
        <v>83</v>
      </c>
      <c r="C586" s="41">
        <v>0</v>
      </c>
      <c r="D586" s="41">
        <v>12403200</v>
      </c>
      <c r="E586" s="41">
        <v>0</v>
      </c>
      <c r="F586" s="41">
        <v>0</v>
      </c>
      <c r="G586" s="51"/>
      <c r="H586" s="51"/>
      <c r="I586" s="51"/>
      <c r="J586" s="51"/>
    </row>
    <row r="587" spans="1:10" ht="14.1" customHeight="1" x14ac:dyDescent="0.25">
      <c r="A587" s="51"/>
      <c r="B587" s="40" t="s">
        <v>92</v>
      </c>
      <c r="C587" s="41">
        <v>0</v>
      </c>
      <c r="D587" s="41">
        <v>0</v>
      </c>
      <c r="E587" s="41">
        <v>0</v>
      </c>
      <c r="F587" s="41">
        <v>0</v>
      </c>
      <c r="G587" s="51"/>
      <c r="H587" s="51"/>
      <c r="I587" s="51"/>
      <c r="J587" s="51"/>
    </row>
    <row r="588" spans="1:10" ht="14.1" customHeight="1" x14ac:dyDescent="0.25">
      <c r="A588" s="51"/>
      <c r="B588" s="40" t="s">
        <v>93</v>
      </c>
      <c r="C588" s="41">
        <v>0</v>
      </c>
      <c r="D588" s="41">
        <v>0</v>
      </c>
      <c r="E588" s="41">
        <v>0</v>
      </c>
      <c r="F588" s="41">
        <v>0</v>
      </c>
      <c r="G588" s="51"/>
      <c r="H588" s="51"/>
      <c r="I588" s="51"/>
      <c r="J588" s="51"/>
    </row>
    <row r="589" spans="1:10" ht="14.1" customHeight="1" x14ac:dyDescent="0.25">
      <c r="A589" s="51"/>
      <c r="B589" s="40" t="s">
        <v>94</v>
      </c>
      <c r="C589" s="41">
        <v>0</v>
      </c>
      <c r="D589" s="41">
        <v>0</v>
      </c>
      <c r="E589" s="41">
        <v>0</v>
      </c>
      <c r="F589" s="41">
        <v>0</v>
      </c>
      <c r="G589" s="51"/>
      <c r="H589" s="51"/>
      <c r="I589" s="51"/>
      <c r="J589" s="51"/>
    </row>
    <row r="590" spans="1:10" ht="14.1" customHeight="1" x14ac:dyDescent="0.25">
      <c r="A590" s="51"/>
      <c r="B590" s="40" t="s">
        <v>95</v>
      </c>
      <c r="C590" s="41">
        <v>0</v>
      </c>
      <c r="D590" s="41">
        <v>0</v>
      </c>
      <c r="E590" s="41">
        <v>0</v>
      </c>
      <c r="F590" s="41">
        <v>0</v>
      </c>
      <c r="G590" s="51"/>
      <c r="H590" s="51"/>
      <c r="I590" s="51"/>
      <c r="J590" s="51"/>
    </row>
    <row r="591" spans="1:10" ht="14.1" customHeight="1" x14ac:dyDescent="0.25">
      <c r="A591" s="51"/>
      <c r="B591" s="40" t="s">
        <v>97</v>
      </c>
      <c r="C591" s="41">
        <v>0</v>
      </c>
      <c r="D591" s="41">
        <v>0</v>
      </c>
      <c r="E591" s="41">
        <v>0</v>
      </c>
      <c r="F591" s="41">
        <v>0</v>
      </c>
      <c r="G591" s="51"/>
      <c r="H591" s="51"/>
      <c r="I591" s="51"/>
      <c r="J591" s="51"/>
    </row>
    <row r="592" spans="1:10" ht="14.1" customHeight="1" x14ac:dyDescent="0.25">
      <c r="A592" s="51"/>
      <c r="B592" s="40" t="s">
        <v>83</v>
      </c>
      <c r="C592" s="41">
        <v>0</v>
      </c>
      <c r="D592" s="41">
        <v>0</v>
      </c>
      <c r="E592" s="41">
        <v>0</v>
      </c>
      <c r="F592" s="41">
        <v>0</v>
      </c>
      <c r="G592" s="51"/>
      <c r="H592" s="51"/>
      <c r="I592" s="51"/>
      <c r="J592" s="51"/>
    </row>
    <row r="593" spans="1:10" ht="14.1" customHeight="1" x14ac:dyDescent="0.25">
      <c r="A593" s="51"/>
      <c r="B593" s="40" t="s">
        <v>92</v>
      </c>
      <c r="C593" s="41">
        <v>0</v>
      </c>
      <c r="D593" s="41">
        <v>0</v>
      </c>
      <c r="E593" s="41">
        <v>0</v>
      </c>
      <c r="F593" s="41">
        <v>0</v>
      </c>
      <c r="G593" s="51"/>
      <c r="H593" s="51"/>
      <c r="I593" s="51"/>
      <c r="J593" s="51"/>
    </row>
    <row r="594" spans="1:10" ht="14.1" customHeight="1" x14ac:dyDescent="0.25">
      <c r="A594" s="51"/>
      <c r="B594" s="40" t="s">
        <v>93</v>
      </c>
      <c r="C594" s="41">
        <v>0</v>
      </c>
      <c r="D594" s="41">
        <v>0</v>
      </c>
      <c r="E594" s="41">
        <v>0</v>
      </c>
      <c r="F594" s="41">
        <v>0</v>
      </c>
      <c r="G594" s="51"/>
      <c r="H594" s="51"/>
      <c r="I594" s="51"/>
      <c r="J594" s="51"/>
    </row>
    <row r="595" spans="1:10" ht="14.1" customHeight="1" x14ac:dyDescent="0.25">
      <c r="A595" s="51"/>
      <c r="B595" s="40" t="s">
        <v>94</v>
      </c>
      <c r="C595" s="41">
        <v>0</v>
      </c>
      <c r="D595" s="41">
        <v>0</v>
      </c>
      <c r="E595" s="41">
        <v>0</v>
      </c>
      <c r="F595" s="41">
        <v>0</v>
      </c>
      <c r="G595" s="51"/>
      <c r="H595" s="51"/>
      <c r="I595" s="51"/>
      <c r="J595" s="51"/>
    </row>
    <row r="596" spans="1:10" ht="14.1" customHeight="1" x14ac:dyDescent="0.25">
      <c r="A596" s="51"/>
      <c r="B596" s="40" t="s">
        <v>95</v>
      </c>
      <c r="C596" s="41">
        <v>0</v>
      </c>
      <c r="D596" s="41">
        <v>0</v>
      </c>
      <c r="E596" s="41">
        <v>0</v>
      </c>
      <c r="F596" s="41">
        <v>0</v>
      </c>
      <c r="G596" s="51"/>
      <c r="H596" s="51"/>
      <c r="I596" s="51"/>
      <c r="J596" s="51"/>
    </row>
    <row r="597" spans="1:10" ht="14.1" customHeight="1" x14ac:dyDescent="0.25">
      <c r="A597" s="51"/>
      <c r="B597" s="40" t="s">
        <v>98</v>
      </c>
      <c r="C597" s="41">
        <v>0</v>
      </c>
      <c r="D597" s="41">
        <v>0</v>
      </c>
      <c r="E597" s="41">
        <v>0</v>
      </c>
      <c r="F597" s="41">
        <v>0</v>
      </c>
      <c r="G597" s="51"/>
      <c r="H597" s="51"/>
      <c r="I597" s="51"/>
      <c r="J597" s="51"/>
    </row>
    <row r="598" spans="1:10" ht="14.1" customHeight="1" x14ac:dyDescent="0.25">
      <c r="A598" s="51"/>
      <c r="B598" s="40" t="s">
        <v>99</v>
      </c>
      <c r="C598" s="41">
        <v>0</v>
      </c>
      <c r="D598" s="41">
        <v>0</v>
      </c>
      <c r="E598" s="41">
        <v>0</v>
      </c>
      <c r="F598" s="41">
        <v>0</v>
      </c>
      <c r="G598" s="51"/>
      <c r="H598" s="51"/>
      <c r="I598" s="51"/>
      <c r="J598" s="51"/>
    </row>
    <row r="599" spans="1:10" ht="14.1" customHeight="1" x14ac:dyDescent="0.25">
      <c r="A599" s="51"/>
      <c r="B599" s="36" t="s">
        <v>100</v>
      </c>
      <c r="C599" s="41">
        <v>0</v>
      </c>
      <c r="D599" s="41">
        <v>12403200</v>
      </c>
      <c r="E599" s="41">
        <v>0</v>
      </c>
      <c r="F599" s="41">
        <v>0</v>
      </c>
      <c r="G599" s="51"/>
      <c r="H599" s="51"/>
      <c r="I599" s="51"/>
      <c r="J599" s="51"/>
    </row>
    <row r="600" spans="1:10" ht="15" customHeight="1" x14ac:dyDescent="0.25">
      <c r="A600" s="51"/>
      <c r="B600" s="42" t="s">
        <v>69</v>
      </c>
      <c r="C600" s="43" t="s">
        <v>69</v>
      </c>
      <c r="D600" s="43" t="s">
        <v>69</v>
      </c>
      <c r="E600" s="43" t="s">
        <v>69</v>
      </c>
      <c r="F600" s="43" t="s">
        <v>69</v>
      </c>
      <c r="G600" s="51"/>
      <c r="H600" s="51"/>
      <c r="I600" s="51"/>
      <c r="J600" s="51"/>
    </row>
    <row r="601" spans="1:10" ht="15" customHeight="1" x14ac:dyDescent="0.25">
      <c r="A601" s="51"/>
      <c r="B601" s="28" t="s">
        <v>113</v>
      </c>
      <c r="C601" s="44">
        <v>0</v>
      </c>
      <c r="D601" s="44">
        <v>527440000</v>
      </c>
      <c r="E601" s="44">
        <v>512440000</v>
      </c>
      <c r="F601" s="44">
        <v>513440000</v>
      </c>
      <c r="G601" s="51"/>
      <c r="H601" s="51"/>
      <c r="I601" s="51"/>
      <c r="J601" s="51"/>
    </row>
    <row r="602" spans="1:10" ht="15" customHeight="1" x14ac:dyDescent="0.25">
      <c r="A602" s="51"/>
      <c r="B602" s="38" t="s">
        <v>82</v>
      </c>
      <c r="C602" s="45">
        <v>0</v>
      </c>
      <c r="D602" s="45">
        <v>254500000</v>
      </c>
      <c r="E602" s="45">
        <v>254500000</v>
      </c>
      <c r="F602" s="45">
        <v>254500000</v>
      </c>
      <c r="G602" s="51"/>
      <c r="H602" s="51"/>
      <c r="I602" s="51"/>
      <c r="J602" s="51"/>
    </row>
    <row r="603" spans="1:10" ht="15" customHeight="1" x14ac:dyDescent="0.25">
      <c r="A603" s="51"/>
      <c r="B603" s="38" t="s">
        <v>83</v>
      </c>
      <c r="C603" s="45">
        <v>0</v>
      </c>
      <c r="D603" s="45">
        <v>254500000</v>
      </c>
      <c r="E603" s="45">
        <v>254500000</v>
      </c>
      <c r="F603" s="45">
        <v>254500000</v>
      </c>
      <c r="G603" s="51"/>
      <c r="H603" s="51"/>
      <c r="I603" s="51"/>
      <c r="J603" s="51"/>
    </row>
    <row r="604" spans="1:10" ht="15" customHeight="1" x14ac:dyDescent="0.25">
      <c r="A604" s="51"/>
      <c r="B604" s="38" t="s">
        <v>84</v>
      </c>
      <c r="C604" s="45">
        <v>0</v>
      </c>
      <c r="D604" s="45">
        <v>0</v>
      </c>
      <c r="E604" s="45">
        <v>0</v>
      </c>
      <c r="F604" s="45">
        <v>0</v>
      </c>
      <c r="G604" s="51"/>
      <c r="H604" s="51"/>
      <c r="I604" s="51"/>
      <c r="J604" s="51"/>
    </row>
    <row r="605" spans="1:10" ht="15" customHeight="1" x14ac:dyDescent="0.25">
      <c r="A605" s="51"/>
      <c r="B605" s="38" t="s">
        <v>85</v>
      </c>
      <c r="C605" s="45">
        <v>0</v>
      </c>
      <c r="D605" s="45">
        <v>42620000</v>
      </c>
      <c r="E605" s="45">
        <v>42620000</v>
      </c>
      <c r="F605" s="45">
        <v>42620000</v>
      </c>
      <c r="G605" s="51"/>
      <c r="H605" s="51"/>
      <c r="I605" s="51"/>
      <c r="J605" s="51"/>
    </row>
    <row r="606" spans="1:10" ht="15" customHeight="1" x14ac:dyDescent="0.25">
      <c r="A606" s="51"/>
      <c r="B606" s="38" t="s">
        <v>83</v>
      </c>
      <c r="C606" s="45">
        <v>0</v>
      </c>
      <c r="D606" s="45">
        <v>42620000</v>
      </c>
      <c r="E606" s="45">
        <v>42620000</v>
      </c>
      <c r="F606" s="45">
        <v>42620000</v>
      </c>
      <c r="G606" s="51"/>
      <c r="H606" s="51"/>
      <c r="I606" s="51"/>
      <c r="J606" s="51"/>
    </row>
    <row r="607" spans="1:10" ht="15" customHeight="1" x14ac:dyDescent="0.25">
      <c r="A607" s="51"/>
      <c r="B607" s="38" t="s">
        <v>84</v>
      </c>
      <c r="C607" s="45">
        <v>0</v>
      </c>
      <c r="D607" s="45">
        <v>0</v>
      </c>
      <c r="E607" s="45">
        <v>0</v>
      </c>
      <c r="F607" s="45">
        <v>0</v>
      </c>
      <c r="G607" s="51"/>
      <c r="H607" s="51"/>
      <c r="I607" s="51"/>
      <c r="J607" s="51"/>
    </row>
    <row r="608" spans="1:10" ht="15" customHeight="1" x14ac:dyDescent="0.25">
      <c r="A608" s="51"/>
      <c r="B608" s="38" t="s">
        <v>86</v>
      </c>
      <c r="C608" s="45">
        <v>0</v>
      </c>
      <c r="D608" s="45">
        <v>182230000</v>
      </c>
      <c r="E608" s="45">
        <v>167230000</v>
      </c>
      <c r="F608" s="45">
        <v>168230000</v>
      </c>
      <c r="G608" s="51"/>
      <c r="H608" s="51"/>
      <c r="I608" s="51"/>
      <c r="J608" s="51"/>
    </row>
    <row r="609" spans="1:10" ht="15" customHeight="1" x14ac:dyDescent="0.25">
      <c r="A609" s="51"/>
      <c r="B609" s="38" t="s">
        <v>83</v>
      </c>
      <c r="C609" s="45">
        <v>0</v>
      </c>
      <c r="D609" s="45">
        <v>182230000</v>
      </c>
      <c r="E609" s="45">
        <v>167230000</v>
      </c>
      <c r="F609" s="45">
        <v>168230000</v>
      </c>
      <c r="G609" s="51"/>
      <c r="H609" s="51"/>
      <c r="I609" s="51"/>
      <c r="J609" s="51"/>
    </row>
    <row r="610" spans="1:10" ht="15" customHeight="1" x14ac:dyDescent="0.25">
      <c r="A610" s="51"/>
      <c r="B610" s="38" t="s">
        <v>84</v>
      </c>
      <c r="C610" s="45">
        <v>0</v>
      </c>
      <c r="D610" s="45">
        <v>0</v>
      </c>
      <c r="E610" s="45">
        <v>0</v>
      </c>
      <c r="F610" s="45">
        <v>0</v>
      </c>
      <c r="G610" s="51"/>
      <c r="H610" s="51"/>
      <c r="I610" s="51"/>
      <c r="J610" s="51"/>
    </row>
    <row r="611" spans="1:10" ht="15" customHeight="1" x14ac:dyDescent="0.25">
      <c r="A611" s="51"/>
      <c r="B611" s="38" t="s">
        <v>87</v>
      </c>
      <c r="C611" s="45">
        <v>0</v>
      </c>
      <c r="D611" s="45">
        <v>0</v>
      </c>
      <c r="E611" s="45">
        <v>0</v>
      </c>
      <c r="F611" s="45">
        <v>0</v>
      </c>
      <c r="G611" s="51"/>
      <c r="H611" s="51"/>
      <c r="I611" s="51"/>
      <c r="J611" s="51"/>
    </row>
    <row r="612" spans="1:10" ht="15" customHeight="1" x14ac:dyDescent="0.25">
      <c r="A612" s="51"/>
      <c r="B612" s="38" t="s">
        <v>83</v>
      </c>
      <c r="C612" s="45">
        <v>0</v>
      </c>
      <c r="D612" s="45">
        <v>0</v>
      </c>
      <c r="E612" s="45">
        <v>0</v>
      </c>
      <c r="F612" s="45">
        <v>0</v>
      </c>
      <c r="G612" s="51"/>
      <c r="H612" s="51"/>
      <c r="I612" s="51"/>
      <c r="J612" s="51"/>
    </row>
    <row r="613" spans="1:10" ht="15" customHeight="1" x14ac:dyDescent="0.25">
      <c r="A613" s="51"/>
      <c r="B613" s="38" t="s">
        <v>84</v>
      </c>
      <c r="C613" s="45">
        <v>0</v>
      </c>
      <c r="D613" s="45">
        <v>0</v>
      </c>
      <c r="E613" s="45">
        <v>0</v>
      </c>
      <c r="F613" s="45">
        <v>0</v>
      </c>
      <c r="G613" s="51"/>
      <c r="H613" s="51"/>
      <c r="I613" s="51"/>
      <c r="J613" s="51"/>
    </row>
    <row r="614" spans="1:10" ht="20.100000000000001" customHeight="1" x14ac:dyDescent="0.25">
      <c r="A614" s="51"/>
      <c r="B614" s="38" t="s">
        <v>114</v>
      </c>
      <c r="C614" s="46">
        <v>0</v>
      </c>
      <c r="D614" s="46">
        <v>0</v>
      </c>
      <c r="E614" s="46">
        <v>0</v>
      </c>
      <c r="F614" s="46">
        <v>0</v>
      </c>
      <c r="G614" s="51"/>
      <c r="H614" s="51"/>
      <c r="I614" s="51"/>
      <c r="J614" s="51"/>
    </row>
    <row r="615" spans="1:10" ht="15" customHeight="1" x14ac:dyDescent="0.25">
      <c r="A615" s="51"/>
      <c r="B615" s="38" t="s">
        <v>83</v>
      </c>
      <c r="C615" s="45">
        <v>0</v>
      </c>
      <c r="D615" s="45">
        <v>0</v>
      </c>
      <c r="E615" s="45">
        <v>0</v>
      </c>
      <c r="F615" s="45">
        <v>0</v>
      </c>
      <c r="G615" s="51"/>
      <c r="H615" s="51"/>
      <c r="I615" s="51"/>
      <c r="J615" s="51"/>
    </row>
    <row r="616" spans="1:10" ht="15" customHeight="1" x14ac:dyDescent="0.25">
      <c r="A616" s="51"/>
      <c r="B616" s="38" t="s">
        <v>84</v>
      </c>
      <c r="C616" s="45">
        <v>0</v>
      </c>
      <c r="D616" s="45">
        <v>0</v>
      </c>
      <c r="E616" s="45">
        <v>0</v>
      </c>
      <c r="F616" s="45">
        <v>0</v>
      </c>
      <c r="G616" s="51"/>
      <c r="H616" s="51"/>
      <c r="I616" s="51"/>
      <c r="J616" s="51"/>
    </row>
    <row r="617" spans="1:10" ht="15" customHeight="1" x14ac:dyDescent="0.25">
      <c r="A617" s="51"/>
      <c r="B617" s="38" t="s">
        <v>89</v>
      </c>
      <c r="C617" s="45">
        <v>0</v>
      </c>
      <c r="D617" s="45">
        <v>90000</v>
      </c>
      <c r="E617" s="45">
        <v>90000</v>
      </c>
      <c r="F617" s="45">
        <v>90000</v>
      </c>
      <c r="G617" s="51"/>
      <c r="H617" s="51"/>
      <c r="I617" s="51"/>
      <c r="J617" s="51"/>
    </row>
    <row r="618" spans="1:10" ht="15" customHeight="1" x14ac:dyDescent="0.25">
      <c r="A618" s="51"/>
      <c r="B618" s="38" t="s">
        <v>83</v>
      </c>
      <c r="C618" s="45">
        <v>0</v>
      </c>
      <c r="D618" s="45">
        <v>90000</v>
      </c>
      <c r="E618" s="45">
        <v>90000</v>
      </c>
      <c r="F618" s="45">
        <v>90000</v>
      </c>
      <c r="G618" s="51"/>
      <c r="H618" s="51"/>
      <c r="I618" s="51"/>
      <c r="J618" s="51"/>
    </row>
    <row r="619" spans="1:10" ht="15" customHeight="1" x14ac:dyDescent="0.25">
      <c r="A619" s="51"/>
      <c r="B619" s="38" t="s">
        <v>84</v>
      </c>
      <c r="C619" s="45">
        <v>0</v>
      </c>
      <c r="D619" s="45">
        <v>0</v>
      </c>
      <c r="E619" s="45">
        <v>0</v>
      </c>
      <c r="F619" s="45">
        <v>0</v>
      </c>
      <c r="G619" s="51"/>
      <c r="H619" s="51"/>
      <c r="I619" s="51"/>
      <c r="J619" s="51"/>
    </row>
    <row r="620" spans="1:10" ht="15" customHeight="1" x14ac:dyDescent="0.25">
      <c r="A620" s="51"/>
      <c r="B620" s="38" t="s">
        <v>90</v>
      </c>
      <c r="C620" s="45">
        <v>0</v>
      </c>
      <c r="D620" s="45">
        <v>0</v>
      </c>
      <c r="E620" s="45">
        <v>0</v>
      </c>
      <c r="F620" s="45">
        <v>0</v>
      </c>
      <c r="G620" s="51"/>
      <c r="H620" s="51"/>
      <c r="I620" s="51"/>
      <c r="J620" s="51"/>
    </row>
    <row r="621" spans="1:10" ht="15" customHeight="1" x14ac:dyDescent="0.25">
      <c r="A621" s="51"/>
      <c r="B621" s="38" t="s">
        <v>83</v>
      </c>
      <c r="C621" s="45">
        <v>0</v>
      </c>
      <c r="D621" s="45">
        <v>0</v>
      </c>
      <c r="E621" s="45">
        <v>0</v>
      </c>
      <c r="F621" s="45">
        <v>0</v>
      </c>
      <c r="G621" s="51"/>
      <c r="H621" s="51"/>
      <c r="I621" s="51"/>
      <c r="J621" s="51"/>
    </row>
    <row r="622" spans="1:10" ht="15" customHeight="1" x14ac:dyDescent="0.25">
      <c r="A622" s="51"/>
      <c r="B622" s="38" t="s">
        <v>84</v>
      </c>
      <c r="C622" s="45">
        <v>0</v>
      </c>
      <c r="D622" s="45">
        <v>0</v>
      </c>
      <c r="E622" s="45">
        <v>0</v>
      </c>
      <c r="F622" s="45">
        <v>0</v>
      </c>
      <c r="G622" s="51"/>
      <c r="H622" s="51"/>
      <c r="I622" s="51"/>
      <c r="J622" s="51"/>
    </row>
    <row r="623" spans="1:10" ht="15" customHeight="1" x14ac:dyDescent="0.25">
      <c r="A623" s="51"/>
      <c r="B623" s="38" t="s">
        <v>91</v>
      </c>
      <c r="C623" s="45">
        <v>0</v>
      </c>
      <c r="D623" s="45">
        <v>0</v>
      </c>
      <c r="E623" s="45">
        <v>0</v>
      </c>
      <c r="F623" s="45">
        <v>0</v>
      </c>
      <c r="G623" s="51"/>
      <c r="H623" s="51"/>
      <c r="I623" s="51"/>
      <c r="J623" s="51"/>
    </row>
    <row r="624" spans="1:10" ht="15" customHeight="1" x14ac:dyDescent="0.25">
      <c r="A624" s="51"/>
      <c r="B624" s="38" t="s">
        <v>83</v>
      </c>
      <c r="C624" s="45">
        <v>0</v>
      </c>
      <c r="D624" s="45">
        <v>0</v>
      </c>
      <c r="E624" s="45">
        <v>0</v>
      </c>
      <c r="F624" s="45">
        <v>0</v>
      </c>
      <c r="G624" s="51"/>
      <c r="H624" s="51"/>
      <c r="I624" s="51"/>
      <c r="J624" s="51"/>
    </row>
    <row r="625" spans="1:10" ht="15" customHeight="1" x14ac:dyDescent="0.25">
      <c r="A625" s="51"/>
      <c r="B625" s="38" t="s">
        <v>92</v>
      </c>
      <c r="C625" s="45">
        <v>0</v>
      </c>
      <c r="D625" s="45">
        <v>0</v>
      </c>
      <c r="E625" s="45">
        <v>0</v>
      </c>
      <c r="F625" s="45">
        <v>0</v>
      </c>
      <c r="G625" s="51"/>
      <c r="H625" s="51"/>
      <c r="I625" s="51"/>
      <c r="J625" s="51"/>
    </row>
    <row r="626" spans="1:10" ht="15" customHeight="1" x14ac:dyDescent="0.25">
      <c r="A626" s="51"/>
      <c r="B626" s="38" t="s">
        <v>93</v>
      </c>
      <c r="C626" s="45">
        <v>0</v>
      </c>
      <c r="D626" s="45">
        <v>0</v>
      </c>
      <c r="E626" s="45">
        <v>0</v>
      </c>
      <c r="F626" s="45">
        <v>0</v>
      </c>
      <c r="G626" s="51"/>
      <c r="H626" s="51"/>
      <c r="I626" s="51"/>
      <c r="J626" s="51"/>
    </row>
    <row r="627" spans="1:10" ht="15" customHeight="1" x14ac:dyDescent="0.25">
      <c r="A627" s="51"/>
      <c r="B627" s="38" t="s">
        <v>94</v>
      </c>
      <c r="C627" s="45">
        <v>0</v>
      </c>
      <c r="D627" s="45">
        <v>0</v>
      </c>
      <c r="E627" s="45">
        <v>0</v>
      </c>
      <c r="F627" s="45">
        <v>0</v>
      </c>
      <c r="G627" s="51"/>
      <c r="H627" s="51"/>
      <c r="I627" s="51"/>
      <c r="J627" s="51"/>
    </row>
    <row r="628" spans="1:10" ht="15" customHeight="1" x14ac:dyDescent="0.25">
      <c r="A628" s="51"/>
      <c r="B628" s="38" t="s">
        <v>95</v>
      </c>
      <c r="C628" s="45">
        <v>0</v>
      </c>
      <c r="D628" s="45">
        <v>0</v>
      </c>
      <c r="E628" s="45">
        <v>0</v>
      </c>
      <c r="F628" s="45">
        <v>0</v>
      </c>
      <c r="G628" s="51"/>
      <c r="H628" s="51"/>
      <c r="I628" s="51"/>
      <c r="J628" s="51"/>
    </row>
    <row r="629" spans="1:10" ht="15" customHeight="1" x14ac:dyDescent="0.25">
      <c r="A629" s="51"/>
      <c r="B629" s="38" t="s">
        <v>96</v>
      </c>
      <c r="C629" s="45">
        <v>0</v>
      </c>
      <c r="D629" s="45">
        <v>48000000</v>
      </c>
      <c r="E629" s="45">
        <v>48000000</v>
      </c>
      <c r="F629" s="45">
        <v>48000000</v>
      </c>
      <c r="G629" s="51"/>
      <c r="H629" s="51"/>
      <c r="I629" s="51"/>
      <c r="J629" s="51"/>
    </row>
    <row r="630" spans="1:10" ht="15" customHeight="1" x14ac:dyDescent="0.25">
      <c r="A630" s="51"/>
      <c r="B630" s="38" t="s">
        <v>83</v>
      </c>
      <c r="C630" s="45">
        <v>0</v>
      </c>
      <c r="D630" s="45">
        <v>48000000</v>
      </c>
      <c r="E630" s="45">
        <v>48000000</v>
      </c>
      <c r="F630" s="45">
        <v>48000000</v>
      </c>
      <c r="G630" s="51"/>
      <c r="H630" s="51"/>
      <c r="I630" s="51"/>
      <c r="J630" s="51"/>
    </row>
    <row r="631" spans="1:10" ht="15" customHeight="1" x14ac:dyDescent="0.25">
      <c r="A631" s="51"/>
      <c r="B631" s="38" t="s">
        <v>92</v>
      </c>
      <c r="C631" s="45">
        <v>0</v>
      </c>
      <c r="D631" s="45">
        <v>0</v>
      </c>
      <c r="E631" s="45">
        <v>0</v>
      </c>
      <c r="F631" s="45">
        <v>0</v>
      </c>
      <c r="G631" s="51"/>
      <c r="H631" s="51"/>
      <c r="I631" s="51"/>
      <c r="J631" s="51"/>
    </row>
    <row r="632" spans="1:10" ht="15" customHeight="1" x14ac:dyDescent="0.25">
      <c r="A632" s="51"/>
      <c r="B632" s="38" t="s">
        <v>93</v>
      </c>
      <c r="C632" s="45">
        <v>0</v>
      </c>
      <c r="D632" s="45">
        <v>0</v>
      </c>
      <c r="E632" s="45">
        <v>0</v>
      </c>
      <c r="F632" s="45">
        <v>0</v>
      </c>
      <c r="G632" s="51"/>
      <c r="H632" s="51"/>
      <c r="I632" s="51"/>
      <c r="J632" s="51"/>
    </row>
    <row r="633" spans="1:10" ht="15" customHeight="1" x14ac:dyDescent="0.25">
      <c r="A633" s="51"/>
      <c r="B633" s="38" t="s">
        <v>94</v>
      </c>
      <c r="C633" s="45">
        <v>0</v>
      </c>
      <c r="D633" s="45">
        <v>0</v>
      </c>
      <c r="E633" s="45">
        <v>0</v>
      </c>
      <c r="F633" s="45">
        <v>0</v>
      </c>
      <c r="G633" s="51"/>
      <c r="H633" s="51"/>
      <c r="I633" s="51"/>
      <c r="J633" s="51"/>
    </row>
    <row r="634" spans="1:10" ht="15" customHeight="1" x14ac:dyDescent="0.25">
      <c r="A634" s="51"/>
      <c r="B634" s="38" t="s">
        <v>95</v>
      </c>
      <c r="C634" s="45">
        <v>0</v>
      </c>
      <c r="D634" s="45">
        <v>0</v>
      </c>
      <c r="E634" s="45">
        <v>0</v>
      </c>
      <c r="F634" s="45">
        <v>0</v>
      </c>
      <c r="G634" s="51"/>
      <c r="H634" s="51"/>
      <c r="I634" s="51"/>
      <c r="J634" s="51"/>
    </row>
    <row r="635" spans="1:10" ht="15" customHeight="1" x14ac:dyDescent="0.25">
      <c r="A635" s="51"/>
      <c r="B635" s="38" t="s">
        <v>97</v>
      </c>
      <c r="C635" s="45">
        <v>0</v>
      </c>
      <c r="D635" s="45">
        <v>0</v>
      </c>
      <c r="E635" s="45">
        <v>0</v>
      </c>
      <c r="F635" s="45">
        <v>0</v>
      </c>
      <c r="G635" s="51"/>
      <c r="H635" s="51"/>
      <c r="I635" s="51"/>
      <c r="J635" s="51"/>
    </row>
    <row r="636" spans="1:10" ht="15" customHeight="1" x14ac:dyDescent="0.25">
      <c r="A636" s="51"/>
      <c r="B636" s="38" t="s">
        <v>83</v>
      </c>
      <c r="C636" s="45">
        <v>0</v>
      </c>
      <c r="D636" s="45">
        <v>0</v>
      </c>
      <c r="E636" s="45">
        <v>0</v>
      </c>
      <c r="F636" s="45">
        <v>0</v>
      </c>
      <c r="G636" s="51"/>
      <c r="H636" s="51"/>
      <c r="I636" s="51"/>
      <c r="J636" s="51"/>
    </row>
    <row r="637" spans="1:10" ht="15" customHeight="1" x14ac:dyDescent="0.25">
      <c r="A637" s="51"/>
      <c r="B637" s="38" t="s">
        <v>92</v>
      </c>
      <c r="C637" s="45">
        <v>0</v>
      </c>
      <c r="D637" s="45">
        <v>0</v>
      </c>
      <c r="E637" s="45">
        <v>0</v>
      </c>
      <c r="F637" s="45">
        <v>0</v>
      </c>
      <c r="G637" s="51"/>
      <c r="H637" s="51"/>
      <c r="I637" s="51"/>
      <c r="J637" s="51"/>
    </row>
    <row r="638" spans="1:10" ht="15" customHeight="1" x14ac:dyDescent="0.25">
      <c r="A638" s="51"/>
      <c r="B638" s="38" t="s">
        <v>93</v>
      </c>
      <c r="C638" s="45">
        <v>0</v>
      </c>
      <c r="D638" s="45">
        <v>0</v>
      </c>
      <c r="E638" s="45">
        <v>0</v>
      </c>
      <c r="F638" s="45">
        <v>0</v>
      </c>
      <c r="G638" s="51"/>
      <c r="H638" s="51"/>
      <c r="I638" s="51"/>
      <c r="J638" s="51"/>
    </row>
    <row r="639" spans="1:10" ht="15" customHeight="1" x14ac:dyDescent="0.25">
      <c r="A639" s="51"/>
      <c r="B639" s="38" t="s">
        <v>94</v>
      </c>
      <c r="C639" s="45">
        <v>0</v>
      </c>
      <c r="D639" s="45">
        <v>0</v>
      </c>
      <c r="E639" s="45">
        <v>0</v>
      </c>
      <c r="F639" s="45">
        <v>0</v>
      </c>
      <c r="G639" s="51"/>
      <c r="H639" s="51"/>
      <c r="I639" s="51"/>
      <c r="J639" s="51"/>
    </row>
    <row r="640" spans="1:10" ht="15" customHeight="1" x14ac:dyDescent="0.25">
      <c r="A640" s="51"/>
      <c r="B640" s="38" t="s">
        <v>95</v>
      </c>
      <c r="C640" s="45">
        <v>0</v>
      </c>
      <c r="D640" s="45">
        <v>0</v>
      </c>
      <c r="E640" s="45">
        <v>0</v>
      </c>
      <c r="F640" s="45">
        <v>0</v>
      </c>
      <c r="G640" s="51"/>
      <c r="H640" s="51"/>
      <c r="I640" s="51"/>
      <c r="J640" s="51"/>
    </row>
    <row r="641" spans="1:10" ht="15" customHeight="1" x14ac:dyDescent="0.25">
      <c r="A641" s="51"/>
      <c r="B641" s="38" t="s">
        <v>98</v>
      </c>
      <c r="C641" s="45">
        <v>0</v>
      </c>
      <c r="D641" s="45">
        <v>0</v>
      </c>
      <c r="E641" s="45">
        <v>0</v>
      </c>
      <c r="F641" s="45">
        <v>0</v>
      </c>
      <c r="G641" s="51"/>
      <c r="H641" s="51"/>
      <c r="I641" s="51"/>
      <c r="J641" s="51"/>
    </row>
    <row r="642" spans="1:10" ht="15" customHeight="1" x14ac:dyDescent="0.25">
      <c r="A642" s="51"/>
      <c r="B642" s="38" t="s">
        <v>99</v>
      </c>
      <c r="C642" s="45">
        <v>0</v>
      </c>
      <c r="D642" s="45">
        <v>0</v>
      </c>
      <c r="E642" s="45">
        <v>0</v>
      </c>
      <c r="F642" s="45">
        <v>0</v>
      </c>
      <c r="G642" s="51"/>
      <c r="H642" s="51"/>
      <c r="I642" s="51"/>
      <c r="J642" s="51"/>
    </row>
    <row r="643" spans="1:10" ht="20.100000000000001" customHeight="1" x14ac:dyDescent="0.25">
      <c r="A643" s="51"/>
      <c r="B643" s="47" t="s">
        <v>69</v>
      </c>
      <c r="C643" s="51"/>
      <c r="D643" s="51"/>
      <c r="E643" s="51"/>
      <c r="F643" s="51"/>
      <c r="G643" s="51"/>
      <c r="H643" s="51"/>
      <c r="I643" s="51"/>
      <c r="J643" s="51"/>
    </row>
  </sheetData>
  <mergeCells count="62">
    <mergeCell ref="C546:F546"/>
    <mergeCell ref="B555:F555"/>
    <mergeCell ref="C488:F488"/>
    <mergeCell ref="C489:F489"/>
    <mergeCell ref="C490:F490"/>
    <mergeCell ref="B499:F499"/>
    <mergeCell ref="C544:F544"/>
    <mergeCell ref="C545:F545"/>
    <mergeCell ref="B443:F443"/>
    <mergeCell ref="C320:F320"/>
    <mergeCell ref="C321:F321"/>
    <mergeCell ref="B330:F330"/>
    <mergeCell ref="C375:F375"/>
    <mergeCell ref="C376:F376"/>
    <mergeCell ref="C377:F377"/>
    <mergeCell ref="C378:F378"/>
    <mergeCell ref="B387:F387"/>
    <mergeCell ref="C432:F432"/>
    <mergeCell ref="C433:F433"/>
    <mergeCell ref="C434:F434"/>
    <mergeCell ref="C319:F319"/>
    <mergeCell ref="C204:F204"/>
    <mergeCell ref="C205:F205"/>
    <mergeCell ref="C206:F206"/>
    <mergeCell ref="B215:F215"/>
    <mergeCell ref="B260:F260"/>
    <mergeCell ref="C261:F261"/>
    <mergeCell ref="C262:F262"/>
    <mergeCell ref="C263:F263"/>
    <mergeCell ref="C264:F264"/>
    <mergeCell ref="B273:F273"/>
    <mergeCell ref="C318:F318"/>
    <mergeCell ref="C203:F203"/>
    <mergeCell ref="C83:F83"/>
    <mergeCell ref="C84:F84"/>
    <mergeCell ref="B93:F93"/>
    <mergeCell ref="B138:F138"/>
    <mergeCell ref="C139:F139"/>
    <mergeCell ref="C140:F140"/>
    <mergeCell ref="C141:F141"/>
    <mergeCell ref="C142:F142"/>
    <mergeCell ref="B151:F151"/>
    <mergeCell ref="C196:F196"/>
    <mergeCell ref="B202:F202"/>
    <mergeCell ref="C82:F82"/>
    <mergeCell ref="C7:F7"/>
    <mergeCell ref="B8:F8"/>
    <mergeCell ref="B9:F9"/>
    <mergeCell ref="C10:F10"/>
    <mergeCell ref="C17:F17"/>
    <mergeCell ref="B24:F24"/>
    <mergeCell ref="C25:F25"/>
    <mergeCell ref="C26:F26"/>
    <mergeCell ref="C27:F27"/>
    <mergeCell ref="C28:F28"/>
    <mergeCell ref="B37:F37"/>
    <mergeCell ref="C6:F6"/>
    <mergeCell ref="B1:F1"/>
    <mergeCell ref="B2:F2"/>
    <mergeCell ref="C3:F3"/>
    <mergeCell ref="C4:F4"/>
    <mergeCell ref="C5:F5"/>
  </mergeCells>
  <pageMargins left="0" right="0" top="0" bottom="0" header="0" footer="0"/>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B4DE4-9685-4366-B65B-9B6545E222F3}">
  <sheetPr>
    <outlinePr summaryBelow="0"/>
  </sheetPr>
  <dimension ref="A1:K291"/>
  <sheetViews>
    <sheetView view="pageBreakPreview" topLeftCell="B256" zoomScale="60" zoomScaleNormal="100" workbookViewId="0">
      <selection activeCell="K284" sqref="K284"/>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1066</v>
      </c>
      <c r="E3" s="1570"/>
      <c r="F3" s="1570"/>
      <c r="G3" s="1570"/>
      <c r="H3" s="25"/>
      <c r="I3" s="25"/>
      <c r="J3" s="25"/>
      <c r="K3" s="25"/>
    </row>
    <row r="4" spans="1:11" ht="14.1" customHeight="1" x14ac:dyDescent="0.25">
      <c r="A4" s="25"/>
      <c r="B4" s="25"/>
      <c r="C4" s="27" t="s">
        <v>4</v>
      </c>
      <c r="D4" s="1569" t="s">
        <v>521</v>
      </c>
      <c r="E4" s="1570"/>
      <c r="F4" s="1570"/>
      <c r="G4" s="1570"/>
      <c r="H4" s="25"/>
      <c r="I4" s="25"/>
      <c r="J4" s="25"/>
      <c r="K4" s="25"/>
    </row>
    <row r="5" spans="1:11" ht="14.1" customHeight="1" x14ac:dyDescent="0.25">
      <c r="A5" s="25"/>
      <c r="B5" s="25"/>
      <c r="C5" s="27" t="s">
        <v>6</v>
      </c>
      <c r="D5" s="1569" t="s">
        <v>1067</v>
      </c>
      <c r="E5" s="1570"/>
      <c r="F5" s="1570"/>
      <c r="G5" s="1570"/>
      <c r="H5" s="25"/>
      <c r="I5" s="25"/>
      <c r="J5" s="25"/>
      <c r="K5" s="25"/>
    </row>
    <row r="6" spans="1:11" ht="14.1" customHeight="1" x14ac:dyDescent="0.25">
      <c r="A6" s="25"/>
      <c r="B6" s="25"/>
      <c r="C6" s="27" t="s">
        <v>8</v>
      </c>
      <c r="D6" s="1569" t="s">
        <v>1068</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14.1" customHeight="1" x14ac:dyDescent="0.25">
      <c r="A9" s="25"/>
      <c r="B9" s="25"/>
      <c r="C9" s="1581" t="s">
        <v>1067</v>
      </c>
      <c r="D9" s="1582"/>
      <c r="E9" s="1582"/>
      <c r="F9" s="1582"/>
      <c r="G9" s="1582"/>
      <c r="H9" s="25"/>
      <c r="I9" s="25"/>
      <c r="J9" s="25"/>
      <c r="K9" s="25"/>
    </row>
    <row r="10" spans="1:11" ht="69" customHeight="1" x14ac:dyDescent="0.25">
      <c r="A10" s="25"/>
      <c r="B10" s="25"/>
      <c r="C10" s="28" t="s">
        <v>14</v>
      </c>
      <c r="D10" s="1583" t="s">
        <v>1069</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51.95" customHeight="1" x14ac:dyDescent="0.25">
      <c r="A13" s="25"/>
      <c r="B13" s="25"/>
      <c r="C13" s="38" t="s">
        <v>1070</v>
      </c>
      <c r="D13" s="39" t="s">
        <v>1071</v>
      </c>
      <c r="E13" s="39" t="s">
        <v>342</v>
      </c>
      <c r="F13" s="39" t="s">
        <v>345</v>
      </c>
      <c r="G13" s="39" t="s">
        <v>349</v>
      </c>
      <c r="H13" s="25"/>
      <c r="I13" s="25"/>
      <c r="J13" s="25"/>
      <c r="K13" s="25"/>
    </row>
    <row r="14" spans="1:11" ht="99" customHeight="1" x14ac:dyDescent="0.25">
      <c r="A14" s="25"/>
      <c r="B14" s="25"/>
      <c r="C14" s="28" t="s">
        <v>24</v>
      </c>
      <c r="D14" s="1583" t="s">
        <v>1072</v>
      </c>
      <c r="E14" s="1584"/>
      <c r="F14" s="1584"/>
      <c r="G14" s="1584"/>
      <c r="H14" s="25"/>
      <c r="I14" s="25"/>
      <c r="J14" s="25"/>
      <c r="K14" s="25"/>
    </row>
    <row r="15" spans="1:11" ht="27.95" customHeight="1" x14ac:dyDescent="0.25">
      <c r="A15" s="25"/>
      <c r="B15" s="25"/>
      <c r="C15" s="38" t="s">
        <v>26</v>
      </c>
      <c r="D15" s="48">
        <v>2023</v>
      </c>
      <c r="E15" s="48">
        <v>2024</v>
      </c>
      <c r="F15" s="48">
        <v>2025</v>
      </c>
      <c r="G15" s="48">
        <v>2026</v>
      </c>
      <c r="H15" s="25"/>
      <c r="I15" s="25"/>
      <c r="J15" s="25"/>
      <c r="K15" s="25"/>
    </row>
    <row r="16" spans="1:11" ht="14.1" customHeight="1" x14ac:dyDescent="0.25">
      <c r="A16" s="25"/>
      <c r="B16" s="25"/>
      <c r="C16" s="49"/>
      <c r="D16" s="50" t="s">
        <v>17</v>
      </c>
      <c r="E16" s="50" t="s">
        <v>18</v>
      </c>
      <c r="F16" s="50" t="s">
        <v>18</v>
      </c>
      <c r="G16" s="50" t="s">
        <v>18</v>
      </c>
      <c r="H16" s="25"/>
      <c r="I16" s="25"/>
      <c r="J16" s="25"/>
      <c r="K16" s="25"/>
    </row>
    <row r="17" spans="1:11" ht="30.95" customHeight="1" x14ac:dyDescent="0.25">
      <c r="A17" s="25"/>
      <c r="B17" s="25"/>
      <c r="C17" s="38" t="s">
        <v>1073</v>
      </c>
      <c r="D17" s="39" t="s">
        <v>543</v>
      </c>
      <c r="E17" s="39" t="s">
        <v>1071</v>
      </c>
      <c r="F17" s="39" t="s">
        <v>342</v>
      </c>
      <c r="G17" s="39" t="s">
        <v>345</v>
      </c>
      <c r="H17" s="25"/>
      <c r="I17" s="25"/>
      <c r="J17" s="25"/>
      <c r="K17" s="25"/>
    </row>
    <row r="18" spans="1:11" ht="30.95" customHeight="1" x14ac:dyDescent="0.25">
      <c r="A18" s="25"/>
      <c r="B18" s="25"/>
      <c r="C18" s="38" t="s">
        <v>1074</v>
      </c>
      <c r="D18" s="39" t="s">
        <v>540</v>
      </c>
      <c r="E18" s="39" t="s">
        <v>543</v>
      </c>
      <c r="F18" s="39" t="s">
        <v>1071</v>
      </c>
      <c r="G18" s="39" t="s">
        <v>342</v>
      </c>
      <c r="H18" s="25"/>
      <c r="I18" s="25"/>
      <c r="J18" s="25"/>
      <c r="K18" s="25"/>
    </row>
    <row r="19" spans="1:11" ht="20.100000000000001" customHeight="1" x14ac:dyDescent="0.25">
      <c r="A19" s="25"/>
      <c r="B19" s="25"/>
      <c r="C19" s="38" t="s">
        <v>1075</v>
      </c>
      <c r="D19" s="39" t="s">
        <v>539</v>
      </c>
      <c r="E19" s="39" t="s">
        <v>540</v>
      </c>
      <c r="F19" s="39" t="s">
        <v>544</v>
      </c>
      <c r="G19" s="39" t="s">
        <v>1076</v>
      </c>
      <c r="H19" s="25"/>
      <c r="I19" s="25"/>
      <c r="J19" s="25"/>
      <c r="K19" s="25"/>
    </row>
    <row r="20" spans="1:11" ht="14.1" customHeight="1" x14ac:dyDescent="0.25">
      <c r="A20" s="25"/>
      <c r="B20" s="25"/>
      <c r="C20" s="1585" t="s">
        <v>47</v>
      </c>
      <c r="D20" s="1586"/>
      <c r="E20" s="1586"/>
      <c r="F20" s="1586"/>
      <c r="G20" s="1586"/>
      <c r="H20" s="25"/>
      <c r="I20" s="25"/>
      <c r="J20" s="25"/>
      <c r="K20" s="25"/>
    </row>
    <row r="21" spans="1:11" ht="14.1" customHeight="1" x14ac:dyDescent="0.25">
      <c r="A21" s="25"/>
      <c r="B21" s="25"/>
      <c r="C21" s="29" t="s">
        <v>1077</v>
      </c>
      <c r="D21" s="1585" t="s">
        <v>1078</v>
      </c>
      <c r="E21" s="1586"/>
      <c r="F21" s="1586"/>
      <c r="G21" s="1586"/>
      <c r="H21" s="25"/>
      <c r="I21" s="25"/>
      <c r="J21" s="25"/>
      <c r="K21" s="25"/>
    </row>
    <row r="22" spans="1:11" ht="14.1" customHeight="1" x14ac:dyDescent="0.25">
      <c r="A22" s="25"/>
      <c r="B22" s="25"/>
      <c r="C22" s="30" t="s">
        <v>50</v>
      </c>
      <c r="D22" s="1575" t="s">
        <v>1079</v>
      </c>
      <c r="E22" s="1576"/>
      <c r="F22" s="1576"/>
      <c r="G22" s="1576"/>
      <c r="H22" s="25"/>
      <c r="I22" s="25"/>
      <c r="J22" s="25"/>
      <c r="K22" s="25"/>
    </row>
    <row r="23" spans="1:11" ht="14.1" customHeight="1" x14ac:dyDescent="0.25">
      <c r="A23" s="25"/>
      <c r="B23" s="25"/>
      <c r="C23" s="31" t="s">
        <v>52</v>
      </c>
      <c r="D23" s="1587" t="s">
        <v>1080</v>
      </c>
      <c r="E23" s="1588"/>
      <c r="F23" s="1588"/>
      <c r="G23" s="1588"/>
      <c r="H23" s="25"/>
      <c r="I23" s="25"/>
      <c r="J23" s="25"/>
      <c r="K23" s="25"/>
    </row>
    <row r="24" spans="1:11" ht="14.1" customHeight="1" x14ac:dyDescent="0.25">
      <c r="A24" s="25"/>
      <c r="B24" s="25"/>
      <c r="C24" s="31" t="s">
        <v>54</v>
      </c>
      <c r="D24" s="1587" t="s">
        <v>209</v>
      </c>
      <c r="E24" s="1588"/>
      <c r="F24" s="1588"/>
      <c r="G24" s="1588"/>
      <c r="H24" s="25"/>
      <c r="I24" s="25"/>
      <c r="J24" s="25"/>
      <c r="K24" s="25"/>
    </row>
    <row r="25" spans="1:11" ht="15" customHeight="1" x14ac:dyDescent="0.25">
      <c r="A25" s="25"/>
      <c r="B25" s="25"/>
      <c r="C25" s="32"/>
      <c r="D25" s="33">
        <v>2023</v>
      </c>
      <c r="E25" s="33">
        <v>2024</v>
      </c>
      <c r="F25" s="33">
        <v>2025</v>
      </c>
      <c r="G25" s="33">
        <v>2026</v>
      </c>
      <c r="H25" s="25"/>
      <c r="I25" s="25"/>
      <c r="J25" s="25"/>
      <c r="K25" s="25"/>
    </row>
    <row r="26" spans="1:11" ht="15" customHeight="1" x14ac:dyDescent="0.25">
      <c r="A26" s="25"/>
      <c r="B26" s="25"/>
      <c r="C26" s="34"/>
      <c r="D26" s="35" t="s">
        <v>17</v>
      </c>
      <c r="E26" s="35" t="s">
        <v>18</v>
      </c>
      <c r="F26" s="35" t="s">
        <v>18</v>
      </c>
      <c r="G26" s="35" t="s">
        <v>18</v>
      </c>
      <c r="H26" s="25"/>
      <c r="I26" s="25"/>
      <c r="J26" s="25"/>
      <c r="K26" s="25"/>
    </row>
    <row r="27" spans="1:11" ht="14.1" customHeight="1" x14ac:dyDescent="0.25">
      <c r="A27" s="25"/>
      <c r="B27" s="25"/>
      <c r="C27" s="38" t="s">
        <v>56</v>
      </c>
      <c r="D27" s="39" t="s">
        <v>1081</v>
      </c>
      <c r="E27" s="39" t="s">
        <v>1082</v>
      </c>
      <c r="F27" s="39" t="s">
        <v>1083</v>
      </c>
      <c r="G27" s="39" t="s">
        <v>1083</v>
      </c>
      <c r="H27" s="25"/>
      <c r="I27" s="25"/>
      <c r="J27" s="25"/>
      <c r="K27" s="25"/>
    </row>
    <row r="28" spans="1:11" ht="14.1" customHeight="1" x14ac:dyDescent="0.25">
      <c r="A28" s="25"/>
      <c r="B28" s="25"/>
      <c r="C28" s="38" t="s">
        <v>59</v>
      </c>
      <c r="D28" s="39" t="s">
        <v>1084</v>
      </c>
      <c r="E28" s="39" t="s">
        <v>1085</v>
      </c>
      <c r="F28" s="39" t="s">
        <v>1086</v>
      </c>
      <c r="G28" s="39" t="s">
        <v>1087</v>
      </c>
      <c r="H28" s="25"/>
      <c r="I28" s="25"/>
      <c r="J28" s="25"/>
      <c r="K28" s="25"/>
    </row>
    <row r="29" spans="1:11" ht="14.1" customHeight="1" x14ac:dyDescent="0.25">
      <c r="A29" s="25"/>
      <c r="B29" s="25"/>
      <c r="C29" s="38" t="s">
        <v>63</v>
      </c>
      <c r="D29" s="39" t="s">
        <v>1088</v>
      </c>
      <c r="E29" s="39" t="s">
        <v>1089</v>
      </c>
      <c r="F29" s="39" t="s">
        <v>1090</v>
      </c>
      <c r="G29" s="39" t="s">
        <v>1091</v>
      </c>
      <c r="H29" s="25"/>
      <c r="I29" s="25"/>
      <c r="J29" s="25"/>
      <c r="K29" s="25"/>
    </row>
    <row r="30" spans="1:11" ht="14.1" customHeight="1" x14ac:dyDescent="0.25">
      <c r="A30" s="25"/>
      <c r="B30" s="25"/>
      <c r="C30" s="38" t="s">
        <v>68</v>
      </c>
      <c r="D30" s="39" t="s">
        <v>69</v>
      </c>
      <c r="E30" s="39" t="s">
        <v>1092</v>
      </c>
      <c r="F30" s="39" t="s">
        <v>917</v>
      </c>
      <c r="G30" s="39" t="s">
        <v>75</v>
      </c>
      <c r="H30" s="25"/>
      <c r="I30" s="25"/>
      <c r="J30" s="25"/>
      <c r="K30" s="25"/>
    </row>
    <row r="31" spans="1:11" ht="14.1" customHeight="1" x14ac:dyDescent="0.25">
      <c r="A31" s="25"/>
      <c r="B31" s="25"/>
      <c r="C31" s="38" t="s">
        <v>73</v>
      </c>
      <c r="D31" s="39" t="s">
        <v>69</v>
      </c>
      <c r="E31" s="39" t="s">
        <v>1093</v>
      </c>
      <c r="F31" s="39" t="s">
        <v>1094</v>
      </c>
      <c r="G31" s="39" t="s">
        <v>1094</v>
      </c>
      <c r="H31" s="25"/>
      <c r="I31" s="25"/>
      <c r="J31" s="25"/>
      <c r="K31" s="25"/>
    </row>
    <row r="32" spans="1:11" ht="14.1" customHeight="1" x14ac:dyDescent="0.25">
      <c r="A32" s="25"/>
      <c r="B32" s="25"/>
      <c r="C32" s="38" t="s">
        <v>77</v>
      </c>
      <c r="D32" s="39" t="s">
        <v>69</v>
      </c>
      <c r="E32" s="39" t="s">
        <v>1095</v>
      </c>
      <c r="F32" s="39" t="s">
        <v>1096</v>
      </c>
      <c r="G32" s="39" t="s">
        <v>1094</v>
      </c>
      <c r="H32" s="25"/>
      <c r="I32" s="25"/>
      <c r="J32" s="25"/>
      <c r="K32" s="25"/>
    </row>
    <row r="33" spans="1:11" ht="14.1" customHeight="1" x14ac:dyDescent="0.25">
      <c r="A33" s="25"/>
      <c r="B33" s="25"/>
      <c r="C33" s="1589" t="s">
        <v>81</v>
      </c>
      <c r="D33" s="1590"/>
      <c r="E33" s="1590"/>
      <c r="F33" s="1590"/>
      <c r="G33" s="1590"/>
      <c r="H33" s="25"/>
      <c r="I33" s="25"/>
      <c r="J33" s="25"/>
      <c r="K33" s="25"/>
    </row>
    <row r="34" spans="1:11" ht="14.1" customHeight="1" x14ac:dyDescent="0.25">
      <c r="A34" s="25"/>
      <c r="B34" s="25"/>
      <c r="C34" s="32"/>
      <c r="D34" s="33">
        <v>2023</v>
      </c>
      <c r="E34" s="33">
        <v>2024</v>
      </c>
      <c r="F34" s="33">
        <v>2025</v>
      </c>
      <c r="G34" s="33">
        <v>2026</v>
      </c>
      <c r="H34" s="25"/>
      <c r="I34" s="25"/>
      <c r="J34" s="25"/>
      <c r="K34" s="25"/>
    </row>
    <row r="35" spans="1:11" ht="14.1" customHeight="1" x14ac:dyDescent="0.25">
      <c r="A35" s="25"/>
      <c r="B35" s="25"/>
      <c r="C35" s="34"/>
      <c r="D35" s="35" t="s">
        <v>17</v>
      </c>
      <c r="E35" s="35" t="s">
        <v>18</v>
      </c>
      <c r="F35" s="35" t="s">
        <v>18</v>
      </c>
      <c r="G35" s="35" t="s">
        <v>18</v>
      </c>
      <c r="H35" s="25"/>
      <c r="I35" s="25"/>
      <c r="J35" s="25"/>
      <c r="K35" s="25"/>
    </row>
    <row r="36" spans="1:11" ht="14.1" customHeight="1" x14ac:dyDescent="0.25">
      <c r="A36" s="25"/>
      <c r="B36" s="25"/>
      <c r="C36" s="40" t="s">
        <v>82</v>
      </c>
      <c r="D36" s="41">
        <v>0</v>
      </c>
      <c r="E36" s="41">
        <v>878937000</v>
      </c>
      <c r="F36" s="41">
        <v>878937000</v>
      </c>
      <c r="G36" s="41">
        <v>878937000</v>
      </c>
      <c r="H36" s="25"/>
      <c r="I36" s="25"/>
      <c r="J36" s="25"/>
      <c r="K36" s="25"/>
    </row>
    <row r="37" spans="1:11" ht="14.1" customHeight="1" x14ac:dyDescent="0.25">
      <c r="A37" s="25"/>
      <c r="B37" s="25"/>
      <c r="C37" s="40" t="s">
        <v>83</v>
      </c>
      <c r="D37" s="41">
        <v>0</v>
      </c>
      <c r="E37" s="41">
        <v>878937000</v>
      </c>
      <c r="F37" s="41">
        <v>878937000</v>
      </c>
      <c r="G37" s="41">
        <v>878937000</v>
      </c>
      <c r="H37" s="25"/>
      <c r="I37" s="25"/>
      <c r="J37" s="25"/>
      <c r="K37" s="25"/>
    </row>
    <row r="38" spans="1:11" ht="14.1" customHeight="1" x14ac:dyDescent="0.25">
      <c r="A38" s="25"/>
      <c r="B38" s="25"/>
      <c r="C38" s="40" t="s">
        <v>84</v>
      </c>
      <c r="D38" s="41">
        <v>0</v>
      </c>
      <c r="E38" s="41">
        <v>0</v>
      </c>
      <c r="F38" s="41">
        <v>0</v>
      </c>
      <c r="G38" s="41">
        <v>0</v>
      </c>
      <c r="H38" s="25"/>
      <c r="I38" s="25"/>
      <c r="J38" s="25"/>
      <c r="K38" s="25"/>
    </row>
    <row r="39" spans="1:11" ht="14.1" customHeight="1" x14ac:dyDescent="0.25">
      <c r="A39" s="25"/>
      <c r="B39" s="25"/>
      <c r="C39" s="40" t="s">
        <v>85</v>
      </c>
      <c r="D39" s="41">
        <v>0</v>
      </c>
      <c r="E39" s="41">
        <v>103946000</v>
      </c>
      <c r="F39" s="41">
        <v>103946000</v>
      </c>
      <c r="G39" s="41">
        <v>103946000</v>
      </c>
      <c r="H39" s="25"/>
      <c r="I39" s="25"/>
      <c r="J39" s="25"/>
      <c r="K39" s="25"/>
    </row>
    <row r="40" spans="1:11" ht="14.1" customHeight="1" x14ac:dyDescent="0.25">
      <c r="A40" s="25"/>
      <c r="B40" s="25"/>
      <c r="C40" s="40" t="s">
        <v>83</v>
      </c>
      <c r="D40" s="41">
        <v>0</v>
      </c>
      <c r="E40" s="41">
        <v>103946000</v>
      </c>
      <c r="F40" s="41">
        <v>103946000</v>
      </c>
      <c r="G40" s="41">
        <v>103946000</v>
      </c>
      <c r="H40" s="25"/>
      <c r="I40" s="25"/>
      <c r="J40" s="25"/>
      <c r="K40" s="25"/>
    </row>
    <row r="41" spans="1:11" ht="14.1" customHeight="1" x14ac:dyDescent="0.25">
      <c r="A41" s="25"/>
      <c r="B41" s="25"/>
      <c r="C41" s="40" t="s">
        <v>84</v>
      </c>
      <c r="D41" s="41">
        <v>0</v>
      </c>
      <c r="E41" s="41">
        <v>0</v>
      </c>
      <c r="F41" s="41">
        <v>0</v>
      </c>
      <c r="G41" s="41">
        <v>0</v>
      </c>
      <c r="H41" s="25"/>
      <c r="I41" s="25"/>
      <c r="J41" s="25"/>
      <c r="K41" s="25"/>
    </row>
    <row r="42" spans="1:11" ht="14.1" customHeight="1" x14ac:dyDescent="0.25">
      <c r="A42" s="25"/>
      <c r="B42" s="25"/>
      <c r="C42" s="40" t="s">
        <v>86</v>
      </c>
      <c r="D42" s="41">
        <v>0</v>
      </c>
      <c r="E42" s="41">
        <v>128117000</v>
      </c>
      <c r="F42" s="41">
        <v>129117000</v>
      </c>
      <c r="G42" s="41">
        <v>130117000</v>
      </c>
      <c r="H42" s="25"/>
      <c r="I42" s="25"/>
      <c r="J42" s="25"/>
      <c r="K42" s="25"/>
    </row>
    <row r="43" spans="1:11" ht="14.1" customHeight="1" x14ac:dyDescent="0.25">
      <c r="A43" s="25"/>
      <c r="B43" s="25"/>
      <c r="C43" s="40" t="s">
        <v>83</v>
      </c>
      <c r="D43" s="41">
        <v>0</v>
      </c>
      <c r="E43" s="41">
        <v>128117000</v>
      </c>
      <c r="F43" s="41">
        <v>129117000</v>
      </c>
      <c r="G43" s="41">
        <v>130117000</v>
      </c>
      <c r="H43" s="25"/>
      <c r="I43" s="25"/>
      <c r="J43" s="25"/>
      <c r="K43" s="25"/>
    </row>
    <row r="44" spans="1:11" ht="14.1" customHeight="1" x14ac:dyDescent="0.25">
      <c r="A44" s="25"/>
      <c r="B44" s="25"/>
      <c r="C44" s="40" t="s">
        <v>84</v>
      </c>
      <c r="D44" s="41">
        <v>0</v>
      </c>
      <c r="E44" s="41">
        <v>0</v>
      </c>
      <c r="F44" s="41">
        <v>0</v>
      </c>
      <c r="G44" s="41">
        <v>0</v>
      </c>
      <c r="H44" s="25"/>
      <c r="I44" s="25"/>
      <c r="J44" s="25"/>
      <c r="K44" s="25"/>
    </row>
    <row r="45" spans="1:11" ht="14.1" customHeight="1" x14ac:dyDescent="0.25">
      <c r="A45" s="25"/>
      <c r="B45" s="25"/>
      <c r="C45" s="40" t="s">
        <v>87</v>
      </c>
      <c r="D45" s="41">
        <v>0</v>
      </c>
      <c r="E45" s="41">
        <v>0</v>
      </c>
      <c r="F45" s="41">
        <v>0</v>
      </c>
      <c r="G45" s="41">
        <v>0</v>
      </c>
      <c r="H45" s="25"/>
      <c r="I45" s="25"/>
      <c r="J45" s="25"/>
      <c r="K45" s="25"/>
    </row>
    <row r="46" spans="1:11" ht="14.1" customHeight="1" x14ac:dyDescent="0.25">
      <c r="A46" s="25"/>
      <c r="B46" s="25"/>
      <c r="C46" s="40" t="s">
        <v>83</v>
      </c>
      <c r="D46" s="41">
        <v>0</v>
      </c>
      <c r="E46" s="41">
        <v>0</v>
      </c>
      <c r="F46" s="41">
        <v>0</v>
      </c>
      <c r="G46" s="41">
        <v>0</v>
      </c>
      <c r="H46" s="25"/>
      <c r="I46" s="25"/>
      <c r="J46" s="25"/>
      <c r="K46" s="25"/>
    </row>
    <row r="47" spans="1:11" ht="14.1" customHeight="1" x14ac:dyDescent="0.25">
      <c r="A47" s="25"/>
      <c r="B47" s="25"/>
      <c r="C47" s="40" t="s">
        <v>84</v>
      </c>
      <c r="D47" s="41">
        <v>0</v>
      </c>
      <c r="E47" s="41">
        <v>0</v>
      </c>
      <c r="F47" s="41">
        <v>0</v>
      </c>
      <c r="G47" s="41">
        <v>0</v>
      </c>
      <c r="H47" s="25"/>
      <c r="I47" s="25"/>
      <c r="J47" s="25"/>
      <c r="K47" s="25"/>
    </row>
    <row r="48" spans="1:11" ht="14.1" customHeight="1" x14ac:dyDescent="0.25">
      <c r="A48" s="25"/>
      <c r="B48" s="25"/>
      <c r="C48" s="40" t="s">
        <v>88</v>
      </c>
      <c r="D48" s="41">
        <v>0</v>
      </c>
      <c r="E48" s="41">
        <v>0</v>
      </c>
      <c r="F48" s="41">
        <v>0</v>
      </c>
      <c r="G48" s="41">
        <v>0</v>
      </c>
      <c r="H48" s="25"/>
      <c r="I48" s="25"/>
      <c r="J48" s="25"/>
      <c r="K48" s="25"/>
    </row>
    <row r="49" spans="1:11" ht="14.1" customHeight="1" x14ac:dyDescent="0.25">
      <c r="A49" s="25"/>
      <c r="B49" s="25"/>
      <c r="C49" s="40" t="s">
        <v>83</v>
      </c>
      <c r="D49" s="41">
        <v>0</v>
      </c>
      <c r="E49" s="41">
        <v>0</v>
      </c>
      <c r="F49" s="41">
        <v>0</v>
      </c>
      <c r="G49" s="41">
        <v>0</v>
      </c>
      <c r="H49" s="25"/>
      <c r="I49" s="25"/>
      <c r="J49" s="25"/>
      <c r="K49" s="25"/>
    </row>
    <row r="50" spans="1:11" ht="14.1" customHeight="1" x14ac:dyDescent="0.25">
      <c r="A50" s="25"/>
      <c r="B50" s="25"/>
      <c r="C50" s="40" t="s">
        <v>84</v>
      </c>
      <c r="D50" s="41">
        <v>0</v>
      </c>
      <c r="E50" s="41">
        <v>0</v>
      </c>
      <c r="F50" s="41">
        <v>0</v>
      </c>
      <c r="G50" s="41">
        <v>0</v>
      </c>
      <c r="H50" s="25"/>
      <c r="I50" s="25"/>
      <c r="J50" s="25"/>
      <c r="K50" s="25"/>
    </row>
    <row r="51" spans="1:11" ht="14.1" customHeight="1" x14ac:dyDescent="0.25">
      <c r="A51" s="25"/>
      <c r="B51" s="25"/>
      <c r="C51" s="40" t="s">
        <v>89</v>
      </c>
      <c r="D51" s="41">
        <v>0</v>
      </c>
      <c r="E51" s="41">
        <v>0</v>
      </c>
      <c r="F51" s="41">
        <v>0</v>
      </c>
      <c r="G51" s="41">
        <v>0</v>
      </c>
      <c r="H51" s="25"/>
      <c r="I51" s="25"/>
      <c r="J51" s="25"/>
      <c r="K51" s="25"/>
    </row>
    <row r="52" spans="1:11" ht="14.1" customHeight="1" x14ac:dyDescent="0.25">
      <c r="A52" s="25"/>
      <c r="B52" s="25"/>
      <c r="C52" s="40" t="s">
        <v>83</v>
      </c>
      <c r="D52" s="41">
        <v>0</v>
      </c>
      <c r="E52" s="41">
        <v>0</v>
      </c>
      <c r="F52" s="41">
        <v>0</v>
      </c>
      <c r="G52" s="41">
        <v>0</v>
      </c>
      <c r="H52" s="25"/>
      <c r="I52" s="25"/>
      <c r="J52" s="25"/>
      <c r="K52" s="25"/>
    </row>
    <row r="53" spans="1:11" ht="14.1" customHeight="1" x14ac:dyDescent="0.25">
      <c r="A53" s="25"/>
      <c r="B53" s="25"/>
      <c r="C53" s="40" t="s">
        <v>84</v>
      </c>
      <c r="D53" s="41">
        <v>0</v>
      </c>
      <c r="E53" s="41">
        <v>0</v>
      </c>
      <c r="F53" s="41">
        <v>0</v>
      </c>
      <c r="G53" s="41">
        <v>0</v>
      </c>
      <c r="H53" s="25"/>
      <c r="I53" s="25"/>
      <c r="J53" s="25"/>
      <c r="K53" s="25"/>
    </row>
    <row r="54" spans="1:11" ht="14.1" customHeight="1" x14ac:dyDescent="0.25">
      <c r="A54" s="25"/>
      <c r="B54" s="25"/>
      <c r="C54" s="40" t="s">
        <v>90</v>
      </c>
      <c r="D54" s="41">
        <v>0</v>
      </c>
      <c r="E54" s="41">
        <v>0</v>
      </c>
      <c r="F54" s="41">
        <v>0</v>
      </c>
      <c r="G54" s="41">
        <v>0</v>
      </c>
      <c r="H54" s="25"/>
      <c r="I54" s="25"/>
      <c r="J54" s="25"/>
      <c r="K54" s="25"/>
    </row>
    <row r="55" spans="1:11" ht="14.1" customHeight="1" x14ac:dyDescent="0.25">
      <c r="A55" s="25"/>
      <c r="B55" s="25"/>
      <c r="C55" s="40" t="s">
        <v>83</v>
      </c>
      <c r="D55" s="41">
        <v>0</v>
      </c>
      <c r="E55" s="41">
        <v>0</v>
      </c>
      <c r="F55" s="41">
        <v>0</v>
      </c>
      <c r="G55" s="41">
        <v>0</v>
      </c>
      <c r="H55" s="25"/>
      <c r="I55" s="25"/>
      <c r="J55" s="25"/>
      <c r="K55" s="25"/>
    </row>
    <row r="56" spans="1:11" ht="14.1" customHeight="1" x14ac:dyDescent="0.25">
      <c r="A56" s="25"/>
      <c r="B56" s="25"/>
      <c r="C56" s="40" t="s">
        <v>84</v>
      </c>
      <c r="D56" s="41">
        <v>0</v>
      </c>
      <c r="E56" s="41">
        <v>0</v>
      </c>
      <c r="F56" s="41">
        <v>0</v>
      </c>
      <c r="G56" s="41">
        <v>0</v>
      </c>
      <c r="H56" s="25"/>
      <c r="I56" s="25"/>
      <c r="J56" s="25"/>
      <c r="K56" s="25"/>
    </row>
    <row r="57" spans="1:11" ht="14.1" customHeight="1" x14ac:dyDescent="0.25">
      <c r="A57" s="25"/>
      <c r="B57" s="25"/>
      <c r="C57" s="40" t="s">
        <v>91</v>
      </c>
      <c r="D57" s="41">
        <v>0</v>
      </c>
      <c r="E57" s="41">
        <v>0</v>
      </c>
      <c r="F57" s="41">
        <v>0</v>
      </c>
      <c r="G57" s="41">
        <v>0</v>
      </c>
      <c r="H57" s="25"/>
      <c r="I57" s="25"/>
      <c r="J57" s="25"/>
      <c r="K57" s="25"/>
    </row>
    <row r="58" spans="1:11" ht="14.1" customHeight="1" x14ac:dyDescent="0.25">
      <c r="A58" s="25"/>
      <c r="B58" s="25"/>
      <c r="C58" s="40" t="s">
        <v>83</v>
      </c>
      <c r="D58" s="41">
        <v>0</v>
      </c>
      <c r="E58" s="41">
        <v>0</v>
      </c>
      <c r="F58" s="41">
        <v>0</v>
      </c>
      <c r="G58" s="41">
        <v>0</v>
      </c>
      <c r="H58" s="25"/>
      <c r="I58" s="25"/>
      <c r="J58" s="25"/>
      <c r="K58" s="25"/>
    </row>
    <row r="59" spans="1:11" ht="14.1" customHeight="1" x14ac:dyDescent="0.25">
      <c r="A59" s="25"/>
      <c r="B59" s="25"/>
      <c r="C59" s="40" t="s">
        <v>92</v>
      </c>
      <c r="D59" s="41">
        <v>0</v>
      </c>
      <c r="E59" s="41">
        <v>0</v>
      </c>
      <c r="F59" s="41">
        <v>0</v>
      </c>
      <c r="G59" s="41">
        <v>0</v>
      </c>
      <c r="H59" s="25"/>
      <c r="I59" s="25"/>
      <c r="J59" s="25"/>
      <c r="K59" s="25"/>
    </row>
    <row r="60" spans="1:11" ht="14.1" customHeight="1" x14ac:dyDescent="0.25">
      <c r="A60" s="25"/>
      <c r="B60" s="25"/>
      <c r="C60" s="40" t="s">
        <v>93</v>
      </c>
      <c r="D60" s="41">
        <v>0</v>
      </c>
      <c r="E60" s="41">
        <v>0</v>
      </c>
      <c r="F60" s="41">
        <v>0</v>
      </c>
      <c r="G60" s="41">
        <v>0</v>
      </c>
      <c r="H60" s="25"/>
      <c r="I60" s="25"/>
      <c r="J60" s="25"/>
      <c r="K60" s="25"/>
    </row>
    <row r="61" spans="1:11" ht="14.1" customHeight="1" x14ac:dyDescent="0.25">
      <c r="A61" s="25"/>
      <c r="B61" s="25"/>
      <c r="C61" s="40" t="s">
        <v>94</v>
      </c>
      <c r="D61" s="41">
        <v>0</v>
      </c>
      <c r="E61" s="41">
        <v>0</v>
      </c>
      <c r="F61" s="41">
        <v>0</v>
      </c>
      <c r="G61" s="41">
        <v>0</v>
      </c>
      <c r="H61" s="25"/>
      <c r="I61" s="25"/>
      <c r="J61" s="25"/>
      <c r="K61" s="25"/>
    </row>
    <row r="62" spans="1:11" ht="14.1" customHeight="1" x14ac:dyDescent="0.25">
      <c r="A62" s="25"/>
      <c r="B62" s="25"/>
      <c r="C62" s="40" t="s">
        <v>95</v>
      </c>
      <c r="D62" s="41">
        <v>0</v>
      </c>
      <c r="E62" s="41">
        <v>0</v>
      </c>
      <c r="F62" s="41">
        <v>0</v>
      </c>
      <c r="G62" s="41">
        <v>0</v>
      </c>
      <c r="H62" s="25"/>
      <c r="I62" s="25"/>
      <c r="J62" s="25"/>
      <c r="K62" s="25"/>
    </row>
    <row r="63" spans="1:11" ht="14.1" customHeight="1" x14ac:dyDescent="0.25">
      <c r="A63" s="25"/>
      <c r="B63" s="25"/>
      <c r="C63" s="40" t="s">
        <v>96</v>
      </c>
      <c r="D63" s="41">
        <v>0</v>
      </c>
      <c r="E63" s="41">
        <v>0</v>
      </c>
      <c r="F63" s="41">
        <v>0</v>
      </c>
      <c r="G63" s="41">
        <v>0</v>
      </c>
      <c r="H63" s="25"/>
      <c r="I63" s="25"/>
      <c r="J63" s="25"/>
      <c r="K63" s="25"/>
    </row>
    <row r="64" spans="1:11" ht="14.1" customHeight="1" x14ac:dyDescent="0.25">
      <c r="A64" s="25"/>
      <c r="B64" s="25"/>
      <c r="C64" s="40" t="s">
        <v>83</v>
      </c>
      <c r="D64" s="41">
        <v>0</v>
      </c>
      <c r="E64" s="41">
        <v>0</v>
      </c>
      <c r="F64" s="41">
        <v>0</v>
      </c>
      <c r="G64" s="41">
        <v>0</v>
      </c>
      <c r="H64" s="25"/>
      <c r="I64" s="25"/>
      <c r="J64" s="25"/>
      <c r="K64" s="25"/>
    </row>
    <row r="65" spans="1:11" ht="14.1" customHeight="1" x14ac:dyDescent="0.25">
      <c r="A65" s="25"/>
      <c r="B65" s="25"/>
      <c r="C65" s="40" t="s">
        <v>92</v>
      </c>
      <c r="D65" s="41">
        <v>0</v>
      </c>
      <c r="E65" s="41">
        <v>0</v>
      </c>
      <c r="F65" s="41">
        <v>0</v>
      </c>
      <c r="G65" s="41">
        <v>0</v>
      </c>
      <c r="H65" s="25"/>
      <c r="I65" s="25"/>
      <c r="J65" s="25"/>
      <c r="K65" s="25"/>
    </row>
    <row r="66" spans="1:11" ht="14.1" customHeight="1" x14ac:dyDescent="0.25">
      <c r="A66" s="25"/>
      <c r="B66" s="25"/>
      <c r="C66" s="40" t="s">
        <v>93</v>
      </c>
      <c r="D66" s="41">
        <v>0</v>
      </c>
      <c r="E66" s="41">
        <v>0</v>
      </c>
      <c r="F66" s="41">
        <v>0</v>
      </c>
      <c r="G66" s="41">
        <v>0</v>
      </c>
      <c r="H66" s="25"/>
      <c r="I66" s="25"/>
      <c r="J66" s="25"/>
      <c r="K66" s="25"/>
    </row>
    <row r="67" spans="1:11" ht="14.1" customHeight="1" x14ac:dyDescent="0.25">
      <c r="A67" s="25"/>
      <c r="B67" s="25"/>
      <c r="C67" s="40" t="s">
        <v>94</v>
      </c>
      <c r="D67" s="41">
        <v>0</v>
      </c>
      <c r="E67" s="41">
        <v>0</v>
      </c>
      <c r="F67" s="41">
        <v>0</v>
      </c>
      <c r="G67" s="41">
        <v>0</v>
      </c>
      <c r="H67" s="25"/>
      <c r="I67" s="25"/>
      <c r="J67" s="25"/>
      <c r="K67" s="25"/>
    </row>
    <row r="68" spans="1:11" ht="14.1" customHeight="1" x14ac:dyDescent="0.25">
      <c r="A68" s="25"/>
      <c r="B68" s="25"/>
      <c r="C68" s="40" t="s">
        <v>95</v>
      </c>
      <c r="D68" s="41">
        <v>0</v>
      </c>
      <c r="E68" s="41">
        <v>0</v>
      </c>
      <c r="F68" s="41">
        <v>0</v>
      </c>
      <c r="G68" s="41">
        <v>0</v>
      </c>
      <c r="H68" s="25"/>
      <c r="I68" s="25"/>
      <c r="J68" s="25"/>
      <c r="K68" s="25"/>
    </row>
    <row r="69" spans="1:11" ht="14.1" customHeight="1" x14ac:dyDescent="0.25">
      <c r="A69" s="25"/>
      <c r="B69" s="25"/>
      <c r="C69" s="40" t="s">
        <v>97</v>
      </c>
      <c r="D69" s="41">
        <v>0</v>
      </c>
      <c r="E69" s="41">
        <v>0</v>
      </c>
      <c r="F69" s="41">
        <v>0</v>
      </c>
      <c r="G69" s="41">
        <v>0</v>
      </c>
      <c r="H69" s="25"/>
      <c r="I69" s="25"/>
      <c r="J69" s="25"/>
      <c r="K69" s="25"/>
    </row>
    <row r="70" spans="1:11" ht="14.1" customHeight="1" x14ac:dyDescent="0.25">
      <c r="A70" s="25"/>
      <c r="B70" s="25"/>
      <c r="C70" s="40" t="s">
        <v>83</v>
      </c>
      <c r="D70" s="41">
        <v>0</v>
      </c>
      <c r="E70" s="41">
        <v>0</v>
      </c>
      <c r="F70" s="41">
        <v>0</v>
      </c>
      <c r="G70" s="41">
        <v>0</v>
      </c>
      <c r="H70" s="25"/>
      <c r="I70" s="25"/>
      <c r="J70" s="25"/>
      <c r="K70" s="25"/>
    </row>
    <row r="71" spans="1:11" ht="14.1" customHeight="1" x14ac:dyDescent="0.25">
      <c r="A71" s="25"/>
      <c r="B71" s="25"/>
      <c r="C71" s="40" t="s">
        <v>92</v>
      </c>
      <c r="D71" s="41">
        <v>0</v>
      </c>
      <c r="E71" s="41">
        <v>0</v>
      </c>
      <c r="F71" s="41">
        <v>0</v>
      </c>
      <c r="G71" s="41">
        <v>0</v>
      </c>
      <c r="H71" s="25"/>
      <c r="I71" s="25"/>
      <c r="J71" s="25"/>
      <c r="K71" s="25"/>
    </row>
    <row r="72" spans="1:11" ht="14.1" customHeight="1" x14ac:dyDescent="0.25">
      <c r="A72" s="25"/>
      <c r="B72" s="25"/>
      <c r="C72" s="40" t="s">
        <v>93</v>
      </c>
      <c r="D72" s="41">
        <v>0</v>
      </c>
      <c r="E72" s="41">
        <v>0</v>
      </c>
      <c r="F72" s="41">
        <v>0</v>
      </c>
      <c r="G72" s="41">
        <v>0</v>
      </c>
      <c r="H72" s="25"/>
      <c r="I72" s="25"/>
      <c r="J72" s="25"/>
      <c r="K72" s="25"/>
    </row>
    <row r="73" spans="1:11" ht="14.1" customHeight="1" x14ac:dyDescent="0.25">
      <c r="A73" s="25"/>
      <c r="B73" s="25"/>
      <c r="C73" s="40" t="s">
        <v>94</v>
      </c>
      <c r="D73" s="41">
        <v>0</v>
      </c>
      <c r="E73" s="41">
        <v>0</v>
      </c>
      <c r="F73" s="41">
        <v>0</v>
      </c>
      <c r="G73" s="41">
        <v>0</v>
      </c>
      <c r="H73" s="25"/>
      <c r="I73" s="25"/>
      <c r="J73" s="25"/>
      <c r="K73" s="25"/>
    </row>
    <row r="74" spans="1:11" ht="14.1" customHeight="1" x14ac:dyDescent="0.25">
      <c r="A74" s="25"/>
      <c r="B74" s="25"/>
      <c r="C74" s="40" t="s">
        <v>95</v>
      </c>
      <c r="D74" s="41">
        <v>0</v>
      </c>
      <c r="E74" s="41">
        <v>0</v>
      </c>
      <c r="F74" s="41">
        <v>0</v>
      </c>
      <c r="G74" s="41">
        <v>0</v>
      </c>
      <c r="H74" s="25"/>
      <c r="I74" s="25"/>
      <c r="J74" s="25"/>
      <c r="K74" s="25"/>
    </row>
    <row r="75" spans="1:11" ht="14.1" customHeight="1" x14ac:dyDescent="0.25">
      <c r="A75" s="25"/>
      <c r="B75" s="25"/>
      <c r="C75" s="40" t="s">
        <v>98</v>
      </c>
      <c r="D75" s="41">
        <v>0</v>
      </c>
      <c r="E75" s="41">
        <v>0</v>
      </c>
      <c r="F75" s="41">
        <v>0</v>
      </c>
      <c r="G75" s="41">
        <v>0</v>
      </c>
      <c r="H75" s="25"/>
      <c r="I75" s="25"/>
      <c r="J75" s="25"/>
      <c r="K75" s="25"/>
    </row>
    <row r="76" spans="1:11" ht="14.1" customHeight="1" x14ac:dyDescent="0.25">
      <c r="A76" s="25"/>
      <c r="B76" s="25"/>
      <c r="C76" s="40" t="s">
        <v>99</v>
      </c>
      <c r="D76" s="41">
        <v>0</v>
      </c>
      <c r="E76" s="41">
        <v>0</v>
      </c>
      <c r="F76" s="41">
        <v>0</v>
      </c>
      <c r="G76" s="41">
        <v>0</v>
      </c>
      <c r="H76" s="25"/>
      <c r="I76" s="25"/>
      <c r="J76" s="25"/>
      <c r="K76" s="25"/>
    </row>
    <row r="77" spans="1:11" ht="14.1" customHeight="1" x14ac:dyDescent="0.25">
      <c r="A77" s="25"/>
      <c r="B77" s="25"/>
      <c r="C77" s="36" t="s">
        <v>100</v>
      </c>
      <c r="D77" s="41">
        <v>0</v>
      </c>
      <c r="E77" s="41">
        <v>1111000000</v>
      </c>
      <c r="F77" s="41">
        <v>1112000000</v>
      </c>
      <c r="G77" s="41">
        <v>1113000000</v>
      </c>
      <c r="H77" s="25"/>
      <c r="I77" s="25"/>
      <c r="J77" s="25"/>
      <c r="K77" s="25"/>
    </row>
    <row r="78" spans="1:11" ht="14.1" customHeight="1" x14ac:dyDescent="0.25">
      <c r="A78" s="25"/>
      <c r="B78" s="25"/>
      <c r="C78" s="1585" t="s">
        <v>101</v>
      </c>
      <c r="D78" s="1586"/>
      <c r="E78" s="1586"/>
      <c r="F78" s="1586"/>
      <c r="G78" s="1586"/>
      <c r="H78" s="25"/>
      <c r="I78" s="25"/>
      <c r="J78" s="25"/>
      <c r="K78" s="25"/>
    </row>
    <row r="79" spans="1:11" ht="14.1" customHeight="1" x14ac:dyDescent="0.25">
      <c r="A79" s="25"/>
      <c r="B79" s="25"/>
      <c r="C79" s="29" t="s">
        <v>1097</v>
      </c>
      <c r="D79" s="1585" t="s">
        <v>1098</v>
      </c>
      <c r="E79" s="1586"/>
      <c r="F79" s="1586"/>
      <c r="G79" s="1586"/>
      <c r="H79" s="25"/>
      <c r="I79" s="25"/>
      <c r="J79" s="25"/>
      <c r="K79" s="25"/>
    </row>
    <row r="80" spans="1:11" ht="14.1" customHeight="1" x14ac:dyDescent="0.25">
      <c r="A80" s="25"/>
      <c r="B80" s="25"/>
      <c r="C80" s="30" t="s">
        <v>50</v>
      </c>
      <c r="D80" s="1575" t="s">
        <v>1099</v>
      </c>
      <c r="E80" s="1576"/>
      <c r="F80" s="1576"/>
      <c r="G80" s="1576"/>
      <c r="H80" s="25"/>
      <c r="I80" s="25"/>
      <c r="J80" s="25"/>
      <c r="K80" s="25"/>
    </row>
    <row r="81" spans="1:11" ht="14.1" customHeight="1" x14ac:dyDescent="0.25">
      <c r="A81" s="25"/>
      <c r="B81" s="25"/>
      <c r="C81" s="31" t="s">
        <v>52</v>
      </c>
      <c r="D81" s="1587" t="s">
        <v>1100</v>
      </c>
      <c r="E81" s="1588"/>
      <c r="F81" s="1588"/>
      <c r="G81" s="1588"/>
      <c r="H81" s="25"/>
      <c r="I81" s="25"/>
      <c r="J81" s="25"/>
      <c r="K81" s="25"/>
    </row>
    <row r="82" spans="1:11" ht="14.1" customHeight="1" x14ac:dyDescent="0.25">
      <c r="A82" s="25"/>
      <c r="B82" s="25"/>
      <c r="C82" s="31" t="s">
        <v>54</v>
      </c>
      <c r="D82" s="1587" t="s">
        <v>1101</v>
      </c>
      <c r="E82" s="1588"/>
      <c r="F82" s="1588"/>
      <c r="G82" s="1588"/>
      <c r="H82" s="25"/>
      <c r="I82" s="25"/>
      <c r="J82" s="25"/>
      <c r="K82" s="25"/>
    </row>
    <row r="83" spans="1:11" ht="15" customHeight="1" x14ac:dyDescent="0.25">
      <c r="A83" s="25"/>
      <c r="B83" s="25"/>
      <c r="C83" s="32"/>
      <c r="D83" s="33">
        <v>2023</v>
      </c>
      <c r="E83" s="33">
        <v>2024</v>
      </c>
      <c r="F83" s="33">
        <v>2025</v>
      </c>
      <c r="G83" s="33">
        <v>2026</v>
      </c>
      <c r="H83" s="25"/>
      <c r="I83" s="25"/>
      <c r="J83" s="25"/>
      <c r="K83" s="25"/>
    </row>
    <row r="84" spans="1:11" ht="15" customHeight="1" x14ac:dyDescent="0.25">
      <c r="A84" s="25"/>
      <c r="B84" s="25"/>
      <c r="C84" s="34"/>
      <c r="D84" s="35" t="s">
        <v>17</v>
      </c>
      <c r="E84" s="35" t="s">
        <v>18</v>
      </c>
      <c r="F84" s="35" t="s">
        <v>18</v>
      </c>
      <c r="G84" s="35" t="s">
        <v>18</v>
      </c>
      <c r="H84" s="25"/>
      <c r="I84" s="25"/>
      <c r="J84" s="25"/>
      <c r="K84" s="25"/>
    </row>
    <row r="85" spans="1:11" ht="14.1" customHeight="1" x14ac:dyDescent="0.25">
      <c r="A85" s="25"/>
      <c r="B85" s="25"/>
      <c r="C85" s="38" t="s">
        <v>56</v>
      </c>
      <c r="D85" s="39" t="s">
        <v>1102</v>
      </c>
      <c r="E85" s="39" t="s">
        <v>107</v>
      </c>
      <c r="F85" s="39" t="s">
        <v>141</v>
      </c>
      <c r="G85" s="39" t="s">
        <v>141</v>
      </c>
      <c r="H85" s="25"/>
      <c r="I85" s="25"/>
      <c r="J85" s="25"/>
      <c r="K85" s="25"/>
    </row>
    <row r="86" spans="1:11" ht="14.1" customHeight="1" x14ac:dyDescent="0.25">
      <c r="A86" s="25"/>
      <c r="B86" s="25"/>
      <c r="C86" s="38" t="s">
        <v>59</v>
      </c>
      <c r="D86" s="39" t="s">
        <v>1103</v>
      </c>
      <c r="E86" s="39" t="s">
        <v>827</v>
      </c>
      <c r="F86" s="39" t="s">
        <v>737</v>
      </c>
      <c r="G86" s="39" t="s">
        <v>737</v>
      </c>
      <c r="H86" s="25"/>
      <c r="I86" s="25"/>
      <c r="J86" s="25"/>
      <c r="K86" s="25"/>
    </row>
    <row r="87" spans="1:11" ht="14.1" customHeight="1" x14ac:dyDescent="0.25">
      <c r="A87" s="25"/>
      <c r="B87" s="25"/>
      <c r="C87" s="38" t="s">
        <v>63</v>
      </c>
      <c r="D87" s="39" t="s">
        <v>1057</v>
      </c>
      <c r="E87" s="39" t="s">
        <v>1057</v>
      </c>
      <c r="F87" s="39" t="s">
        <v>1057</v>
      </c>
      <c r="G87" s="39" t="s">
        <v>1057</v>
      </c>
      <c r="H87" s="25"/>
      <c r="I87" s="25"/>
      <c r="J87" s="25"/>
      <c r="K87" s="25"/>
    </row>
    <row r="88" spans="1:11" ht="14.1" customHeight="1" x14ac:dyDescent="0.25">
      <c r="A88" s="25"/>
      <c r="B88" s="25"/>
      <c r="C88" s="38" t="s">
        <v>68</v>
      </c>
      <c r="D88" s="39" t="s">
        <v>69</v>
      </c>
      <c r="E88" s="39" t="s">
        <v>1104</v>
      </c>
      <c r="F88" s="39" t="s">
        <v>249</v>
      </c>
      <c r="G88" s="39" t="s">
        <v>75</v>
      </c>
      <c r="H88" s="25"/>
      <c r="I88" s="25"/>
      <c r="J88" s="25"/>
      <c r="K88" s="25"/>
    </row>
    <row r="89" spans="1:11" ht="14.1" customHeight="1" x14ac:dyDescent="0.25">
      <c r="A89" s="25"/>
      <c r="B89" s="25"/>
      <c r="C89" s="38" t="s">
        <v>73</v>
      </c>
      <c r="D89" s="39" t="s">
        <v>69</v>
      </c>
      <c r="E89" s="39" t="s">
        <v>1104</v>
      </c>
      <c r="F89" s="39" t="s">
        <v>249</v>
      </c>
      <c r="G89" s="39" t="s">
        <v>75</v>
      </c>
      <c r="H89" s="25"/>
      <c r="I89" s="25"/>
      <c r="J89" s="25"/>
      <c r="K89" s="25"/>
    </row>
    <row r="90" spans="1:11" ht="14.1" customHeight="1" x14ac:dyDescent="0.25">
      <c r="A90" s="25"/>
      <c r="B90" s="25"/>
      <c r="C90" s="38" t="s">
        <v>77</v>
      </c>
      <c r="D90" s="39" t="s">
        <v>69</v>
      </c>
      <c r="E90" s="39" t="s">
        <v>75</v>
      </c>
      <c r="F90" s="39" t="s">
        <v>75</v>
      </c>
      <c r="G90" s="39" t="s">
        <v>75</v>
      </c>
      <c r="H90" s="25"/>
      <c r="I90" s="25"/>
      <c r="J90" s="25"/>
      <c r="K90" s="25"/>
    </row>
    <row r="91" spans="1:11" ht="14.1" customHeight="1" x14ac:dyDescent="0.25">
      <c r="A91" s="25"/>
      <c r="B91" s="25"/>
      <c r="C91" s="1589" t="s">
        <v>81</v>
      </c>
      <c r="D91" s="1590"/>
      <c r="E91" s="1590"/>
      <c r="F91" s="1590"/>
      <c r="G91" s="1590"/>
      <c r="H91" s="25"/>
      <c r="I91" s="25"/>
      <c r="J91" s="25"/>
      <c r="K91" s="25"/>
    </row>
    <row r="92" spans="1:11" ht="14.1" customHeight="1" x14ac:dyDescent="0.25">
      <c r="A92" s="25"/>
      <c r="B92" s="25"/>
      <c r="C92" s="32"/>
      <c r="D92" s="33">
        <v>2023</v>
      </c>
      <c r="E92" s="33">
        <v>2024</v>
      </c>
      <c r="F92" s="33">
        <v>2025</v>
      </c>
      <c r="G92" s="33">
        <v>2026</v>
      </c>
      <c r="H92" s="25"/>
      <c r="I92" s="25"/>
      <c r="J92" s="25"/>
      <c r="K92" s="25"/>
    </row>
    <row r="93" spans="1:11" ht="14.1" customHeight="1" x14ac:dyDescent="0.25">
      <c r="A93" s="25"/>
      <c r="B93" s="25"/>
      <c r="C93" s="34"/>
      <c r="D93" s="35" t="s">
        <v>17</v>
      </c>
      <c r="E93" s="35" t="s">
        <v>18</v>
      </c>
      <c r="F93" s="35" t="s">
        <v>18</v>
      </c>
      <c r="G93" s="35" t="s">
        <v>18</v>
      </c>
      <c r="H93" s="25"/>
      <c r="I93" s="25"/>
      <c r="J93" s="25"/>
      <c r="K93" s="25"/>
    </row>
    <row r="94" spans="1:11" ht="14.1" customHeight="1" x14ac:dyDescent="0.25">
      <c r="A94" s="25"/>
      <c r="B94" s="25"/>
      <c r="C94" s="40" t="s">
        <v>82</v>
      </c>
      <c r="D94" s="41">
        <v>0</v>
      </c>
      <c r="E94" s="41">
        <v>0</v>
      </c>
      <c r="F94" s="41">
        <v>0</v>
      </c>
      <c r="G94" s="41">
        <v>0</v>
      </c>
      <c r="H94" s="25"/>
      <c r="I94" s="25"/>
      <c r="J94" s="25"/>
      <c r="K94" s="25"/>
    </row>
    <row r="95" spans="1:11" ht="14.1" customHeight="1" x14ac:dyDescent="0.25">
      <c r="A95" s="25"/>
      <c r="B95" s="25"/>
      <c r="C95" s="40" t="s">
        <v>83</v>
      </c>
      <c r="D95" s="41">
        <v>0</v>
      </c>
      <c r="E95" s="41">
        <v>0</v>
      </c>
      <c r="F95" s="41">
        <v>0</v>
      </c>
      <c r="G95" s="41">
        <v>0</v>
      </c>
      <c r="H95" s="25"/>
      <c r="I95" s="25"/>
      <c r="J95" s="25"/>
      <c r="K95" s="25"/>
    </row>
    <row r="96" spans="1:11" ht="14.1" customHeight="1" x14ac:dyDescent="0.25">
      <c r="A96" s="25"/>
      <c r="B96" s="25"/>
      <c r="C96" s="40" t="s">
        <v>84</v>
      </c>
      <c r="D96" s="41">
        <v>0</v>
      </c>
      <c r="E96" s="41">
        <v>0</v>
      </c>
      <c r="F96" s="41">
        <v>0</v>
      </c>
      <c r="G96" s="41">
        <v>0</v>
      </c>
      <c r="H96" s="25"/>
      <c r="I96" s="25"/>
      <c r="J96" s="25"/>
      <c r="K96" s="25"/>
    </row>
    <row r="97" spans="1:11" ht="14.1" customHeight="1" x14ac:dyDescent="0.25">
      <c r="A97" s="25"/>
      <c r="B97" s="25"/>
      <c r="C97" s="40" t="s">
        <v>85</v>
      </c>
      <c r="D97" s="41">
        <v>0</v>
      </c>
      <c r="E97" s="41">
        <v>0</v>
      </c>
      <c r="F97" s="41">
        <v>0</v>
      </c>
      <c r="G97" s="41">
        <v>0</v>
      </c>
      <c r="H97" s="25"/>
      <c r="I97" s="25"/>
      <c r="J97" s="25"/>
      <c r="K97" s="25"/>
    </row>
    <row r="98" spans="1:11" ht="14.1" customHeight="1" x14ac:dyDescent="0.25">
      <c r="A98" s="25"/>
      <c r="B98" s="25"/>
      <c r="C98" s="40" t="s">
        <v>83</v>
      </c>
      <c r="D98" s="41">
        <v>0</v>
      </c>
      <c r="E98" s="41">
        <v>0</v>
      </c>
      <c r="F98" s="41">
        <v>0</v>
      </c>
      <c r="G98" s="41">
        <v>0</v>
      </c>
      <c r="H98" s="25"/>
      <c r="I98" s="25"/>
      <c r="J98" s="25"/>
      <c r="K98" s="25"/>
    </row>
    <row r="99" spans="1:11" ht="14.1" customHeight="1" x14ac:dyDescent="0.25">
      <c r="A99" s="25"/>
      <c r="B99" s="25"/>
      <c r="C99" s="40" t="s">
        <v>84</v>
      </c>
      <c r="D99" s="41">
        <v>0</v>
      </c>
      <c r="E99" s="41">
        <v>0</v>
      </c>
      <c r="F99" s="41">
        <v>0</v>
      </c>
      <c r="G99" s="41">
        <v>0</v>
      </c>
      <c r="H99" s="25"/>
      <c r="I99" s="25"/>
      <c r="J99" s="25"/>
      <c r="K99" s="25"/>
    </row>
    <row r="100" spans="1:11" ht="14.1" customHeight="1" x14ac:dyDescent="0.25">
      <c r="A100" s="25"/>
      <c r="B100" s="25"/>
      <c r="C100" s="40" t="s">
        <v>86</v>
      </c>
      <c r="D100" s="41">
        <v>0</v>
      </c>
      <c r="E100" s="41">
        <v>0</v>
      </c>
      <c r="F100" s="41">
        <v>0</v>
      </c>
      <c r="G100" s="41">
        <v>0</v>
      </c>
      <c r="H100" s="25"/>
      <c r="I100" s="25"/>
      <c r="J100" s="25"/>
      <c r="K100" s="25"/>
    </row>
    <row r="101" spans="1:11" ht="14.1" customHeight="1" x14ac:dyDescent="0.25">
      <c r="A101" s="25"/>
      <c r="B101" s="25"/>
      <c r="C101" s="40" t="s">
        <v>83</v>
      </c>
      <c r="D101" s="41">
        <v>0</v>
      </c>
      <c r="E101" s="41">
        <v>0</v>
      </c>
      <c r="F101" s="41">
        <v>0</v>
      </c>
      <c r="G101" s="41">
        <v>0</v>
      </c>
      <c r="H101" s="25"/>
      <c r="I101" s="25"/>
      <c r="J101" s="25"/>
      <c r="K101" s="25"/>
    </row>
    <row r="102" spans="1:11" ht="14.1" customHeight="1" x14ac:dyDescent="0.25">
      <c r="A102" s="25"/>
      <c r="B102" s="25"/>
      <c r="C102" s="40" t="s">
        <v>84</v>
      </c>
      <c r="D102" s="41">
        <v>0</v>
      </c>
      <c r="E102" s="41">
        <v>0</v>
      </c>
      <c r="F102" s="41">
        <v>0</v>
      </c>
      <c r="G102" s="41">
        <v>0</v>
      </c>
      <c r="H102" s="25"/>
      <c r="I102" s="25"/>
      <c r="J102" s="25"/>
      <c r="K102" s="25"/>
    </row>
    <row r="103" spans="1:11" ht="14.1" customHeight="1" x14ac:dyDescent="0.25">
      <c r="A103" s="25"/>
      <c r="B103" s="25"/>
      <c r="C103" s="40" t="s">
        <v>87</v>
      </c>
      <c r="D103" s="41">
        <v>0</v>
      </c>
      <c r="E103" s="41">
        <v>0</v>
      </c>
      <c r="F103" s="41">
        <v>0</v>
      </c>
      <c r="G103" s="41">
        <v>0</v>
      </c>
      <c r="H103" s="25"/>
      <c r="I103" s="25"/>
      <c r="J103" s="25"/>
      <c r="K103" s="25"/>
    </row>
    <row r="104" spans="1:11" ht="14.1" customHeight="1" x14ac:dyDescent="0.25">
      <c r="A104" s="25"/>
      <c r="B104" s="25"/>
      <c r="C104" s="40" t="s">
        <v>83</v>
      </c>
      <c r="D104" s="41">
        <v>0</v>
      </c>
      <c r="E104" s="41">
        <v>0</v>
      </c>
      <c r="F104" s="41">
        <v>0</v>
      </c>
      <c r="G104" s="41">
        <v>0</v>
      </c>
      <c r="H104" s="25"/>
      <c r="I104" s="25"/>
      <c r="J104" s="25"/>
      <c r="K104" s="25"/>
    </row>
    <row r="105" spans="1:11" ht="14.1" customHeight="1" x14ac:dyDescent="0.25">
      <c r="A105" s="25"/>
      <c r="B105" s="25"/>
      <c r="C105" s="40" t="s">
        <v>84</v>
      </c>
      <c r="D105" s="41">
        <v>0</v>
      </c>
      <c r="E105" s="41">
        <v>0</v>
      </c>
      <c r="F105" s="41">
        <v>0</v>
      </c>
      <c r="G105" s="41">
        <v>0</v>
      </c>
      <c r="H105" s="25"/>
      <c r="I105" s="25"/>
      <c r="J105" s="25"/>
      <c r="K105" s="25"/>
    </row>
    <row r="106" spans="1:11" ht="14.1" customHeight="1" x14ac:dyDescent="0.25">
      <c r="A106" s="25"/>
      <c r="B106" s="25"/>
      <c r="C106" s="40" t="s">
        <v>88</v>
      </c>
      <c r="D106" s="41">
        <v>0</v>
      </c>
      <c r="E106" s="41">
        <v>0</v>
      </c>
      <c r="F106" s="41">
        <v>0</v>
      </c>
      <c r="G106" s="41">
        <v>0</v>
      </c>
      <c r="H106" s="25"/>
      <c r="I106" s="25"/>
      <c r="J106" s="25"/>
      <c r="K106" s="25"/>
    </row>
    <row r="107" spans="1:11" ht="14.1" customHeight="1" x14ac:dyDescent="0.25">
      <c r="A107" s="25"/>
      <c r="B107" s="25"/>
      <c r="C107" s="40" t="s">
        <v>83</v>
      </c>
      <c r="D107" s="41">
        <v>0</v>
      </c>
      <c r="E107" s="41">
        <v>0</v>
      </c>
      <c r="F107" s="41">
        <v>0</v>
      </c>
      <c r="G107" s="41">
        <v>0</v>
      </c>
      <c r="H107" s="25"/>
      <c r="I107" s="25"/>
      <c r="J107" s="25"/>
      <c r="K107" s="25"/>
    </row>
    <row r="108" spans="1:11" ht="14.1" customHeight="1" x14ac:dyDescent="0.25">
      <c r="A108" s="25"/>
      <c r="B108" s="25"/>
      <c r="C108" s="40" t="s">
        <v>84</v>
      </c>
      <c r="D108" s="41">
        <v>0</v>
      </c>
      <c r="E108" s="41">
        <v>0</v>
      </c>
      <c r="F108" s="41">
        <v>0</v>
      </c>
      <c r="G108" s="41">
        <v>0</v>
      </c>
      <c r="H108" s="25"/>
      <c r="I108" s="25"/>
      <c r="J108" s="25"/>
      <c r="K108" s="25"/>
    </row>
    <row r="109" spans="1:11" ht="14.1" customHeight="1" x14ac:dyDescent="0.25">
      <c r="A109" s="25"/>
      <c r="B109" s="25"/>
      <c r="C109" s="40" t="s">
        <v>89</v>
      </c>
      <c r="D109" s="41">
        <v>0</v>
      </c>
      <c r="E109" s="41">
        <v>0</v>
      </c>
      <c r="F109" s="41">
        <v>0</v>
      </c>
      <c r="G109" s="41">
        <v>0</v>
      </c>
      <c r="H109" s="25"/>
      <c r="I109" s="25"/>
      <c r="J109" s="25"/>
      <c r="K109" s="25"/>
    </row>
    <row r="110" spans="1:11" ht="14.1" customHeight="1" x14ac:dyDescent="0.25">
      <c r="A110" s="25"/>
      <c r="B110" s="25"/>
      <c r="C110" s="40" t="s">
        <v>83</v>
      </c>
      <c r="D110" s="41">
        <v>0</v>
      </c>
      <c r="E110" s="41">
        <v>0</v>
      </c>
      <c r="F110" s="41">
        <v>0</v>
      </c>
      <c r="G110" s="41">
        <v>0</v>
      </c>
      <c r="H110" s="25"/>
      <c r="I110" s="25"/>
      <c r="J110" s="25"/>
      <c r="K110" s="25"/>
    </row>
    <row r="111" spans="1:11" ht="14.1" customHeight="1" x14ac:dyDescent="0.25">
      <c r="A111" s="25"/>
      <c r="B111" s="25"/>
      <c r="C111" s="40" t="s">
        <v>84</v>
      </c>
      <c r="D111" s="41">
        <v>0</v>
      </c>
      <c r="E111" s="41">
        <v>0</v>
      </c>
      <c r="F111" s="41">
        <v>0</v>
      </c>
      <c r="G111" s="41">
        <v>0</v>
      </c>
      <c r="H111" s="25"/>
      <c r="I111" s="25"/>
      <c r="J111" s="25"/>
      <c r="K111" s="25"/>
    </row>
    <row r="112" spans="1:11" ht="14.1" customHeight="1" x14ac:dyDescent="0.25">
      <c r="A112" s="25"/>
      <c r="B112" s="25"/>
      <c r="C112" s="40" t="s">
        <v>90</v>
      </c>
      <c r="D112" s="41">
        <v>0</v>
      </c>
      <c r="E112" s="41">
        <v>0</v>
      </c>
      <c r="F112" s="41">
        <v>0</v>
      </c>
      <c r="G112" s="41">
        <v>0</v>
      </c>
      <c r="H112" s="25"/>
      <c r="I112" s="25"/>
      <c r="J112" s="25"/>
      <c r="K112" s="25"/>
    </row>
    <row r="113" spans="1:11" ht="14.1" customHeight="1" x14ac:dyDescent="0.25">
      <c r="A113" s="25"/>
      <c r="B113" s="25"/>
      <c r="C113" s="40" t="s">
        <v>83</v>
      </c>
      <c r="D113" s="41">
        <v>0</v>
      </c>
      <c r="E113" s="41">
        <v>0</v>
      </c>
      <c r="F113" s="41">
        <v>0</v>
      </c>
      <c r="G113" s="41">
        <v>0</v>
      </c>
      <c r="H113" s="25"/>
      <c r="I113" s="25"/>
      <c r="J113" s="25"/>
      <c r="K113" s="25"/>
    </row>
    <row r="114" spans="1:11" ht="14.1" customHeight="1" x14ac:dyDescent="0.25">
      <c r="A114" s="25"/>
      <c r="B114" s="25"/>
      <c r="C114" s="40" t="s">
        <v>84</v>
      </c>
      <c r="D114" s="41">
        <v>0</v>
      </c>
      <c r="E114" s="41">
        <v>0</v>
      </c>
      <c r="F114" s="41">
        <v>0</v>
      </c>
      <c r="G114" s="41">
        <v>0</v>
      </c>
      <c r="H114" s="25"/>
      <c r="I114" s="25"/>
      <c r="J114" s="25"/>
      <c r="K114" s="25"/>
    </row>
    <row r="115" spans="1:11" ht="14.1" customHeight="1" x14ac:dyDescent="0.25">
      <c r="A115" s="25"/>
      <c r="B115" s="25"/>
      <c r="C115" s="40" t="s">
        <v>91</v>
      </c>
      <c r="D115" s="41">
        <v>0</v>
      </c>
      <c r="E115" s="41">
        <v>0</v>
      </c>
      <c r="F115" s="41">
        <v>0</v>
      </c>
      <c r="G115" s="41">
        <v>0</v>
      </c>
      <c r="H115" s="25"/>
      <c r="I115" s="25"/>
      <c r="J115" s="25"/>
      <c r="K115" s="25"/>
    </row>
    <row r="116" spans="1:11" ht="14.1" customHeight="1" x14ac:dyDescent="0.25">
      <c r="A116" s="25"/>
      <c r="B116" s="25"/>
      <c r="C116" s="40" t="s">
        <v>83</v>
      </c>
      <c r="D116" s="41">
        <v>0</v>
      </c>
      <c r="E116" s="41">
        <v>0</v>
      </c>
      <c r="F116" s="41">
        <v>0</v>
      </c>
      <c r="G116" s="41">
        <v>0</v>
      </c>
      <c r="H116" s="25"/>
      <c r="I116" s="25"/>
      <c r="J116" s="25"/>
      <c r="K116" s="25"/>
    </row>
    <row r="117" spans="1:11" ht="14.1" customHeight="1" x14ac:dyDescent="0.25">
      <c r="A117" s="25"/>
      <c r="B117" s="25"/>
      <c r="C117" s="40" t="s">
        <v>92</v>
      </c>
      <c r="D117" s="41">
        <v>0</v>
      </c>
      <c r="E117" s="41">
        <v>0</v>
      </c>
      <c r="F117" s="41">
        <v>0</v>
      </c>
      <c r="G117" s="41">
        <v>0</v>
      </c>
      <c r="H117" s="25"/>
      <c r="I117" s="25"/>
      <c r="J117" s="25"/>
      <c r="K117" s="25"/>
    </row>
    <row r="118" spans="1:11" ht="14.1" customHeight="1" x14ac:dyDescent="0.25">
      <c r="A118" s="25"/>
      <c r="B118" s="25"/>
      <c r="C118" s="40" t="s">
        <v>93</v>
      </c>
      <c r="D118" s="41">
        <v>0</v>
      </c>
      <c r="E118" s="41">
        <v>0</v>
      </c>
      <c r="F118" s="41">
        <v>0</v>
      </c>
      <c r="G118" s="41">
        <v>0</v>
      </c>
      <c r="H118" s="25"/>
      <c r="I118" s="25"/>
      <c r="J118" s="25"/>
      <c r="K118" s="25"/>
    </row>
    <row r="119" spans="1:11" ht="14.1" customHeight="1" x14ac:dyDescent="0.25">
      <c r="A119" s="25"/>
      <c r="B119" s="25"/>
      <c r="C119" s="40" t="s">
        <v>94</v>
      </c>
      <c r="D119" s="41">
        <v>0</v>
      </c>
      <c r="E119" s="41">
        <v>0</v>
      </c>
      <c r="F119" s="41">
        <v>0</v>
      </c>
      <c r="G119" s="41">
        <v>0</v>
      </c>
      <c r="H119" s="25"/>
      <c r="I119" s="25"/>
      <c r="J119" s="25"/>
      <c r="K119" s="25"/>
    </row>
    <row r="120" spans="1:11" ht="14.1" customHeight="1" x14ac:dyDescent="0.25">
      <c r="A120" s="25"/>
      <c r="B120" s="25"/>
      <c r="C120" s="40" t="s">
        <v>95</v>
      </c>
      <c r="D120" s="41">
        <v>0</v>
      </c>
      <c r="E120" s="41">
        <v>0</v>
      </c>
      <c r="F120" s="41">
        <v>0</v>
      </c>
      <c r="G120" s="41">
        <v>0</v>
      </c>
      <c r="H120" s="25"/>
      <c r="I120" s="25"/>
      <c r="J120" s="25"/>
      <c r="K120" s="25"/>
    </row>
    <row r="121" spans="1:11" ht="14.1" customHeight="1" x14ac:dyDescent="0.25">
      <c r="A121" s="25"/>
      <c r="B121" s="25"/>
      <c r="C121" s="40" t="s">
        <v>96</v>
      </c>
      <c r="D121" s="41">
        <v>0</v>
      </c>
      <c r="E121" s="41">
        <v>10000000</v>
      </c>
      <c r="F121" s="41">
        <v>6000000</v>
      </c>
      <c r="G121" s="41">
        <v>6000000</v>
      </c>
      <c r="H121" s="25"/>
      <c r="I121" s="25"/>
      <c r="J121" s="25"/>
      <c r="K121" s="25"/>
    </row>
    <row r="122" spans="1:11" ht="14.1" customHeight="1" x14ac:dyDescent="0.25">
      <c r="A122" s="25"/>
      <c r="B122" s="25"/>
      <c r="C122" s="40" t="s">
        <v>83</v>
      </c>
      <c r="D122" s="41">
        <v>0</v>
      </c>
      <c r="E122" s="41">
        <v>10000000</v>
      </c>
      <c r="F122" s="41">
        <v>6000000</v>
      </c>
      <c r="G122" s="41">
        <v>6000000</v>
      </c>
      <c r="H122" s="25"/>
      <c r="I122" s="25"/>
      <c r="J122" s="25"/>
      <c r="K122" s="25"/>
    </row>
    <row r="123" spans="1:11" ht="14.1" customHeight="1" x14ac:dyDescent="0.25">
      <c r="A123" s="25"/>
      <c r="B123" s="25"/>
      <c r="C123" s="40" t="s">
        <v>92</v>
      </c>
      <c r="D123" s="41">
        <v>0</v>
      </c>
      <c r="E123" s="41">
        <v>0</v>
      </c>
      <c r="F123" s="41">
        <v>0</v>
      </c>
      <c r="G123" s="41">
        <v>0</v>
      </c>
      <c r="H123" s="25"/>
      <c r="I123" s="25"/>
      <c r="J123" s="25"/>
      <c r="K123" s="25"/>
    </row>
    <row r="124" spans="1:11" ht="14.1" customHeight="1" x14ac:dyDescent="0.25">
      <c r="A124" s="25"/>
      <c r="B124" s="25"/>
      <c r="C124" s="40" t="s">
        <v>93</v>
      </c>
      <c r="D124" s="41">
        <v>0</v>
      </c>
      <c r="E124" s="41">
        <v>0</v>
      </c>
      <c r="F124" s="41">
        <v>0</v>
      </c>
      <c r="G124" s="41">
        <v>0</v>
      </c>
      <c r="H124" s="25"/>
      <c r="I124" s="25"/>
      <c r="J124" s="25"/>
      <c r="K124" s="25"/>
    </row>
    <row r="125" spans="1:11" ht="14.1" customHeight="1" x14ac:dyDescent="0.25">
      <c r="A125" s="25"/>
      <c r="B125" s="25"/>
      <c r="C125" s="40" t="s">
        <v>94</v>
      </c>
      <c r="D125" s="41">
        <v>0</v>
      </c>
      <c r="E125" s="41">
        <v>0</v>
      </c>
      <c r="F125" s="41">
        <v>0</v>
      </c>
      <c r="G125" s="41">
        <v>0</v>
      </c>
      <c r="H125" s="25"/>
      <c r="I125" s="25"/>
      <c r="J125" s="25"/>
      <c r="K125" s="25"/>
    </row>
    <row r="126" spans="1:11" ht="14.1" customHeight="1" x14ac:dyDescent="0.25">
      <c r="A126" s="25"/>
      <c r="B126" s="25"/>
      <c r="C126" s="40" t="s">
        <v>95</v>
      </c>
      <c r="D126" s="41">
        <v>0</v>
      </c>
      <c r="E126" s="41">
        <v>0</v>
      </c>
      <c r="F126" s="41">
        <v>0</v>
      </c>
      <c r="G126" s="41">
        <v>0</v>
      </c>
      <c r="H126" s="25"/>
      <c r="I126" s="25"/>
      <c r="J126" s="25"/>
      <c r="K126" s="25"/>
    </row>
    <row r="127" spans="1:11" ht="14.1" customHeight="1" x14ac:dyDescent="0.25">
      <c r="A127" s="25"/>
      <c r="B127" s="25"/>
      <c r="C127" s="40" t="s">
        <v>97</v>
      </c>
      <c r="D127" s="41">
        <v>0</v>
      </c>
      <c r="E127" s="41">
        <v>0</v>
      </c>
      <c r="F127" s="41">
        <v>0</v>
      </c>
      <c r="G127" s="41">
        <v>0</v>
      </c>
      <c r="H127" s="25"/>
      <c r="I127" s="25"/>
      <c r="J127" s="25"/>
      <c r="K127" s="25"/>
    </row>
    <row r="128" spans="1:11" ht="14.1" customHeight="1" x14ac:dyDescent="0.25">
      <c r="A128" s="25"/>
      <c r="B128" s="25"/>
      <c r="C128" s="40" t="s">
        <v>83</v>
      </c>
      <c r="D128" s="41">
        <v>0</v>
      </c>
      <c r="E128" s="41">
        <v>0</v>
      </c>
      <c r="F128" s="41">
        <v>0</v>
      </c>
      <c r="G128" s="41">
        <v>0</v>
      </c>
      <c r="H128" s="25"/>
      <c r="I128" s="25"/>
      <c r="J128" s="25"/>
      <c r="K128" s="25"/>
    </row>
    <row r="129" spans="1:11" ht="14.1" customHeight="1" x14ac:dyDescent="0.25">
      <c r="A129" s="25"/>
      <c r="B129" s="25"/>
      <c r="C129" s="40" t="s">
        <v>92</v>
      </c>
      <c r="D129" s="41">
        <v>0</v>
      </c>
      <c r="E129" s="41">
        <v>0</v>
      </c>
      <c r="F129" s="41">
        <v>0</v>
      </c>
      <c r="G129" s="41">
        <v>0</v>
      </c>
      <c r="H129" s="25"/>
      <c r="I129" s="25"/>
      <c r="J129" s="25"/>
      <c r="K129" s="25"/>
    </row>
    <row r="130" spans="1:11" ht="14.1" customHeight="1" x14ac:dyDescent="0.25">
      <c r="A130" s="25"/>
      <c r="B130" s="25"/>
      <c r="C130" s="40" t="s">
        <v>93</v>
      </c>
      <c r="D130" s="41">
        <v>0</v>
      </c>
      <c r="E130" s="41">
        <v>0</v>
      </c>
      <c r="F130" s="41">
        <v>0</v>
      </c>
      <c r="G130" s="41">
        <v>0</v>
      </c>
      <c r="H130" s="25"/>
      <c r="I130" s="25"/>
      <c r="J130" s="25"/>
      <c r="K130" s="25"/>
    </row>
    <row r="131" spans="1:11" ht="14.1" customHeight="1" x14ac:dyDescent="0.25">
      <c r="A131" s="25"/>
      <c r="B131" s="25"/>
      <c r="C131" s="40" t="s">
        <v>94</v>
      </c>
      <c r="D131" s="41">
        <v>0</v>
      </c>
      <c r="E131" s="41">
        <v>0</v>
      </c>
      <c r="F131" s="41">
        <v>0</v>
      </c>
      <c r="G131" s="41">
        <v>0</v>
      </c>
      <c r="H131" s="25"/>
      <c r="I131" s="25"/>
      <c r="J131" s="25"/>
      <c r="K131" s="25"/>
    </row>
    <row r="132" spans="1:11" ht="14.1" customHeight="1" x14ac:dyDescent="0.25">
      <c r="A132" s="25"/>
      <c r="B132" s="25"/>
      <c r="C132" s="40" t="s">
        <v>95</v>
      </c>
      <c r="D132" s="41">
        <v>0</v>
      </c>
      <c r="E132" s="41">
        <v>0</v>
      </c>
      <c r="F132" s="41">
        <v>0</v>
      </c>
      <c r="G132" s="41">
        <v>0</v>
      </c>
      <c r="H132" s="25"/>
      <c r="I132" s="25"/>
      <c r="J132" s="25"/>
      <c r="K132" s="25"/>
    </row>
    <row r="133" spans="1:11" ht="14.1" customHeight="1" x14ac:dyDescent="0.25">
      <c r="A133" s="25"/>
      <c r="B133" s="25"/>
      <c r="C133" s="40" t="s">
        <v>98</v>
      </c>
      <c r="D133" s="41">
        <v>0</v>
      </c>
      <c r="E133" s="41">
        <v>0</v>
      </c>
      <c r="F133" s="41">
        <v>0</v>
      </c>
      <c r="G133" s="41">
        <v>0</v>
      </c>
      <c r="H133" s="25"/>
      <c r="I133" s="25"/>
      <c r="J133" s="25"/>
      <c r="K133" s="25"/>
    </row>
    <row r="134" spans="1:11" ht="14.1" customHeight="1" x14ac:dyDescent="0.25">
      <c r="A134" s="25"/>
      <c r="B134" s="25"/>
      <c r="C134" s="40" t="s">
        <v>99</v>
      </c>
      <c r="D134" s="41">
        <v>0</v>
      </c>
      <c r="E134" s="41">
        <v>0</v>
      </c>
      <c r="F134" s="41">
        <v>0</v>
      </c>
      <c r="G134" s="41">
        <v>0</v>
      </c>
      <c r="H134" s="25"/>
      <c r="I134" s="25"/>
      <c r="J134" s="25"/>
      <c r="K134" s="25"/>
    </row>
    <row r="135" spans="1:11" ht="14.1" customHeight="1" x14ac:dyDescent="0.25">
      <c r="A135" s="25"/>
      <c r="B135" s="25"/>
      <c r="C135" s="36" t="s">
        <v>100</v>
      </c>
      <c r="D135" s="41">
        <v>0</v>
      </c>
      <c r="E135" s="41">
        <v>10000000</v>
      </c>
      <c r="F135" s="41">
        <v>6000000</v>
      </c>
      <c r="G135" s="41">
        <v>6000000</v>
      </c>
      <c r="H135" s="25"/>
      <c r="I135" s="25"/>
      <c r="J135" s="25"/>
      <c r="K135" s="25"/>
    </row>
    <row r="136" spans="1:11" ht="14.1" customHeight="1" x14ac:dyDescent="0.25">
      <c r="A136" s="25"/>
      <c r="B136" s="25"/>
      <c r="C136" s="30" t="s">
        <v>50</v>
      </c>
      <c r="D136" s="1575" t="s">
        <v>1105</v>
      </c>
      <c r="E136" s="1576"/>
      <c r="F136" s="1576"/>
      <c r="G136" s="1576"/>
      <c r="H136" s="25"/>
      <c r="I136" s="25"/>
      <c r="J136" s="25"/>
      <c r="K136" s="25"/>
    </row>
    <row r="137" spans="1:11" ht="14.1" customHeight="1" x14ac:dyDescent="0.25">
      <c r="A137" s="25"/>
      <c r="B137" s="25"/>
      <c r="C137" s="31" t="s">
        <v>52</v>
      </c>
      <c r="D137" s="1587" t="s">
        <v>1106</v>
      </c>
      <c r="E137" s="1588"/>
      <c r="F137" s="1588"/>
      <c r="G137" s="1588"/>
      <c r="H137" s="25"/>
      <c r="I137" s="25"/>
      <c r="J137" s="25"/>
      <c r="K137" s="25"/>
    </row>
    <row r="138" spans="1:11" ht="14.1" customHeight="1" x14ac:dyDescent="0.25">
      <c r="A138" s="25"/>
      <c r="B138" s="25"/>
      <c r="C138" s="31" t="s">
        <v>54</v>
      </c>
      <c r="D138" s="1587" t="s">
        <v>1107</v>
      </c>
      <c r="E138" s="1588"/>
      <c r="F138" s="1588"/>
      <c r="G138" s="1588"/>
      <c r="H138" s="25"/>
      <c r="I138" s="25"/>
      <c r="J138" s="25"/>
      <c r="K138" s="25"/>
    </row>
    <row r="139" spans="1:11" ht="15" customHeight="1" x14ac:dyDescent="0.25">
      <c r="A139" s="25"/>
      <c r="B139" s="25"/>
      <c r="C139" s="32"/>
      <c r="D139" s="33">
        <v>2023</v>
      </c>
      <c r="E139" s="33">
        <v>2024</v>
      </c>
      <c r="F139" s="33">
        <v>2025</v>
      </c>
      <c r="G139" s="33">
        <v>2026</v>
      </c>
      <c r="H139" s="25"/>
      <c r="I139" s="25"/>
      <c r="J139" s="25"/>
      <c r="K139" s="25"/>
    </row>
    <row r="140" spans="1:11" ht="15" customHeight="1" x14ac:dyDescent="0.25">
      <c r="A140" s="25"/>
      <c r="B140" s="25"/>
      <c r="C140" s="34"/>
      <c r="D140" s="35" t="s">
        <v>17</v>
      </c>
      <c r="E140" s="35" t="s">
        <v>18</v>
      </c>
      <c r="F140" s="35" t="s">
        <v>18</v>
      </c>
      <c r="G140" s="35" t="s">
        <v>18</v>
      </c>
      <c r="H140" s="25"/>
      <c r="I140" s="25"/>
      <c r="J140" s="25"/>
      <c r="K140" s="25"/>
    </row>
    <row r="141" spans="1:11" ht="14.1" customHeight="1" x14ac:dyDescent="0.25">
      <c r="A141" s="25"/>
      <c r="B141" s="25"/>
      <c r="C141" s="38" t="s">
        <v>56</v>
      </c>
      <c r="D141" s="39" t="s">
        <v>144</v>
      </c>
      <c r="E141" s="39" t="s">
        <v>1108</v>
      </c>
      <c r="F141" s="39" t="s">
        <v>291</v>
      </c>
      <c r="G141" s="39" t="s">
        <v>291</v>
      </c>
      <c r="H141" s="25"/>
      <c r="I141" s="25"/>
      <c r="J141" s="25"/>
      <c r="K141" s="25"/>
    </row>
    <row r="142" spans="1:11" ht="14.1" customHeight="1" x14ac:dyDescent="0.25">
      <c r="A142" s="25"/>
      <c r="B142" s="25"/>
      <c r="C142" s="38" t="s">
        <v>59</v>
      </c>
      <c r="D142" s="39" t="s">
        <v>1056</v>
      </c>
      <c r="E142" s="39" t="s">
        <v>1109</v>
      </c>
      <c r="F142" s="39" t="s">
        <v>737</v>
      </c>
      <c r="G142" s="39" t="s">
        <v>737</v>
      </c>
      <c r="H142" s="25"/>
      <c r="I142" s="25"/>
      <c r="J142" s="25"/>
      <c r="K142" s="25"/>
    </row>
    <row r="143" spans="1:11" ht="14.1" customHeight="1" x14ac:dyDescent="0.25">
      <c r="A143" s="25"/>
      <c r="B143" s="25"/>
      <c r="C143" s="38" t="s">
        <v>63</v>
      </c>
      <c r="D143" s="39" t="s">
        <v>1057</v>
      </c>
      <c r="E143" s="39" t="s">
        <v>1110</v>
      </c>
      <c r="F143" s="39" t="s">
        <v>695</v>
      </c>
      <c r="G143" s="39" t="s">
        <v>695</v>
      </c>
      <c r="H143" s="25"/>
      <c r="I143" s="25"/>
      <c r="J143" s="25"/>
      <c r="K143" s="25"/>
    </row>
    <row r="144" spans="1:11" ht="14.1" customHeight="1" x14ac:dyDescent="0.25">
      <c r="A144" s="25"/>
      <c r="B144" s="25"/>
      <c r="C144" s="38" t="s">
        <v>68</v>
      </c>
      <c r="D144" s="39" t="s">
        <v>69</v>
      </c>
      <c r="E144" s="39" t="s">
        <v>1111</v>
      </c>
      <c r="F144" s="39" t="s">
        <v>1112</v>
      </c>
      <c r="G144" s="39" t="s">
        <v>75</v>
      </c>
      <c r="H144" s="25"/>
      <c r="I144" s="25"/>
      <c r="J144" s="25"/>
      <c r="K144" s="25"/>
    </row>
    <row r="145" spans="1:11" ht="14.1" customHeight="1" x14ac:dyDescent="0.25">
      <c r="A145" s="25"/>
      <c r="B145" s="25"/>
      <c r="C145" s="38" t="s">
        <v>73</v>
      </c>
      <c r="D145" s="39" t="s">
        <v>69</v>
      </c>
      <c r="E145" s="39" t="s">
        <v>1113</v>
      </c>
      <c r="F145" s="39" t="s">
        <v>1114</v>
      </c>
      <c r="G145" s="39" t="s">
        <v>75</v>
      </c>
      <c r="H145" s="25"/>
      <c r="I145" s="25"/>
      <c r="J145" s="25"/>
      <c r="K145" s="25"/>
    </row>
    <row r="146" spans="1:11" ht="14.1" customHeight="1" x14ac:dyDescent="0.25">
      <c r="A146" s="25"/>
      <c r="B146" s="25"/>
      <c r="C146" s="38" t="s">
        <v>77</v>
      </c>
      <c r="D146" s="39" t="s">
        <v>69</v>
      </c>
      <c r="E146" s="39" t="s">
        <v>1115</v>
      </c>
      <c r="F146" s="39" t="s">
        <v>1116</v>
      </c>
      <c r="G146" s="39" t="s">
        <v>75</v>
      </c>
      <c r="H146" s="25"/>
      <c r="I146" s="25"/>
      <c r="J146" s="25"/>
      <c r="K146" s="25"/>
    </row>
    <row r="147" spans="1:11" ht="14.1" customHeight="1" x14ac:dyDescent="0.25">
      <c r="A147" s="25"/>
      <c r="B147" s="25"/>
      <c r="C147" s="1589" t="s">
        <v>81</v>
      </c>
      <c r="D147" s="1590"/>
      <c r="E147" s="1590"/>
      <c r="F147" s="1590"/>
      <c r="G147" s="1590"/>
      <c r="H147" s="25"/>
      <c r="I147" s="25"/>
      <c r="J147" s="25"/>
      <c r="K147" s="25"/>
    </row>
    <row r="148" spans="1:11" ht="14.1" customHeight="1" x14ac:dyDescent="0.25">
      <c r="A148" s="25"/>
      <c r="B148" s="25"/>
      <c r="C148" s="32"/>
      <c r="D148" s="33">
        <v>2023</v>
      </c>
      <c r="E148" s="33">
        <v>2024</v>
      </c>
      <c r="F148" s="33">
        <v>2025</v>
      </c>
      <c r="G148" s="33">
        <v>2026</v>
      </c>
      <c r="H148" s="25"/>
      <c r="I148" s="25"/>
      <c r="J148" s="25"/>
      <c r="K148" s="25"/>
    </row>
    <row r="149" spans="1:11" ht="14.1" customHeight="1" x14ac:dyDescent="0.25">
      <c r="A149" s="25"/>
      <c r="B149" s="25"/>
      <c r="C149" s="34"/>
      <c r="D149" s="35" t="s">
        <v>17</v>
      </c>
      <c r="E149" s="35" t="s">
        <v>18</v>
      </c>
      <c r="F149" s="35" t="s">
        <v>18</v>
      </c>
      <c r="G149" s="35" t="s">
        <v>18</v>
      </c>
      <c r="H149" s="25"/>
      <c r="I149" s="25"/>
      <c r="J149" s="25"/>
      <c r="K149" s="25"/>
    </row>
    <row r="150" spans="1:11" ht="14.1" customHeight="1" x14ac:dyDescent="0.25">
      <c r="A150" s="25"/>
      <c r="B150" s="25"/>
      <c r="C150" s="40" t="s">
        <v>82</v>
      </c>
      <c r="D150" s="41">
        <v>0</v>
      </c>
      <c r="E150" s="41">
        <v>0</v>
      </c>
      <c r="F150" s="41">
        <v>0</v>
      </c>
      <c r="G150" s="41">
        <v>0</v>
      </c>
      <c r="H150" s="25"/>
      <c r="I150" s="25"/>
      <c r="J150" s="25"/>
      <c r="K150" s="25"/>
    </row>
    <row r="151" spans="1:11" ht="14.1" customHeight="1" x14ac:dyDescent="0.25">
      <c r="A151" s="25"/>
      <c r="B151" s="25"/>
      <c r="C151" s="40" t="s">
        <v>83</v>
      </c>
      <c r="D151" s="41">
        <v>0</v>
      </c>
      <c r="E151" s="41">
        <v>0</v>
      </c>
      <c r="F151" s="41">
        <v>0</v>
      </c>
      <c r="G151" s="41">
        <v>0</v>
      </c>
      <c r="H151" s="25"/>
      <c r="I151" s="25"/>
      <c r="J151" s="25"/>
      <c r="K151" s="25"/>
    </row>
    <row r="152" spans="1:11" ht="14.1" customHeight="1" x14ac:dyDescent="0.25">
      <c r="A152" s="25"/>
      <c r="B152" s="25"/>
      <c r="C152" s="40" t="s">
        <v>84</v>
      </c>
      <c r="D152" s="41">
        <v>0</v>
      </c>
      <c r="E152" s="41">
        <v>0</v>
      </c>
      <c r="F152" s="41">
        <v>0</v>
      </c>
      <c r="G152" s="41">
        <v>0</v>
      </c>
      <c r="H152" s="25"/>
      <c r="I152" s="25"/>
      <c r="J152" s="25"/>
      <c r="K152" s="25"/>
    </row>
    <row r="153" spans="1:11" ht="14.1" customHeight="1" x14ac:dyDescent="0.25">
      <c r="A153" s="25"/>
      <c r="B153" s="25"/>
      <c r="C153" s="40" t="s">
        <v>85</v>
      </c>
      <c r="D153" s="41">
        <v>0</v>
      </c>
      <c r="E153" s="41">
        <v>0</v>
      </c>
      <c r="F153" s="41">
        <v>0</v>
      </c>
      <c r="G153" s="41">
        <v>0</v>
      </c>
      <c r="H153" s="25"/>
      <c r="I153" s="25"/>
      <c r="J153" s="25"/>
      <c r="K153" s="25"/>
    </row>
    <row r="154" spans="1:11" ht="14.1" customHeight="1" x14ac:dyDescent="0.25">
      <c r="A154" s="25"/>
      <c r="B154" s="25"/>
      <c r="C154" s="40" t="s">
        <v>83</v>
      </c>
      <c r="D154" s="41">
        <v>0</v>
      </c>
      <c r="E154" s="41">
        <v>0</v>
      </c>
      <c r="F154" s="41">
        <v>0</v>
      </c>
      <c r="G154" s="41">
        <v>0</v>
      </c>
      <c r="H154" s="25"/>
      <c r="I154" s="25"/>
      <c r="J154" s="25"/>
      <c r="K154" s="25"/>
    </row>
    <row r="155" spans="1:11" ht="14.1" customHeight="1" x14ac:dyDescent="0.25">
      <c r="A155" s="25"/>
      <c r="B155" s="25"/>
      <c r="C155" s="40" t="s">
        <v>84</v>
      </c>
      <c r="D155" s="41">
        <v>0</v>
      </c>
      <c r="E155" s="41">
        <v>0</v>
      </c>
      <c r="F155" s="41">
        <v>0</v>
      </c>
      <c r="G155" s="41">
        <v>0</v>
      </c>
      <c r="H155" s="25"/>
      <c r="I155" s="25"/>
      <c r="J155" s="25"/>
      <c r="K155" s="25"/>
    </row>
    <row r="156" spans="1:11" ht="14.1" customHeight="1" x14ac:dyDescent="0.25">
      <c r="A156" s="25"/>
      <c r="B156" s="25"/>
      <c r="C156" s="40" t="s">
        <v>86</v>
      </c>
      <c r="D156" s="41">
        <v>0</v>
      </c>
      <c r="E156" s="41">
        <v>0</v>
      </c>
      <c r="F156" s="41">
        <v>0</v>
      </c>
      <c r="G156" s="41">
        <v>0</v>
      </c>
      <c r="H156" s="25"/>
      <c r="I156" s="25"/>
      <c r="J156" s="25"/>
      <c r="K156" s="25"/>
    </row>
    <row r="157" spans="1:11" ht="14.1" customHeight="1" x14ac:dyDescent="0.25">
      <c r="A157" s="25"/>
      <c r="B157" s="25"/>
      <c r="C157" s="40" t="s">
        <v>83</v>
      </c>
      <c r="D157" s="41">
        <v>0</v>
      </c>
      <c r="E157" s="41">
        <v>0</v>
      </c>
      <c r="F157" s="41">
        <v>0</v>
      </c>
      <c r="G157" s="41">
        <v>0</v>
      </c>
      <c r="H157" s="25"/>
      <c r="I157" s="25"/>
      <c r="J157" s="25"/>
      <c r="K157" s="25"/>
    </row>
    <row r="158" spans="1:11" ht="14.1" customHeight="1" x14ac:dyDescent="0.25">
      <c r="A158" s="25"/>
      <c r="B158" s="25"/>
      <c r="C158" s="40" t="s">
        <v>84</v>
      </c>
      <c r="D158" s="41">
        <v>0</v>
      </c>
      <c r="E158" s="41">
        <v>0</v>
      </c>
      <c r="F158" s="41">
        <v>0</v>
      </c>
      <c r="G158" s="41">
        <v>0</v>
      </c>
      <c r="H158" s="25"/>
      <c r="I158" s="25"/>
      <c r="J158" s="25"/>
      <c r="K158" s="25"/>
    </row>
    <row r="159" spans="1:11" ht="14.1" customHeight="1" x14ac:dyDescent="0.25">
      <c r="A159" s="25"/>
      <c r="B159" s="25"/>
      <c r="C159" s="40" t="s">
        <v>87</v>
      </c>
      <c r="D159" s="41">
        <v>0</v>
      </c>
      <c r="E159" s="41">
        <v>0</v>
      </c>
      <c r="F159" s="41">
        <v>0</v>
      </c>
      <c r="G159" s="41">
        <v>0</v>
      </c>
      <c r="H159" s="25"/>
      <c r="I159" s="25"/>
      <c r="J159" s="25"/>
      <c r="K159" s="25"/>
    </row>
    <row r="160" spans="1:11" ht="14.1" customHeight="1" x14ac:dyDescent="0.25">
      <c r="A160" s="25"/>
      <c r="B160" s="25"/>
      <c r="C160" s="40" t="s">
        <v>83</v>
      </c>
      <c r="D160" s="41">
        <v>0</v>
      </c>
      <c r="E160" s="41">
        <v>0</v>
      </c>
      <c r="F160" s="41">
        <v>0</v>
      </c>
      <c r="G160" s="41">
        <v>0</v>
      </c>
      <c r="H160" s="25"/>
      <c r="I160" s="25"/>
      <c r="J160" s="25"/>
      <c r="K160" s="25"/>
    </row>
    <row r="161" spans="1:11" ht="14.1" customHeight="1" x14ac:dyDescent="0.25">
      <c r="A161" s="25"/>
      <c r="B161" s="25"/>
      <c r="C161" s="40" t="s">
        <v>84</v>
      </c>
      <c r="D161" s="41">
        <v>0</v>
      </c>
      <c r="E161" s="41">
        <v>0</v>
      </c>
      <c r="F161" s="41">
        <v>0</v>
      </c>
      <c r="G161" s="41">
        <v>0</v>
      </c>
      <c r="H161" s="25"/>
      <c r="I161" s="25"/>
      <c r="J161" s="25"/>
      <c r="K161" s="25"/>
    </row>
    <row r="162" spans="1:11" ht="14.1" customHeight="1" x14ac:dyDescent="0.25">
      <c r="A162" s="25"/>
      <c r="B162" s="25"/>
      <c r="C162" s="40" t="s">
        <v>88</v>
      </c>
      <c r="D162" s="41">
        <v>0</v>
      </c>
      <c r="E162" s="41">
        <v>0</v>
      </c>
      <c r="F162" s="41">
        <v>0</v>
      </c>
      <c r="G162" s="41">
        <v>0</v>
      </c>
      <c r="H162" s="25"/>
      <c r="I162" s="25"/>
      <c r="J162" s="25"/>
      <c r="K162" s="25"/>
    </row>
    <row r="163" spans="1:11" ht="14.1" customHeight="1" x14ac:dyDescent="0.25">
      <c r="A163" s="25"/>
      <c r="B163" s="25"/>
      <c r="C163" s="40" t="s">
        <v>83</v>
      </c>
      <c r="D163" s="41">
        <v>0</v>
      </c>
      <c r="E163" s="41">
        <v>0</v>
      </c>
      <c r="F163" s="41">
        <v>0</v>
      </c>
      <c r="G163" s="41">
        <v>0</v>
      </c>
      <c r="H163" s="25"/>
      <c r="I163" s="25"/>
      <c r="J163" s="25"/>
      <c r="K163" s="25"/>
    </row>
    <row r="164" spans="1:11" ht="14.1" customHeight="1" x14ac:dyDescent="0.25">
      <c r="A164" s="25"/>
      <c r="B164" s="25"/>
      <c r="C164" s="40" t="s">
        <v>84</v>
      </c>
      <c r="D164" s="41">
        <v>0</v>
      </c>
      <c r="E164" s="41">
        <v>0</v>
      </c>
      <c r="F164" s="41">
        <v>0</v>
      </c>
      <c r="G164" s="41">
        <v>0</v>
      </c>
      <c r="H164" s="25"/>
      <c r="I164" s="25"/>
      <c r="J164" s="25"/>
      <c r="K164" s="25"/>
    </row>
    <row r="165" spans="1:11" ht="14.1" customHeight="1" x14ac:dyDescent="0.25">
      <c r="A165" s="25"/>
      <c r="B165" s="25"/>
      <c r="C165" s="40" t="s">
        <v>89</v>
      </c>
      <c r="D165" s="41">
        <v>0</v>
      </c>
      <c r="E165" s="41">
        <v>0</v>
      </c>
      <c r="F165" s="41">
        <v>0</v>
      </c>
      <c r="G165" s="41">
        <v>0</v>
      </c>
      <c r="H165" s="25"/>
      <c r="I165" s="25"/>
      <c r="J165" s="25"/>
      <c r="K165" s="25"/>
    </row>
    <row r="166" spans="1:11" ht="14.1" customHeight="1" x14ac:dyDescent="0.25">
      <c r="A166" s="25"/>
      <c r="B166" s="25"/>
      <c r="C166" s="40" t="s">
        <v>83</v>
      </c>
      <c r="D166" s="41">
        <v>0</v>
      </c>
      <c r="E166" s="41">
        <v>0</v>
      </c>
      <c r="F166" s="41">
        <v>0</v>
      </c>
      <c r="G166" s="41">
        <v>0</v>
      </c>
      <c r="H166" s="25"/>
      <c r="I166" s="25"/>
      <c r="J166" s="25"/>
      <c r="K166" s="25"/>
    </row>
    <row r="167" spans="1:11" ht="14.1" customHeight="1" x14ac:dyDescent="0.25">
      <c r="A167" s="25"/>
      <c r="B167" s="25"/>
      <c r="C167" s="40" t="s">
        <v>84</v>
      </c>
      <c r="D167" s="41">
        <v>0</v>
      </c>
      <c r="E167" s="41">
        <v>0</v>
      </c>
      <c r="F167" s="41">
        <v>0</v>
      </c>
      <c r="G167" s="41">
        <v>0</v>
      </c>
      <c r="H167" s="25"/>
      <c r="I167" s="25"/>
      <c r="J167" s="25"/>
      <c r="K167" s="25"/>
    </row>
    <row r="168" spans="1:11" ht="14.1" customHeight="1" x14ac:dyDescent="0.25">
      <c r="A168" s="25"/>
      <c r="B168" s="25"/>
      <c r="C168" s="40" t="s">
        <v>90</v>
      </c>
      <c r="D168" s="41">
        <v>0</v>
      </c>
      <c r="E168" s="41">
        <v>0</v>
      </c>
      <c r="F168" s="41">
        <v>0</v>
      </c>
      <c r="G168" s="41">
        <v>0</v>
      </c>
      <c r="H168" s="25"/>
      <c r="I168" s="25"/>
      <c r="J168" s="25"/>
      <c r="K168" s="25"/>
    </row>
    <row r="169" spans="1:11" ht="14.1" customHeight="1" x14ac:dyDescent="0.25">
      <c r="A169" s="25"/>
      <c r="B169" s="25"/>
      <c r="C169" s="40" t="s">
        <v>83</v>
      </c>
      <c r="D169" s="41">
        <v>0</v>
      </c>
      <c r="E169" s="41">
        <v>0</v>
      </c>
      <c r="F169" s="41">
        <v>0</v>
      </c>
      <c r="G169" s="41">
        <v>0</v>
      </c>
      <c r="H169" s="25"/>
      <c r="I169" s="25"/>
      <c r="J169" s="25"/>
      <c r="K169" s="25"/>
    </row>
    <row r="170" spans="1:11" ht="14.1" customHeight="1" x14ac:dyDescent="0.25">
      <c r="A170" s="25"/>
      <c r="B170" s="25"/>
      <c r="C170" s="40" t="s">
        <v>84</v>
      </c>
      <c r="D170" s="41">
        <v>0</v>
      </c>
      <c r="E170" s="41">
        <v>0</v>
      </c>
      <c r="F170" s="41">
        <v>0</v>
      </c>
      <c r="G170" s="41">
        <v>0</v>
      </c>
      <c r="H170" s="25"/>
      <c r="I170" s="25"/>
      <c r="J170" s="25"/>
      <c r="K170" s="25"/>
    </row>
    <row r="171" spans="1:11" ht="14.1" customHeight="1" x14ac:dyDescent="0.25">
      <c r="A171" s="25"/>
      <c r="B171" s="25"/>
      <c r="C171" s="40" t="s">
        <v>91</v>
      </c>
      <c r="D171" s="41">
        <v>0</v>
      </c>
      <c r="E171" s="41">
        <v>0</v>
      </c>
      <c r="F171" s="41">
        <v>0</v>
      </c>
      <c r="G171" s="41">
        <v>0</v>
      </c>
      <c r="H171" s="25"/>
      <c r="I171" s="25"/>
      <c r="J171" s="25"/>
      <c r="K171" s="25"/>
    </row>
    <row r="172" spans="1:11" ht="14.1" customHeight="1" x14ac:dyDescent="0.25">
      <c r="A172" s="25"/>
      <c r="B172" s="25"/>
      <c r="C172" s="40" t="s">
        <v>83</v>
      </c>
      <c r="D172" s="41">
        <v>0</v>
      </c>
      <c r="E172" s="41">
        <v>0</v>
      </c>
      <c r="F172" s="41">
        <v>0</v>
      </c>
      <c r="G172" s="41">
        <v>0</v>
      </c>
      <c r="H172" s="25"/>
      <c r="I172" s="25"/>
      <c r="J172" s="25"/>
      <c r="K172" s="25"/>
    </row>
    <row r="173" spans="1:11" ht="14.1" customHeight="1" x14ac:dyDescent="0.25">
      <c r="A173" s="25"/>
      <c r="B173" s="25"/>
      <c r="C173" s="40" t="s">
        <v>92</v>
      </c>
      <c r="D173" s="41">
        <v>0</v>
      </c>
      <c r="E173" s="41">
        <v>0</v>
      </c>
      <c r="F173" s="41">
        <v>0</v>
      </c>
      <c r="G173" s="41">
        <v>0</v>
      </c>
      <c r="H173" s="25"/>
      <c r="I173" s="25"/>
      <c r="J173" s="25"/>
      <c r="K173" s="25"/>
    </row>
    <row r="174" spans="1:11" ht="14.1" customHeight="1" x14ac:dyDescent="0.25">
      <c r="A174" s="25"/>
      <c r="B174" s="25"/>
      <c r="C174" s="40" t="s">
        <v>93</v>
      </c>
      <c r="D174" s="41">
        <v>0</v>
      </c>
      <c r="E174" s="41">
        <v>0</v>
      </c>
      <c r="F174" s="41">
        <v>0</v>
      </c>
      <c r="G174" s="41">
        <v>0</v>
      </c>
      <c r="H174" s="25"/>
      <c r="I174" s="25"/>
      <c r="J174" s="25"/>
      <c r="K174" s="25"/>
    </row>
    <row r="175" spans="1:11" ht="14.1" customHeight="1" x14ac:dyDescent="0.25">
      <c r="A175" s="25"/>
      <c r="B175" s="25"/>
      <c r="C175" s="40" t="s">
        <v>94</v>
      </c>
      <c r="D175" s="41">
        <v>0</v>
      </c>
      <c r="E175" s="41">
        <v>0</v>
      </c>
      <c r="F175" s="41">
        <v>0</v>
      </c>
      <c r="G175" s="41">
        <v>0</v>
      </c>
      <c r="H175" s="25"/>
      <c r="I175" s="25"/>
      <c r="J175" s="25"/>
      <c r="K175" s="25"/>
    </row>
    <row r="176" spans="1:11" ht="14.1" customHeight="1" x14ac:dyDescent="0.25">
      <c r="A176" s="25"/>
      <c r="B176" s="25"/>
      <c r="C176" s="40" t="s">
        <v>95</v>
      </c>
      <c r="D176" s="41">
        <v>0</v>
      </c>
      <c r="E176" s="41">
        <v>0</v>
      </c>
      <c r="F176" s="41">
        <v>0</v>
      </c>
      <c r="G176" s="41">
        <v>0</v>
      </c>
      <c r="H176" s="25"/>
      <c r="I176" s="25"/>
      <c r="J176" s="25"/>
      <c r="K176" s="25"/>
    </row>
    <row r="177" spans="1:11" ht="14.1" customHeight="1" x14ac:dyDescent="0.25">
      <c r="A177" s="25"/>
      <c r="B177" s="25"/>
      <c r="C177" s="40" t="s">
        <v>96</v>
      </c>
      <c r="D177" s="41">
        <v>0</v>
      </c>
      <c r="E177" s="41">
        <v>34000000</v>
      </c>
      <c r="F177" s="41">
        <v>6000000</v>
      </c>
      <c r="G177" s="41">
        <v>6000000</v>
      </c>
      <c r="H177" s="25"/>
      <c r="I177" s="25"/>
      <c r="J177" s="25"/>
      <c r="K177" s="25"/>
    </row>
    <row r="178" spans="1:11" ht="14.1" customHeight="1" x14ac:dyDescent="0.25">
      <c r="A178" s="25"/>
      <c r="B178" s="25"/>
      <c r="C178" s="40" t="s">
        <v>83</v>
      </c>
      <c r="D178" s="41">
        <v>0</v>
      </c>
      <c r="E178" s="41">
        <v>34000000</v>
      </c>
      <c r="F178" s="41">
        <v>6000000</v>
      </c>
      <c r="G178" s="41">
        <v>6000000</v>
      </c>
      <c r="H178" s="25"/>
      <c r="I178" s="25"/>
      <c r="J178" s="25"/>
      <c r="K178" s="25"/>
    </row>
    <row r="179" spans="1:11" ht="14.1" customHeight="1" x14ac:dyDescent="0.25">
      <c r="A179" s="25"/>
      <c r="B179" s="25"/>
      <c r="C179" s="40" t="s">
        <v>92</v>
      </c>
      <c r="D179" s="41">
        <v>0</v>
      </c>
      <c r="E179" s="41">
        <v>0</v>
      </c>
      <c r="F179" s="41">
        <v>0</v>
      </c>
      <c r="G179" s="41">
        <v>0</v>
      </c>
      <c r="H179" s="25"/>
      <c r="I179" s="25"/>
      <c r="J179" s="25"/>
      <c r="K179" s="25"/>
    </row>
    <row r="180" spans="1:11" ht="14.1" customHeight="1" x14ac:dyDescent="0.25">
      <c r="A180" s="25"/>
      <c r="B180" s="25"/>
      <c r="C180" s="40" t="s">
        <v>93</v>
      </c>
      <c r="D180" s="41">
        <v>0</v>
      </c>
      <c r="E180" s="41">
        <v>0</v>
      </c>
      <c r="F180" s="41">
        <v>0</v>
      </c>
      <c r="G180" s="41">
        <v>0</v>
      </c>
      <c r="H180" s="25"/>
      <c r="I180" s="25"/>
      <c r="J180" s="25"/>
      <c r="K180" s="25"/>
    </row>
    <row r="181" spans="1:11" ht="14.1" customHeight="1" x14ac:dyDescent="0.25">
      <c r="A181" s="25"/>
      <c r="B181" s="25"/>
      <c r="C181" s="40" t="s">
        <v>94</v>
      </c>
      <c r="D181" s="41">
        <v>0</v>
      </c>
      <c r="E181" s="41">
        <v>0</v>
      </c>
      <c r="F181" s="41">
        <v>0</v>
      </c>
      <c r="G181" s="41">
        <v>0</v>
      </c>
      <c r="H181" s="25"/>
      <c r="I181" s="25"/>
      <c r="J181" s="25"/>
      <c r="K181" s="25"/>
    </row>
    <row r="182" spans="1:11" ht="14.1" customHeight="1" x14ac:dyDescent="0.25">
      <c r="A182" s="25"/>
      <c r="B182" s="25"/>
      <c r="C182" s="40" t="s">
        <v>95</v>
      </c>
      <c r="D182" s="41">
        <v>0</v>
      </c>
      <c r="E182" s="41">
        <v>0</v>
      </c>
      <c r="F182" s="41">
        <v>0</v>
      </c>
      <c r="G182" s="41">
        <v>0</v>
      </c>
      <c r="H182" s="25"/>
      <c r="I182" s="25"/>
      <c r="J182" s="25"/>
      <c r="K182" s="25"/>
    </row>
    <row r="183" spans="1:11" ht="14.1" customHeight="1" x14ac:dyDescent="0.25">
      <c r="A183" s="25"/>
      <c r="B183" s="25"/>
      <c r="C183" s="40" t="s">
        <v>97</v>
      </c>
      <c r="D183" s="41">
        <v>0</v>
      </c>
      <c r="E183" s="41">
        <v>0</v>
      </c>
      <c r="F183" s="41">
        <v>0</v>
      </c>
      <c r="G183" s="41">
        <v>0</v>
      </c>
      <c r="H183" s="25"/>
      <c r="I183" s="25"/>
      <c r="J183" s="25"/>
      <c r="K183" s="25"/>
    </row>
    <row r="184" spans="1:11" ht="14.1" customHeight="1" x14ac:dyDescent="0.25">
      <c r="A184" s="25"/>
      <c r="B184" s="25"/>
      <c r="C184" s="40" t="s">
        <v>83</v>
      </c>
      <c r="D184" s="41">
        <v>0</v>
      </c>
      <c r="E184" s="41">
        <v>0</v>
      </c>
      <c r="F184" s="41">
        <v>0</v>
      </c>
      <c r="G184" s="41">
        <v>0</v>
      </c>
      <c r="H184" s="25"/>
      <c r="I184" s="25"/>
      <c r="J184" s="25"/>
      <c r="K184" s="25"/>
    </row>
    <row r="185" spans="1:11" ht="14.1" customHeight="1" x14ac:dyDescent="0.25">
      <c r="A185" s="25"/>
      <c r="B185" s="25"/>
      <c r="C185" s="40" t="s">
        <v>92</v>
      </c>
      <c r="D185" s="41">
        <v>0</v>
      </c>
      <c r="E185" s="41">
        <v>0</v>
      </c>
      <c r="F185" s="41">
        <v>0</v>
      </c>
      <c r="G185" s="41">
        <v>0</v>
      </c>
      <c r="H185" s="25"/>
      <c r="I185" s="25"/>
      <c r="J185" s="25"/>
      <c r="K185" s="25"/>
    </row>
    <row r="186" spans="1:11" ht="14.1" customHeight="1" x14ac:dyDescent="0.25">
      <c r="A186" s="25"/>
      <c r="B186" s="25"/>
      <c r="C186" s="40" t="s">
        <v>93</v>
      </c>
      <c r="D186" s="41">
        <v>0</v>
      </c>
      <c r="E186" s="41">
        <v>0</v>
      </c>
      <c r="F186" s="41">
        <v>0</v>
      </c>
      <c r="G186" s="41">
        <v>0</v>
      </c>
      <c r="H186" s="25"/>
      <c r="I186" s="25"/>
      <c r="J186" s="25"/>
      <c r="K186" s="25"/>
    </row>
    <row r="187" spans="1:11" ht="14.1" customHeight="1" x14ac:dyDescent="0.25">
      <c r="A187" s="25"/>
      <c r="B187" s="25"/>
      <c r="C187" s="40" t="s">
        <v>94</v>
      </c>
      <c r="D187" s="41">
        <v>0</v>
      </c>
      <c r="E187" s="41">
        <v>0</v>
      </c>
      <c r="F187" s="41">
        <v>0</v>
      </c>
      <c r="G187" s="41">
        <v>0</v>
      </c>
      <c r="H187" s="25"/>
      <c r="I187" s="25"/>
      <c r="J187" s="25"/>
      <c r="K187" s="25"/>
    </row>
    <row r="188" spans="1:11" ht="14.1" customHeight="1" x14ac:dyDescent="0.25">
      <c r="A188" s="25"/>
      <c r="B188" s="25"/>
      <c r="C188" s="40" t="s">
        <v>95</v>
      </c>
      <c r="D188" s="41">
        <v>0</v>
      </c>
      <c r="E188" s="41">
        <v>0</v>
      </c>
      <c r="F188" s="41">
        <v>0</v>
      </c>
      <c r="G188" s="41">
        <v>0</v>
      </c>
      <c r="H188" s="25"/>
      <c r="I188" s="25"/>
      <c r="J188" s="25"/>
      <c r="K188" s="25"/>
    </row>
    <row r="189" spans="1:11" ht="14.1" customHeight="1" x14ac:dyDescent="0.25">
      <c r="A189" s="25"/>
      <c r="B189" s="25"/>
      <c r="C189" s="40" t="s">
        <v>98</v>
      </c>
      <c r="D189" s="41">
        <v>0</v>
      </c>
      <c r="E189" s="41">
        <v>0</v>
      </c>
      <c r="F189" s="41">
        <v>0</v>
      </c>
      <c r="G189" s="41">
        <v>0</v>
      </c>
      <c r="H189" s="25"/>
      <c r="I189" s="25"/>
      <c r="J189" s="25"/>
      <c r="K189" s="25"/>
    </row>
    <row r="190" spans="1:11" ht="14.1" customHeight="1" x14ac:dyDescent="0.25">
      <c r="A190" s="25"/>
      <c r="B190" s="25"/>
      <c r="C190" s="40" t="s">
        <v>99</v>
      </c>
      <c r="D190" s="41">
        <v>0</v>
      </c>
      <c r="E190" s="41">
        <v>0</v>
      </c>
      <c r="F190" s="41">
        <v>0</v>
      </c>
      <c r="G190" s="41">
        <v>0</v>
      </c>
      <c r="H190" s="25"/>
      <c r="I190" s="25"/>
      <c r="J190" s="25"/>
      <c r="K190" s="25"/>
    </row>
    <row r="191" spans="1:11" ht="14.1" customHeight="1" x14ac:dyDescent="0.25">
      <c r="A191" s="25"/>
      <c r="B191" s="25"/>
      <c r="C191" s="36" t="s">
        <v>100</v>
      </c>
      <c r="D191" s="41">
        <v>0</v>
      </c>
      <c r="E191" s="41">
        <v>34000000</v>
      </c>
      <c r="F191" s="41">
        <v>6000000</v>
      </c>
      <c r="G191" s="41">
        <v>6000000</v>
      </c>
      <c r="H191" s="25"/>
      <c r="I191" s="25"/>
      <c r="J191" s="25"/>
      <c r="K191" s="25"/>
    </row>
    <row r="192" spans="1:11" ht="14.1" customHeight="1" x14ac:dyDescent="0.25">
      <c r="A192" s="25"/>
      <c r="B192" s="25"/>
      <c r="C192" s="30" t="s">
        <v>50</v>
      </c>
      <c r="D192" s="1575" t="s">
        <v>1117</v>
      </c>
      <c r="E192" s="1576"/>
      <c r="F192" s="1576"/>
      <c r="G192" s="1576"/>
      <c r="H192" s="25"/>
      <c r="I192" s="25"/>
      <c r="J192" s="25"/>
      <c r="K192" s="25"/>
    </row>
    <row r="193" spans="1:11" ht="14.1" customHeight="1" x14ac:dyDescent="0.25">
      <c r="A193" s="25"/>
      <c r="B193" s="25"/>
      <c r="C193" s="31" t="s">
        <v>52</v>
      </c>
      <c r="D193" s="1587" t="s">
        <v>69</v>
      </c>
      <c r="E193" s="1588"/>
      <c r="F193" s="1588"/>
      <c r="G193" s="1588"/>
      <c r="H193" s="25"/>
      <c r="I193" s="25"/>
      <c r="J193" s="25"/>
      <c r="K193" s="25"/>
    </row>
    <row r="194" spans="1:11" ht="14.1" customHeight="1" x14ac:dyDescent="0.25">
      <c r="A194" s="25"/>
      <c r="B194" s="25"/>
      <c r="C194" s="31" t="s">
        <v>54</v>
      </c>
      <c r="D194" s="1587" t="s">
        <v>1107</v>
      </c>
      <c r="E194" s="1588"/>
      <c r="F194" s="1588"/>
      <c r="G194" s="1588"/>
      <c r="H194" s="25"/>
      <c r="I194" s="25"/>
      <c r="J194" s="25"/>
      <c r="K194" s="25"/>
    </row>
    <row r="195" spans="1:11" ht="15" customHeight="1" x14ac:dyDescent="0.25">
      <c r="A195" s="25"/>
      <c r="B195" s="25"/>
      <c r="C195" s="32"/>
      <c r="D195" s="33">
        <v>2023</v>
      </c>
      <c r="E195" s="33">
        <v>2024</v>
      </c>
      <c r="F195" s="33">
        <v>2025</v>
      </c>
      <c r="G195" s="33">
        <v>2026</v>
      </c>
      <c r="H195" s="25"/>
      <c r="I195" s="25"/>
      <c r="J195" s="25"/>
      <c r="K195" s="25"/>
    </row>
    <row r="196" spans="1:11" ht="15" customHeight="1" x14ac:dyDescent="0.25">
      <c r="A196" s="25"/>
      <c r="B196" s="25"/>
      <c r="C196" s="34"/>
      <c r="D196" s="35" t="s">
        <v>17</v>
      </c>
      <c r="E196" s="35" t="s">
        <v>18</v>
      </c>
      <c r="F196" s="35" t="s">
        <v>18</v>
      </c>
      <c r="G196" s="35" t="s">
        <v>18</v>
      </c>
      <c r="H196" s="25"/>
      <c r="I196" s="25"/>
      <c r="J196" s="25"/>
      <c r="K196" s="25"/>
    </row>
    <row r="197" spans="1:11" ht="14.1" customHeight="1" x14ac:dyDescent="0.25">
      <c r="A197" s="25"/>
      <c r="B197" s="25"/>
      <c r="C197" s="38" t="s">
        <v>56</v>
      </c>
      <c r="D197" s="39" t="s">
        <v>28</v>
      </c>
      <c r="E197" s="39" t="s">
        <v>28</v>
      </c>
      <c r="F197" s="39" t="s">
        <v>272</v>
      </c>
      <c r="G197" s="39" t="s">
        <v>272</v>
      </c>
      <c r="H197" s="25"/>
      <c r="I197" s="25"/>
      <c r="J197" s="25"/>
      <c r="K197" s="25"/>
    </row>
    <row r="198" spans="1:11" ht="14.1" customHeight="1" x14ac:dyDescent="0.25">
      <c r="A198" s="25"/>
      <c r="B198" s="25"/>
      <c r="C198" s="38" t="s">
        <v>59</v>
      </c>
      <c r="D198" s="39" t="s">
        <v>737</v>
      </c>
      <c r="E198" s="39" t="s">
        <v>737</v>
      </c>
      <c r="F198" s="39" t="s">
        <v>1118</v>
      </c>
      <c r="G198" s="39" t="s">
        <v>1118</v>
      </c>
      <c r="H198" s="25"/>
      <c r="I198" s="25"/>
      <c r="J198" s="25"/>
      <c r="K198" s="25"/>
    </row>
    <row r="199" spans="1:11" ht="14.1" customHeight="1" x14ac:dyDescent="0.25">
      <c r="A199" s="25"/>
      <c r="B199" s="25"/>
      <c r="C199" s="38" t="s">
        <v>63</v>
      </c>
      <c r="D199" s="39" t="s">
        <v>716</v>
      </c>
      <c r="E199" s="39" t="s">
        <v>716</v>
      </c>
      <c r="F199" s="39" t="s">
        <v>1119</v>
      </c>
      <c r="G199" s="39" t="s">
        <v>1119</v>
      </c>
      <c r="H199" s="25"/>
      <c r="I199" s="25"/>
      <c r="J199" s="25"/>
      <c r="K199" s="25"/>
    </row>
    <row r="200" spans="1:11" ht="14.1" customHeight="1" x14ac:dyDescent="0.25">
      <c r="A200" s="25"/>
      <c r="B200" s="25"/>
      <c r="C200" s="38" t="s">
        <v>68</v>
      </c>
      <c r="D200" s="39" t="s">
        <v>69</v>
      </c>
      <c r="E200" s="39" t="s">
        <v>75</v>
      </c>
      <c r="F200" s="39" t="s">
        <v>112</v>
      </c>
      <c r="G200" s="39" t="s">
        <v>75</v>
      </c>
      <c r="H200" s="25"/>
      <c r="I200" s="25"/>
      <c r="J200" s="25"/>
      <c r="K200" s="25"/>
    </row>
    <row r="201" spans="1:11" ht="14.1" customHeight="1" x14ac:dyDescent="0.25">
      <c r="A201" s="25"/>
      <c r="B201" s="25"/>
      <c r="C201" s="38" t="s">
        <v>73</v>
      </c>
      <c r="D201" s="39" t="s">
        <v>69</v>
      </c>
      <c r="E201" s="39" t="s">
        <v>75</v>
      </c>
      <c r="F201" s="39" t="s">
        <v>830</v>
      </c>
      <c r="G201" s="39" t="s">
        <v>75</v>
      </c>
      <c r="H201" s="25"/>
      <c r="I201" s="25"/>
      <c r="J201" s="25"/>
      <c r="K201" s="25"/>
    </row>
    <row r="202" spans="1:11" ht="14.1" customHeight="1" x14ac:dyDescent="0.25">
      <c r="A202" s="25"/>
      <c r="B202" s="25"/>
      <c r="C202" s="38" t="s">
        <v>77</v>
      </c>
      <c r="D202" s="39" t="s">
        <v>69</v>
      </c>
      <c r="E202" s="39" t="s">
        <v>75</v>
      </c>
      <c r="F202" s="39" t="s">
        <v>627</v>
      </c>
      <c r="G202" s="39" t="s">
        <v>75</v>
      </c>
      <c r="H202" s="25"/>
      <c r="I202" s="25"/>
      <c r="J202" s="25"/>
      <c r="K202" s="25"/>
    </row>
    <row r="203" spans="1:11" ht="14.1" customHeight="1" x14ac:dyDescent="0.25">
      <c r="A203" s="25"/>
      <c r="B203" s="25"/>
      <c r="C203" s="1589" t="s">
        <v>81</v>
      </c>
      <c r="D203" s="1590"/>
      <c r="E203" s="1590"/>
      <c r="F203" s="1590"/>
      <c r="G203" s="1590"/>
      <c r="H203" s="25"/>
      <c r="I203" s="25"/>
      <c r="J203" s="25"/>
      <c r="K203" s="25"/>
    </row>
    <row r="204" spans="1:11" ht="14.1" customHeight="1" x14ac:dyDescent="0.25">
      <c r="A204" s="25"/>
      <c r="B204" s="25"/>
      <c r="C204" s="32"/>
      <c r="D204" s="33">
        <v>2023</v>
      </c>
      <c r="E204" s="33">
        <v>2024</v>
      </c>
      <c r="F204" s="33">
        <v>2025</v>
      </c>
      <c r="G204" s="33">
        <v>2026</v>
      </c>
      <c r="H204" s="25"/>
      <c r="I204" s="25"/>
      <c r="J204" s="25"/>
      <c r="K204" s="25"/>
    </row>
    <row r="205" spans="1:11" ht="14.1" customHeight="1" x14ac:dyDescent="0.25">
      <c r="A205" s="25"/>
      <c r="B205" s="25"/>
      <c r="C205" s="34"/>
      <c r="D205" s="35" t="s">
        <v>17</v>
      </c>
      <c r="E205" s="35" t="s">
        <v>18</v>
      </c>
      <c r="F205" s="35" t="s">
        <v>18</v>
      </c>
      <c r="G205" s="35" t="s">
        <v>18</v>
      </c>
      <c r="H205" s="25"/>
      <c r="I205" s="25"/>
      <c r="J205" s="25"/>
      <c r="K205" s="25"/>
    </row>
    <row r="206" spans="1:11" ht="14.1" customHeight="1" x14ac:dyDescent="0.25">
      <c r="A206" s="25"/>
      <c r="B206" s="25"/>
      <c r="C206" s="40" t="s">
        <v>82</v>
      </c>
      <c r="D206" s="41">
        <v>0</v>
      </c>
      <c r="E206" s="41">
        <v>0</v>
      </c>
      <c r="F206" s="41">
        <v>0</v>
      </c>
      <c r="G206" s="41">
        <v>0</v>
      </c>
      <c r="H206" s="25"/>
      <c r="I206" s="25"/>
      <c r="J206" s="25"/>
      <c r="K206" s="25"/>
    </row>
    <row r="207" spans="1:11" ht="14.1" customHeight="1" x14ac:dyDescent="0.25">
      <c r="A207" s="25"/>
      <c r="B207" s="25"/>
      <c r="C207" s="40" t="s">
        <v>83</v>
      </c>
      <c r="D207" s="41">
        <v>0</v>
      </c>
      <c r="E207" s="41">
        <v>0</v>
      </c>
      <c r="F207" s="41">
        <v>0</v>
      </c>
      <c r="G207" s="41">
        <v>0</v>
      </c>
      <c r="H207" s="25"/>
      <c r="I207" s="25"/>
      <c r="J207" s="25"/>
      <c r="K207" s="25"/>
    </row>
    <row r="208" spans="1:11" ht="14.1" customHeight="1" x14ac:dyDescent="0.25">
      <c r="A208" s="25"/>
      <c r="B208" s="25"/>
      <c r="C208" s="40" t="s">
        <v>84</v>
      </c>
      <c r="D208" s="41">
        <v>0</v>
      </c>
      <c r="E208" s="41">
        <v>0</v>
      </c>
      <c r="F208" s="41">
        <v>0</v>
      </c>
      <c r="G208" s="41">
        <v>0</v>
      </c>
      <c r="H208" s="25"/>
      <c r="I208" s="25"/>
      <c r="J208" s="25"/>
      <c r="K208" s="25"/>
    </row>
    <row r="209" spans="1:11" ht="14.1" customHeight="1" x14ac:dyDescent="0.25">
      <c r="A209" s="25"/>
      <c r="B209" s="25"/>
      <c r="C209" s="40" t="s">
        <v>85</v>
      </c>
      <c r="D209" s="41">
        <v>0</v>
      </c>
      <c r="E209" s="41">
        <v>0</v>
      </c>
      <c r="F209" s="41">
        <v>0</v>
      </c>
      <c r="G209" s="41">
        <v>0</v>
      </c>
      <c r="H209" s="25"/>
      <c r="I209" s="25"/>
      <c r="J209" s="25"/>
      <c r="K209" s="25"/>
    </row>
    <row r="210" spans="1:11" ht="14.1" customHeight="1" x14ac:dyDescent="0.25">
      <c r="A210" s="25"/>
      <c r="B210" s="25"/>
      <c r="C210" s="40" t="s">
        <v>83</v>
      </c>
      <c r="D210" s="41">
        <v>0</v>
      </c>
      <c r="E210" s="41">
        <v>0</v>
      </c>
      <c r="F210" s="41">
        <v>0</v>
      </c>
      <c r="G210" s="41">
        <v>0</v>
      </c>
      <c r="H210" s="25"/>
      <c r="I210" s="25"/>
      <c r="J210" s="25"/>
      <c r="K210" s="25"/>
    </row>
    <row r="211" spans="1:11" ht="14.1" customHeight="1" x14ac:dyDescent="0.25">
      <c r="A211" s="25"/>
      <c r="B211" s="25"/>
      <c r="C211" s="40" t="s">
        <v>84</v>
      </c>
      <c r="D211" s="41">
        <v>0</v>
      </c>
      <c r="E211" s="41">
        <v>0</v>
      </c>
      <c r="F211" s="41">
        <v>0</v>
      </c>
      <c r="G211" s="41">
        <v>0</v>
      </c>
      <c r="H211" s="25"/>
      <c r="I211" s="25"/>
      <c r="J211" s="25"/>
      <c r="K211" s="25"/>
    </row>
    <row r="212" spans="1:11" ht="14.1" customHeight="1" x14ac:dyDescent="0.25">
      <c r="A212" s="25"/>
      <c r="B212" s="25"/>
      <c r="C212" s="40" t="s">
        <v>86</v>
      </c>
      <c r="D212" s="41">
        <v>0</v>
      </c>
      <c r="E212" s="41">
        <v>0</v>
      </c>
      <c r="F212" s="41">
        <v>0</v>
      </c>
      <c r="G212" s="41">
        <v>0</v>
      </c>
      <c r="H212" s="25"/>
      <c r="I212" s="25"/>
      <c r="J212" s="25"/>
      <c r="K212" s="25"/>
    </row>
    <row r="213" spans="1:11" ht="14.1" customHeight="1" x14ac:dyDescent="0.25">
      <c r="A213" s="25"/>
      <c r="B213" s="25"/>
      <c r="C213" s="40" t="s">
        <v>83</v>
      </c>
      <c r="D213" s="41">
        <v>0</v>
      </c>
      <c r="E213" s="41">
        <v>0</v>
      </c>
      <c r="F213" s="41">
        <v>0</v>
      </c>
      <c r="G213" s="41">
        <v>0</v>
      </c>
      <c r="H213" s="25"/>
      <c r="I213" s="25"/>
      <c r="J213" s="25"/>
      <c r="K213" s="25"/>
    </row>
    <row r="214" spans="1:11" ht="14.1" customHeight="1" x14ac:dyDescent="0.25">
      <c r="A214" s="25"/>
      <c r="B214" s="25"/>
      <c r="C214" s="40" t="s">
        <v>84</v>
      </c>
      <c r="D214" s="41">
        <v>0</v>
      </c>
      <c r="E214" s="41">
        <v>0</v>
      </c>
      <c r="F214" s="41">
        <v>0</v>
      </c>
      <c r="G214" s="41">
        <v>0</v>
      </c>
      <c r="H214" s="25"/>
      <c r="I214" s="25"/>
      <c r="J214" s="25"/>
      <c r="K214" s="25"/>
    </row>
    <row r="215" spans="1:11" ht="14.1" customHeight="1" x14ac:dyDescent="0.25">
      <c r="A215" s="25"/>
      <c r="B215" s="25"/>
      <c r="C215" s="40" t="s">
        <v>87</v>
      </c>
      <c r="D215" s="41">
        <v>0</v>
      </c>
      <c r="E215" s="41">
        <v>0</v>
      </c>
      <c r="F215" s="41">
        <v>0</v>
      </c>
      <c r="G215" s="41">
        <v>0</v>
      </c>
      <c r="H215" s="25"/>
      <c r="I215" s="25"/>
      <c r="J215" s="25"/>
      <c r="K215" s="25"/>
    </row>
    <row r="216" spans="1:11" ht="14.1" customHeight="1" x14ac:dyDescent="0.25">
      <c r="A216" s="25"/>
      <c r="B216" s="25"/>
      <c r="C216" s="40" t="s">
        <v>83</v>
      </c>
      <c r="D216" s="41">
        <v>0</v>
      </c>
      <c r="E216" s="41">
        <v>0</v>
      </c>
      <c r="F216" s="41">
        <v>0</v>
      </c>
      <c r="G216" s="41">
        <v>0</v>
      </c>
      <c r="H216" s="25"/>
      <c r="I216" s="25"/>
      <c r="J216" s="25"/>
      <c r="K216" s="25"/>
    </row>
    <row r="217" spans="1:11" ht="14.1" customHeight="1" x14ac:dyDescent="0.25">
      <c r="A217" s="25"/>
      <c r="B217" s="25"/>
      <c r="C217" s="40" t="s">
        <v>84</v>
      </c>
      <c r="D217" s="41">
        <v>0</v>
      </c>
      <c r="E217" s="41">
        <v>0</v>
      </c>
      <c r="F217" s="41">
        <v>0</v>
      </c>
      <c r="G217" s="41">
        <v>0</v>
      </c>
      <c r="H217" s="25"/>
      <c r="I217" s="25"/>
      <c r="J217" s="25"/>
      <c r="K217" s="25"/>
    </row>
    <row r="218" spans="1:11" ht="14.1" customHeight="1" x14ac:dyDescent="0.25">
      <c r="A218" s="25"/>
      <c r="B218" s="25"/>
      <c r="C218" s="40" t="s">
        <v>88</v>
      </c>
      <c r="D218" s="41">
        <v>0</v>
      </c>
      <c r="E218" s="41">
        <v>0</v>
      </c>
      <c r="F218" s="41">
        <v>0</v>
      </c>
      <c r="G218" s="41">
        <v>0</v>
      </c>
      <c r="H218" s="25"/>
      <c r="I218" s="25"/>
      <c r="J218" s="25"/>
      <c r="K218" s="25"/>
    </row>
    <row r="219" spans="1:11" ht="14.1" customHeight="1" x14ac:dyDescent="0.25">
      <c r="A219" s="25"/>
      <c r="B219" s="25"/>
      <c r="C219" s="40" t="s">
        <v>83</v>
      </c>
      <c r="D219" s="41">
        <v>0</v>
      </c>
      <c r="E219" s="41">
        <v>0</v>
      </c>
      <c r="F219" s="41">
        <v>0</v>
      </c>
      <c r="G219" s="41">
        <v>0</v>
      </c>
      <c r="H219" s="25"/>
      <c r="I219" s="25"/>
      <c r="J219" s="25"/>
      <c r="K219" s="25"/>
    </row>
    <row r="220" spans="1:11" ht="14.1" customHeight="1" x14ac:dyDescent="0.25">
      <c r="A220" s="25"/>
      <c r="B220" s="25"/>
      <c r="C220" s="40" t="s">
        <v>84</v>
      </c>
      <c r="D220" s="41">
        <v>0</v>
      </c>
      <c r="E220" s="41">
        <v>0</v>
      </c>
      <c r="F220" s="41">
        <v>0</v>
      </c>
      <c r="G220" s="41">
        <v>0</v>
      </c>
      <c r="H220" s="25"/>
      <c r="I220" s="25"/>
      <c r="J220" s="25"/>
      <c r="K220" s="25"/>
    </row>
    <row r="221" spans="1:11" ht="14.1" customHeight="1" x14ac:dyDescent="0.25">
      <c r="A221" s="25"/>
      <c r="B221" s="25"/>
      <c r="C221" s="40" t="s">
        <v>89</v>
      </c>
      <c r="D221" s="41">
        <v>0</v>
      </c>
      <c r="E221" s="41">
        <v>0</v>
      </c>
      <c r="F221" s="41">
        <v>0</v>
      </c>
      <c r="G221" s="41">
        <v>0</v>
      </c>
      <c r="H221" s="25"/>
      <c r="I221" s="25"/>
      <c r="J221" s="25"/>
      <c r="K221" s="25"/>
    </row>
    <row r="222" spans="1:11" ht="14.1" customHeight="1" x14ac:dyDescent="0.25">
      <c r="A222" s="25"/>
      <c r="B222" s="25"/>
      <c r="C222" s="40" t="s">
        <v>83</v>
      </c>
      <c r="D222" s="41">
        <v>0</v>
      </c>
      <c r="E222" s="41">
        <v>0</v>
      </c>
      <c r="F222" s="41">
        <v>0</v>
      </c>
      <c r="G222" s="41">
        <v>0</v>
      </c>
      <c r="H222" s="25"/>
      <c r="I222" s="25"/>
      <c r="J222" s="25"/>
      <c r="K222" s="25"/>
    </row>
    <row r="223" spans="1:11" ht="14.1" customHeight="1" x14ac:dyDescent="0.25">
      <c r="A223" s="25"/>
      <c r="B223" s="25"/>
      <c r="C223" s="40" t="s">
        <v>84</v>
      </c>
      <c r="D223" s="41">
        <v>0</v>
      </c>
      <c r="E223" s="41">
        <v>0</v>
      </c>
      <c r="F223" s="41">
        <v>0</v>
      </c>
      <c r="G223" s="41">
        <v>0</v>
      </c>
      <c r="H223" s="25"/>
      <c r="I223" s="25"/>
      <c r="J223" s="25"/>
      <c r="K223" s="25"/>
    </row>
    <row r="224" spans="1:11" ht="14.1" customHeight="1" x14ac:dyDescent="0.25">
      <c r="A224" s="25"/>
      <c r="B224" s="25"/>
      <c r="C224" s="40" t="s">
        <v>90</v>
      </c>
      <c r="D224" s="41">
        <v>0</v>
      </c>
      <c r="E224" s="41">
        <v>0</v>
      </c>
      <c r="F224" s="41">
        <v>0</v>
      </c>
      <c r="G224" s="41">
        <v>0</v>
      </c>
      <c r="H224" s="25"/>
      <c r="I224" s="25"/>
      <c r="J224" s="25"/>
      <c r="K224" s="25"/>
    </row>
    <row r="225" spans="1:11" ht="14.1" customHeight="1" x14ac:dyDescent="0.25">
      <c r="A225" s="25"/>
      <c r="B225" s="25"/>
      <c r="C225" s="40" t="s">
        <v>83</v>
      </c>
      <c r="D225" s="41">
        <v>0</v>
      </c>
      <c r="E225" s="41">
        <v>0</v>
      </c>
      <c r="F225" s="41">
        <v>0</v>
      </c>
      <c r="G225" s="41">
        <v>0</v>
      </c>
      <c r="H225" s="25"/>
      <c r="I225" s="25"/>
      <c r="J225" s="25"/>
      <c r="K225" s="25"/>
    </row>
    <row r="226" spans="1:11" ht="14.1" customHeight="1" x14ac:dyDescent="0.25">
      <c r="A226" s="25"/>
      <c r="B226" s="25"/>
      <c r="C226" s="40" t="s">
        <v>84</v>
      </c>
      <c r="D226" s="41">
        <v>0</v>
      </c>
      <c r="E226" s="41">
        <v>0</v>
      </c>
      <c r="F226" s="41">
        <v>0</v>
      </c>
      <c r="G226" s="41">
        <v>0</v>
      </c>
      <c r="H226" s="25"/>
      <c r="I226" s="25"/>
      <c r="J226" s="25"/>
      <c r="K226" s="25"/>
    </row>
    <row r="227" spans="1:11" ht="14.1" customHeight="1" x14ac:dyDescent="0.25">
      <c r="A227" s="25"/>
      <c r="B227" s="25"/>
      <c r="C227" s="40" t="s">
        <v>91</v>
      </c>
      <c r="D227" s="41">
        <v>0</v>
      </c>
      <c r="E227" s="41">
        <v>0</v>
      </c>
      <c r="F227" s="41">
        <v>0</v>
      </c>
      <c r="G227" s="41">
        <v>0</v>
      </c>
      <c r="H227" s="25"/>
      <c r="I227" s="25"/>
      <c r="J227" s="25"/>
      <c r="K227" s="25"/>
    </row>
    <row r="228" spans="1:11" ht="14.1" customHeight="1" x14ac:dyDescent="0.25">
      <c r="A228" s="25"/>
      <c r="B228" s="25"/>
      <c r="C228" s="40" t="s">
        <v>83</v>
      </c>
      <c r="D228" s="41">
        <v>0</v>
      </c>
      <c r="E228" s="41">
        <v>0</v>
      </c>
      <c r="F228" s="41">
        <v>0</v>
      </c>
      <c r="G228" s="41">
        <v>0</v>
      </c>
      <c r="H228" s="25"/>
      <c r="I228" s="25"/>
      <c r="J228" s="25"/>
      <c r="K228" s="25"/>
    </row>
    <row r="229" spans="1:11" ht="14.1" customHeight="1" x14ac:dyDescent="0.25">
      <c r="A229" s="25"/>
      <c r="B229" s="25"/>
      <c r="C229" s="40" t="s">
        <v>92</v>
      </c>
      <c r="D229" s="41">
        <v>0</v>
      </c>
      <c r="E229" s="41">
        <v>0</v>
      </c>
      <c r="F229" s="41">
        <v>0</v>
      </c>
      <c r="G229" s="41">
        <v>0</v>
      </c>
      <c r="H229" s="25"/>
      <c r="I229" s="25"/>
      <c r="J229" s="25"/>
      <c r="K229" s="25"/>
    </row>
    <row r="230" spans="1:11" ht="14.1" customHeight="1" x14ac:dyDescent="0.25">
      <c r="A230" s="25"/>
      <c r="B230" s="25"/>
      <c r="C230" s="40" t="s">
        <v>93</v>
      </c>
      <c r="D230" s="41">
        <v>0</v>
      </c>
      <c r="E230" s="41">
        <v>0</v>
      </c>
      <c r="F230" s="41">
        <v>0</v>
      </c>
      <c r="G230" s="41">
        <v>0</v>
      </c>
      <c r="H230" s="25"/>
      <c r="I230" s="25"/>
      <c r="J230" s="25"/>
      <c r="K230" s="25"/>
    </row>
    <row r="231" spans="1:11" ht="14.1" customHeight="1" x14ac:dyDescent="0.25">
      <c r="A231" s="25"/>
      <c r="B231" s="25"/>
      <c r="C231" s="40" t="s">
        <v>94</v>
      </c>
      <c r="D231" s="41">
        <v>0</v>
      </c>
      <c r="E231" s="41">
        <v>0</v>
      </c>
      <c r="F231" s="41">
        <v>0</v>
      </c>
      <c r="G231" s="41">
        <v>0</v>
      </c>
      <c r="H231" s="25"/>
      <c r="I231" s="25"/>
      <c r="J231" s="25"/>
      <c r="K231" s="25"/>
    </row>
    <row r="232" spans="1:11" ht="14.1" customHeight="1" x14ac:dyDescent="0.25">
      <c r="A232" s="25"/>
      <c r="B232" s="25"/>
      <c r="C232" s="40" t="s">
        <v>95</v>
      </c>
      <c r="D232" s="41">
        <v>0</v>
      </c>
      <c r="E232" s="41">
        <v>0</v>
      </c>
      <c r="F232" s="41">
        <v>0</v>
      </c>
      <c r="G232" s="41">
        <v>0</v>
      </c>
      <c r="H232" s="25"/>
      <c r="I232" s="25"/>
      <c r="J232" s="25"/>
      <c r="K232" s="25"/>
    </row>
    <row r="233" spans="1:11" ht="14.1" customHeight="1" x14ac:dyDescent="0.25">
      <c r="A233" s="25"/>
      <c r="B233" s="25"/>
      <c r="C233" s="40" t="s">
        <v>96</v>
      </c>
      <c r="D233" s="41">
        <v>0</v>
      </c>
      <c r="E233" s="41">
        <v>6000000</v>
      </c>
      <c r="F233" s="41">
        <v>8000000</v>
      </c>
      <c r="G233" s="41">
        <v>8000000</v>
      </c>
      <c r="H233" s="25"/>
      <c r="I233" s="25"/>
      <c r="J233" s="25"/>
      <c r="K233" s="25"/>
    </row>
    <row r="234" spans="1:11" ht="14.1" customHeight="1" x14ac:dyDescent="0.25">
      <c r="A234" s="25"/>
      <c r="B234" s="25"/>
      <c r="C234" s="40" t="s">
        <v>83</v>
      </c>
      <c r="D234" s="41">
        <v>0</v>
      </c>
      <c r="E234" s="41">
        <v>6000000</v>
      </c>
      <c r="F234" s="41">
        <v>8000000</v>
      </c>
      <c r="G234" s="41">
        <v>8000000</v>
      </c>
      <c r="H234" s="25"/>
      <c r="I234" s="25"/>
      <c r="J234" s="25"/>
      <c r="K234" s="25"/>
    </row>
    <row r="235" spans="1:11" ht="14.1" customHeight="1" x14ac:dyDescent="0.25">
      <c r="A235" s="25"/>
      <c r="B235" s="25"/>
      <c r="C235" s="40" t="s">
        <v>92</v>
      </c>
      <c r="D235" s="41">
        <v>0</v>
      </c>
      <c r="E235" s="41">
        <v>0</v>
      </c>
      <c r="F235" s="41">
        <v>0</v>
      </c>
      <c r="G235" s="41">
        <v>0</v>
      </c>
      <c r="H235" s="25"/>
      <c r="I235" s="25"/>
      <c r="J235" s="25"/>
      <c r="K235" s="25"/>
    </row>
    <row r="236" spans="1:11" ht="14.1" customHeight="1" x14ac:dyDescent="0.25">
      <c r="A236" s="25"/>
      <c r="B236" s="25"/>
      <c r="C236" s="40" t="s">
        <v>93</v>
      </c>
      <c r="D236" s="41">
        <v>0</v>
      </c>
      <c r="E236" s="41">
        <v>0</v>
      </c>
      <c r="F236" s="41">
        <v>0</v>
      </c>
      <c r="G236" s="41">
        <v>0</v>
      </c>
      <c r="H236" s="25"/>
      <c r="I236" s="25"/>
      <c r="J236" s="25"/>
      <c r="K236" s="25"/>
    </row>
    <row r="237" spans="1:11" ht="14.1" customHeight="1" x14ac:dyDescent="0.25">
      <c r="A237" s="25"/>
      <c r="B237" s="25"/>
      <c r="C237" s="40" t="s">
        <v>94</v>
      </c>
      <c r="D237" s="41">
        <v>0</v>
      </c>
      <c r="E237" s="41">
        <v>0</v>
      </c>
      <c r="F237" s="41">
        <v>0</v>
      </c>
      <c r="G237" s="41">
        <v>0</v>
      </c>
      <c r="H237" s="25"/>
      <c r="I237" s="25"/>
      <c r="J237" s="25"/>
      <c r="K237" s="25"/>
    </row>
    <row r="238" spans="1:11" ht="14.1" customHeight="1" x14ac:dyDescent="0.25">
      <c r="A238" s="25"/>
      <c r="B238" s="25"/>
      <c r="C238" s="40" t="s">
        <v>95</v>
      </c>
      <c r="D238" s="41">
        <v>0</v>
      </c>
      <c r="E238" s="41">
        <v>0</v>
      </c>
      <c r="F238" s="41">
        <v>0</v>
      </c>
      <c r="G238" s="41">
        <v>0</v>
      </c>
      <c r="H238" s="25"/>
      <c r="I238" s="25"/>
      <c r="J238" s="25"/>
      <c r="K238" s="25"/>
    </row>
    <row r="239" spans="1:11" ht="14.1" customHeight="1" x14ac:dyDescent="0.25">
      <c r="A239" s="25"/>
      <c r="B239" s="25"/>
      <c r="C239" s="40" t="s">
        <v>97</v>
      </c>
      <c r="D239" s="41">
        <v>0</v>
      </c>
      <c r="E239" s="41">
        <v>0</v>
      </c>
      <c r="F239" s="41">
        <v>0</v>
      </c>
      <c r="G239" s="41">
        <v>0</v>
      </c>
      <c r="H239" s="25"/>
      <c r="I239" s="25"/>
      <c r="J239" s="25"/>
      <c r="K239" s="25"/>
    </row>
    <row r="240" spans="1:11" ht="14.1" customHeight="1" x14ac:dyDescent="0.25">
      <c r="A240" s="25"/>
      <c r="B240" s="25"/>
      <c r="C240" s="40" t="s">
        <v>83</v>
      </c>
      <c r="D240" s="41">
        <v>0</v>
      </c>
      <c r="E240" s="41">
        <v>0</v>
      </c>
      <c r="F240" s="41">
        <v>0</v>
      </c>
      <c r="G240" s="41">
        <v>0</v>
      </c>
      <c r="H240" s="25"/>
      <c r="I240" s="25"/>
      <c r="J240" s="25"/>
      <c r="K240" s="25"/>
    </row>
    <row r="241" spans="1:11" ht="14.1" customHeight="1" x14ac:dyDescent="0.25">
      <c r="A241" s="25"/>
      <c r="B241" s="25"/>
      <c r="C241" s="40" t="s">
        <v>92</v>
      </c>
      <c r="D241" s="41">
        <v>0</v>
      </c>
      <c r="E241" s="41">
        <v>0</v>
      </c>
      <c r="F241" s="41">
        <v>0</v>
      </c>
      <c r="G241" s="41">
        <v>0</v>
      </c>
      <c r="H241" s="25"/>
      <c r="I241" s="25"/>
      <c r="J241" s="25"/>
      <c r="K241" s="25"/>
    </row>
    <row r="242" spans="1:11" ht="14.1" customHeight="1" x14ac:dyDescent="0.25">
      <c r="A242" s="25"/>
      <c r="B242" s="25"/>
      <c r="C242" s="40" t="s">
        <v>93</v>
      </c>
      <c r="D242" s="41">
        <v>0</v>
      </c>
      <c r="E242" s="41">
        <v>0</v>
      </c>
      <c r="F242" s="41">
        <v>0</v>
      </c>
      <c r="G242" s="41">
        <v>0</v>
      </c>
      <c r="H242" s="25"/>
      <c r="I242" s="25"/>
      <c r="J242" s="25"/>
      <c r="K242" s="25"/>
    </row>
    <row r="243" spans="1:11" ht="14.1" customHeight="1" x14ac:dyDescent="0.25">
      <c r="A243" s="25"/>
      <c r="B243" s="25"/>
      <c r="C243" s="40" t="s">
        <v>94</v>
      </c>
      <c r="D243" s="41">
        <v>0</v>
      </c>
      <c r="E243" s="41">
        <v>0</v>
      </c>
      <c r="F243" s="41">
        <v>0</v>
      </c>
      <c r="G243" s="41">
        <v>0</v>
      </c>
      <c r="H243" s="25"/>
      <c r="I243" s="25"/>
      <c r="J243" s="25"/>
      <c r="K243" s="25"/>
    </row>
    <row r="244" spans="1:11" ht="14.1" customHeight="1" x14ac:dyDescent="0.25">
      <c r="A244" s="25"/>
      <c r="B244" s="25"/>
      <c r="C244" s="40" t="s">
        <v>95</v>
      </c>
      <c r="D244" s="41">
        <v>0</v>
      </c>
      <c r="E244" s="41">
        <v>0</v>
      </c>
      <c r="F244" s="41">
        <v>0</v>
      </c>
      <c r="G244" s="41">
        <v>0</v>
      </c>
      <c r="H244" s="25"/>
      <c r="I244" s="25"/>
      <c r="J244" s="25"/>
      <c r="K244" s="25"/>
    </row>
    <row r="245" spans="1:11" ht="14.1" customHeight="1" x14ac:dyDescent="0.25">
      <c r="A245" s="25"/>
      <c r="B245" s="25"/>
      <c r="C245" s="40" t="s">
        <v>98</v>
      </c>
      <c r="D245" s="41">
        <v>0</v>
      </c>
      <c r="E245" s="41">
        <v>0</v>
      </c>
      <c r="F245" s="41">
        <v>0</v>
      </c>
      <c r="G245" s="41">
        <v>0</v>
      </c>
      <c r="H245" s="25"/>
      <c r="I245" s="25"/>
      <c r="J245" s="25"/>
      <c r="K245" s="25"/>
    </row>
    <row r="246" spans="1:11" ht="14.1" customHeight="1" x14ac:dyDescent="0.25">
      <c r="A246" s="25"/>
      <c r="B246" s="25"/>
      <c r="C246" s="40" t="s">
        <v>99</v>
      </c>
      <c r="D246" s="41">
        <v>0</v>
      </c>
      <c r="E246" s="41">
        <v>0</v>
      </c>
      <c r="F246" s="41">
        <v>0</v>
      </c>
      <c r="G246" s="41">
        <v>0</v>
      </c>
      <c r="H246" s="25"/>
      <c r="I246" s="25"/>
      <c r="J246" s="25"/>
      <c r="K246" s="25"/>
    </row>
    <row r="247" spans="1:11" ht="14.1" customHeight="1" x14ac:dyDescent="0.25">
      <c r="A247" s="25"/>
      <c r="B247" s="25"/>
      <c r="C247" s="36" t="s">
        <v>100</v>
      </c>
      <c r="D247" s="41">
        <v>0</v>
      </c>
      <c r="E247" s="41">
        <v>6000000</v>
      </c>
      <c r="F247" s="41">
        <v>8000000</v>
      </c>
      <c r="G247" s="41">
        <v>8000000</v>
      </c>
      <c r="H247" s="25"/>
      <c r="I247" s="25"/>
      <c r="J247" s="25"/>
      <c r="K247" s="25"/>
    </row>
    <row r="248" spans="1:11" ht="15" customHeight="1" x14ac:dyDescent="0.25">
      <c r="A248" s="25"/>
      <c r="B248" s="25"/>
      <c r="C248" s="42" t="s">
        <v>69</v>
      </c>
      <c r="D248" s="43" t="s">
        <v>69</v>
      </c>
      <c r="E248" s="43" t="s">
        <v>69</v>
      </c>
      <c r="F248" s="43" t="s">
        <v>69</v>
      </c>
      <c r="G248" s="43" t="s">
        <v>69</v>
      </c>
      <c r="H248" s="25"/>
      <c r="I248" s="25"/>
      <c r="J248" s="25"/>
      <c r="K248" s="25"/>
    </row>
    <row r="249" spans="1:11" ht="15" customHeight="1" x14ac:dyDescent="0.25">
      <c r="A249" s="25"/>
      <c r="B249" s="25"/>
      <c r="C249" s="28" t="s">
        <v>113</v>
      </c>
      <c r="D249" s="44">
        <v>0</v>
      </c>
      <c r="E249" s="44">
        <v>1161000000</v>
      </c>
      <c r="F249" s="44">
        <v>1132000000</v>
      </c>
      <c r="G249" s="44">
        <v>1133000000</v>
      </c>
      <c r="H249" s="25"/>
      <c r="I249" s="25"/>
      <c r="J249" s="25"/>
      <c r="K249" s="25"/>
    </row>
    <row r="250" spans="1:11" ht="15" customHeight="1" x14ac:dyDescent="0.25">
      <c r="A250" s="25"/>
      <c r="B250" s="25"/>
      <c r="C250" s="38" t="s">
        <v>82</v>
      </c>
      <c r="D250" s="45">
        <v>0</v>
      </c>
      <c r="E250" s="45">
        <v>878937000</v>
      </c>
      <c r="F250" s="45">
        <v>878937000</v>
      </c>
      <c r="G250" s="45">
        <v>878937000</v>
      </c>
      <c r="H250" s="25"/>
      <c r="I250" s="25"/>
      <c r="J250" s="25"/>
      <c r="K250" s="25"/>
    </row>
    <row r="251" spans="1:11" ht="15" customHeight="1" x14ac:dyDescent="0.25">
      <c r="A251" s="25"/>
      <c r="B251" s="25"/>
      <c r="C251" s="38" t="s">
        <v>83</v>
      </c>
      <c r="D251" s="45">
        <v>0</v>
      </c>
      <c r="E251" s="45">
        <v>878937000</v>
      </c>
      <c r="F251" s="45">
        <v>878937000</v>
      </c>
      <c r="G251" s="45">
        <v>878937000</v>
      </c>
      <c r="H251" s="25"/>
      <c r="I251" s="25"/>
      <c r="J251" s="25"/>
      <c r="K251" s="25"/>
    </row>
    <row r="252" spans="1:11" ht="15" customHeight="1" x14ac:dyDescent="0.25">
      <c r="A252" s="25"/>
      <c r="B252" s="25"/>
      <c r="C252" s="38" t="s">
        <v>84</v>
      </c>
      <c r="D252" s="45">
        <v>0</v>
      </c>
      <c r="E252" s="45">
        <v>0</v>
      </c>
      <c r="F252" s="45">
        <v>0</v>
      </c>
      <c r="G252" s="45">
        <v>0</v>
      </c>
      <c r="H252" s="25"/>
      <c r="I252" s="25"/>
      <c r="J252" s="25"/>
      <c r="K252" s="25"/>
    </row>
    <row r="253" spans="1:11" ht="15" customHeight="1" x14ac:dyDescent="0.25">
      <c r="A253" s="25"/>
      <c r="B253" s="25"/>
      <c r="C253" s="38" t="s">
        <v>85</v>
      </c>
      <c r="D253" s="45">
        <v>0</v>
      </c>
      <c r="E253" s="45">
        <v>103946000</v>
      </c>
      <c r="F253" s="45">
        <v>103946000</v>
      </c>
      <c r="G253" s="45">
        <v>103946000</v>
      </c>
      <c r="H253" s="25"/>
      <c r="I253" s="25"/>
      <c r="J253" s="25"/>
      <c r="K253" s="25"/>
    </row>
    <row r="254" spans="1:11" ht="15" customHeight="1" x14ac:dyDescent="0.25">
      <c r="A254" s="25"/>
      <c r="B254" s="25"/>
      <c r="C254" s="38" t="s">
        <v>83</v>
      </c>
      <c r="D254" s="45">
        <v>0</v>
      </c>
      <c r="E254" s="45">
        <v>103946000</v>
      </c>
      <c r="F254" s="45">
        <v>103946000</v>
      </c>
      <c r="G254" s="45">
        <v>103946000</v>
      </c>
      <c r="H254" s="25"/>
      <c r="I254" s="25"/>
      <c r="J254" s="25"/>
      <c r="K254" s="25"/>
    </row>
    <row r="255" spans="1:11" ht="15" customHeight="1" x14ac:dyDescent="0.25">
      <c r="A255" s="25"/>
      <c r="B255" s="25"/>
      <c r="C255" s="38" t="s">
        <v>84</v>
      </c>
      <c r="D255" s="45">
        <v>0</v>
      </c>
      <c r="E255" s="45">
        <v>0</v>
      </c>
      <c r="F255" s="45">
        <v>0</v>
      </c>
      <c r="G255" s="45">
        <v>0</v>
      </c>
      <c r="H255" s="25"/>
      <c r="I255" s="25"/>
      <c r="J255" s="25"/>
      <c r="K255" s="25"/>
    </row>
    <row r="256" spans="1:11" ht="15" customHeight="1" x14ac:dyDescent="0.25">
      <c r="A256" s="25"/>
      <c r="B256" s="25"/>
      <c r="C256" s="38" t="s">
        <v>86</v>
      </c>
      <c r="D256" s="45">
        <v>0</v>
      </c>
      <c r="E256" s="45">
        <v>128117000</v>
      </c>
      <c r="F256" s="45">
        <v>129117000</v>
      </c>
      <c r="G256" s="45">
        <v>130117000</v>
      </c>
      <c r="H256" s="25"/>
      <c r="I256" s="25"/>
      <c r="J256" s="25"/>
      <c r="K256" s="25"/>
    </row>
    <row r="257" spans="1:11" ht="15" customHeight="1" x14ac:dyDescent="0.25">
      <c r="A257" s="25"/>
      <c r="B257" s="25"/>
      <c r="C257" s="38" t="s">
        <v>83</v>
      </c>
      <c r="D257" s="45">
        <v>0</v>
      </c>
      <c r="E257" s="45">
        <v>128117000</v>
      </c>
      <c r="F257" s="45">
        <v>129117000</v>
      </c>
      <c r="G257" s="45">
        <v>130117000</v>
      </c>
      <c r="H257" s="25"/>
      <c r="I257" s="25"/>
      <c r="J257" s="25"/>
      <c r="K257" s="25"/>
    </row>
    <row r="258" spans="1:11" ht="15" customHeight="1" x14ac:dyDescent="0.25">
      <c r="A258" s="25"/>
      <c r="B258" s="25"/>
      <c r="C258" s="38" t="s">
        <v>84</v>
      </c>
      <c r="D258" s="45">
        <v>0</v>
      </c>
      <c r="E258" s="45">
        <v>0</v>
      </c>
      <c r="F258" s="45">
        <v>0</v>
      </c>
      <c r="G258" s="45">
        <v>0</v>
      </c>
      <c r="H258" s="25"/>
      <c r="I258" s="25"/>
      <c r="J258" s="25"/>
      <c r="K258" s="25"/>
    </row>
    <row r="259" spans="1:11" ht="15" customHeight="1" x14ac:dyDescent="0.25">
      <c r="A259" s="25"/>
      <c r="B259" s="25"/>
      <c r="C259" s="38" t="s">
        <v>87</v>
      </c>
      <c r="D259" s="45">
        <v>0</v>
      </c>
      <c r="E259" s="45">
        <v>0</v>
      </c>
      <c r="F259" s="45">
        <v>0</v>
      </c>
      <c r="G259" s="45">
        <v>0</v>
      </c>
      <c r="H259" s="25"/>
      <c r="I259" s="25"/>
      <c r="J259" s="25"/>
      <c r="K259" s="25"/>
    </row>
    <row r="260" spans="1:11" ht="15" customHeight="1" x14ac:dyDescent="0.25">
      <c r="A260" s="25"/>
      <c r="B260" s="25"/>
      <c r="C260" s="38" t="s">
        <v>83</v>
      </c>
      <c r="D260" s="45">
        <v>0</v>
      </c>
      <c r="E260" s="45">
        <v>0</v>
      </c>
      <c r="F260" s="45">
        <v>0</v>
      </c>
      <c r="G260" s="45">
        <v>0</v>
      </c>
      <c r="H260" s="25"/>
      <c r="I260" s="25"/>
      <c r="J260" s="25"/>
      <c r="K260" s="25"/>
    </row>
    <row r="261" spans="1:11" ht="15" customHeight="1" x14ac:dyDescent="0.25">
      <c r="A261" s="25"/>
      <c r="B261" s="25"/>
      <c r="C261" s="38" t="s">
        <v>84</v>
      </c>
      <c r="D261" s="45">
        <v>0</v>
      </c>
      <c r="E261" s="45">
        <v>0</v>
      </c>
      <c r="F261" s="45">
        <v>0</v>
      </c>
      <c r="G261" s="45">
        <v>0</v>
      </c>
      <c r="H261" s="25"/>
      <c r="I261" s="25"/>
      <c r="J261" s="25"/>
      <c r="K261" s="25"/>
    </row>
    <row r="262" spans="1:11" ht="20.100000000000001" customHeight="1" x14ac:dyDescent="0.25">
      <c r="A262" s="25"/>
      <c r="B262" s="25"/>
      <c r="C262" s="38" t="s">
        <v>114</v>
      </c>
      <c r="D262" s="46">
        <v>0</v>
      </c>
      <c r="E262" s="46">
        <v>0</v>
      </c>
      <c r="F262" s="46">
        <v>0</v>
      </c>
      <c r="G262" s="46">
        <v>0</v>
      </c>
      <c r="H262" s="25"/>
      <c r="I262" s="25"/>
      <c r="J262" s="25"/>
      <c r="K262" s="25"/>
    </row>
    <row r="263" spans="1:11" ht="15" customHeight="1" x14ac:dyDescent="0.25">
      <c r="A263" s="25"/>
      <c r="B263" s="25"/>
      <c r="C263" s="38" t="s">
        <v>83</v>
      </c>
      <c r="D263" s="45">
        <v>0</v>
      </c>
      <c r="E263" s="45">
        <v>0</v>
      </c>
      <c r="F263" s="45">
        <v>0</v>
      </c>
      <c r="G263" s="45">
        <v>0</v>
      </c>
      <c r="H263" s="25"/>
      <c r="I263" s="25"/>
      <c r="J263" s="25"/>
      <c r="K263" s="25"/>
    </row>
    <row r="264" spans="1:11" ht="15" customHeight="1" x14ac:dyDescent="0.25">
      <c r="A264" s="25"/>
      <c r="B264" s="25"/>
      <c r="C264" s="38" t="s">
        <v>84</v>
      </c>
      <c r="D264" s="45">
        <v>0</v>
      </c>
      <c r="E264" s="45">
        <v>0</v>
      </c>
      <c r="F264" s="45">
        <v>0</v>
      </c>
      <c r="G264" s="45">
        <v>0</v>
      </c>
      <c r="H264" s="25"/>
      <c r="I264" s="25"/>
      <c r="J264" s="25"/>
      <c r="K264" s="25"/>
    </row>
    <row r="265" spans="1:11" ht="15" customHeight="1" x14ac:dyDescent="0.25">
      <c r="A265" s="25"/>
      <c r="B265" s="25"/>
      <c r="C265" s="38" t="s">
        <v>89</v>
      </c>
      <c r="D265" s="45">
        <v>0</v>
      </c>
      <c r="E265" s="45">
        <v>0</v>
      </c>
      <c r="F265" s="45">
        <v>0</v>
      </c>
      <c r="G265" s="45">
        <v>0</v>
      </c>
      <c r="H265" s="25"/>
      <c r="I265" s="25"/>
      <c r="J265" s="25"/>
      <c r="K265" s="25"/>
    </row>
    <row r="266" spans="1:11" ht="15" customHeight="1" x14ac:dyDescent="0.25">
      <c r="A266" s="25"/>
      <c r="B266" s="25"/>
      <c r="C266" s="38" t="s">
        <v>83</v>
      </c>
      <c r="D266" s="45">
        <v>0</v>
      </c>
      <c r="E266" s="45">
        <v>0</v>
      </c>
      <c r="F266" s="45">
        <v>0</v>
      </c>
      <c r="G266" s="45">
        <v>0</v>
      </c>
      <c r="H266" s="25"/>
      <c r="I266" s="25"/>
      <c r="J266" s="25"/>
      <c r="K266" s="25"/>
    </row>
    <row r="267" spans="1:11" ht="15" customHeight="1" x14ac:dyDescent="0.25">
      <c r="A267" s="25"/>
      <c r="B267" s="25"/>
      <c r="C267" s="38" t="s">
        <v>84</v>
      </c>
      <c r="D267" s="45">
        <v>0</v>
      </c>
      <c r="E267" s="45">
        <v>0</v>
      </c>
      <c r="F267" s="45">
        <v>0</v>
      </c>
      <c r="G267" s="45">
        <v>0</v>
      </c>
      <c r="H267" s="25"/>
      <c r="I267" s="25"/>
      <c r="J267" s="25"/>
      <c r="K267" s="25"/>
    </row>
    <row r="268" spans="1:11" ht="15" customHeight="1" x14ac:dyDescent="0.25">
      <c r="A268" s="25"/>
      <c r="B268" s="25"/>
      <c r="C268" s="38" t="s">
        <v>90</v>
      </c>
      <c r="D268" s="45">
        <v>0</v>
      </c>
      <c r="E268" s="45">
        <v>0</v>
      </c>
      <c r="F268" s="45">
        <v>0</v>
      </c>
      <c r="G268" s="45">
        <v>0</v>
      </c>
      <c r="H268" s="25"/>
      <c r="I268" s="25"/>
      <c r="J268" s="25"/>
      <c r="K268" s="25"/>
    </row>
    <row r="269" spans="1:11" ht="15" customHeight="1" x14ac:dyDescent="0.25">
      <c r="A269" s="25"/>
      <c r="B269" s="25"/>
      <c r="C269" s="38" t="s">
        <v>83</v>
      </c>
      <c r="D269" s="45">
        <v>0</v>
      </c>
      <c r="E269" s="45">
        <v>0</v>
      </c>
      <c r="F269" s="45">
        <v>0</v>
      </c>
      <c r="G269" s="45">
        <v>0</v>
      </c>
      <c r="H269" s="25"/>
      <c r="I269" s="25"/>
      <c r="J269" s="25"/>
      <c r="K269" s="25"/>
    </row>
    <row r="270" spans="1:11" ht="15" customHeight="1" x14ac:dyDescent="0.25">
      <c r="A270" s="25"/>
      <c r="B270" s="25"/>
      <c r="C270" s="38" t="s">
        <v>84</v>
      </c>
      <c r="D270" s="45">
        <v>0</v>
      </c>
      <c r="E270" s="45">
        <v>0</v>
      </c>
      <c r="F270" s="45">
        <v>0</v>
      </c>
      <c r="G270" s="45">
        <v>0</v>
      </c>
      <c r="H270" s="25"/>
      <c r="I270" s="25"/>
      <c r="J270" s="25"/>
      <c r="K270" s="25"/>
    </row>
    <row r="271" spans="1:11" ht="15" customHeight="1" x14ac:dyDescent="0.25">
      <c r="A271" s="25"/>
      <c r="B271" s="25"/>
      <c r="C271" s="38" t="s">
        <v>91</v>
      </c>
      <c r="D271" s="45">
        <v>0</v>
      </c>
      <c r="E271" s="45">
        <v>0</v>
      </c>
      <c r="F271" s="45">
        <v>0</v>
      </c>
      <c r="G271" s="45">
        <v>0</v>
      </c>
      <c r="H271" s="25"/>
      <c r="I271" s="25"/>
      <c r="J271" s="25"/>
      <c r="K271" s="25"/>
    </row>
    <row r="272" spans="1:11" ht="15" customHeight="1" x14ac:dyDescent="0.25">
      <c r="A272" s="25"/>
      <c r="B272" s="25"/>
      <c r="C272" s="38" t="s">
        <v>83</v>
      </c>
      <c r="D272" s="45">
        <v>0</v>
      </c>
      <c r="E272" s="45">
        <v>0</v>
      </c>
      <c r="F272" s="45">
        <v>0</v>
      </c>
      <c r="G272" s="45">
        <v>0</v>
      </c>
      <c r="H272" s="25"/>
      <c r="I272" s="25"/>
      <c r="J272" s="25"/>
      <c r="K272" s="25"/>
    </row>
    <row r="273" spans="1:11" ht="15" customHeight="1" x14ac:dyDescent="0.25">
      <c r="A273" s="25"/>
      <c r="B273" s="25"/>
      <c r="C273" s="38" t="s">
        <v>92</v>
      </c>
      <c r="D273" s="45">
        <v>0</v>
      </c>
      <c r="E273" s="45">
        <v>0</v>
      </c>
      <c r="F273" s="45">
        <v>0</v>
      </c>
      <c r="G273" s="45">
        <v>0</v>
      </c>
      <c r="H273" s="25"/>
      <c r="I273" s="25"/>
      <c r="J273" s="25"/>
      <c r="K273" s="25"/>
    </row>
    <row r="274" spans="1:11" ht="15" customHeight="1" x14ac:dyDescent="0.25">
      <c r="A274" s="25"/>
      <c r="B274" s="25"/>
      <c r="C274" s="38" t="s">
        <v>93</v>
      </c>
      <c r="D274" s="45">
        <v>0</v>
      </c>
      <c r="E274" s="45">
        <v>0</v>
      </c>
      <c r="F274" s="45">
        <v>0</v>
      </c>
      <c r="G274" s="45">
        <v>0</v>
      </c>
      <c r="H274" s="25"/>
      <c r="I274" s="25"/>
      <c r="J274" s="25"/>
      <c r="K274" s="25"/>
    </row>
    <row r="275" spans="1:11" ht="15" customHeight="1" x14ac:dyDescent="0.25">
      <c r="A275" s="25"/>
      <c r="B275" s="25"/>
      <c r="C275" s="38" t="s">
        <v>94</v>
      </c>
      <c r="D275" s="45">
        <v>0</v>
      </c>
      <c r="E275" s="45">
        <v>0</v>
      </c>
      <c r="F275" s="45">
        <v>0</v>
      </c>
      <c r="G275" s="45">
        <v>0</v>
      </c>
      <c r="H275" s="25"/>
      <c r="I275" s="25"/>
      <c r="J275" s="25"/>
      <c r="K275" s="25"/>
    </row>
    <row r="276" spans="1:11" ht="15" customHeight="1" x14ac:dyDescent="0.25">
      <c r="A276" s="25"/>
      <c r="B276" s="25"/>
      <c r="C276" s="38" t="s">
        <v>95</v>
      </c>
      <c r="D276" s="45">
        <v>0</v>
      </c>
      <c r="E276" s="45">
        <v>0</v>
      </c>
      <c r="F276" s="45">
        <v>0</v>
      </c>
      <c r="G276" s="45">
        <v>0</v>
      </c>
      <c r="H276" s="25"/>
      <c r="I276" s="25"/>
      <c r="J276" s="25"/>
      <c r="K276" s="25"/>
    </row>
    <row r="277" spans="1:11" ht="15" customHeight="1" x14ac:dyDescent="0.25">
      <c r="A277" s="25"/>
      <c r="B277" s="25"/>
      <c r="C277" s="38" t="s">
        <v>96</v>
      </c>
      <c r="D277" s="45">
        <v>0</v>
      </c>
      <c r="E277" s="45">
        <v>50000000</v>
      </c>
      <c r="F277" s="45">
        <v>20000000</v>
      </c>
      <c r="G277" s="45">
        <v>20000000</v>
      </c>
      <c r="H277" s="25"/>
      <c r="I277" s="25"/>
      <c r="J277" s="25"/>
      <c r="K277" s="25"/>
    </row>
    <row r="278" spans="1:11" ht="15" customHeight="1" x14ac:dyDescent="0.25">
      <c r="A278" s="25"/>
      <c r="B278" s="25"/>
      <c r="C278" s="38" t="s">
        <v>83</v>
      </c>
      <c r="D278" s="45">
        <v>0</v>
      </c>
      <c r="E278" s="45">
        <v>50000000</v>
      </c>
      <c r="F278" s="45">
        <v>20000000</v>
      </c>
      <c r="G278" s="45">
        <v>20000000</v>
      </c>
      <c r="H278" s="25"/>
      <c r="I278" s="25"/>
      <c r="J278" s="25"/>
      <c r="K278" s="25"/>
    </row>
    <row r="279" spans="1:11" ht="15" customHeight="1" x14ac:dyDescent="0.25">
      <c r="A279" s="25"/>
      <c r="B279" s="25"/>
      <c r="C279" s="38" t="s">
        <v>92</v>
      </c>
      <c r="D279" s="45">
        <v>0</v>
      </c>
      <c r="E279" s="45">
        <v>0</v>
      </c>
      <c r="F279" s="45">
        <v>0</v>
      </c>
      <c r="G279" s="45">
        <v>0</v>
      </c>
      <c r="H279" s="25"/>
      <c r="I279" s="25"/>
      <c r="J279" s="25"/>
      <c r="K279" s="25"/>
    </row>
    <row r="280" spans="1:11" ht="15" customHeight="1" x14ac:dyDescent="0.25">
      <c r="A280" s="25"/>
      <c r="B280" s="25"/>
      <c r="C280" s="38" t="s">
        <v>93</v>
      </c>
      <c r="D280" s="45">
        <v>0</v>
      </c>
      <c r="E280" s="45">
        <v>0</v>
      </c>
      <c r="F280" s="45">
        <v>0</v>
      </c>
      <c r="G280" s="45">
        <v>0</v>
      </c>
      <c r="H280" s="25"/>
      <c r="I280" s="25"/>
      <c r="J280" s="25"/>
      <c r="K280" s="25"/>
    </row>
    <row r="281" spans="1:11" ht="15" customHeight="1" x14ac:dyDescent="0.25">
      <c r="A281" s="25"/>
      <c r="B281" s="25"/>
      <c r="C281" s="38" t="s">
        <v>94</v>
      </c>
      <c r="D281" s="45">
        <v>0</v>
      </c>
      <c r="E281" s="45">
        <v>0</v>
      </c>
      <c r="F281" s="45">
        <v>0</v>
      </c>
      <c r="G281" s="45">
        <v>0</v>
      </c>
      <c r="H281" s="25"/>
      <c r="I281" s="25"/>
      <c r="J281" s="25"/>
      <c r="K281" s="25"/>
    </row>
    <row r="282" spans="1:11" ht="15" customHeight="1" x14ac:dyDescent="0.25">
      <c r="A282" s="25"/>
      <c r="B282" s="25"/>
      <c r="C282" s="38" t="s">
        <v>95</v>
      </c>
      <c r="D282" s="45">
        <v>0</v>
      </c>
      <c r="E282" s="45">
        <v>0</v>
      </c>
      <c r="F282" s="45">
        <v>0</v>
      </c>
      <c r="G282" s="45">
        <v>0</v>
      </c>
      <c r="H282" s="25"/>
      <c r="I282" s="25"/>
      <c r="J282" s="25"/>
      <c r="K282" s="25"/>
    </row>
    <row r="283" spans="1:11" ht="15" customHeight="1" x14ac:dyDescent="0.25">
      <c r="A283" s="25"/>
      <c r="B283" s="25"/>
      <c r="C283" s="38" t="s">
        <v>97</v>
      </c>
      <c r="D283" s="45">
        <v>0</v>
      </c>
      <c r="E283" s="45">
        <v>0</v>
      </c>
      <c r="F283" s="45">
        <v>0</v>
      </c>
      <c r="G283" s="45">
        <v>0</v>
      </c>
      <c r="H283" s="25"/>
      <c r="I283" s="25"/>
      <c r="J283" s="25"/>
      <c r="K283" s="25"/>
    </row>
    <row r="284" spans="1:11" ht="15" customHeight="1" x14ac:dyDescent="0.25">
      <c r="A284" s="25"/>
      <c r="B284" s="25"/>
      <c r="C284" s="38" t="s">
        <v>83</v>
      </c>
      <c r="D284" s="45">
        <v>0</v>
      </c>
      <c r="E284" s="45">
        <v>0</v>
      </c>
      <c r="F284" s="45">
        <v>0</v>
      </c>
      <c r="G284" s="45">
        <v>0</v>
      </c>
      <c r="H284" s="25"/>
      <c r="I284" s="25"/>
      <c r="J284" s="25"/>
      <c r="K284" s="25"/>
    </row>
    <row r="285" spans="1:11" ht="15" customHeight="1" x14ac:dyDescent="0.25">
      <c r="A285" s="25"/>
      <c r="B285" s="25"/>
      <c r="C285" s="38" t="s">
        <v>92</v>
      </c>
      <c r="D285" s="45">
        <v>0</v>
      </c>
      <c r="E285" s="45">
        <v>0</v>
      </c>
      <c r="F285" s="45">
        <v>0</v>
      </c>
      <c r="G285" s="45">
        <v>0</v>
      </c>
      <c r="H285" s="25"/>
      <c r="I285" s="25"/>
      <c r="J285" s="25"/>
      <c r="K285" s="25"/>
    </row>
    <row r="286" spans="1:11" ht="15" customHeight="1" x14ac:dyDescent="0.25">
      <c r="A286" s="25"/>
      <c r="B286" s="25"/>
      <c r="C286" s="38" t="s">
        <v>93</v>
      </c>
      <c r="D286" s="45">
        <v>0</v>
      </c>
      <c r="E286" s="45">
        <v>0</v>
      </c>
      <c r="F286" s="45">
        <v>0</v>
      </c>
      <c r="G286" s="45">
        <v>0</v>
      </c>
      <c r="H286" s="25"/>
      <c r="I286" s="25"/>
      <c r="J286" s="25"/>
      <c r="K286" s="25"/>
    </row>
    <row r="287" spans="1:11" ht="15" customHeight="1" x14ac:dyDescent="0.25">
      <c r="A287" s="25"/>
      <c r="B287" s="25"/>
      <c r="C287" s="38" t="s">
        <v>94</v>
      </c>
      <c r="D287" s="45">
        <v>0</v>
      </c>
      <c r="E287" s="45">
        <v>0</v>
      </c>
      <c r="F287" s="45">
        <v>0</v>
      </c>
      <c r="G287" s="45">
        <v>0</v>
      </c>
      <c r="H287" s="25"/>
      <c r="I287" s="25"/>
      <c r="J287" s="25"/>
      <c r="K287" s="25"/>
    </row>
    <row r="288" spans="1:11" ht="15" customHeight="1" x14ac:dyDescent="0.25">
      <c r="A288" s="25"/>
      <c r="B288" s="25"/>
      <c r="C288" s="38" t="s">
        <v>95</v>
      </c>
      <c r="D288" s="45">
        <v>0</v>
      </c>
      <c r="E288" s="45">
        <v>0</v>
      </c>
      <c r="F288" s="45">
        <v>0</v>
      </c>
      <c r="G288" s="45">
        <v>0</v>
      </c>
      <c r="H288" s="25"/>
      <c r="I288" s="25"/>
      <c r="J288" s="25"/>
      <c r="K288" s="25"/>
    </row>
    <row r="289" spans="1:11" ht="15" customHeight="1" x14ac:dyDescent="0.25">
      <c r="A289" s="25"/>
      <c r="B289" s="25"/>
      <c r="C289" s="38" t="s">
        <v>98</v>
      </c>
      <c r="D289" s="45">
        <v>0</v>
      </c>
      <c r="E289" s="45">
        <v>0</v>
      </c>
      <c r="F289" s="45">
        <v>0</v>
      </c>
      <c r="G289" s="45">
        <v>0</v>
      </c>
      <c r="H289" s="25"/>
      <c r="I289" s="25"/>
      <c r="J289" s="25"/>
      <c r="K289" s="25"/>
    </row>
    <row r="290" spans="1:11" ht="15" customHeight="1" x14ac:dyDescent="0.25">
      <c r="A290" s="25"/>
      <c r="B290" s="25"/>
      <c r="C290" s="38" t="s">
        <v>99</v>
      </c>
      <c r="D290" s="45">
        <v>0</v>
      </c>
      <c r="E290" s="45">
        <v>0</v>
      </c>
      <c r="F290" s="45">
        <v>0</v>
      </c>
      <c r="G290" s="45">
        <v>0</v>
      </c>
      <c r="H290" s="25"/>
      <c r="I290" s="25"/>
      <c r="J290" s="25"/>
      <c r="K290" s="25"/>
    </row>
    <row r="291" spans="1:11" ht="20.100000000000001" customHeight="1" x14ac:dyDescent="0.25">
      <c r="A291" s="25"/>
      <c r="B291" s="25"/>
      <c r="C291" s="47" t="s">
        <v>69</v>
      </c>
      <c r="D291" s="25"/>
      <c r="E291" s="25"/>
      <c r="F291" s="25"/>
      <c r="G291" s="25"/>
      <c r="H291" s="25"/>
      <c r="I291" s="25"/>
      <c r="J291" s="25"/>
      <c r="K291" s="25"/>
    </row>
  </sheetData>
  <mergeCells count="31">
    <mergeCell ref="C203:G203"/>
    <mergeCell ref="D137:G137"/>
    <mergeCell ref="D138:G138"/>
    <mergeCell ref="C147:G147"/>
    <mergeCell ref="D192:G192"/>
    <mergeCell ref="D193:G193"/>
    <mergeCell ref="D194:G194"/>
    <mergeCell ref="D136:G136"/>
    <mergeCell ref="D21:G21"/>
    <mergeCell ref="D22:G22"/>
    <mergeCell ref="D23:G23"/>
    <mergeCell ref="D24:G24"/>
    <mergeCell ref="C33:G33"/>
    <mergeCell ref="C78:G78"/>
    <mergeCell ref="D79:G79"/>
    <mergeCell ref="D80:G80"/>
    <mergeCell ref="D81:G81"/>
    <mergeCell ref="D82:G82"/>
    <mergeCell ref="C91:G91"/>
    <mergeCell ref="C20:G20"/>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8CF23-5340-42B0-8B97-7D5C16CBC65F}">
  <sheetPr>
    <outlinePr summaryBelow="0"/>
  </sheetPr>
  <dimension ref="A1:K413"/>
  <sheetViews>
    <sheetView view="pageBreakPreview" topLeftCell="B378" zoomScale="60" zoomScaleNormal="100" workbookViewId="0">
      <selection activeCell="I406" sqref="I406"/>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555</v>
      </c>
      <c r="E3" s="1570"/>
      <c r="F3" s="1570"/>
      <c r="G3" s="1570"/>
      <c r="H3" s="25"/>
      <c r="I3" s="25"/>
      <c r="J3" s="25"/>
      <c r="K3" s="25"/>
    </row>
    <row r="4" spans="1:11" ht="14.1" customHeight="1" x14ac:dyDescent="0.25">
      <c r="A4" s="25"/>
      <c r="B4" s="25"/>
      <c r="C4" s="27" t="s">
        <v>4</v>
      </c>
      <c r="D4" s="1569" t="s">
        <v>291</v>
      </c>
      <c r="E4" s="1570"/>
      <c r="F4" s="1570"/>
      <c r="G4" s="1570"/>
      <c r="H4" s="25"/>
      <c r="I4" s="25"/>
      <c r="J4" s="25"/>
      <c r="K4" s="25"/>
    </row>
    <row r="5" spans="1:11" ht="14.1" customHeight="1" x14ac:dyDescent="0.25">
      <c r="A5" s="25"/>
      <c r="B5" s="25"/>
      <c r="C5" s="27" t="s">
        <v>6</v>
      </c>
      <c r="D5" s="1569" t="s">
        <v>556</v>
      </c>
      <c r="E5" s="1570"/>
      <c r="F5" s="1570"/>
      <c r="G5" s="1570"/>
      <c r="H5" s="25"/>
      <c r="I5" s="25"/>
      <c r="J5" s="25"/>
      <c r="K5" s="25"/>
    </row>
    <row r="6" spans="1:11" ht="14.1" customHeight="1" x14ac:dyDescent="0.25">
      <c r="A6" s="25"/>
      <c r="B6" s="25"/>
      <c r="C6" s="27" t="s">
        <v>8</v>
      </c>
      <c r="D6" s="1569" t="s">
        <v>557</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72.95" customHeight="1" x14ac:dyDescent="0.25">
      <c r="A9" s="25"/>
      <c r="B9" s="25"/>
      <c r="C9" s="1581" t="s">
        <v>558</v>
      </c>
      <c r="D9" s="1582"/>
      <c r="E9" s="1582"/>
      <c r="F9" s="1582"/>
      <c r="G9" s="1582"/>
      <c r="H9" s="25"/>
      <c r="I9" s="25"/>
      <c r="J9" s="25"/>
      <c r="K9" s="25"/>
    </row>
    <row r="10" spans="1:11" ht="51" customHeight="1" x14ac:dyDescent="0.25">
      <c r="A10" s="25"/>
      <c r="B10" s="25"/>
      <c r="C10" s="28" t="s">
        <v>14</v>
      </c>
      <c r="D10" s="1583" t="s">
        <v>559</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20.100000000000001" customHeight="1" x14ac:dyDescent="0.25">
      <c r="A13" s="25"/>
      <c r="B13" s="25"/>
      <c r="C13" s="38" t="s">
        <v>560</v>
      </c>
      <c r="D13" s="39" t="s">
        <v>69</v>
      </c>
      <c r="E13" s="39" t="s">
        <v>561</v>
      </c>
      <c r="F13" s="39" t="s">
        <v>562</v>
      </c>
      <c r="G13" s="39" t="s">
        <v>562</v>
      </c>
      <c r="H13" s="25"/>
      <c r="I13" s="25"/>
      <c r="J13" s="25"/>
      <c r="K13" s="25"/>
    </row>
    <row r="14" spans="1:11" ht="14.1" customHeight="1" x14ac:dyDescent="0.25">
      <c r="A14" s="25"/>
      <c r="B14" s="25"/>
      <c r="C14" s="38" t="s">
        <v>563</v>
      </c>
      <c r="D14" s="39" t="s">
        <v>69</v>
      </c>
      <c r="E14" s="39" t="s">
        <v>564</v>
      </c>
      <c r="F14" s="39" t="s">
        <v>564</v>
      </c>
      <c r="G14" s="39" t="s">
        <v>564</v>
      </c>
      <c r="H14" s="25"/>
      <c r="I14" s="25"/>
      <c r="J14" s="25"/>
      <c r="K14" s="25"/>
    </row>
    <row r="15" spans="1:11" ht="51.95" customHeight="1" x14ac:dyDescent="0.25">
      <c r="A15" s="25"/>
      <c r="B15" s="25"/>
      <c r="C15" s="28" t="s">
        <v>24</v>
      </c>
      <c r="D15" s="1583" t="s">
        <v>565</v>
      </c>
      <c r="E15" s="1584"/>
      <c r="F15" s="1584"/>
      <c r="G15" s="1584"/>
      <c r="H15" s="25"/>
      <c r="I15" s="25"/>
      <c r="J15" s="25"/>
      <c r="K15" s="25"/>
    </row>
    <row r="16" spans="1:11" ht="27.95" customHeight="1" x14ac:dyDescent="0.25">
      <c r="A16" s="25"/>
      <c r="B16" s="25"/>
      <c r="C16" s="38" t="s">
        <v>26</v>
      </c>
      <c r="D16" s="48">
        <v>2023</v>
      </c>
      <c r="E16" s="48">
        <v>2024</v>
      </c>
      <c r="F16" s="48">
        <v>2025</v>
      </c>
      <c r="G16" s="48">
        <v>2026</v>
      </c>
      <c r="H16" s="25"/>
      <c r="I16" s="25"/>
      <c r="J16" s="25"/>
      <c r="K16" s="25"/>
    </row>
    <row r="17" spans="1:11" ht="14.1" customHeight="1" x14ac:dyDescent="0.25">
      <c r="A17" s="25"/>
      <c r="B17" s="25"/>
      <c r="C17" s="49"/>
      <c r="D17" s="50" t="s">
        <v>17</v>
      </c>
      <c r="E17" s="50" t="s">
        <v>18</v>
      </c>
      <c r="F17" s="50" t="s">
        <v>18</v>
      </c>
      <c r="G17" s="50" t="s">
        <v>18</v>
      </c>
      <c r="H17" s="25"/>
      <c r="I17" s="25"/>
      <c r="J17" s="25"/>
      <c r="K17" s="25"/>
    </row>
    <row r="18" spans="1:11" ht="20.100000000000001" customHeight="1" x14ac:dyDescent="0.25">
      <c r="A18" s="25"/>
      <c r="B18" s="25"/>
      <c r="C18" s="38" t="s">
        <v>566</v>
      </c>
      <c r="D18" s="39" t="s">
        <v>69</v>
      </c>
      <c r="E18" s="39" t="s">
        <v>567</v>
      </c>
      <c r="F18" s="39" t="s">
        <v>568</v>
      </c>
      <c r="G18" s="39" t="s">
        <v>569</v>
      </c>
      <c r="H18" s="25"/>
      <c r="I18" s="25"/>
      <c r="J18" s="25"/>
      <c r="K18" s="25"/>
    </row>
    <row r="19" spans="1:11" ht="20.100000000000001" customHeight="1" x14ac:dyDescent="0.25">
      <c r="A19" s="25"/>
      <c r="B19" s="25"/>
      <c r="C19" s="38" t="s">
        <v>570</v>
      </c>
      <c r="D19" s="39" t="s">
        <v>69</v>
      </c>
      <c r="E19" s="39" t="s">
        <v>571</v>
      </c>
      <c r="F19" s="39" t="s">
        <v>572</v>
      </c>
      <c r="G19" s="39" t="s">
        <v>431</v>
      </c>
      <c r="H19" s="25"/>
      <c r="I19" s="25"/>
      <c r="J19" s="25"/>
      <c r="K19" s="25"/>
    </row>
    <row r="20" spans="1:11" ht="14.1" customHeight="1" x14ac:dyDescent="0.25">
      <c r="A20" s="25"/>
      <c r="B20" s="25"/>
      <c r="C20" s="1585" t="s">
        <v>47</v>
      </c>
      <c r="D20" s="1586"/>
      <c r="E20" s="1586"/>
      <c r="F20" s="1586"/>
      <c r="G20" s="1586"/>
      <c r="H20" s="25"/>
      <c r="I20" s="25"/>
      <c r="J20" s="25"/>
      <c r="K20" s="25"/>
    </row>
    <row r="21" spans="1:11" ht="14.1" customHeight="1" x14ac:dyDescent="0.25">
      <c r="A21" s="25"/>
      <c r="B21" s="25"/>
      <c r="C21" s="29" t="s">
        <v>573</v>
      </c>
      <c r="D21" s="1585" t="s">
        <v>574</v>
      </c>
      <c r="E21" s="1586"/>
      <c r="F21" s="1586"/>
      <c r="G21" s="1586"/>
      <c r="H21" s="25"/>
      <c r="I21" s="25"/>
      <c r="J21" s="25"/>
      <c r="K21" s="25"/>
    </row>
    <row r="22" spans="1:11" ht="18" customHeight="1" x14ac:dyDescent="0.25">
      <c r="A22" s="25"/>
      <c r="B22" s="25"/>
      <c r="C22" s="30" t="s">
        <v>50</v>
      </c>
      <c r="D22" s="1575" t="s">
        <v>575</v>
      </c>
      <c r="E22" s="1576"/>
      <c r="F22" s="1576"/>
      <c r="G22" s="1576"/>
      <c r="H22" s="25"/>
      <c r="I22" s="25"/>
      <c r="J22" s="25"/>
      <c r="K22" s="25"/>
    </row>
    <row r="23" spans="1:11" ht="18" customHeight="1" x14ac:dyDescent="0.25">
      <c r="A23" s="25"/>
      <c r="B23" s="25"/>
      <c r="C23" s="31" t="s">
        <v>52</v>
      </c>
      <c r="D23" s="1587" t="s">
        <v>576</v>
      </c>
      <c r="E23" s="1588"/>
      <c r="F23" s="1588"/>
      <c r="G23" s="1588"/>
      <c r="H23" s="25"/>
      <c r="I23" s="25"/>
      <c r="J23" s="25"/>
      <c r="K23" s="25"/>
    </row>
    <row r="24" spans="1:11" ht="18" customHeight="1" x14ac:dyDescent="0.25">
      <c r="A24" s="25"/>
      <c r="B24" s="25"/>
      <c r="C24" s="31" t="s">
        <v>54</v>
      </c>
      <c r="D24" s="1587" t="s">
        <v>209</v>
      </c>
      <c r="E24" s="1588"/>
      <c r="F24" s="1588"/>
      <c r="G24" s="1588"/>
      <c r="H24" s="25"/>
      <c r="I24" s="25"/>
      <c r="J24" s="25"/>
      <c r="K24" s="25"/>
    </row>
    <row r="25" spans="1:11" ht="15" customHeight="1" x14ac:dyDescent="0.25">
      <c r="A25" s="25"/>
      <c r="B25" s="25"/>
      <c r="C25" s="32"/>
      <c r="D25" s="33">
        <v>2023</v>
      </c>
      <c r="E25" s="33">
        <v>2024</v>
      </c>
      <c r="F25" s="33">
        <v>2025</v>
      </c>
      <c r="G25" s="33">
        <v>2026</v>
      </c>
      <c r="H25" s="25"/>
      <c r="I25" s="25"/>
      <c r="J25" s="25"/>
      <c r="K25" s="25"/>
    </row>
    <row r="26" spans="1:11" ht="15" customHeight="1" x14ac:dyDescent="0.25">
      <c r="A26" s="25"/>
      <c r="B26" s="25"/>
      <c r="C26" s="34"/>
      <c r="D26" s="35" t="s">
        <v>17</v>
      </c>
      <c r="E26" s="35" t="s">
        <v>18</v>
      </c>
      <c r="F26" s="35" t="s">
        <v>18</v>
      </c>
      <c r="G26" s="35" t="s">
        <v>18</v>
      </c>
      <c r="H26" s="25"/>
      <c r="I26" s="25"/>
      <c r="J26" s="25"/>
      <c r="K26" s="25"/>
    </row>
    <row r="27" spans="1:11" ht="14.1" customHeight="1" x14ac:dyDescent="0.25">
      <c r="A27" s="25"/>
      <c r="B27" s="25"/>
      <c r="C27" s="38" t="s">
        <v>56</v>
      </c>
      <c r="D27" s="39" t="s">
        <v>577</v>
      </c>
      <c r="E27" s="39" t="s">
        <v>578</v>
      </c>
      <c r="F27" s="39" t="s">
        <v>579</v>
      </c>
      <c r="G27" s="39" t="s">
        <v>580</v>
      </c>
      <c r="H27" s="25"/>
      <c r="I27" s="25"/>
      <c r="J27" s="25"/>
      <c r="K27" s="25"/>
    </row>
    <row r="28" spans="1:11" ht="14.1" customHeight="1" x14ac:dyDescent="0.25">
      <c r="A28" s="25"/>
      <c r="B28" s="25"/>
      <c r="C28" s="38" t="s">
        <v>59</v>
      </c>
      <c r="D28" s="39" t="s">
        <v>581</v>
      </c>
      <c r="E28" s="39" t="s">
        <v>582</v>
      </c>
      <c r="F28" s="39" t="s">
        <v>583</v>
      </c>
      <c r="G28" s="39" t="s">
        <v>584</v>
      </c>
      <c r="H28" s="25"/>
      <c r="I28" s="25"/>
      <c r="J28" s="25"/>
      <c r="K28" s="25"/>
    </row>
    <row r="29" spans="1:11" ht="14.1" customHeight="1" x14ac:dyDescent="0.25">
      <c r="A29" s="25"/>
      <c r="B29" s="25"/>
      <c r="C29" s="38" t="s">
        <v>63</v>
      </c>
      <c r="D29" s="39" t="s">
        <v>585</v>
      </c>
      <c r="E29" s="39" t="s">
        <v>586</v>
      </c>
      <c r="F29" s="39" t="s">
        <v>586</v>
      </c>
      <c r="G29" s="39" t="s">
        <v>586</v>
      </c>
      <c r="H29" s="25"/>
      <c r="I29" s="25"/>
      <c r="J29" s="25"/>
      <c r="K29" s="25"/>
    </row>
    <row r="30" spans="1:11" ht="14.1" customHeight="1" x14ac:dyDescent="0.25">
      <c r="A30" s="25"/>
      <c r="B30" s="25"/>
      <c r="C30" s="38" t="s">
        <v>68</v>
      </c>
      <c r="D30" s="39" t="s">
        <v>69</v>
      </c>
      <c r="E30" s="39" t="s">
        <v>587</v>
      </c>
      <c r="F30" s="39" t="s">
        <v>588</v>
      </c>
      <c r="G30" s="39" t="s">
        <v>589</v>
      </c>
      <c r="H30" s="25"/>
      <c r="I30" s="25"/>
      <c r="J30" s="25"/>
      <c r="K30" s="25"/>
    </row>
    <row r="31" spans="1:11" ht="14.1" customHeight="1" x14ac:dyDescent="0.25">
      <c r="A31" s="25"/>
      <c r="B31" s="25"/>
      <c r="C31" s="38" t="s">
        <v>73</v>
      </c>
      <c r="D31" s="39" t="s">
        <v>69</v>
      </c>
      <c r="E31" s="39" t="s">
        <v>590</v>
      </c>
      <c r="F31" s="39" t="s">
        <v>588</v>
      </c>
      <c r="G31" s="39" t="s">
        <v>589</v>
      </c>
      <c r="H31" s="25"/>
      <c r="I31" s="25"/>
      <c r="J31" s="25"/>
      <c r="K31" s="25"/>
    </row>
    <row r="32" spans="1:11" ht="14.1" customHeight="1" x14ac:dyDescent="0.25">
      <c r="A32" s="25"/>
      <c r="B32" s="25"/>
      <c r="C32" s="38" t="s">
        <v>77</v>
      </c>
      <c r="D32" s="39" t="s">
        <v>69</v>
      </c>
      <c r="E32" s="39" t="s">
        <v>591</v>
      </c>
      <c r="F32" s="39" t="s">
        <v>75</v>
      </c>
      <c r="G32" s="39" t="s">
        <v>75</v>
      </c>
      <c r="H32" s="25"/>
      <c r="I32" s="25"/>
      <c r="J32" s="25"/>
      <c r="K32" s="25"/>
    </row>
    <row r="33" spans="1:11" ht="14.1" customHeight="1" x14ac:dyDescent="0.25">
      <c r="A33" s="25"/>
      <c r="B33" s="25"/>
      <c r="C33" s="1589" t="s">
        <v>81</v>
      </c>
      <c r="D33" s="1590"/>
      <c r="E33" s="1590"/>
      <c r="F33" s="1590"/>
      <c r="G33" s="1590"/>
      <c r="H33" s="25"/>
      <c r="I33" s="25"/>
      <c r="J33" s="25"/>
      <c r="K33" s="25"/>
    </row>
    <row r="34" spans="1:11" ht="14.1" customHeight="1" x14ac:dyDescent="0.25">
      <c r="A34" s="25"/>
      <c r="B34" s="25"/>
      <c r="C34" s="32"/>
      <c r="D34" s="33">
        <v>2023</v>
      </c>
      <c r="E34" s="33">
        <v>2024</v>
      </c>
      <c r="F34" s="33">
        <v>2025</v>
      </c>
      <c r="G34" s="33">
        <v>2026</v>
      </c>
      <c r="H34" s="25"/>
      <c r="I34" s="25"/>
      <c r="J34" s="25"/>
      <c r="K34" s="25"/>
    </row>
    <row r="35" spans="1:11" ht="14.1" customHeight="1" x14ac:dyDescent="0.25">
      <c r="A35" s="25"/>
      <c r="B35" s="25"/>
      <c r="C35" s="34"/>
      <c r="D35" s="35" t="s">
        <v>17</v>
      </c>
      <c r="E35" s="35" t="s">
        <v>18</v>
      </c>
      <c r="F35" s="35" t="s">
        <v>18</v>
      </c>
      <c r="G35" s="35" t="s">
        <v>18</v>
      </c>
      <c r="H35" s="25"/>
      <c r="I35" s="25"/>
      <c r="J35" s="25"/>
      <c r="K35" s="25"/>
    </row>
    <row r="36" spans="1:11" ht="14.1" customHeight="1" x14ac:dyDescent="0.25">
      <c r="A36" s="25"/>
      <c r="B36" s="25"/>
      <c r="C36" s="40" t="s">
        <v>82</v>
      </c>
      <c r="D36" s="41">
        <v>0</v>
      </c>
      <c r="E36" s="41">
        <v>184967000</v>
      </c>
      <c r="F36" s="41">
        <v>196674000</v>
      </c>
      <c r="G36" s="41">
        <v>196674000</v>
      </c>
      <c r="H36" s="25"/>
      <c r="I36" s="25"/>
      <c r="J36" s="25"/>
      <c r="K36" s="25"/>
    </row>
    <row r="37" spans="1:11" ht="14.1" customHeight="1" x14ac:dyDescent="0.25">
      <c r="A37" s="25"/>
      <c r="B37" s="25"/>
      <c r="C37" s="40" t="s">
        <v>83</v>
      </c>
      <c r="D37" s="41">
        <v>0</v>
      </c>
      <c r="E37" s="41">
        <v>152703000</v>
      </c>
      <c r="F37" s="41">
        <v>164410000</v>
      </c>
      <c r="G37" s="41">
        <v>164410000</v>
      </c>
      <c r="H37" s="25"/>
      <c r="I37" s="25"/>
      <c r="J37" s="25"/>
      <c r="K37" s="25"/>
    </row>
    <row r="38" spans="1:11" ht="14.1" customHeight="1" x14ac:dyDescent="0.25">
      <c r="A38" s="25"/>
      <c r="B38" s="25"/>
      <c r="C38" s="40" t="s">
        <v>84</v>
      </c>
      <c r="D38" s="41">
        <v>0</v>
      </c>
      <c r="E38" s="41">
        <v>32264000</v>
      </c>
      <c r="F38" s="41">
        <v>32264000</v>
      </c>
      <c r="G38" s="41">
        <v>32264000</v>
      </c>
      <c r="H38" s="25"/>
      <c r="I38" s="25"/>
      <c r="J38" s="25"/>
      <c r="K38" s="25"/>
    </row>
    <row r="39" spans="1:11" ht="14.1" customHeight="1" x14ac:dyDescent="0.25">
      <c r="A39" s="25"/>
      <c r="B39" s="25"/>
      <c r="C39" s="40" t="s">
        <v>85</v>
      </c>
      <c r="D39" s="41">
        <v>0</v>
      </c>
      <c r="E39" s="41">
        <v>5385000</v>
      </c>
      <c r="F39" s="41">
        <v>5385000</v>
      </c>
      <c r="G39" s="41">
        <v>5385000</v>
      </c>
      <c r="H39" s="25"/>
      <c r="I39" s="25"/>
      <c r="J39" s="25"/>
      <c r="K39" s="25"/>
    </row>
    <row r="40" spans="1:11" ht="14.1" customHeight="1" x14ac:dyDescent="0.25">
      <c r="A40" s="25"/>
      <c r="B40" s="25"/>
      <c r="C40" s="40" t="s">
        <v>83</v>
      </c>
      <c r="D40" s="41">
        <v>0</v>
      </c>
      <c r="E40" s="41">
        <v>0</v>
      </c>
      <c r="F40" s="41">
        <v>0</v>
      </c>
      <c r="G40" s="41">
        <v>0</v>
      </c>
      <c r="H40" s="25"/>
      <c r="I40" s="25"/>
      <c r="J40" s="25"/>
      <c r="K40" s="25"/>
    </row>
    <row r="41" spans="1:11" ht="14.1" customHeight="1" x14ac:dyDescent="0.25">
      <c r="A41" s="25"/>
      <c r="B41" s="25"/>
      <c r="C41" s="40" t="s">
        <v>84</v>
      </c>
      <c r="D41" s="41">
        <v>0</v>
      </c>
      <c r="E41" s="41">
        <v>5385000</v>
      </c>
      <c r="F41" s="41">
        <v>5385000</v>
      </c>
      <c r="G41" s="41">
        <v>5385000</v>
      </c>
      <c r="H41" s="25"/>
      <c r="I41" s="25"/>
      <c r="J41" s="25"/>
      <c r="K41" s="25"/>
    </row>
    <row r="42" spans="1:11" ht="14.1" customHeight="1" x14ac:dyDescent="0.25">
      <c r="A42" s="25"/>
      <c r="B42" s="25"/>
      <c r="C42" s="40" t="s">
        <v>86</v>
      </c>
      <c r="D42" s="41">
        <v>0</v>
      </c>
      <c r="E42" s="41">
        <v>280980000</v>
      </c>
      <c r="F42" s="41">
        <v>20100000</v>
      </c>
      <c r="G42" s="41">
        <v>23300000</v>
      </c>
      <c r="H42" s="25"/>
      <c r="I42" s="25"/>
      <c r="J42" s="25"/>
      <c r="K42" s="25"/>
    </row>
    <row r="43" spans="1:11" ht="14.1" customHeight="1" x14ac:dyDescent="0.25">
      <c r="A43" s="25"/>
      <c r="B43" s="25"/>
      <c r="C43" s="40" t="s">
        <v>83</v>
      </c>
      <c r="D43" s="41">
        <v>0</v>
      </c>
      <c r="E43" s="41">
        <v>278980000</v>
      </c>
      <c r="F43" s="41">
        <v>18100000</v>
      </c>
      <c r="G43" s="41">
        <v>21300000</v>
      </c>
      <c r="H43" s="25"/>
      <c r="I43" s="25"/>
      <c r="J43" s="25"/>
      <c r="K43" s="25"/>
    </row>
    <row r="44" spans="1:11" ht="14.1" customHeight="1" x14ac:dyDescent="0.25">
      <c r="A44" s="25"/>
      <c r="B44" s="25"/>
      <c r="C44" s="40" t="s">
        <v>84</v>
      </c>
      <c r="D44" s="41">
        <v>0</v>
      </c>
      <c r="E44" s="41">
        <v>2000000</v>
      </c>
      <c r="F44" s="41">
        <v>2000000</v>
      </c>
      <c r="G44" s="41">
        <v>2000000</v>
      </c>
      <c r="H44" s="25"/>
      <c r="I44" s="25"/>
      <c r="J44" s="25"/>
      <c r="K44" s="25"/>
    </row>
    <row r="45" spans="1:11" ht="14.1" customHeight="1" x14ac:dyDescent="0.25">
      <c r="A45" s="25"/>
      <c r="B45" s="25"/>
      <c r="C45" s="40" t="s">
        <v>87</v>
      </c>
      <c r="D45" s="41">
        <v>0</v>
      </c>
      <c r="E45" s="41">
        <v>0</v>
      </c>
      <c r="F45" s="41">
        <v>0</v>
      </c>
      <c r="G45" s="41">
        <v>0</v>
      </c>
      <c r="H45" s="25"/>
      <c r="I45" s="25"/>
      <c r="J45" s="25"/>
      <c r="K45" s="25"/>
    </row>
    <row r="46" spans="1:11" ht="14.1" customHeight="1" x14ac:dyDescent="0.25">
      <c r="A46" s="25"/>
      <c r="B46" s="25"/>
      <c r="C46" s="40" t="s">
        <v>83</v>
      </c>
      <c r="D46" s="41">
        <v>0</v>
      </c>
      <c r="E46" s="41">
        <v>0</v>
      </c>
      <c r="F46" s="41">
        <v>0</v>
      </c>
      <c r="G46" s="41">
        <v>0</v>
      </c>
      <c r="H46" s="25"/>
      <c r="I46" s="25"/>
      <c r="J46" s="25"/>
      <c r="K46" s="25"/>
    </row>
    <row r="47" spans="1:11" ht="14.1" customHeight="1" x14ac:dyDescent="0.25">
      <c r="A47" s="25"/>
      <c r="B47" s="25"/>
      <c r="C47" s="40" t="s">
        <v>84</v>
      </c>
      <c r="D47" s="41">
        <v>0</v>
      </c>
      <c r="E47" s="41">
        <v>0</v>
      </c>
      <c r="F47" s="41">
        <v>0</v>
      </c>
      <c r="G47" s="41">
        <v>0</v>
      </c>
      <c r="H47" s="25"/>
      <c r="I47" s="25"/>
      <c r="J47" s="25"/>
      <c r="K47" s="25"/>
    </row>
    <row r="48" spans="1:11" ht="14.1" customHeight="1" x14ac:dyDescent="0.25">
      <c r="A48" s="25"/>
      <c r="B48" s="25"/>
      <c r="C48" s="40" t="s">
        <v>88</v>
      </c>
      <c r="D48" s="41">
        <v>0</v>
      </c>
      <c r="E48" s="41">
        <v>0</v>
      </c>
      <c r="F48" s="41">
        <v>0</v>
      </c>
      <c r="G48" s="41">
        <v>0</v>
      </c>
      <c r="H48" s="25"/>
      <c r="I48" s="25"/>
      <c r="J48" s="25"/>
      <c r="K48" s="25"/>
    </row>
    <row r="49" spans="1:11" ht="14.1" customHeight="1" x14ac:dyDescent="0.25">
      <c r="A49" s="25"/>
      <c r="B49" s="25"/>
      <c r="C49" s="40" t="s">
        <v>83</v>
      </c>
      <c r="D49" s="41">
        <v>0</v>
      </c>
      <c r="E49" s="41">
        <v>0</v>
      </c>
      <c r="F49" s="41">
        <v>0</v>
      </c>
      <c r="G49" s="41">
        <v>0</v>
      </c>
      <c r="H49" s="25"/>
      <c r="I49" s="25"/>
      <c r="J49" s="25"/>
      <c r="K49" s="25"/>
    </row>
    <row r="50" spans="1:11" ht="14.1" customHeight="1" x14ac:dyDescent="0.25">
      <c r="A50" s="25"/>
      <c r="B50" s="25"/>
      <c r="C50" s="40" t="s">
        <v>84</v>
      </c>
      <c r="D50" s="41">
        <v>0</v>
      </c>
      <c r="E50" s="41">
        <v>0</v>
      </c>
      <c r="F50" s="41">
        <v>0</v>
      </c>
      <c r="G50" s="41">
        <v>0</v>
      </c>
      <c r="H50" s="25"/>
      <c r="I50" s="25"/>
      <c r="J50" s="25"/>
      <c r="K50" s="25"/>
    </row>
    <row r="51" spans="1:11" ht="14.1" customHeight="1" x14ac:dyDescent="0.25">
      <c r="A51" s="25"/>
      <c r="B51" s="25"/>
      <c r="C51" s="40" t="s">
        <v>89</v>
      </c>
      <c r="D51" s="41">
        <v>0</v>
      </c>
      <c r="E51" s="41">
        <v>0</v>
      </c>
      <c r="F51" s="41">
        <v>0</v>
      </c>
      <c r="G51" s="41">
        <v>0</v>
      </c>
      <c r="H51" s="25"/>
      <c r="I51" s="25"/>
      <c r="J51" s="25"/>
      <c r="K51" s="25"/>
    </row>
    <row r="52" spans="1:11" ht="14.1" customHeight="1" x14ac:dyDescent="0.25">
      <c r="A52" s="25"/>
      <c r="B52" s="25"/>
      <c r="C52" s="40" t="s">
        <v>83</v>
      </c>
      <c r="D52" s="41">
        <v>0</v>
      </c>
      <c r="E52" s="41">
        <v>0</v>
      </c>
      <c r="F52" s="41">
        <v>0</v>
      </c>
      <c r="G52" s="41">
        <v>0</v>
      </c>
      <c r="H52" s="25"/>
      <c r="I52" s="25"/>
      <c r="J52" s="25"/>
      <c r="K52" s="25"/>
    </row>
    <row r="53" spans="1:11" ht="14.1" customHeight="1" x14ac:dyDescent="0.25">
      <c r="A53" s="25"/>
      <c r="B53" s="25"/>
      <c r="C53" s="40" t="s">
        <v>84</v>
      </c>
      <c r="D53" s="41">
        <v>0</v>
      </c>
      <c r="E53" s="41">
        <v>0</v>
      </c>
      <c r="F53" s="41">
        <v>0</v>
      </c>
      <c r="G53" s="41">
        <v>0</v>
      </c>
      <c r="H53" s="25"/>
      <c r="I53" s="25"/>
      <c r="J53" s="25"/>
      <c r="K53" s="25"/>
    </row>
    <row r="54" spans="1:11" ht="14.1" customHeight="1" x14ac:dyDescent="0.25">
      <c r="A54" s="25"/>
      <c r="B54" s="25"/>
      <c r="C54" s="40" t="s">
        <v>90</v>
      </c>
      <c r="D54" s="41">
        <v>0</v>
      </c>
      <c r="E54" s="41">
        <v>0</v>
      </c>
      <c r="F54" s="41">
        <v>0</v>
      </c>
      <c r="G54" s="41">
        <v>0</v>
      </c>
      <c r="H54" s="25"/>
      <c r="I54" s="25"/>
      <c r="J54" s="25"/>
      <c r="K54" s="25"/>
    </row>
    <row r="55" spans="1:11" ht="14.1" customHeight="1" x14ac:dyDescent="0.25">
      <c r="A55" s="25"/>
      <c r="B55" s="25"/>
      <c r="C55" s="40" t="s">
        <v>83</v>
      </c>
      <c r="D55" s="41">
        <v>0</v>
      </c>
      <c r="E55" s="41">
        <v>0</v>
      </c>
      <c r="F55" s="41">
        <v>0</v>
      </c>
      <c r="G55" s="41">
        <v>0</v>
      </c>
      <c r="H55" s="25"/>
      <c r="I55" s="25"/>
      <c r="J55" s="25"/>
      <c r="K55" s="25"/>
    </row>
    <row r="56" spans="1:11" ht="14.1" customHeight="1" x14ac:dyDescent="0.25">
      <c r="A56" s="25"/>
      <c r="B56" s="25"/>
      <c r="C56" s="40" t="s">
        <v>84</v>
      </c>
      <c r="D56" s="41">
        <v>0</v>
      </c>
      <c r="E56" s="41">
        <v>0</v>
      </c>
      <c r="F56" s="41">
        <v>0</v>
      </c>
      <c r="G56" s="41">
        <v>0</v>
      </c>
      <c r="H56" s="25"/>
      <c r="I56" s="25"/>
      <c r="J56" s="25"/>
      <c r="K56" s="25"/>
    </row>
    <row r="57" spans="1:11" ht="14.1" customHeight="1" x14ac:dyDescent="0.25">
      <c r="A57" s="25"/>
      <c r="B57" s="25"/>
      <c r="C57" s="40" t="s">
        <v>91</v>
      </c>
      <c r="D57" s="41">
        <v>0</v>
      </c>
      <c r="E57" s="41">
        <v>0</v>
      </c>
      <c r="F57" s="41">
        <v>0</v>
      </c>
      <c r="G57" s="41">
        <v>0</v>
      </c>
      <c r="H57" s="25"/>
      <c r="I57" s="25"/>
      <c r="J57" s="25"/>
      <c r="K57" s="25"/>
    </row>
    <row r="58" spans="1:11" ht="14.1" customHeight="1" x14ac:dyDescent="0.25">
      <c r="A58" s="25"/>
      <c r="B58" s="25"/>
      <c r="C58" s="40" t="s">
        <v>83</v>
      </c>
      <c r="D58" s="41">
        <v>0</v>
      </c>
      <c r="E58" s="41">
        <v>0</v>
      </c>
      <c r="F58" s="41">
        <v>0</v>
      </c>
      <c r="G58" s="41">
        <v>0</v>
      </c>
      <c r="H58" s="25"/>
      <c r="I58" s="25"/>
      <c r="J58" s="25"/>
      <c r="K58" s="25"/>
    </row>
    <row r="59" spans="1:11" ht="14.1" customHeight="1" x14ac:dyDescent="0.25">
      <c r="A59" s="25"/>
      <c r="B59" s="25"/>
      <c r="C59" s="40" t="s">
        <v>92</v>
      </c>
      <c r="D59" s="41">
        <v>0</v>
      </c>
      <c r="E59" s="41">
        <v>0</v>
      </c>
      <c r="F59" s="41">
        <v>0</v>
      </c>
      <c r="G59" s="41">
        <v>0</v>
      </c>
      <c r="H59" s="25"/>
      <c r="I59" s="25"/>
      <c r="J59" s="25"/>
      <c r="K59" s="25"/>
    </row>
    <row r="60" spans="1:11" ht="14.1" customHeight="1" x14ac:dyDescent="0.25">
      <c r="A60" s="25"/>
      <c r="B60" s="25"/>
      <c r="C60" s="40" t="s">
        <v>93</v>
      </c>
      <c r="D60" s="41">
        <v>0</v>
      </c>
      <c r="E60" s="41">
        <v>0</v>
      </c>
      <c r="F60" s="41">
        <v>0</v>
      </c>
      <c r="G60" s="41">
        <v>0</v>
      </c>
      <c r="H60" s="25"/>
      <c r="I60" s="25"/>
      <c r="J60" s="25"/>
      <c r="K60" s="25"/>
    </row>
    <row r="61" spans="1:11" ht="14.1" customHeight="1" x14ac:dyDescent="0.25">
      <c r="A61" s="25"/>
      <c r="B61" s="25"/>
      <c r="C61" s="40" t="s">
        <v>94</v>
      </c>
      <c r="D61" s="41">
        <v>0</v>
      </c>
      <c r="E61" s="41">
        <v>0</v>
      </c>
      <c r="F61" s="41">
        <v>0</v>
      </c>
      <c r="G61" s="41">
        <v>0</v>
      </c>
      <c r="H61" s="25"/>
      <c r="I61" s="25"/>
      <c r="J61" s="25"/>
      <c r="K61" s="25"/>
    </row>
    <row r="62" spans="1:11" ht="14.1" customHeight="1" x14ac:dyDescent="0.25">
      <c r="A62" s="25"/>
      <c r="B62" s="25"/>
      <c r="C62" s="40" t="s">
        <v>95</v>
      </c>
      <c r="D62" s="41">
        <v>0</v>
      </c>
      <c r="E62" s="41">
        <v>0</v>
      </c>
      <c r="F62" s="41">
        <v>0</v>
      </c>
      <c r="G62" s="41">
        <v>0</v>
      </c>
      <c r="H62" s="25"/>
      <c r="I62" s="25"/>
      <c r="J62" s="25"/>
      <c r="K62" s="25"/>
    </row>
    <row r="63" spans="1:11" ht="14.1" customHeight="1" x14ac:dyDescent="0.25">
      <c r="A63" s="25"/>
      <c r="B63" s="25"/>
      <c r="C63" s="40" t="s">
        <v>96</v>
      </c>
      <c r="D63" s="41">
        <v>0</v>
      </c>
      <c r="E63" s="41">
        <v>0</v>
      </c>
      <c r="F63" s="41">
        <v>0</v>
      </c>
      <c r="G63" s="41">
        <v>0</v>
      </c>
      <c r="H63" s="25"/>
      <c r="I63" s="25"/>
      <c r="J63" s="25"/>
      <c r="K63" s="25"/>
    </row>
    <row r="64" spans="1:11" ht="14.1" customHeight="1" x14ac:dyDescent="0.25">
      <c r="A64" s="25"/>
      <c r="B64" s="25"/>
      <c r="C64" s="40" t="s">
        <v>83</v>
      </c>
      <c r="D64" s="41">
        <v>0</v>
      </c>
      <c r="E64" s="41">
        <v>0</v>
      </c>
      <c r="F64" s="41">
        <v>0</v>
      </c>
      <c r="G64" s="41">
        <v>0</v>
      </c>
      <c r="H64" s="25"/>
      <c r="I64" s="25"/>
      <c r="J64" s="25"/>
      <c r="K64" s="25"/>
    </row>
    <row r="65" spans="1:11" ht="14.1" customHeight="1" x14ac:dyDescent="0.25">
      <c r="A65" s="25"/>
      <c r="B65" s="25"/>
      <c r="C65" s="40" t="s">
        <v>92</v>
      </c>
      <c r="D65" s="41">
        <v>0</v>
      </c>
      <c r="E65" s="41">
        <v>0</v>
      </c>
      <c r="F65" s="41">
        <v>0</v>
      </c>
      <c r="G65" s="41">
        <v>0</v>
      </c>
      <c r="H65" s="25"/>
      <c r="I65" s="25"/>
      <c r="J65" s="25"/>
      <c r="K65" s="25"/>
    </row>
    <row r="66" spans="1:11" ht="14.1" customHeight="1" x14ac:dyDescent="0.25">
      <c r="A66" s="25"/>
      <c r="B66" s="25"/>
      <c r="C66" s="40" t="s">
        <v>93</v>
      </c>
      <c r="D66" s="41">
        <v>0</v>
      </c>
      <c r="E66" s="41">
        <v>0</v>
      </c>
      <c r="F66" s="41">
        <v>0</v>
      </c>
      <c r="G66" s="41">
        <v>0</v>
      </c>
      <c r="H66" s="25"/>
      <c r="I66" s="25"/>
      <c r="J66" s="25"/>
      <c r="K66" s="25"/>
    </row>
    <row r="67" spans="1:11" ht="14.1" customHeight="1" x14ac:dyDescent="0.25">
      <c r="A67" s="25"/>
      <c r="B67" s="25"/>
      <c r="C67" s="40" t="s">
        <v>94</v>
      </c>
      <c r="D67" s="41">
        <v>0</v>
      </c>
      <c r="E67" s="41">
        <v>0</v>
      </c>
      <c r="F67" s="41">
        <v>0</v>
      </c>
      <c r="G67" s="41">
        <v>0</v>
      </c>
      <c r="H67" s="25"/>
      <c r="I67" s="25"/>
      <c r="J67" s="25"/>
      <c r="K67" s="25"/>
    </row>
    <row r="68" spans="1:11" ht="14.1" customHeight="1" x14ac:dyDescent="0.25">
      <c r="A68" s="25"/>
      <c r="B68" s="25"/>
      <c r="C68" s="40" t="s">
        <v>95</v>
      </c>
      <c r="D68" s="41">
        <v>0</v>
      </c>
      <c r="E68" s="41">
        <v>0</v>
      </c>
      <c r="F68" s="41">
        <v>0</v>
      </c>
      <c r="G68" s="41">
        <v>0</v>
      </c>
      <c r="H68" s="25"/>
      <c r="I68" s="25"/>
      <c r="J68" s="25"/>
      <c r="K68" s="25"/>
    </row>
    <row r="69" spans="1:11" ht="14.1" customHeight="1" x14ac:dyDescent="0.25">
      <c r="A69" s="25"/>
      <c r="B69" s="25"/>
      <c r="C69" s="40" t="s">
        <v>97</v>
      </c>
      <c r="D69" s="41">
        <v>0</v>
      </c>
      <c r="E69" s="41">
        <v>0</v>
      </c>
      <c r="F69" s="41">
        <v>0</v>
      </c>
      <c r="G69" s="41">
        <v>0</v>
      </c>
      <c r="H69" s="25"/>
      <c r="I69" s="25"/>
      <c r="J69" s="25"/>
      <c r="K69" s="25"/>
    </row>
    <row r="70" spans="1:11" ht="14.1" customHeight="1" x14ac:dyDescent="0.25">
      <c r="A70" s="25"/>
      <c r="B70" s="25"/>
      <c r="C70" s="40" t="s">
        <v>83</v>
      </c>
      <c r="D70" s="41">
        <v>0</v>
      </c>
      <c r="E70" s="41">
        <v>0</v>
      </c>
      <c r="F70" s="41">
        <v>0</v>
      </c>
      <c r="G70" s="41">
        <v>0</v>
      </c>
      <c r="H70" s="25"/>
      <c r="I70" s="25"/>
      <c r="J70" s="25"/>
      <c r="K70" s="25"/>
    </row>
    <row r="71" spans="1:11" ht="14.1" customHeight="1" x14ac:dyDescent="0.25">
      <c r="A71" s="25"/>
      <c r="B71" s="25"/>
      <c r="C71" s="40" t="s">
        <v>92</v>
      </c>
      <c r="D71" s="41">
        <v>0</v>
      </c>
      <c r="E71" s="41">
        <v>0</v>
      </c>
      <c r="F71" s="41">
        <v>0</v>
      </c>
      <c r="G71" s="41">
        <v>0</v>
      </c>
      <c r="H71" s="25"/>
      <c r="I71" s="25"/>
      <c r="J71" s="25"/>
      <c r="K71" s="25"/>
    </row>
    <row r="72" spans="1:11" ht="14.1" customHeight="1" x14ac:dyDescent="0.25">
      <c r="A72" s="25"/>
      <c r="B72" s="25"/>
      <c r="C72" s="40" t="s">
        <v>93</v>
      </c>
      <c r="D72" s="41">
        <v>0</v>
      </c>
      <c r="E72" s="41">
        <v>0</v>
      </c>
      <c r="F72" s="41">
        <v>0</v>
      </c>
      <c r="G72" s="41">
        <v>0</v>
      </c>
      <c r="H72" s="25"/>
      <c r="I72" s="25"/>
      <c r="J72" s="25"/>
      <c r="K72" s="25"/>
    </row>
    <row r="73" spans="1:11" ht="14.1" customHeight="1" x14ac:dyDescent="0.25">
      <c r="A73" s="25"/>
      <c r="B73" s="25"/>
      <c r="C73" s="40" t="s">
        <v>94</v>
      </c>
      <c r="D73" s="41">
        <v>0</v>
      </c>
      <c r="E73" s="41">
        <v>0</v>
      </c>
      <c r="F73" s="41">
        <v>0</v>
      </c>
      <c r="G73" s="41">
        <v>0</v>
      </c>
      <c r="H73" s="25"/>
      <c r="I73" s="25"/>
      <c r="J73" s="25"/>
      <c r="K73" s="25"/>
    </row>
    <row r="74" spans="1:11" ht="14.1" customHeight="1" x14ac:dyDescent="0.25">
      <c r="A74" s="25"/>
      <c r="B74" s="25"/>
      <c r="C74" s="40" t="s">
        <v>95</v>
      </c>
      <c r="D74" s="41">
        <v>0</v>
      </c>
      <c r="E74" s="41">
        <v>0</v>
      </c>
      <c r="F74" s="41">
        <v>0</v>
      </c>
      <c r="G74" s="41">
        <v>0</v>
      </c>
      <c r="H74" s="25"/>
      <c r="I74" s="25"/>
      <c r="J74" s="25"/>
      <c r="K74" s="25"/>
    </row>
    <row r="75" spans="1:11" ht="14.1" customHeight="1" x14ac:dyDescent="0.25">
      <c r="A75" s="25"/>
      <c r="B75" s="25"/>
      <c r="C75" s="40" t="s">
        <v>98</v>
      </c>
      <c r="D75" s="41">
        <v>0</v>
      </c>
      <c r="E75" s="41">
        <v>0</v>
      </c>
      <c r="F75" s="41">
        <v>0</v>
      </c>
      <c r="G75" s="41">
        <v>0</v>
      </c>
      <c r="H75" s="25"/>
      <c r="I75" s="25"/>
      <c r="J75" s="25"/>
      <c r="K75" s="25"/>
    </row>
    <row r="76" spans="1:11" ht="14.1" customHeight="1" x14ac:dyDescent="0.25">
      <c r="A76" s="25"/>
      <c r="B76" s="25"/>
      <c r="C76" s="40" t="s">
        <v>99</v>
      </c>
      <c r="D76" s="41">
        <v>0</v>
      </c>
      <c r="E76" s="41">
        <v>0</v>
      </c>
      <c r="F76" s="41">
        <v>0</v>
      </c>
      <c r="G76" s="41">
        <v>0</v>
      </c>
      <c r="H76" s="25"/>
      <c r="I76" s="25"/>
      <c r="J76" s="25"/>
      <c r="K76" s="25"/>
    </row>
    <row r="77" spans="1:11" ht="14.1" customHeight="1" x14ac:dyDescent="0.25">
      <c r="A77" s="25"/>
      <c r="B77" s="25"/>
      <c r="C77" s="36" t="s">
        <v>100</v>
      </c>
      <c r="D77" s="41">
        <v>0</v>
      </c>
      <c r="E77" s="41">
        <v>471332000</v>
      </c>
      <c r="F77" s="41">
        <v>222159000</v>
      </c>
      <c r="G77" s="41">
        <v>225359000</v>
      </c>
      <c r="H77" s="25"/>
      <c r="I77" s="25"/>
      <c r="J77" s="25"/>
      <c r="K77" s="25"/>
    </row>
    <row r="78" spans="1:11" ht="14.1" customHeight="1" x14ac:dyDescent="0.25">
      <c r="A78" s="25"/>
      <c r="B78" s="25"/>
      <c r="C78" s="1585" t="s">
        <v>101</v>
      </c>
      <c r="D78" s="1586"/>
      <c r="E78" s="1586"/>
      <c r="F78" s="1586"/>
      <c r="G78" s="1586"/>
      <c r="H78" s="25"/>
      <c r="I78" s="25"/>
      <c r="J78" s="25"/>
      <c r="K78" s="25"/>
    </row>
    <row r="79" spans="1:11" ht="14.1" customHeight="1" x14ac:dyDescent="0.25">
      <c r="A79" s="25"/>
      <c r="B79" s="25"/>
      <c r="C79" s="29" t="s">
        <v>592</v>
      </c>
      <c r="D79" s="1585" t="s">
        <v>593</v>
      </c>
      <c r="E79" s="1586"/>
      <c r="F79" s="1586"/>
      <c r="G79" s="1586"/>
      <c r="H79" s="25"/>
      <c r="I79" s="25"/>
      <c r="J79" s="25"/>
      <c r="K79" s="25"/>
    </row>
    <row r="80" spans="1:11" ht="18" customHeight="1" x14ac:dyDescent="0.25">
      <c r="A80" s="25"/>
      <c r="B80" s="25"/>
      <c r="C80" s="30" t="s">
        <v>50</v>
      </c>
      <c r="D80" s="1575" t="s">
        <v>594</v>
      </c>
      <c r="E80" s="1576"/>
      <c r="F80" s="1576"/>
      <c r="G80" s="1576"/>
      <c r="H80" s="25"/>
      <c r="I80" s="25"/>
      <c r="J80" s="25"/>
      <c r="K80" s="25"/>
    </row>
    <row r="81" spans="1:11" ht="18" customHeight="1" x14ac:dyDescent="0.25">
      <c r="A81" s="25"/>
      <c r="B81" s="25"/>
      <c r="C81" s="31" t="s">
        <v>52</v>
      </c>
      <c r="D81" s="1587" t="s">
        <v>595</v>
      </c>
      <c r="E81" s="1588"/>
      <c r="F81" s="1588"/>
      <c r="G81" s="1588"/>
      <c r="H81" s="25"/>
      <c r="I81" s="25"/>
      <c r="J81" s="25"/>
      <c r="K81" s="25"/>
    </row>
    <row r="82" spans="1:11" ht="18" customHeight="1" x14ac:dyDescent="0.25">
      <c r="A82" s="25"/>
      <c r="B82" s="25"/>
      <c r="C82" s="31" t="s">
        <v>54</v>
      </c>
      <c r="D82" s="1587" t="s">
        <v>209</v>
      </c>
      <c r="E82" s="1588"/>
      <c r="F82" s="1588"/>
      <c r="G82" s="1588"/>
      <c r="H82" s="25"/>
      <c r="I82" s="25"/>
      <c r="J82" s="25"/>
      <c r="K82" s="25"/>
    </row>
    <row r="83" spans="1:11" ht="15" customHeight="1" x14ac:dyDescent="0.25">
      <c r="A83" s="25"/>
      <c r="B83" s="25"/>
      <c r="C83" s="32"/>
      <c r="D83" s="33">
        <v>2023</v>
      </c>
      <c r="E83" s="33">
        <v>2024</v>
      </c>
      <c r="F83" s="33">
        <v>2025</v>
      </c>
      <c r="G83" s="33">
        <v>2026</v>
      </c>
      <c r="H83" s="25"/>
      <c r="I83" s="25"/>
      <c r="J83" s="25"/>
      <c r="K83" s="25"/>
    </row>
    <row r="84" spans="1:11" ht="15" customHeight="1" x14ac:dyDescent="0.25">
      <c r="A84" s="25"/>
      <c r="B84" s="25"/>
      <c r="C84" s="34"/>
      <c r="D84" s="35" t="s">
        <v>17</v>
      </c>
      <c r="E84" s="35" t="s">
        <v>18</v>
      </c>
      <c r="F84" s="35" t="s">
        <v>18</v>
      </c>
      <c r="G84" s="35" t="s">
        <v>18</v>
      </c>
      <c r="H84" s="25"/>
      <c r="I84" s="25"/>
      <c r="J84" s="25"/>
      <c r="K84" s="25"/>
    </row>
    <row r="85" spans="1:11" ht="14.1" customHeight="1" x14ac:dyDescent="0.25">
      <c r="A85" s="25"/>
      <c r="B85" s="25"/>
      <c r="C85" s="38" t="s">
        <v>56</v>
      </c>
      <c r="D85" s="39" t="s">
        <v>210</v>
      </c>
      <c r="E85" s="39" t="s">
        <v>334</v>
      </c>
      <c r="F85" s="39" t="s">
        <v>487</v>
      </c>
      <c r="G85" s="39" t="s">
        <v>141</v>
      </c>
      <c r="H85" s="25"/>
      <c r="I85" s="25"/>
      <c r="J85" s="25"/>
      <c r="K85" s="25"/>
    </row>
    <row r="86" spans="1:11" ht="14.1" customHeight="1" x14ac:dyDescent="0.25">
      <c r="A86" s="25"/>
      <c r="B86" s="25"/>
      <c r="C86" s="38" t="s">
        <v>59</v>
      </c>
      <c r="D86" s="39" t="s">
        <v>596</v>
      </c>
      <c r="E86" s="39" t="s">
        <v>597</v>
      </c>
      <c r="F86" s="39" t="s">
        <v>598</v>
      </c>
      <c r="G86" s="39" t="s">
        <v>598</v>
      </c>
      <c r="H86" s="25"/>
      <c r="I86" s="25"/>
      <c r="J86" s="25"/>
      <c r="K86" s="25"/>
    </row>
    <row r="87" spans="1:11" ht="14.1" customHeight="1" x14ac:dyDescent="0.25">
      <c r="A87" s="25"/>
      <c r="B87" s="25"/>
      <c r="C87" s="38" t="s">
        <v>63</v>
      </c>
      <c r="D87" s="39" t="s">
        <v>599</v>
      </c>
      <c r="E87" s="39" t="s">
        <v>600</v>
      </c>
      <c r="F87" s="39" t="s">
        <v>601</v>
      </c>
      <c r="G87" s="39" t="s">
        <v>602</v>
      </c>
      <c r="H87" s="25"/>
      <c r="I87" s="25"/>
      <c r="J87" s="25"/>
      <c r="K87" s="25"/>
    </row>
    <row r="88" spans="1:11" ht="14.1" customHeight="1" x14ac:dyDescent="0.25">
      <c r="A88" s="25"/>
      <c r="B88" s="25"/>
      <c r="C88" s="38" t="s">
        <v>68</v>
      </c>
      <c r="D88" s="39" t="s">
        <v>69</v>
      </c>
      <c r="E88" s="39" t="s">
        <v>603</v>
      </c>
      <c r="F88" s="39" t="s">
        <v>604</v>
      </c>
      <c r="G88" s="39" t="s">
        <v>605</v>
      </c>
      <c r="H88" s="25"/>
      <c r="I88" s="25"/>
      <c r="J88" s="25"/>
      <c r="K88" s="25"/>
    </row>
    <row r="89" spans="1:11" ht="14.1" customHeight="1" x14ac:dyDescent="0.25">
      <c r="A89" s="25"/>
      <c r="B89" s="25"/>
      <c r="C89" s="38" t="s">
        <v>73</v>
      </c>
      <c r="D89" s="39" t="s">
        <v>69</v>
      </c>
      <c r="E89" s="39" t="s">
        <v>606</v>
      </c>
      <c r="F89" s="39" t="s">
        <v>607</v>
      </c>
      <c r="G89" s="39" t="s">
        <v>75</v>
      </c>
      <c r="H89" s="25"/>
      <c r="I89" s="25"/>
      <c r="J89" s="25"/>
      <c r="K89" s="25"/>
    </row>
    <row r="90" spans="1:11" ht="14.1" customHeight="1" x14ac:dyDescent="0.25">
      <c r="A90" s="25"/>
      <c r="B90" s="25"/>
      <c r="C90" s="38" t="s">
        <v>77</v>
      </c>
      <c r="D90" s="39" t="s">
        <v>69</v>
      </c>
      <c r="E90" s="39" t="s">
        <v>608</v>
      </c>
      <c r="F90" s="39" t="s">
        <v>609</v>
      </c>
      <c r="G90" s="39" t="s">
        <v>610</v>
      </c>
      <c r="H90" s="25"/>
      <c r="I90" s="25"/>
      <c r="J90" s="25"/>
      <c r="K90" s="25"/>
    </row>
    <row r="91" spans="1:11" ht="14.1" customHeight="1" x14ac:dyDescent="0.25">
      <c r="A91" s="25"/>
      <c r="B91" s="25"/>
      <c r="C91" s="1589" t="s">
        <v>81</v>
      </c>
      <c r="D91" s="1590"/>
      <c r="E91" s="1590"/>
      <c r="F91" s="1590"/>
      <c r="G91" s="1590"/>
      <c r="H91" s="25"/>
      <c r="I91" s="25"/>
      <c r="J91" s="25"/>
      <c r="K91" s="25"/>
    </row>
    <row r="92" spans="1:11" ht="14.1" customHeight="1" x14ac:dyDescent="0.25">
      <c r="A92" s="25"/>
      <c r="B92" s="25"/>
      <c r="C92" s="32"/>
      <c r="D92" s="33">
        <v>2023</v>
      </c>
      <c r="E92" s="33">
        <v>2024</v>
      </c>
      <c r="F92" s="33">
        <v>2025</v>
      </c>
      <c r="G92" s="33">
        <v>2026</v>
      </c>
      <c r="H92" s="25"/>
      <c r="I92" s="25"/>
      <c r="J92" s="25"/>
      <c r="K92" s="25"/>
    </row>
    <row r="93" spans="1:11" ht="14.1" customHeight="1" x14ac:dyDescent="0.25">
      <c r="A93" s="25"/>
      <c r="B93" s="25"/>
      <c r="C93" s="34"/>
      <c r="D93" s="35" t="s">
        <v>17</v>
      </c>
      <c r="E93" s="35" t="s">
        <v>18</v>
      </c>
      <c r="F93" s="35" t="s">
        <v>18</v>
      </c>
      <c r="G93" s="35" t="s">
        <v>18</v>
      </c>
      <c r="H93" s="25"/>
      <c r="I93" s="25"/>
      <c r="J93" s="25"/>
      <c r="K93" s="25"/>
    </row>
    <row r="94" spans="1:11" ht="14.1" customHeight="1" x14ac:dyDescent="0.25">
      <c r="A94" s="25"/>
      <c r="B94" s="25"/>
      <c r="C94" s="40" t="s">
        <v>82</v>
      </c>
      <c r="D94" s="41">
        <v>0</v>
      </c>
      <c r="E94" s="41">
        <v>0</v>
      </c>
      <c r="F94" s="41">
        <v>0</v>
      </c>
      <c r="G94" s="41">
        <v>0</v>
      </c>
      <c r="H94" s="25"/>
      <c r="I94" s="25"/>
      <c r="J94" s="25"/>
      <c r="K94" s="25"/>
    </row>
    <row r="95" spans="1:11" ht="14.1" customHeight="1" x14ac:dyDescent="0.25">
      <c r="A95" s="25"/>
      <c r="B95" s="25"/>
      <c r="C95" s="40" t="s">
        <v>83</v>
      </c>
      <c r="D95" s="41">
        <v>0</v>
      </c>
      <c r="E95" s="41">
        <v>0</v>
      </c>
      <c r="F95" s="41">
        <v>0</v>
      </c>
      <c r="G95" s="41">
        <v>0</v>
      </c>
      <c r="H95" s="25"/>
      <c r="I95" s="25"/>
      <c r="J95" s="25"/>
      <c r="K95" s="25"/>
    </row>
    <row r="96" spans="1:11" ht="14.1" customHeight="1" x14ac:dyDescent="0.25">
      <c r="A96" s="25"/>
      <c r="B96" s="25"/>
      <c r="C96" s="40" t="s">
        <v>84</v>
      </c>
      <c r="D96" s="41">
        <v>0</v>
      </c>
      <c r="E96" s="41">
        <v>0</v>
      </c>
      <c r="F96" s="41">
        <v>0</v>
      </c>
      <c r="G96" s="41">
        <v>0</v>
      </c>
      <c r="H96" s="25"/>
      <c r="I96" s="25"/>
      <c r="J96" s="25"/>
      <c r="K96" s="25"/>
    </row>
    <row r="97" spans="1:11" ht="14.1" customHeight="1" x14ac:dyDescent="0.25">
      <c r="A97" s="25"/>
      <c r="B97" s="25"/>
      <c r="C97" s="40" t="s">
        <v>85</v>
      </c>
      <c r="D97" s="41">
        <v>0</v>
      </c>
      <c r="E97" s="41">
        <v>0</v>
      </c>
      <c r="F97" s="41">
        <v>0</v>
      </c>
      <c r="G97" s="41">
        <v>0</v>
      </c>
      <c r="H97" s="25"/>
      <c r="I97" s="25"/>
      <c r="J97" s="25"/>
      <c r="K97" s="25"/>
    </row>
    <row r="98" spans="1:11" ht="14.1" customHeight="1" x14ac:dyDescent="0.25">
      <c r="A98" s="25"/>
      <c r="B98" s="25"/>
      <c r="C98" s="40" t="s">
        <v>83</v>
      </c>
      <c r="D98" s="41">
        <v>0</v>
      </c>
      <c r="E98" s="41">
        <v>0</v>
      </c>
      <c r="F98" s="41">
        <v>0</v>
      </c>
      <c r="G98" s="41">
        <v>0</v>
      </c>
      <c r="H98" s="25"/>
      <c r="I98" s="25"/>
      <c r="J98" s="25"/>
      <c r="K98" s="25"/>
    </row>
    <row r="99" spans="1:11" ht="14.1" customHeight="1" x14ac:dyDescent="0.25">
      <c r="A99" s="25"/>
      <c r="B99" s="25"/>
      <c r="C99" s="40" t="s">
        <v>84</v>
      </c>
      <c r="D99" s="41">
        <v>0</v>
      </c>
      <c r="E99" s="41">
        <v>0</v>
      </c>
      <c r="F99" s="41">
        <v>0</v>
      </c>
      <c r="G99" s="41">
        <v>0</v>
      </c>
      <c r="H99" s="25"/>
      <c r="I99" s="25"/>
      <c r="J99" s="25"/>
      <c r="K99" s="25"/>
    </row>
    <row r="100" spans="1:11" ht="14.1" customHeight="1" x14ac:dyDescent="0.25">
      <c r="A100" s="25"/>
      <c r="B100" s="25"/>
      <c r="C100" s="40" t="s">
        <v>86</v>
      </c>
      <c r="D100" s="41">
        <v>0</v>
      </c>
      <c r="E100" s="41">
        <v>0</v>
      </c>
      <c r="F100" s="41">
        <v>0</v>
      </c>
      <c r="G100" s="41">
        <v>0</v>
      </c>
      <c r="H100" s="25"/>
      <c r="I100" s="25"/>
      <c r="J100" s="25"/>
      <c r="K100" s="25"/>
    </row>
    <row r="101" spans="1:11" ht="14.1" customHeight="1" x14ac:dyDescent="0.25">
      <c r="A101" s="25"/>
      <c r="B101" s="25"/>
      <c r="C101" s="40" t="s">
        <v>83</v>
      </c>
      <c r="D101" s="41">
        <v>0</v>
      </c>
      <c r="E101" s="41">
        <v>0</v>
      </c>
      <c r="F101" s="41">
        <v>0</v>
      </c>
      <c r="G101" s="41">
        <v>0</v>
      </c>
      <c r="H101" s="25"/>
      <c r="I101" s="25"/>
      <c r="J101" s="25"/>
      <c r="K101" s="25"/>
    </row>
    <row r="102" spans="1:11" ht="14.1" customHeight="1" x14ac:dyDescent="0.25">
      <c r="A102" s="25"/>
      <c r="B102" s="25"/>
      <c r="C102" s="40" t="s">
        <v>84</v>
      </c>
      <c r="D102" s="41">
        <v>0</v>
      </c>
      <c r="E102" s="41">
        <v>0</v>
      </c>
      <c r="F102" s="41">
        <v>0</v>
      </c>
      <c r="G102" s="41">
        <v>0</v>
      </c>
      <c r="H102" s="25"/>
      <c r="I102" s="25"/>
      <c r="J102" s="25"/>
      <c r="K102" s="25"/>
    </row>
    <row r="103" spans="1:11" ht="14.1" customHeight="1" x14ac:dyDescent="0.25">
      <c r="A103" s="25"/>
      <c r="B103" s="25"/>
      <c r="C103" s="40" t="s">
        <v>87</v>
      </c>
      <c r="D103" s="41">
        <v>0</v>
      </c>
      <c r="E103" s="41">
        <v>0</v>
      </c>
      <c r="F103" s="41">
        <v>0</v>
      </c>
      <c r="G103" s="41">
        <v>0</v>
      </c>
      <c r="H103" s="25"/>
      <c r="I103" s="25"/>
      <c r="J103" s="25"/>
      <c r="K103" s="25"/>
    </row>
    <row r="104" spans="1:11" ht="14.1" customHeight="1" x14ac:dyDescent="0.25">
      <c r="A104" s="25"/>
      <c r="B104" s="25"/>
      <c r="C104" s="40" t="s">
        <v>83</v>
      </c>
      <c r="D104" s="41">
        <v>0</v>
      </c>
      <c r="E104" s="41">
        <v>0</v>
      </c>
      <c r="F104" s="41">
        <v>0</v>
      </c>
      <c r="G104" s="41">
        <v>0</v>
      </c>
      <c r="H104" s="25"/>
      <c r="I104" s="25"/>
      <c r="J104" s="25"/>
      <c r="K104" s="25"/>
    </row>
    <row r="105" spans="1:11" ht="14.1" customHeight="1" x14ac:dyDescent="0.25">
      <c r="A105" s="25"/>
      <c r="B105" s="25"/>
      <c r="C105" s="40" t="s">
        <v>84</v>
      </c>
      <c r="D105" s="41">
        <v>0</v>
      </c>
      <c r="E105" s="41">
        <v>0</v>
      </c>
      <c r="F105" s="41">
        <v>0</v>
      </c>
      <c r="G105" s="41">
        <v>0</v>
      </c>
      <c r="H105" s="25"/>
      <c r="I105" s="25"/>
      <c r="J105" s="25"/>
      <c r="K105" s="25"/>
    </row>
    <row r="106" spans="1:11" ht="14.1" customHeight="1" x14ac:dyDescent="0.25">
      <c r="A106" s="25"/>
      <c r="B106" s="25"/>
      <c r="C106" s="40" t="s">
        <v>88</v>
      </c>
      <c r="D106" s="41">
        <v>0</v>
      </c>
      <c r="E106" s="41">
        <v>0</v>
      </c>
      <c r="F106" s="41">
        <v>0</v>
      </c>
      <c r="G106" s="41">
        <v>0</v>
      </c>
      <c r="H106" s="25"/>
      <c r="I106" s="25"/>
      <c r="J106" s="25"/>
      <c r="K106" s="25"/>
    </row>
    <row r="107" spans="1:11" ht="14.1" customHeight="1" x14ac:dyDescent="0.25">
      <c r="A107" s="25"/>
      <c r="B107" s="25"/>
      <c r="C107" s="40" t="s">
        <v>83</v>
      </c>
      <c r="D107" s="41">
        <v>0</v>
      </c>
      <c r="E107" s="41">
        <v>0</v>
      </c>
      <c r="F107" s="41">
        <v>0</v>
      </c>
      <c r="G107" s="41">
        <v>0</v>
      </c>
      <c r="H107" s="25"/>
      <c r="I107" s="25"/>
      <c r="J107" s="25"/>
      <c r="K107" s="25"/>
    </row>
    <row r="108" spans="1:11" ht="14.1" customHeight="1" x14ac:dyDescent="0.25">
      <c r="A108" s="25"/>
      <c r="B108" s="25"/>
      <c r="C108" s="40" t="s">
        <v>84</v>
      </c>
      <c r="D108" s="41">
        <v>0</v>
      </c>
      <c r="E108" s="41">
        <v>0</v>
      </c>
      <c r="F108" s="41">
        <v>0</v>
      </c>
      <c r="G108" s="41">
        <v>0</v>
      </c>
      <c r="H108" s="25"/>
      <c r="I108" s="25"/>
      <c r="J108" s="25"/>
      <c r="K108" s="25"/>
    </row>
    <row r="109" spans="1:11" ht="14.1" customHeight="1" x14ac:dyDescent="0.25">
      <c r="A109" s="25"/>
      <c r="B109" s="25"/>
      <c r="C109" s="40" t="s">
        <v>89</v>
      </c>
      <c r="D109" s="41">
        <v>0</v>
      </c>
      <c r="E109" s="41">
        <v>0</v>
      </c>
      <c r="F109" s="41">
        <v>0</v>
      </c>
      <c r="G109" s="41">
        <v>0</v>
      </c>
      <c r="H109" s="25"/>
      <c r="I109" s="25"/>
      <c r="J109" s="25"/>
      <c r="K109" s="25"/>
    </row>
    <row r="110" spans="1:11" ht="14.1" customHeight="1" x14ac:dyDescent="0.25">
      <c r="A110" s="25"/>
      <c r="B110" s="25"/>
      <c r="C110" s="40" t="s">
        <v>83</v>
      </c>
      <c r="D110" s="41">
        <v>0</v>
      </c>
      <c r="E110" s="41">
        <v>0</v>
      </c>
      <c r="F110" s="41">
        <v>0</v>
      </c>
      <c r="G110" s="41">
        <v>0</v>
      </c>
      <c r="H110" s="25"/>
      <c r="I110" s="25"/>
      <c r="J110" s="25"/>
      <c r="K110" s="25"/>
    </row>
    <row r="111" spans="1:11" ht="14.1" customHeight="1" x14ac:dyDescent="0.25">
      <c r="A111" s="25"/>
      <c r="B111" s="25"/>
      <c r="C111" s="40" t="s">
        <v>84</v>
      </c>
      <c r="D111" s="41">
        <v>0</v>
      </c>
      <c r="E111" s="41">
        <v>0</v>
      </c>
      <c r="F111" s="41">
        <v>0</v>
      </c>
      <c r="G111" s="41">
        <v>0</v>
      </c>
      <c r="H111" s="25"/>
      <c r="I111" s="25"/>
      <c r="J111" s="25"/>
      <c r="K111" s="25"/>
    </row>
    <row r="112" spans="1:11" ht="14.1" customHeight="1" x14ac:dyDescent="0.25">
      <c r="A112" s="25"/>
      <c r="B112" s="25"/>
      <c r="C112" s="40" t="s">
        <v>90</v>
      </c>
      <c r="D112" s="41">
        <v>0</v>
      </c>
      <c r="E112" s="41">
        <v>0</v>
      </c>
      <c r="F112" s="41">
        <v>0</v>
      </c>
      <c r="G112" s="41">
        <v>0</v>
      </c>
      <c r="H112" s="25"/>
      <c r="I112" s="25"/>
      <c r="J112" s="25"/>
      <c r="K112" s="25"/>
    </row>
    <row r="113" spans="1:11" ht="14.1" customHeight="1" x14ac:dyDescent="0.25">
      <c r="A113" s="25"/>
      <c r="B113" s="25"/>
      <c r="C113" s="40" t="s">
        <v>83</v>
      </c>
      <c r="D113" s="41">
        <v>0</v>
      </c>
      <c r="E113" s="41">
        <v>0</v>
      </c>
      <c r="F113" s="41">
        <v>0</v>
      </c>
      <c r="G113" s="41">
        <v>0</v>
      </c>
      <c r="H113" s="25"/>
      <c r="I113" s="25"/>
      <c r="J113" s="25"/>
      <c r="K113" s="25"/>
    </row>
    <row r="114" spans="1:11" ht="14.1" customHeight="1" x14ac:dyDescent="0.25">
      <c r="A114" s="25"/>
      <c r="B114" s="25"/>
      <c r="C114" s="40" t="s">
        <v>84</v>
      </c>
      <c r="D114" s="41">
        <v>0</v>
      </c>
      <c r="E114" s="41">
        <v>0</v>
      </c>
      <c r="F114" s="41">
        <v>0</v>
      </c>
      <c r="G114" s="41">
        <v>0</v>
      </c>
      <c r="H114" s="25"/>
      <c r="I114" s="25"/>
      <c r="J114" s="25"/>
      <c r="K114" s="25"/>
    </row>
    <row r="115" spans="1:11" ht="14.1" customHeight="1" x14ac:dyDescent="0.25">
      <c r="A115" s="25"/>
      <c r="B115" s="25"/>
      <c r="C115" s="40" t="s">
        <v>91</v>
      </c>
      <c r="D115" s="41">
        <v>0</v>
      </c>
      <c r="E115" s="41">
        <v>0</v>
      </c>
      <c r="F115" s="41">
        <v>0</v>
      </c>
      <c r="G115" s="41">
        <v>0</v>
      </c>
      <c r="H115" s="25"/>
      <c r="I115" s="25"/>
      <c r="J115" s="25"/>
      <c r="K115" s="25"/>
    </row>
    <row r="116" spans="1:11" ht="14.1" customHeight="1" x14ac:dyDescent="0.25">
      <c r="A116" s="25"/>
      <c r="B116" s="25"/>
      <c r="C116" s="40" t="s">
        <v>83</v>
      </c>
      <c r="D116" s="41">
        <v>0</v>
      </c>
      <c r="E116" s="41">
        <v>0</v>
      </c>
      <c r="F116" s="41">
        <v>0</v>
      </c>
      <c r="G116" s="41">
        <v>0</v>
      </c>
      <c r="H116" s="25"/>
      <c r="I116" s="25"/>
      <c r="J116" s="25"/>
      <c r="K116" s="25"/>
    </row>
    <row r="117" spans="1:11" ht="14.1" customHeight="1" x14ac:dyDescent="0.25">
      <c r="A117" s="25"/>
      <c r="B117" s="25"/>
      <c r="C117" s="40" t="s">
        <v>92</v>
      </c>
      <c r="D117" s="41">
        <v>0</v>
      </c>
      <c r="E117" s="41">
        <v>0</v>
      </c>
      <c r="F117" s="41">
        <v>0</v>
      </c>
      <c r="G117" s="41">
        <v>0</v>
      </c>
      <c r="H117" s="25"/>
      <c r="I117" s="25"/>
      <c r="J117" s="25"/>
      <c r="K117" s="25"/>
    </row>
    <row r="118" spans="1:11" ht="14.1" customHeight="1" x14ac:dyDescent="0.25">
      <c r="A118" s="25"/>
      <c r="B118" s="25"/>
      <c r="C118" s="40" t="s">
        <v>93</v>
      </c>
      <c r="D118" s="41">
        <v>0</v>
      </c>
      <c r="E118" s="41">
        <v>0</v>
      </c>
      <c r="F118" s="41">
        <v>0</v>
      </c>
      <c r="G118" s="41">
        <v>0</v>
      </c>
      <c r="H118" s="25"/>
      <c r="I118" s="25"/>
      <c r="J118" s="25"/>
      <c r="K118" s="25"/>
    </row>
    <row r="119" spans="1:11" ht="14.1" customHeight="1" x14ac:dyDescent="0.25">
      <c r="A119" s="25"/>
      <c r="B119" s="25"/>
      <c r="C119" s="40" t="s">
        <v>94</v>
      </c>
      <c r="D119" s="41">
        <v>0</v>
      </c>
      <c r="E119" s="41">
        <v>0</v>
      </c>
      <c r="F119" s="41">
        <v>0</v>
      </c>
      <c r="G119" s="41">
        <v>0</v>
      </c>
      <c r="H119" s="25"/>
      <c r="I119" s="25"/>
      <c r="J119" s="25"/>
      <c r="K119" s="25"/>
    </row>
    <row r="120" spans="1:11" ht="14.1" customHeight="1" x14ac:dyDescent="0.25">
      <c r="A120" s="25"/>
      <c r="B120" s="25"/>
      <c r="C120" s="40" t="s">
        <v>95</v>
      </c>
      <c r="D120" s="41">
        <v>0</v>
      </c>
      <c r="E120" s="41">
        <v>0</v>
      </c>
      <c r="F120" s="41">
        <v>0</v>
      </c>
      <c r="G120" s="41">
        <v>0</v>
      </c>
      <c r="H120" s="25"/>
      <c r="I120" s="25"/>
      <c r="J120" s="25"/>
      <c r="K120" s="25"/>
    </row>
    <row r="121" spans="1:11" ht="14.1" customHeight="1" x14ac:dyDescent="0.25">
      <c r="A121" s="25"/>
      <c r="B121" s="25"/>
      <c r="C121" s="40" t="s">
        <v>96</v>
      </c>
      <c r="D121" s="41">
        <v>0</v>
      </c>
      <c r="E121" s="41">
        <v>49000000</v>
      </c>
      <c r="F121" s="41">
        <v>6100000</v>
      </c>
      <c r="G121" s="41">
        <v>6100000</v>
      </c>
      <c r="H121" s="25"/>
      <c r="I121" s="25"/>
      <c r="J121" s="25"/>
      <c r="K121" s="25"/>
    </row>
    <row r="122" spans="1:11" ht="14.1" customHeight="1" x14ac:dyDescent="0.25">
      <c r="A122" s="25"/>
      <c r="B122" s="25"/>
      <c r="C122" s="40" t="s">
        <v>83</v>
      </c>
      <c r="D122" s="41">
        <v>0</v>
      </c>
      <c r="E122" s="41">
        <v>49000000</v>
      </c>
      <c r="F122" s="41">
        <v>6100000</v>
      </c>
      <c r="G122" s="41">
        <v>6100000</v>
      </c>
      <c r="H122" s="25"/>
      <c r="I122" s="25"/>
      <c r="J122" s="25"/>
      <c r="K122" s="25"/>
    </row>
    <row r="123" spans="1:11" ht="14.1" customHeight="1" x14ac:dyDescent="0.25">
      <c r="A123" s="25"/>
      <c r="B123" s="25"/>
      <c r="C123" s="40" t="s">
        <v>92</v>
      </c>
      <c r="D123" s="41">
        <v>0</v>
      </c>
      <c r="E123" s="41">
        <v>0</v>
      </c>
      <c r="F123" s="41">
        <v>0</v>
      </c>
      <c r="G123" s="41">
        <v>0</v>
      </c>
      <c r="H123" s="25"/>
      <c r="I123" s="25"/>
      <c r="J123" s="25"/>
      <c r="K123" s="25"/>
    </row>
    <row r="124" spans="1:11" ht="14.1" customHeight="1" x14ac:dyDescent="0.25">
      <c r="A124" s="25"/>
      <c r="B124" s="25"/>
      <c r="C124" s="40" t="s">
        <v>93</v>
      </c>
      <c r="D124" s="41">
        <v>0</v>
      </c>
      <c r="E124" s="41">
        <v>0</v>
      </c>
      <c r="F124" s="41">
        <v>0</v>
      </c>
      <c r="G124" s="41">
        <v>0</v>
      </c>
      <c r="H124" s="25"/>
      <c r="I124" s="25"/>
      <c r="J124" s="25"/>
      <c r="K124" s="25"/>
    </row>
    <row r="125" spans="1:11" ht="14.1" customHeight="1" x14ac:dyDescent="0.25">
      <c r="A125" s="25"/>
      <c r="B125" s="25"/>
      <c r="C125" s="40" t="s">
        <v>94</v>
      </c>
      <c r="D125" s="41">
        <v>0</v>
      </c>
      <c r="E125" s="41">
        <v>0</v>
      </c>
      <c r="F125" s="41">
        <v>0</v>
      </c>
      <c r="G125" s="41">
        <v>0</v>
      </c>
      <c r="H125" s="25"/>
      <c r="I125" s="25"/>
      <c r="J125" s="25"/>
      <c r="K125" s="25"/>
    </row>
    <row r="126" spans="1:11" ht="14.1" customHeight="1" x14ac:dyDescent="0.25">
      <c r="A126" s="25"/>
      <c r="B126" s="25"/>
      <c r="C126" s="40" t="s">
        <v>95</v>
      </c>
      <c r="D126" s="41">
        <v>0</v>
      </c>
      <c r="E126" s="41">
        <v>0</v>
      </c>
      <c r="F126" s="41">
        <v>0</v>
      </c>
      <c r="G126" s="41">
        <v>0</v>
      </c>
      <c r="H126" s="25"/>
      <c r="I126" s="25"/>
      <c r="J126" s="25"/>
      <c r="K126" s="25"/>
    </row>
    <row r="127" spans="1:11" ht="14.1" customHeight="1" x14ac:dyDescent="0.25">
      <c r="A127" s="25"/>
      <c r="B127" s="25"/>
      <c r="C127" s="40" t="s">
        <v>97</v>
      </c>
      <c r="D127" s="41">
        <v>0</v>
      </c>
      <c r="E127" s="41">
        <v>0</v>
      </c>
      <c r="F127" s="41">
        <v>0</v>
      </c>
      <c r="G127" s="41">
        <v>0</v>
      </c>
      <c r="H127" s="25"/>
      <c r="I127" s="25"/>
      <c r="J127" s="25"/>
      <c r="K127" s="25"/>
    </row>
    <row r="128" spans="1:11" ht="14.1" customHeight="1" x14ac:dyDescent="0.25">
      <c r="A128" s="25"/>
      <c r="B128" s="25"/>
      <c r="C128" s="40" t="s">
        <v>83</v>
      </c>
      <c r="D128" s="41">
        <v>0</v>
      </c>
      <c r="E128" s="41">
        <v>0</v>
      </c>
      <c r="F128" s="41">
        <v>0</v>
      </c>
      <c r="G128" s="41">
        <v>0</v>
      </c>
      <c r="H128" s="25"/>
      <c r="I128" s="25"/>
      <c r="J128" s="25"/>
      <c r="K128" s="25"/>
    </row>
    <row r="129" spans="1:11" ht="14.1" customHeight="1" x14ac:dyDescent="0.25">
      <c r="A129" s="25"/>
      <c r="B129" s="25"/>
      <c r="C129" s="40" t="s">
        <v>92</v>
      </c>
      <c r="D129" s="41">
        <v>0</v>
      </c>
      <c r="E129" s="41">
        <v>0</v>
      </c>
      <c r="F129" s="41">
        <v>0</v>
      </c>
      <c r="G129" s="41">
        <v>0</v>
      </c>
      <c r="H129" s="25"/>
      <c r="I129" s="25"/>
      <c r="J129" s="25"/>
      <c r="K129" s="25"/>
    </row>
    <row r="130" spans="1:11" ht="14.1" customHeight="1" x14ac:dyDescent="0.25">
      <c r="A130" s="25"/>
      <c r="B130" s="25"/>
      <c r="C130" s="40" t="s">
        <v>93</v>
      </c>
      <c r="D130" s="41">
        <v>0</v>
      </c>
      <c r="E130" s="41">
        <v>0</v>
      </c>
      <c r="F130" s="41">
        <v>0</v>
      </c>
      <c r="G130" s="41">
        <v>0</v>
      </c>
      <c r="H130" s="25"/>
      <c r="I130" s="25"/>
      <c r="J130" s="25"/>
      <c r="K130" s="25"/>
    </row>
    <row r="131" spans="1:11" ht="14.1" customHeight="1" x14ac:dyDescent="0.25">
      <c r="A131" s="25"/>
      <c r="B131" s="25"/>
      <c r="C131" s="40" t="s">
        <v>94</v>
      </c>
      <c r="D131" s="41">
        <v>0</v>
      </c>
      <c r="E131" s="41">
        <v>0</v>
      </c>
      <c r="F131" s="41">
        <v>0</v>
      </c>
      <c r="G131" s="41">
        <v>0</v>
      </c>
      <c r="H131" s="25"/>
      <c r="I131" s="25"/>
      <c r="J131" s="25"/>
      <c r="K131" s="25"/>
    </row>
    <row r="132" spans="1:11" ht="14.1" customHeight="1" x14ac:dyDescent="0.25">
      <c r="A132" s="25"/>
      <c r="B132" s="25"/>
      <c r="C132" s="40" t="s">
        <v>95</v>
      </c>
      <c r="D132" s="41">
        <v>0</v>
      </c>
      <c r="E132" s="41">
        <v>0</v>
      </c>
      <c r="F132" s="41">
        <v>0</v>
      </c>
      <c r="G132" s="41">
        <v>0</v>
      </c>
      <c r="H132" s="25"/>
      <c r="I132" s="25"/>
      <c r="J132" s="25"/>
      <c r="K132" s="25"/>
    </row>
    <row r="133" spans="1:11" ht="14.1" customHeight="1" x14ac:dyDescent="0.25">
      <c r="A133" s="25"/>
      <c r="B133" s="25"/>
      <c r="C133" s="40" t="s">
        <v>98</v>
      </c>
      <c r="D133" s="41">
        <v>0</v>
      </c>
      <c r="E133" s="41">
        <v>0</v>
      </c>
      <c r="F133" s="41">
        <v>0</v>
      </c>
      <c r="G133" s="41">
        <v>0</v>
      </c>
      <c r="H133" s="25"/>
      <c r="I133" s="25"/>
      <c r="J133" s="25"/>
      <c r="K133" s="25"/>
    </row>
    <row r="134" spans="1:11" ht="14.1" customHeight="1" x14ac:dyDescent="0.25">
      <c r="A134" s="25"/>
      <c r="B134" s="25"/>
      <c r="C134" s="40" t="s">
        <v>99</v>
      </c>
      <c r="D134" s="41">
        <v>0</v>
      </c>
      <c r="E134" s="41">
        <v>0</v>
      </c>
      <c r="F134" s="41">
        <v>0</v>
      </c>
      <c r="G134" s="41">
        <v>0</v>
      </c>
      <c r="H134" s="25"/>
      <c r="I134" s="25"/>
      <c r="J134" s="25"/>
      <c r="K134" s="25"/>
    </row>
    <row r="135" spans="1:11" ht="14.1" customHeight="1" x14ac:dyDescent="0.25">
      <c r="A135" s="25"/>
      <c r="B135" s="25"/>
      <c r="C135" s="36" t="s">
        <v>100</v>
      </c>
      <c r="D135" s="41">
        <v>0</v>
      </c>
      <c r="E135" s="41">
        <v>49000000</v>
      </c>
      <c r="F135" s="41">
        <v>6100000</v>
      </c>
      <c r="G135" s="41">
        <v>6100000</v>
      </c>
      <c r="H135" s="25"/>
      <c r="I135" s="25"/>
      <c r="J135" s="25"/>
      <c r="K135" s="25"/>
    </row>
    <row r="136" spans="1:11" ht="18" customHeight="1" x14ac:dyDescent="0.25">
      <c r="A136" s="25"/>
      <c r="B136" s="25"/>
      <c r="C136" s="30" t="s">
        <v>50</v>
      </c>
      <c r="D136" s="1575" t="s">
        <v>611</v>
      </c>
      <c r="E136" s="1576"/>
      <c r="F136" s="1576"/>
      <c r="G136" s="1576"/>
      <c r="H136" s="25"/>
      <c r="I136" s="25"/>
      <c r="J136" s="25"/>
      <c r="K136" s="25"/>
    </row>
    <row r="137" spans="1:11" ht="18" customHeight="1" x14ac:dyDescent="0.25">
      <c r="A137" s="25"/>
      <c r="B137" s="25"/>
      <c r="C137" s="31" t="s">
        <v>52</v>
      </c>
      <c r="D137" s="1587" t="s">
        <v>612</v>
      </c>
      <c r="E137" s="1588"/>
      <c r="F137" s="1588"/>
      <c r="G137" s="1588"/>
      <c r="H137" s="25"/>
      <c r="I137" s="25"/>
      <c r="J137" s="25"/>
      <c r="K137" s="25"/>
    </row>
    <row r="138" spans="1:11" ht="18" customHeight="1" x14ac:dyDescent="0.25">
      <c r="A138" s="25"/>
      <c r="B138" s="25"/>
      <c r="C138" s="31" t="s">
        <v>54</v>
      </c>
      <c r="D138" s="1587" t="s">
        <v>209</v>
      </c>
      <c r="E138" s="1588"/>
      <c r="F138" s="1588"/>
      <c r="G138" s="1588"/>
      <c r="H138" s="25"/>
      <c r="I138" s="25"/>
      <c r="J138" s="25"/>
      <c r="K138" s="25"/>
    </row>
    <row r="139" spans="1:11" ht="15" customHeight="1" x14ac:dyDescent="0.25">
      <c r="A139" s="25"/>
      <c r="B139" s="25"/>
      <c r="C139" s="32"/>
      <c r="D139" s="33">
        <v>2023</v>
      </c>
      <c r="E139" s="33">
        <v>2024</v>
      </c>
      <c r="F139" s="33">
        <v>2025</v>
      </c>
      <c r="G139" s="33">
        <v>2026</v>
      </c>
      <c r="H139" s="25"/>
      <c r="I139" s="25"/>
      <c r="J139" s="25"/>
      <c r="K139" s="25"/>
    </row>
    <row r="140" spans="1:11" ht="15" customHeight="1" x14ac:dyDescent="0.25">
      <c r="A140" s="25"/>
      <c r="B140" s="25"/>
      <c r="C140" s="34"/>
      <c r="D140" s="35" t="s">
        <v>17</v>
      </c>
      <c r="E140" s="35" t="s">
        <v>18</v>
      </c>
      <c r="F140" s="35" t="s">
        <v>18</v>
      </c>
      <c r="G140" s="35" t="s">
        <v>18</v>
      </c>
      <c r="H140" s="25"/>
      <c r="I140" s="25"/>
      <c r="J140" s="25"/>
      <c r="K140" s="25"/>
    </row>
    <row r="141" spans="1:11" ht="14.1" customHeight="1" x14ac:dyDescent="0.25">
      <c r="A141" s="25"/>
      <c r="B141" s="25"/>
      <c r="C141" s="38" t="s">
        <v>56</v>
      </c>
      <c r="D141" s="39" t="s">
        <v>613</v>
      </c>
      <c r="E141" s="39" t="s">
        <v>614</v>
      </c>
      <c r="F141" s="39" t="s">
        <v>142</v>
      </c>
      <c r="G141" s="39" t="s">
        <v>405</v>
      </c>
      <c r="H141" s="25"/>
      <c r="I141" s="25"/>
      <c r="J141" s="25"/>
      <c r="K141" s="25"/>
    </row>
    <row r="142" spans="1:11" ht="14.1" customHeight="1" x14ac:dyDescent="0.25">
      <c r="A142" s="25"/>
      <c r="B142" s="25"/>
      <c r="C142" s="38" t="s">
        <v>59</v>
      </c>
      <c r="D142" s="39" t="s">
        <v>615</v>
      </c>
      <c r="E142" s="39" t="s">
        <v>616</v>
      </c>
      <c r="F142" s="39" t="s">
        <v>286</v>
      </c>
      <c r="G142" s="39" t="s">
        <v>286</v>
      </c>
      <c r="H142" s="25"/>
      <c r="I142" s="25"/>
      <c r="J142" s="25"/>
      <c r="K142" s="25"/>
    </row>
    <row r="143" spans="1:11" ht="14.1" customHeight="1" x14ac:dyDescent="0.25">
      <c r="A143" s="25"/>
      <c r="B143" s="25"/>
      <c r="C143" s="38" t="s">
        <v>63</v>
      </c>
      <c r="D143" s="39" t="s">
        <v>617</v>
      </c>
      <c r="E143" s="39" t="s">
        <v>618</v>
      </c>
      <c r="F143" s="39" t="s">
        <v>619</v>
      </c>
      <c r="G143" s="39" t="s">
        <v>460</v>
      </c>
      <c r="H143" s="25"/>
      <c r="I143" s="25"/>
      <c r="J143" s="25"/>
      <c r="K143" s="25"/>
    </row>
    <row r="144" spans="1:11" ht="14.1" customHeight="1" x14ac:dyDescent="0.25">
      <c r="A144" s="25"/>
      <c r="B144" s="25"/>
      <c r="C144" s="38" t="s">
        <v>68</v>
      </c>
      <c r="D144" s="39" t="s">
        <v>69</v>
      </c>
      <c r="E144" s="39" t="s">
        <v>620</v>
      </c>
      <c r="F144" s="39" t="s">
        <v>621</v>
      </c>
      <c r="G144" s="39" t="s">
        <v>622</v>
      </c>
      <c r="H144" s="25"/>
      <c r="I144" s="25"/>
      <c r="J144" s="25"/>
      <c r="K144" s="25"/>
    </row>
    <row r="145" spans="1:11" ht="14.1" customHeight="1" x14ac:dyDescent="0.25">
      <c r="A145" s="25"/>
      <c r="B145" s="25"/>
      <c r="C145" s="38" t="s">
        <v>73</v>
      </c>
      <c r="D145" s="39" t="s">
        <v>69</v>
      </c>
      <c r="E145" s="39" t="s">
        <v>623</v>
      </c>
      <c r="F145" s="39" t="s">
        <v>624</v>
      </c>
      <c r="G145" s="39" t="s">
        <v>75</v>
      </c>
      <c r="H145" s="25"/>
      <c r="I145" s="25"/>
      <c r="J145" s="25"/>
      <c r="K145" s="25"/>
    </row>
    <row r="146" spans="1:11" ht="14.1" customHeight="1" x14ac:dyDescent="0.25">
      <c r="A146" s="25"/>
      <c r="B146" s="25"/>
      <c r="C146" s="38" t="s">
        <v>77</v>
      </c>
      <c r="D146" s="39" t="s">
        <v>69</v>
      </c>
      <c r="E146" s="39" t="s">
        <v>625</v>
      </c>
      <c r="F146" s="39" t="s">
        <v>626</v>
      </c>
      <c r="G146" s="39" t="s">
        <v>627</v>
      </c>
      <c r="H146" s="25"/>
      <c r="I146" s="25"/>
      <c r="J146" s="25"/>
      <c r="K146" s="25"/>
    </row>
    <row r="147" spans="1:11" ht="14.1" customHeight="1" x14ac:dyDescent="0.25">
      <c r="A147" s="25"/>
      <c r="B147" s="25"/>
      <c r="C147" s="1589" t="s">
        <v>81</v>
      </c>
      <c r="D147" s="1590"/>
      <c r="E147" s="1590"/>
      <c r="F147" s="1590"/>
      <c r="G147" s="1590"/>
      <c r="H147" s="25"/>
      <c r="I147" s="25"/>
      <c r="J147" s="25"/>
      <c r="K147" s="25"/>
    </row>
    <row r="148" spans="1:11" ht="14.1" customHeight="1" x14ac:dyDescent="0.25">
      <c r="A148" s="25"/>
      <c r="B148" s="25"/>
      <c r="C148" s="32"/>
      <c r="D148" s="33">
        <v>2023</v>
      </c>
      <c r="E148" s="33">
        <v>2024</v>
      </c>
      <c r="F148" s="33">
        <v>2025</v>
      </c>
      <c r="G148" s="33">
        <v>2026</v>
      </c>
      <c r="H148" s="25"/>
      <c r="I148" s="25"/>
      <c r="J148" s="25"/>
      <c r="K148" s="25"/>
    </row>
    <row r="149" spans="1:11" ht="14.1" customHeight="1" x14ac:dyDescent="0.25">
      <c r="A149" s="25"/>
      <c r="B149" s="25"/>
      <c r="C149" s="34"/>
      <c r="D149" s="35" t="s">
        <v>17</v>
      </c>
      <c r="E149" s="35" t="s">
        <v>18</v>
      </c>
      <c r="F149" s="35" t="s">
        <v>18</v>
      </c>
      <c r="G149" s="35" t="s">
        <v>18</v>
      </c>
      <c r="H149" s="25"/>
      <c r="I149" s="25"/>
      <c r="J149" s="25"/>
      <c r="K149" s="25"/>
    </row>
    <row r="150" spans="1:11" ht="14.1" customHeight="1" x14ac:dyDescent="0.25">
      <c r="A150" s="25"/>
      <c r="B150" s="25"/>
      <c r="C150" s="40" t="s">
        <v>82</v>
      </c>
      <c r="D150" s="41">
        <v>0</v>
      </c>
      <c r="E150" s="41">
        <v>0</v>
      </c>
      <c r="F150" s="41">
        <v>0</v>
      </c>
      <c r="G150" s="41">
        <v>0</v>
      </c>
      <c r="H150" s="25"/>
      <c r="I150" s="25"/>
      <c r="J150" s="25"/>
      <c r="K150" s="25"/>
    </row>
    <row r="151" spans="1:11" ht="14.1" customHeight="1" x14ac:dyDescent="0.25">
      <c r="A151" s="25"/>
      <c r="B151" s="25"/>
      <c r="C151" s="40" t="s">
        <v>83</v>
      </c>
      <c r="D151" s="41">
        <v>0</v>
      </c>
      <c r="E151" s="41">
        <v>0</v>
      </c>
      <c r="F151" s="41">
        <v>0</v>
      </c>
      <c r="G151" s="41">
        <v>0</v>
      </c>
      <c r="H151" s="25"/>
      <c r="I151" s="25"/>
      <c r="J151" s="25"/>
      <c r="K151" s="25"/>
    </row>
    <row r="152" spans="1:11" ht="14.1" customHeight="1" x14ac:dyDescent="0.25">
      <c r="A152" s="25"/>
      <c r="B152" s="25"/>
      <c r="C152" s="40" t="s">
        <v>84</v>
      </c>
      <c r="D152" s="41">
        <v>0</v>
      </c>
      <c r="E152" s="41">
        <v>0</v>
      </c>
      <c r="F152" s="41">
        <v>0</v>
      </c>
      <c r="G152" s="41">
        <v>0</v>
      </c>
      <c r="H152" s="25"/>
      <c r="I152" s="25"/>
      <c r="J152" s="25"/>
      <c r="K152" s="25"/>
    </row>
    <row r="153" spans="1:11" ht="14.1" customHeight="1" x14ac:dyDescent="0.25">
      <c r="A153" s="25"/>
      <c r="B153" s="25"/>
      <c r="C153" s="40" t="s">
        <v>85</v>
      </c>
      <c r="D153" s="41">
        <v>0</v>
      </c>
      <c r="E153" s="41">
        <v>0</v>
      </c>
      <c r="F153" s="41">
        <v>0</v>
      </c>
      <c r="G153" s="41">
        <v>0</v>
      </c>
      <c r="H153" s="25"/>
      <c r="I153" s="25"/>
      <c r="J153" s="25"/>
      <c r="K153" s="25"/>
    </row>
    <row r="154" spans="1:11" ht="14.1" customHeight="1" x14ac:dyDescent="0.25">
      <c r="A154" s="25"/>
      <c r="B154" s="25"/>
      <c r="C154" s="40" t="s">
        <v>83</v>
      </c>
      <c r="D154" s="41">
        <v>0</v>
      </c>
      <c r="E154" s="41">
        <v>0</v>
      </c>
      <c r="F154" s="41">
        <v>0</v>
      </c>
      <c r="G154" s="41">
        <v>0</v>
      </c>
      <c r="H154" s="25"/>
      <c r="I154" s="25"/>
      <c r="J154" s="25"/>
      <c r="K154" s="25"/>
    </row>
    <row r="155" spans="1:11" ht="14.1" customHeight="1" x14ac:dyDescent="0.25">
      <c r="A155" s="25"/>
      <c r="B155" s="25"/>
      <c r="C155" s="40" t="s">
        <v>84</v>
      </c>
      <c r="D155" s="41">
        <v>0</v>
      </c>
      <c r="E155" s="41">
        <v>0</v>
      </c>
      <c r="F155" s="41">
        <v>0</v>
      </c>
      <c r="G155" s="41">
        <v>0</v>
      </c>
      <c r="H155" s="25"/>
      <c r="I155" s="25"/>
      <c r="J155" s="25"/>
      <c r="K155" s="25"/>
    </row>
    <row r="156" spans="1:11" ht="14.1" customHeight="1" x14ac:dyDescent="0.25">
      <c r="A156" s="25"/>
      <c r="B156" s="25"/>
      <c r="C156" s="40" t="s">
        <v>86</v>
      </c>
      <c r="D156" s="41">
        <v>0</v>
      </c>
      <c r="E156" s="41">
        <v>0</v>
      </c>
      <c r="F156" s="41">
        <v>0</v>
      </c>
      <c r="G156" s="41">
        <v>0</v>
      </c>
      <c r="H156" s="25"/>
      <c r="I156" s="25"/>
      <c r="J156" s="25"/>
      <c r="K156" s="25"/>
    </row>
    <row r="157" spans="1:11" ht="14.1" customHeight="1" x14ac:dyDescent="0.25">
      <c r="A157" s="25"/>
      <c r="B157" s="25"/>
      <c r="C157" s="40" t="s">
        <v>83</v>
      </c>
      <c r="D157" s="41">
        <v>0</v>
      </c>
      <c r="E157" s="41">
        <v>0</v>
      </c>
      <c r="F157" s="41">
        <v>0</v>
      </c>
      <c r="G157" s="41">
        <v>0</v>
      </c>
      <c r="H157" s="25"/>
      <c r="I157" s="25"/>
      <c r="J157" s="25"/>
      <c r="K157" s="25"/>
    </row>
    <row r="158" spans="1:11" ht="14.1" customHeight="1" x14ac:dyDescent="0.25">
      <c r="A158" s="25"/>
      <c r="B158" s="25"/>
      <c r="C158" s="40" t="s">
        <v>84</v>
      </c>
      <c r="D158" s="41">
        <v>0</v>
      </c>
      <c r="E158" s="41">
        <v>0</v>
      </c>
      <c r="F158" s="41">
        <v>0</v>
      </c>
      <c r="G158" s="41">
        <v>0</v>
      </c>
      <c r="H158" s="25"/>
      <c r="I158" s="25"/>
      <c r="J158" s="25"/>
      <c r="K158" s="25"/>
    </row>
    <row r="159" spans="1:11" ht="14.1" customHeight="1" x14ac:dyDescent="0.25">
      <c r="A159" s="25"/>
      <c r="B159" s="25"/>
      <c r="C159" s="40" t="s">
        <v>87</v>
      </c>
      <c r="D159" s="41">
        <v>0</v>
      </c>
      <c r="E159" s="41">
        <v>0</v>
      </c>
      <c r="F159" s="41">
        <v>0</v>
      </c>
      <c r="G159" s="41">
        <v>0</v>
      </c>
      <c r="H159" s="25"/>
      <c r="I159" s="25"/>
      <c r="J159" s="25"/>
      <c r="K159" s="25"/>
    </row>
    <row r="160" spans="1:11" ht="14.1" customHeight="1" x14ac:dyDescent="0.25">
      <c r="A160" s="25"/>
      <c r="B160" s="25"/>
      <c r="C160" s="40" t="s">
        <v>83</v>
      </c>
      <c r="D160" s="41">
        <v>0</v>
      </c>
      <c r="E160" s="41">
        <v>0</v>
      </c>
      <c r="F160" s="41">
        <v>0</v>
      </c>
      <c r="G160" s="41">
        <v>0</v>
      </c>
      <c r="H160" s="25"/>
      <c r="I160" s="25"/>
      <c r="J160" s="25"/>
      <c r="K160" s="25"/>
    </row>
    <row r="161" spans="1:11" ht="14.1" customHeight="1" x14ac:dyDescent="0.25">
      <c r="A161" s="25"/>
      <c r="B161" s="25"/>
      <c r="C161" s="40" t="s">
        <v>84</v>
      </c>
      <c r="D161" s="41">
        <v>0</v>
      </c>
      <c r="E161" s="41">
        <v>0</v>
      </c>
      <c r="F161" s="41">
        <v>0</v>
      </c>
      <c r="G161" s="41">
        <v>0</v>
      </c>
      <c r="H161" s="25"/>
      <c r="I161" s="25"/>
      <c r="J161" s="25"/>
      <c r="K161" s="25"/>
    </row>
    <row r="162" spans="1:11" ht="14.1" customHeight="1" x14ac:dyDescent="0.25">
      <c r="A162" s="25"/>
      <c r="B162" s="25"/>
      <c r="C162" s="40" t="s">
        <v>88</v>
      </c>
      <c r="D162" s="41">
        <v>0</v>
      </c>
      <c r="E162" s="41">
        <v>0</v>
      </c>
      <c r="F162" s="41">
        <v>0</v>
      </c>
      <c r="G162" s="41">
        <v>0</v>
      </c>
      <c r="H162" s="25"/>
      <c r="I162" s="25"/>
      <c r="J162" s="25"/>
      <c r="K162" s="25"/>
    </row>
    <row r="163" spans="1:11" ht="14.1" customHeight="1" x14ac:dyDescent="0.25">
      <c r="A163" s="25"/>
      <c r="B163" s="25"/>
      <c r="C163" s="40" t="s">
        <v>83</v>
      </c>
      <c r="D163" s="41">
        <v>0</v>
      </c>
      <c r="E163" s="41">
        <v>0</v>
      </c>
      <c r="F163" s="41">
        <v>0</v>
      </c>
      <c r="G163" s="41">
        <v>0</v>
      </c>
      <c r="H163" s="25"/>
      <c r="I163" s="25"/>
      <c r="J163" s="25"/>
      <c r="K163" s="25"/>
    </row>
    <row r="164" spans="1:11" ht="14.1" customHeight="1" x14ac:dyDescent="0.25">
      <c r="A164" s="25"/>
      <c r="B164" s="25"/>
      <c r="C164" s="40" t="s">
        <v>84</v>
      </c>
      <c r="D164" s="41">
        <v>0</v>
      </c>
      <c r="E164" s="41">
        <v>0</v>
      </c>
      <c r="F164" s="41">
        <v>0</v>
      </c>
      <c r="G164" s="41">
        <v>0</v>
      </c>
      <c r="H164" s="25"/>
      <c r="I164" s="25"/>
      <c r="J164" s="25"/>
      <c r="K164" s="25"/>
    </row>
    <row r="165" spans="1:11" ht="14.1" customHeight="1" x14ac:dyDescent="0.25">
      <c r="A165" s="25"/>
      <c r="B165" s="25"/>
      <c r="C165" s="40" t="s">
        <v>89</v>
      </c>
      <c r="D165" s="41">
        <v>0</v>
      </c>
      <c r="E165" s="41">
        <v>0</v>
      </c>
      <c r="F165" s="41">
        <v>0</v>
      </c>
      <c r="G165" s="41">
        <v>0</v>
      </c>
      <c r="H165" s="25"/>
      <c r="I165" s="25"/>
      <c r="J165" s="25"/>
      <c r="K165" s="25"/>
    </row>
    <row r="166" spans="1:11" ht="14.1" customHeight="1" x14ac:dyDescent="0.25">
      <c r="A166" s="25"/>
      <c r="B166" s="25"/>
      <c r="C166" s="40" t="s">
        <v>83</v>
      </c>
      <c r="D166" s="41">
        <v>0</v>
      </c>
      <c r="E166" s="41">
        <v>0</v>
      </c>
      <c r="F166" s="41">
        <v>0</v>
      </c>
      <c r="G166" s="41">
        <v>0</v>
      </c>
      <c r="H166" s="25"/>
      <c r="I166" s="25"/>
      <c r="J166" s="25"/>
      <c r="K166" s="25"/>
    </row>
    <row r="167" spans="1:11" ht="14.1" customHeight="1" x14ac:dyDescent="0.25">
      <c r="A167" s="25"/>
      <c r="B167" s="25"/>
      <c r="C167" s="40" t="s">
        <v>84</v>
      </c>
      <c r="D167" s="41">
        <v>0</v>
      </c>
      <c r="E167" s="41">
        <v>0</v>
      </c>
      <c r="F167" s="41">
        <v>0</v>
      </c>
      <c r="G167" s="41">
        <v>0</v>
      </c>
      <c r="H167" s="25"/>
      <c r="I167" s="25"/>
      <c r="J167" s="25"/>
      <c r="K167" s="25"/>
    </row>
    <row r="168" spans="1:11" ht="14.1" customHeight="1" x14ac:dyDescent="0.25">
      <c r="A168" s="25"/>
      <c r="B168" s="25"/>
      <c r="C168" s="40" t="s">
        <v>90</v>
      </c>
      <c r="D168" s="41">
        <v>0</v>
      </c>
      <c r="E168" s="41">
        <v>0</v>
      </c>
      <c r="F168" s="41">
        <v>0</v>
      </c>
      <c r="G168" s="41">
        <v>0</v>
      </c>
      <c r="H168" s="25"/>
      <c r="I168" s="25"/>
      <c r="J168" s="25"/>
      <c r="K168" s="25"/>
    </row>
    <row r="169" spans="1:11" ht="14.1" customHeight="1" x14ac:dyDescent="0.25">
      <c r="A169" s="25"/>
      <c r="B169" s="25"/>
      <c r="C169" s="40" t="s">
        <v>83</v>
      </c>
      <c r="D169" s="41">
        <v>0</v>
      </c>
      <c r="E169" s="41">
        <v>0</v>
      </c>
      <c r="F169" s="41">
        <v>0</v>
      </c>
      <c r="G169" s="41">
        <v>0</v>
      </c>
      <c r="H169" s="25"/>
      <c r="I169" s="25"/>
      <c r="J169" s="25"/>
      <c r="K169" s="25"/>
    </row>
    <row r="170" spans="1:11" ht="14.1" customHeight="1" x14ac:dyDescent="0.25">
      <c r="A170" s="25"/>
      <c r="B170" s="25"/>
      <c r="C170" s="40" t="s">
        <v>84</v>
      </c>
      <c r="D170" s="41">
        <v>0</v>
      </c>
      <c r="E170" s="41">
        <v>0</v>
      </c>
      <c r="F170" s="41">
        <v>0</v>
      </c>
      <c r="G170" s="41">
        <v>0</v>
      </c>
      <c r="H170" s="25"/>
      <c r="I170" s="25"/>
      <c r="J170" s="25"/>
      <c r="K170" s="25"/>
    </row>
    <row r="171" spans="1:11" ht="14.1" customHeight="1" x14ac:dyDescent="0.25">
      <c r="A171" s="25"/>
      <c r="B171" s="25"/>
      <c r="C171" s="40" t="s">
        <v>91</v>
      </c>
      <c r="D171" s="41">
        <v>0</v>
      </c>
      <c r="E171" s="41">
        <v>0</v>
      </c>
      <c r="F171" s="41">
        <v>0</v>
      </c>
      <c r="G171" s="41">
        <v>0</v>
      </c>
      <c r="H171" s="25"/>
      <c r="I171" s="25"/>
      <c r="J171" s="25"/>
      <c r="K171" s="25"/>
    </row>
    <row r="172" spans="1:11" ht="14.1" customHeight="1" x14ac:dyDescent="0.25">
      <c r="A172" s="25"/>
      <c r="B172" s="25"/>
      <c r="C172" s="40" t="s">
        <v>83</v>
      </c>
      <c r="D172" s="41">
        <v>0</v>
      </c>
      <c r="E172" s="41">
        <v>0</v>
      </c>
      <c r="F172" s="41">
        <v>0</v>
      </c>
      <c r="G172" s="41">
        <v>0</v>
      </c>
      <c r="H172" s="25"/>
      <c r="I172" s="25"/>
      <c r="J172" s="25"/>
      <c r="K172" s="25"/>
    </row>
    <row r="173" spans="1:11" ht="14.1" customHeight="1" x14ac:dyDescent="0.25">
      <c r="A173" s="25"/>
      <c r="B173" s="25"/>
      <c r="C173" s="40" t="s">
        <v>92</v>
      </c>
      <c r="D173" s="41">
        <v>0</v>
      </c>
      <c r="E173" s="41">
        <v>0</v>
      </c>
      <c r="F173" s="41">
        <v>0</v>
      </c>
      <c r="G173" s="41">
        <v>0</v>
      </c>
      <c r="H173" s="25"/>
      <c r="I173" s="25"/>
      <c r="J173" s="25"/>
      <c r="K173" s="25"/>
    </row>
    <row r="174" spans="1:11" ht="14.1" customHeight="1" x14ac:dyDescent="0.25">
      <c r="A174" s="25"/>
      <c r="B174" s="25"/>
      <c r="C174" s="40" t="s">
        <v>93</v>
      </c>
      <c r="D174" s="41">
        <v>0</v>
      </c>
      <c r="E174" s="41">
        <v>0</v>
      </c>
      <c r="F174" s="41">
        <v>0</v>
      </c>
      <c r="G174" s="41">
        <v>0</v>
      </c>
      <c r="H174" s="25"/>
      <c r="I174" s="25"/>
      <c r="J174" s="25"/>
      <c r="K174" s="25"/>
    </row>
    <row r="175" spans="1:11" ht="14.1" customHeight="1" x14ac:dyDescent="0.25">
      <c r="A175" s="25"/>
      <c r="B175" s="25"/>
      <c r="C175" s="40" t="s">
        <v>94</v>
      </c>
      <c r="D175" s="41">
        <v>0</v>
      </c>
      <c r="E175" s="41">
        <v>0</v>
      </c>
      <c r="F175" s="41">
        <v>0</v>
      </c>
      <c r="G175" s="41">
        <v>0</v>
      </c>
      <c r="H175" s="25"/>
      <c r="I175" s="25"/>
      <c r="J175" s="25"/>
      <c r="K175" s="25"/>
    </row>
    <row r="176" spans="1:11" ht="14.1" customHeight="1" x14ac:dyDescent="0.25">
      <c r="A176" s="25"/>
      <c r="B176" s="25"/>
      <c r="C176" s="40" t="s">
        <v>95</v>
      </c>
      <c r="D176" s="41">
        <v>0</v>
      </c>
      <c r="E176" s="41">
        <v>0</v>
      </c>
      <c r="F176" s="41">
        <v>0</v>
      </c>
      <c r="G176" s="41">
        <v>0</v>
      </c>
      <c r="H176" s="25"/>
      <c r="I176" s="25"/>
      <c r="J176" s="25"/>
      <c r="K176" s="25"/>
    </row>
    <row r="177" spans="1:11" ht="14.1" customHeight="1" x14ac:dyDescent="0.25">
      <c r="A177" s="25"/>
      <c r="B177" s="25"/>
      <c r="C177" s="40" t="s">
        <v>96</v>
      </c>
      <c r="D177" s="41">
        <v>0</v>
      </c>
      <c r="E177" s="41">
        <v>77200000</v>
      </c>
      <c r="F177" s="41">
        <v>3000000</v>
      </c>
      <c r="G177" s="41">
        <v>3000000</v>
      </c>
      <c r="H177" s="25"/>
      <c r="I177" s="25"/>
      <c r="J177" s="25"/>
      <c r="K177" s="25"/>
    </row>
    <row r="178" spans="1:11" ht="14.1" customHeight="1" x14ac:dyDescent="0.25">
      <c r="A178" s="25"/>
      <c r="B178" s="25"/>
      <c r="C178" s="40" t="s">
        <v>83</v>
      </c>
      <c r="D178" s="41">
        <v>0</v>
      </c>
      <c r="E178" s="41">
        <v>77200000</v>
      </c>
      <c r="F178" s="41">
        <v>3000000</v>
      </c>
      <c r="G178" s="41">
        <v>3000000</v>
      </c>
      <c r="H178" s="25"/>
      <c r="I178" s="25"/>
      <c r="J178" s="25"/>
      <c r="K178" s="25"/>
    </row>
    <row r="179" spans="1:11" ht="14.1" customHeight="1" x14ac:dyDescent="0.25">
      <c r="A179" s="25"/>
      <c r="B179" s="25"/>
      <c r="C179" s="40" t="s">
        <v>92</v>
      </c>
      <c r="D179" s="41">
        <v>0</v>
      </c>
      <c r="E179" s="41">
        <v>0</v>
      </c>
      <c r="F179" s="41">
        <v>0</v>
      </c>
      <c r="G179" s="41">
        <v>0</v>
      </c>
      <c r="H179" s="25"/>
      <c r="I179" s="25"/>
      <c r="J179" s="25"/>
      <c r="K179" s="25"/>
    </row>
    <row r="180" spans="1:11" ht="14.1" customHeight="1" x14ac:dyDescent="0.25">
      <c r="A180" s="25"/>
      <c r="B180" s="25"/>
      <c r="C180" s="40" t="s">
        <v>93</v>
      </c>
      <c r="D180" s="41">
        <v>0</v>
      </c>
      <c r="E180" s="41">
        <v>0</v>
      </c>
      <c r="F180" s="41">
        <v>0</v>
      </c>
      <c r="G180" s="41">
        <v>0</v>
      </c>
      <c r="H180" s="25"/>
      <c r="I180" s="25"/>
      <c r="J180" s="25"/>
      <c r="K180" s="25"/>
    </row>
    <row r="181" spans="1:11" ht="14.1" customHeight="1" x14ac:dyDescent="0.25">
      <c r="A181" s="25"/>
      <c r="B181" s="25"/>
      <c r="C181" s="40" t="s">
        <v>94</v>
      </c>
      <c r="D181" s="41">
        <v>0</v>
      </c>
      <c r="E181" s="41">
        <v>0</v>
      </c>
      <c r="F181" s="41">
        <v>0</v>
      </c>
      <c r="G181" s="41">
        <v>0</v>
      </c>
      <c r="H181" s="25"/>
      <c r="I181" s="25"/>
      <c r="J181" s="25"/>
      <c r="K181" s="25"/>
    </row>
    <row r="182" spans="1:11" ht="14.1" customHeight="1" x14ac:dyDescent="0.25">
      <c r="A182" s="25"/>
      <c r="B182" s="25"/>
      <c r="C182" s="40" t="s">
        <v>95</v>
      </c>
      <c r="D182" s="41">
        <v>0</v>
      </c>
      <c r="E182" s="41">
        <v>0</v>
      </c>
      <c r="F182" s="41">
        <v>0</v>
      </c>
      <c r="G182" s="41">
        <v>0</v>
      </c>
      <c r="H182" s="25"/>
      <c r="I182" s="25"/>
      <c r="J182" s="25"/>
      <c r="K182" s="25"/>
    </row>
    <row r="183" spans="1:11" ht="14.1" customHeight="1" x14ac:dyDescent="0.25">
      <c r="A183" s="25"/>
      <c r="B183" s="25"/>
      <c r="C183" s="40" t="s">
        <v>97</v>
      </c>
      <c r="D183" s="41">
        <v>0</v>
      </c>
      <c r="E183" s="41">
        <v>0</v>
      </c>
      <c r="F183" s="41">
        <v>0</v>
      </c>
      <c r="G183" s="41">
        <v>0</v>
      </c>
      <c r="H183" s="25"/>
      <c r="I183" s="25"/>
      <c r="J183" s="25"/>
      <c r="K183" s="25"/>
    </row>
    <row r="184" spans="1:11" ht="14.1" customHeight="1" x14ac:dyDescent="0.25">
      <c r="A184" s="25"/>
      <c r="B184" s="25"/>
      <c r="C184" s="40" t="s">
        <v>83</v>
      </c>
      <c r="D184" s="41">
        <v>0</v>
      </c>
      <c r="E184" s="41">
        <v>0</v>
      </c>
      <c r="F184" s="41">
        <v>0</v>
      </c>
      <c r="G184" s="41">
        <v>0</v>
      </c>
      <c r="H184" s="25"/>
      <c r="I184" s="25"/>
      <c r="J184" s="25"/>
      <c r="K184" s="25"/>
    </row>
    <row r="185" spans="1:11" ht="14.1" customHeight="1" x14ac:dyDescent="0.25">
      <c r="A185" s="25"/>
      <c r="B185" s="25"/>
      <c r="C185" s="40" t="s">
        <v>92</v>
      </c>
      <c r="D185" s="41">
        <v>0</v>
      </c>
      <c r="E185" s="41">
        <v>0</v>
      </c>
      <c r="F185" s="41">
        <v>0</v>
      </c>
      <c r="G185" s="41">
        <v>0</v>
      </c>
      <c r="H185" s="25"/>
      <c r="I185" s="25"/>
      <c r="J185" s="25"/>
      <c r="K185" s="25"/>
    </row>
    <row r="186" spans="1:11" ht="14.1" customHeight="1" x14ac:dyDescent="0.25">
      <c r="A186" s="25"/>
      <c r="B186" s="25"/>
      <c r="C186" s="40" t="s">
        <v>93</v>
      </c>
      <c r="D186" s="41">
        <v>0</v>
      </c>
      <c r="E186" s="41">
        <v>0</v>
      </c>
      <c r="F186" s="41">
        <v>0</v>
      </c>
      <c r="G186" s="41">
        <v>0</v>
      </c>
      <c r="H186" s="25"/>
      <c r="I186" s="25"/>
      <c r="J186" s="25"/>
      <c r="K186" s="25"/>
    </row>
    <row r="187" spans="1:11" ht="14.1" customHeight="1" x14ac:dyDescent="0.25">
      <c r="A187" s="25"/>
      <c r="B187" s="25"/>
      <c r="C187" s="40" t="s">
        <v>94</v>
      </c>
      <c r="D187" s="41">
        <v>0</v>
      </c>
      <c r="E187" s="41">
        <v>0</v>
      </c>
      <c r="F187" s="41">
        <v>0</v>
      </c>
      <c r="G187" s="41">
        <v>0</v>
      </c>
      <c r="H187" s="25"/>
      <c r="I187" s="25"/>
      <c r="J187" s="25"/>
      <c r="K187" s="25"/>
    </row>
    <row r="188" spans="1:11" ht="14.1" customHeight="1" x14ac:dyDescent="0.25">
      <c r="A188" s="25"/>
      <c r="B188" s="25"/>
      <c r="C188" s="40" t="s">
        <v>95</v>
      </c>
      <c r="D188" s="41">
        <v>0</v>
      </c>
      <c r="E188" s="41">
        <v>0</v>
      </c>
      <c r="F188" s="41">
        <v>0</v>
      </c>
      <c r="G188" s="41">
        <v>0</v>
      </c>
      <c r="H188" s="25"/>
      <c r="I188" s="25"/>
      <c r="J188" s="25"/>
      <c r="K188" s="25"/>
    </row>
    <row r="189" spans="1:11" ht="14.1" customHeight="1" x14ac:dyDescent="0.25">
      <c r="A189" s="25"/>
      <c r="B189" s="25"/>
      <c r="C189" s="40" t="s">
        <v>98</v>
      </c>
      <c r="D189" s="41">
        <v>0</v>
      </c>
      <c r="E189" s="41">
        <v>0</v>
      </c>
      <c r="F189" s="41">
        <v>0</v>
      </c>
      <c r="G189" s="41">
        <v>0</v>
      </c>
      <c r="H189" s="25"/>
      <c r="I189" s="25"/>
      <c r="J189" s="25"/>
      <c r="K189" s="25"/>
    </row>
    <row r="190" spans="1:11" ht="14.1" customHeight="1" x14ac:dyDescent="0.25">
      <c r="A190" s="25"/>
      <c r="B190" s="25"/>
      <c r="C190" s="40" t="s">
        <v>99</v>
      </c>
      <c r="D190" s="41">
        <v>0</v>
      </c>
      <c r="E190" s="41">
        <v>0</v>
      </c>
      <c r="F190" s="41">
        <v>0</v>
      </c>
      <c r="G190" s="41">
        <v>0</v>
      </c>
      <c r="H190" s="25"/>
      <c r="I190" s="25"/>
      <c r="J190" s="25"/>
      <c r="K190" s="25"/>
    </row>
    <row r="191" spans="1:11" ht="14.1" customHeight="1" x14ac:dyDescent="0.25">
      <c r="A191" s="25"/>
      <c r="B191" s="25"/>
      <c r="C191" s="36" t="s">
        <v>100</v>
      </c>
      <c r="D191" s="41">
        <v>0</v>
      </c>
      <c r="E191" s="41">
        <v>77200000</v>
      </c>
      <c r="F191" s="41">
        <v>3000000</v>
      </c>
      <c r="G191" s="41">
        <v>3000000</v>
      </c>
      <c r="H191" s="25"/>
      <c r="I191" s="25"/>
      <c r="J191" s="25"/>
      <c r="K191" s="25"/>
    </row>
    <row r="192" spans="1:11" ht="14.1" customHeight="1" x14ac:dyDescent="0.25">
      <c r="A192" s="25"/>
      <c r="B192" s="25"/>
      <c r="C192" s="29" t="s">
        <v>628</v>
      </c>
      <c r="D192" s="1585" t="s">
        <v>629</v>
      </c>
      <c r="E192" s="1586"/>
      <c r="F192" s="1586"/>
      <c r="G192" s="1586"/>
      <c r="H192" s="25"/>
      <c r="I192" s="25"/>
      <c r="J192" s="25"/>
      <c r="K192" s="25"/>
    </row>
    <row r="193" spans="1:11" ht="14.1" customHeight="1" x14ac:dyDescent="0.25">
      <c r="A193" s="25"/>
      <c r="B193" s="25"/>
      <c r="C193" s="30" t="s">
        <v>50</v>
      </c>
      <c r="D193" s="1575" t="s">
        <v>630</v>
      </c>
      <c r="E193" s="1576"/>
      <c r="F193" s="1576"/>
      <c r="G193" s="1576"/>
      <c r="H193" s="25"/>
      <c r="I193" s="25"/>
      <c r="J193" s="25"/>
      <c r="K193" s="25"/>
    </row>
    <row r="194" spans="1:11" ht="14.1" customHeight="1" x14ac:dyDescent="0.25">
      <c r="A194" s="25"/>
      <c r="B194" s="25"/>
      <c r="C194" s="31" t="s">
        <v>52</v>
      </c>
      <c r="D194" s="1587" t="s">
        <v>631</v>
      </c>
      <c r="E194" s="1588"/>
      <c r="F194" s="1588"/>
      <c r="G194" s="1588"/>
      <c r="H194" s="25"/>
      <c r="I194" s="25"/>
      <c r="J194" s="25"/>
      <c r="K194" s="25"/>
    </row>
    <row r="195" spans="1:11" ht="14.1" customHeight="1" x14ac:dyDescent="0.25">
      <c r="A195" s="25"/>
      <c r="B195" s="25"/>
      <c r="C195" s="31" t="s">
        <v>54</v>
      </c>
      <c r="D195" s="1587" t="s">
        <v>632</v>
      </c>
      <c r="E195" s="1588"/>
      <c r="F195" s="1588"/>
      <c r="G195" s="1588"/>
      <c r="H195" s="25"/>
      <c r="I195" s="25"/>
      <c r="J195" s="25"/>
      <c r="K195" s="25"/>
    </row>
    <row r="196" spans="1:11" ht="15" customHeight="1" x14ac:dyDescent="0.25">
      <c r="A196" s="25"/>
      <c r="B196" s="25"/>
      <c r="C196" s="32"/>
      <c r="D196" s="33">
        <v>2023</v>
      </c>
      <c r="E196" s="33">
        <v>2024</v>
      </c>
      <c r="F196" s="33">
        <v>2025</v>
      </c>
      <c r="G196" s="33">
        <v>2026</v>
      </c>
      <c r="H196" s="25"/>
      <c r="I196" s="25"/>
      <c r="J196" s="25"/>
      <c r="K196" s="25"/>
    </row>
    <row r="197" spans="1:11" ht="15" customHeight="1" x14ac:dyDescent="0.25">
      <c r="A197" s="25"/>
      <c r="B197" s="25"/>
      <c r="C197" s="34"/>
      <c r="D197" s="35" t="s">
        <v>17</v>
      </c>
      <c r="E197" s="35" t="s">
        <v>18</v>
      </c>
      <c r="F197" s="35" t="s">
        <v>18</v>
      </c>
      <c r="G197" s="35" t="s">
        <v>18</v>
      </c>
      <c r="H197" s="25"/>
      <c r="I197" s="25"/>
      <c r="J197" s="25"/>
      <c r="K197" s="25"/>
    </row>
    <row r="198" spans="1:11" ht="14.1" customHeight="1" x14ac:dyDescent="0.25">
      <c r="A198" s="25"/>
      <c r="B198" s="25"/>
      <c r="C198" s="38" t="s">
        <v>56</v>
      </c>
      <c r="D198" s="39" t="s">
        <v>128</v>
      </c>
      <c r="E198" s="39" t="s">
        <v>128</v>
      </c>
      <c r="F198" s="39" t="s">
        <v>128</v>
      </c>
      <c r="G198" s="39" t="s">
        <v>128</v>
      </c>
      <c r="H198" s="25"/>
      <c r="I198" s="25"/>
      <c r="J198" s="25"/>
      <c r="K198" s="25"/>
    </row>
    <row r="199" spans="1:11" ht="14.1" customHeight="1" x14ac:dyDescent="0.25">
      <c r="A199" s="25"/>
      <c r="B199" s="25"/>
      <c r="C199" s="38" t="s">
        <v>59</v>
      </c>
      <c r="D199" s="39" t="s">
        <v>633</v>
      </c>
      <c r="E199" s="39" t="s">
        <v>634</v>
      </c>
      <c r="F199" s="39" t="s">
        <v>635</v>
      </c>
      <c r="G199" s="39" t="s">
        <v>635</v>
      </c>
      <c r="H199" s="25"/>
      <c r="I199" s="25"/>
      <c r="J199" s="25"/>
      <c r="K199" s="25"/>
    </row>
    <row r="200" spans="1:11" ht="14.1" customHeight="1" x14ac:dyDescent="0.25">
      <c r="A200" s="25"/>
      <c r="B200" s="25"/>
      <c r="C200" s="38" t="s">
        <v>63</v>
      </c>
      <c r="D200" s="39" t="s">
        <v>633</v>
      </c>
      <c r="E200" s="39" t="s">
        <v>634</v>
      </c>
      <c r="F200" s="39" t="s">
        <v>635</v>
      </c>
      <c r="G200" s="39" t="s">
        <v>635</v>
      </c>
      <c r="H200" s="25"/>
      <c r="I200" s="25"/>
      <c r="J200" s="25"/>
      <c r="K200" s="25"/>
    </row>
    <row r="201" spans="1:11" ht="14.1" customHeight="1" x14ac:dyDescent="0.25">
      <c r="A201" s="25"/>
      <c r="B201" s="25"/>
      <c r="C201" s="38" t="s">
        <v>68</v>
      </c>
      <c r="D201" s="39" t="s">
        <v>69</v>
      </c>
      <c r="E201" s="39" t="s">
        <v>75</v>
      </c>
      <c r="F201" s="39" t="s">
        <v>75</v>
      </c>
      <c r="G201" s="39" t="s">
        <v>75</v>
      </c>
      <c r="H201" s="25"/>
      <c r="I201" s="25"/>
      <c r="J201" s="25"/>
      <c r="K201" s="25"/>
    </row>
    <row r="202" spans="1:11" ht="14.1" customHeight="1" x14ac:dyDescent="0.25">
      <c r="A202" s="25"/>
      <c r="B202" s="25"/>
      <c r="C202" s="38" t="s">
        <v>73</v>
      </c>
      <c r="D202" s="39" t="s">
        <v>69</v>
      </c>
      <c r="E202" s="39" t="s">
        <v>636</v>
      </c>
      <c r="F202" s="39" t="s">
        <v>637</v>
      </c>
      <c r="G202" s="39" t="s">
        <v>75</v>
      </c>
      <c r="H202" s="25"/>
      <c r="I202" s="25"/>
      <c r="J202" s="25"/>
      <c r="K202" s="25"/>
    </row>
    <row r="203" spans="1:11" ht="14.1" customHeight="1" x14ac:dyDescent="0.25">
      <c r="A203" s="25"/>
      <c r="B203" s="25"/>
      <c r="C203" s="38" t="s">
        <v>77</v>
      </c>
      <c r="D203" s="39" t="s">
        <v>69</v>
      </c>
      <c r="E203" s="39" t="s">
        <v>636</v>
      </c>
      <c r="F203" s="39" t="s">
        <v>637</v>
      </c>
      <c r="G203" s="39" t="s">
        <v>75</v>
      </c>
      <c r="H203" s="25"/>
      <c r="I203" s="25"/>
      <c r="J203" s="25"/>
      <c r="K203" s="25"/>
    </row>
    <row r="204" spans="1:11" ht="14.1" customHeight="1" x14ac:dyDescent="0.25">
      <c r="A204" s="25"/>
      <c r="B204" s="25"/>
      <c r="C204" s="1589" t="s">
        <v>81</v>
      </c>
      <c r="D204" s="1590"/>
      <c r="E204" s="1590"/>
      <c r="F204" s="1590"/>
      <c r="G204" s="1590"/>
      <c r="H204" s="25"/>
      <c r="I204" s="25"/>
      <c r="J204" s="25"/>
      <c r="K204" s="25"/>
    </row>
    <row r="205" spans="1:11" ht="14.1" customHeight="1" x14ac:dyDescent="0.25">
      <c r="A205" s="25"/>
      <c r="B205" s="25"/>
      <c r="C205" s="32"/>
      <c r="D205" s="33">
        <v>2023</v>
      </c>
      <c r="E205" s="33">
        <v>2024</v>
      </c>
      <c r="F205" s="33">
        <v>2025</v>
      </c>
      <c r="G205" s="33">
        <v>2026</v>
      </c>
      <c r="H205" s="25"/>
      <c r="I205" s="25"/>
      <c r="J205" s="25"/>
      <c r="K205" s="25"/>
    </row>
    <row r="206" spans="1:11" ht="14.1" customHeight="1" x14ac:dyDescent="0.25">
      <c r="A206" s="25"/>
      <c r="B206" s="25"/>
      <c r="C206" s="34"/>
      <c r="D206" s="35" t="s">
        <v>17</v>
      </c>
      <c r="E206" s="35" t="s">
        <v>18</v>
      </c>
      <c r="F206" s="35" t="s">
        <v>18</v>
      </c>
      <c r="G206" s="35" t="s">
        <v>18</v>
      </c>
      <c r="H206" s="25"/>
      <c r="I206" s="25"/>
      <c r="J206" s="25"/>
      <c r="K206" s="25"/>
    </row>
    <row r="207" spans="1:11" ht="14.1" customHeight="1" x14ac:dyDescent="0.25">
      <c r="A207" s="25"/>
      <c r="B207" s="25"/>
      <c r="C207" s="40" t="s">
        <v>82</v>
      </c>
      <c r="D207" s="41">
        <v>0</v>
      </c>
      <c r="E207" s="41">
        <v>0</v>
      </c>
      <c r="F207" s="41">
        <v>0</v>
      </c>
      <c r="G207" s="41">
        <v>0</v>
      </c>
      <c r="H207" s="25"/>
      <c r="I207" s="25"/>
      <c r="J207" s="25"/>
      <c r="K207" s="25"/>
    </row>
    <row r="208" spans="1:11" ht="14.1" customHeight="1" x14ac:dyDescent="0.25">
      <c r="A208" s="25"/>
      <c r="B208" s="25"/>
      <c r="C208" s="40" t="s">
        <v>83</v>
      </c>
      <c r="D208" s="41">
        <v>0</v>
      </c>
      <c r="E208" s="41">
        <v>0</v>
      </c>
      <c r="F208" s="41">
        <v>0</v>
      </c>
      <c r="G208" s="41">
        <v>0</v>
      </c>
      <c r="H208" s="25"/>
      <c r="I208" s="25"/>
      <c r="J208" s="25"/>
      <c r="K208" s="25"/>
    </row>
    <row r="209" spans="1:11" ht="14.1" customHeight="1" x14ac:dyDescent="0.25">
      <c r="A209" s="25"/>
      <c r="B209" s="25"/>
      <c r="C209" s="40" t="s">
        <v>84</v>
      </c>
      <c r="D209" s="41">
        <v>0</v>
      </c>
      <c r="E209" s="41">
        <v>0</v>
      </c>
      <c r="F209" s="41">
        <v>0</v>
      </c>
      <c r="G209" s="41">
        <v>0</v>
      </c>
      <c r="H209" s="25"/>
      <c r="I209" s="25"/>
      <c r="J209" s="25"/>
      <c r="K209" s="25"/>
    </row>
    <row r="210" spans="1:11" ht="14.1" customHeight="1" x14ac:dyDescent="0.25">
      <c r="A210" s="25"/>
      <c r="B210" s="25"/>
      <c r="C210" s="40" t="s">
        <v>85</v>
      </c>
      <c r="D210" s="41">
        <v>0</v>
      </c>
      <c r="E210" s="41">
        <v>0</v>
      </c>
      <c r="F210" s="41">
        <v>0</v>
      </c>
      <c r="G210" s="41">
        <v>0</v>
      </c>
      <c r="H210" s="25"/>
      <c r="I210" s="25"/>
      <c r="J210" s="25"/>
      <c r="K210" s="25"/>
    </row>
    <row r="211" spans="1:11" ht="14.1" customHeight="1" x14ac:dyDescent="0.25">
      <c r="A211" s="25"/>
      <c r="B211" s="25"/>
      <c r="C211" s="40" t="s">
        <v>83</v>
      </c>
      <c r="D211" s="41">
        <v>0</v>
      </c>
      <c r="E211" s="41">
        <v>0</v>
      </c>
      <c r="F211" s="41">
        <v>0</v>
      </c>
      <c r="G211" s="41">
        <v>0</v>
      </c>
      <c r="H211" s="25"/>
      <c r="I211" s="25"/>
      <c r="J211" s="25"/>
      <c r="K211" s="25"/>
    </row>
    <row r="212" spans="1:11" ht="14.1" customHeight="1" x14ac:dyDescent="0.25">
      <c r="A212" s="25"/>
      <c r="B212" s="25"/>
      <c r="C212" s="40" t="s">
        <v>84</v>
      </c>
      <c r="D212" s="41">
        <v>0</v>
      </c>
      <c r="E212" s="41">
        <v>0</v>
      </c>
      <c r="F212" s="41">
        <v>0</v>
      </c>
      <c r="G212" s="41">
        <v>0</v>
      </c>
      <c r="H212" s="25"/>
      <c r="I212" s="25"/>
      <c r="J212" s="25"/>
      <c r="K212" s="25"/>
    </row>
    <row r="213" spans="1:11" ht="14.1" customHeight="1" x14ac:dyDescent="0.25">
      <c r="A213" s="25"/>
      <c r="B213" s="25"/>
      <c r="C213" s="40" t="s">
        <v>86</v>
      </c>
      <c r="D213" s="41">
        <v>0</v>
      </c>
      <c r="E213" s="41">
        <v>0</v>
      </c>
      <c r="F213" s="41">
        <v>0</v>
      </c>
      <c r="G213" s="41">
        <v>0</v>
      </c>
      <c r="H213" s="25"/>
      <c r="I213" s="25"/>
      <c r="J213" s="25"/>
      <c r="K213" s="25"/>
    </row>
    <row r="214" spans="1:11" ht="14.1" customHeight="1" x14ac:dyDescent="0.25">
      <c r="A214" s="25"/>
      <c r="B214" s="25"/>
      <c r="C214" s="40" t="s">
        <v>83</v>
      </c>
      <c r="D214" s="41">
        <v>0</v>
      </c>
      <c r="E214" s="41">
        <v>0</v>
      </c>
      <c r="F214" s="41">
        <v>0</v>
      </c>
      <c r="G214" s="41">
        <v>0</v>
      </c>
      <c r="H214" s="25"/>
      <c r="I214" s="25"/>
      <c r="J214" s="25"/>
      <c r="K214" s="25"/>
    </row>
    <row r="215" spans="1:11" ht="14.1" customHeight="1" x14ac:dyDescent="0.25">
      <c r="A215" s="25"/>
      <c r="B215" s="25"/>
      <c r="C215" s="40" t="s">
        <v>84</v>
      </c>
      <c r="D215" s="41">
        <v>0</v>
      </c>
      <c r="E215" s="41">
        <v>0</v>
      </c>
      <c r="F215" s="41">
        <v>0</v>
      </c>
      <c r="G215" s="41">
        <v>0</v>
      </c>
      <c r="H215" s="25"/>
      <c r="I215" s="25"/>
      <c r="J215" s="25"/>
      <c r="K215" s="25"/>
    </row>
    <row r="216" spans="1:11" ht="14.1" customHeight="1" x14ac:dyDescent="0.25">
      <c r="A216" s="25"/>
      <c r="B216" s="25"/>
      <c r="C216" s="40" t="s">
        <v>87</v>
      </c>
      <c r="D216" s="41">
        <v>0</v>
      </c>
      <c r="E216" s="41">
        <v>0</v>
      </c>
      <c r="F216" s="41">
        <v>0</v>
      </c>
      <c r="G216" s="41">
        <v>0</v>
      </c>
      <c r="H216" s="25"/>
      <c r="I216" s="25"/>
      <c r="J216" s="25"/>
      <c r="K216" s="25"/>
    </row>
    <row r="217" spans="1:11" ht="14.1" customHeight="1" x14ac:dyDescent="0.25">
      <c r="A217" s="25"/>
      <c r="B217" s="25"/>
      <c r="C217" s="40" t="s">
        <v>83</v>
      </c>
      <c r="D217" s="41">
        <v>0</v>
      </c>
      <c r="E217" s="41">
        <v>0</v>
      </c>
      <c r="F217" s="41">
        <v>0</v>
      </c>
      <c r="G217" s="41">
        <v>0</v>
      </c>
      <c r="H217" s="25"/>
      <c r="I217" s="25"/>
      <c r="J217" s="25"/>
      <c r="K217" s="25"/>
    </row>
    <row r="218" spans="1:11" ht="14.1" customHeight="1" x14ac:dyDescent="0.25">
      <c r="A218" s="25"/>
      <c r="B218" s="25"/>
      <c r="C218" s="40" t="s">
        <v>84</v>
      </c>
      <c r="D218" s="41">
        <v>0</v>
      </c>
      <c r="E218" s="41">
        <v>0</v>
      </c>
      <c r="F218" s="41">
        <v>0</v>
      </c>
      <c r="G218" s="41">
        <v>0</v>
      </c>
      <c r="H218" s="25"/>
      <c r="I218" s="25"/>
      <c r="J218" s="25"/>
      <c r="K218" s="25"/>
    </row>
    <row r="219" spans="1:11" ht="14.1" customHeight="1" x14ac:dyDescent="0.25">
      <c r="A219" s="25"/>
      <c r="B219" s="25"/>
      <c r="C219" s="40" t="s">
        <v>88</v>
      </c>
      <c r="D219" s="41">
        <v>0</v>
      </c>
      <c r="E219" s="41">
        <v>0</v>
      </c>
      <c r="F219" s="41">
        <v>0</v>
      </c>
      <c r="G219" s="41">
        <v>0</v>
      </c>
      <c r="H219" s="25"/>
      <c r="I219" s="25"/>
      <c r="J219" s="25"/>
      <c r="K219" s="25"/>
    </row>
    <row r="220" spans="1:11" ht="14.1" customHeight="1" x14ac:dyDescent="0.25">
      <c r="A220" s="25"/>
      <c r="B220" s="25"/>
      <c r="C220" s="40" t="s">
        <v>83</v>
      </c>
      <c r="D220" s="41">
        <v>0</v>
      </c>
      <c r="E220" s="41">
        <v>0</v>
      </c>
      <c r="F220" s="41">
        <v>0</v>
      </c>
      <c r="G220" s="41">
        <v>0</v>
      </c>
      <c r="H220" s="25"/>
      <c r="I220" s="25"/>
      <c r="J220" s="25"/>
      <c r="K220" s="25"/>
    </row>
    <row r="221" spans="1:11" ht="14.1" customHeight="1" x14ac:dyDescent="0.25">
      <c r="A221" s="25"/>
      <c r="B221" s="25"/>
      <c r="C221" s="40" t="s">
        <v>84</v>
      </c>
      <c r="D221" s="41">
        <v>0</v>
      </c>
      <c r="E221" s="41">
        <v>0</v>
      </c>
      <c r="F221" s="41">
        <v>0</v>
      </c>
      <c r="G221" s="41">
        <v>0</v>
      </c>
      <c r="H221" s="25"/>
      <c r="I221" s="25"/>
      <c r="J221" s="25"/>
      <c r="K221" s="25"/>
    </row>
    <row r="222" spans="1:11" ht="14.1" customHeight="1" x14ac:dyDescent="0.25">
      <c r="A222" s="25"/>
      <c r="B222" s="25"/>
      <c r="C222" s="40" t="s">
        <v>89</v>
      </c>
      <c r="D222" s="41">
        <v>0</v>
      </c>
      <c r="E222" s="41">
        <v>0</v>
      </c>
      <c r="F222" s="41">
        <v>0</v>
      </c>
      <c r="G222" s="41">
        <v>0</v>
      </c>
      <c r="H222" s="25"/>
      <c r="I222" s="25"/>
      <c r="J222" s="25"/>
      <c r="K222" s="25"/>
    </row>
    <row r="223" spans="1:11" ht="14.1" customHeight="1" x14ac:dyDescent="0.25">
      <c r="A223" s="25"/>
      <c r="B223" s="25"/>
      <c r="C223" s="40" t="s">
        <v>83</v>
      </c>
      <c r="D223" s="41">
        <v>0</v>
      </c>
      <c r="E223" s="41">
        <v>0</v>
      </c>
      <c r="F223" s="41">
        <v>0</v>
      </c>
      <c r="G223" s="41">
        <v>0</v>
      </c>
      <c r="H223" s="25"/>
      <c r="I223" s="25"/>
      <c r="J223" s="25"/>
      <c r="K223" s="25"/>
    </row>
    <row r="224" spans="1:11" ht="14.1" customHeight="1" x14ac:dyDescent="0.25">
      <c r="A224" s="25"/>
      <c r="B224" s="25"/>
      <c r="C224" s="40" t="s">
        <v>84</v>
      </c>
      <c r="D224" s="41">
        <v>0</v>
      </c>
      <c r="E224" s="41">
        <v>0</v>
      </c>
      <c r="F224" s="41">
        <v>0</v>
      </c>
      <c r="G224" s="41">
        <v>0</v>
      </c>
      <c r="H224" s="25"/>
      <c r="I224" s="25"/>
      <c r="J224" s="25"/>
      <c r="K224" s="25"/>
    </row>
    <row r="225" spans="1:11" ht="14.1" customHeight="1" x14ac:dyDescent="0.25">
      <c r="A225" s="25"/>
      <c r="B225" s="25"/>
      <c r="C225" s="40" t="s">
        <v>90</v>
      </c>
      <c r="D225" s="41">
        <v>0</v>
      </c>
      <c r="E225" s="41">
        <v>0</v>
      </c>
      <c r="F225" s="41">
        <v>0</v>
      </c>
      <c r="G225" s="41">
        <v>0</v>
      </c>
      <c r="H225" s="25"/>
      <c r="I225" s="25"/>
      <c r="J225" s="25"/>
      <c r="K225" s="25"/>
    </row>
    <row r="226" spans="1:11" ht="14.1" customHeight="1" x14ac:dyDescent="0.25">
      <c r="A226" s="25"/>
      <c r="B226" s="25"/>
      <c r="C226" s="40" t="s">
        <v>83</v>
      </c>
      <c r="D226" s="41">
        <v>0</v>
      </c>
      <c r="E226" s="41">
        <v>0</v>
      </c>
      <c r="F226" s="41">
        <v>0</v>
      </c>
      <c r="G226" s="41">
        <v>0</v>
      </c>
      <c r="H226" s="25"/>
      <c r="I226" s="25"/>
      <c r="J226" s="25"/>
      <c r="K226" s="25"/>
    </row>
    <row r="227" spans="1:11" ht="14.1" customHeight="1" x14ac:dyDescent="0.25">
      <c r="A227" s="25"/>
      <c r="B227" s="25"/>
      <c r="C227" s="40" t="s">
        <v>84</v>
      </c>
      <c r="D227" s="41">
        <v>0</v>
      </c>
      <c r="E227" s="41">
        <v>0</v>
      </c>
      <c r="F227" s="41">
        <v>0</v>
      </c>
      <c r="G227" s="41">
        <v>0</v>
      </c>
      <c r="H227" s="25"/>
      <c r="I227" s="25"/>
      <c r="J227" s="25"/>
      <c r="K227" s="25"/>
    </row>
    <row r="228" spans="1:11" ht="14.1" customHeight="1" x14ac:dyDescent="0.25">
      <c r="A228" s="25"/>
      <c r="B228" s="25"/>
      <c r="C228" s="40" t="s">
        <v>91</v>
      </c>
      <c r="D228" s="41">
        <v>0</v>
      </c>
      <c r="E228" s="41">
        <v>0</v>
      </c>
      <c r="F228" s="41">
        <v>0</v>
      </c>
      <c r="G228" s="41">
        <v>0</v>
      </c>
      <c r="H228" s="25"/>
      <c r="I228" s="25"/>
      <c r="J228" s="25"/>
      <c r="K228" s="25"/>
    </row>
    <row r="229" spans="1:11" ht="14.1" customHeight="1" x14ac:dyDescent="0.25">
      <c r="A229" s="25"/>
      <c r="B229" s="25"/>
      <c r="C229" s="40" t="s">
        <v>83</v>
      </c>
      <c r="D229" s="41">
        <v>0</v>
      </c>
      <c r="E229" s="41">
        <v>0</v>
      </c>
      <c r="F229" s="41">
        <v>0</v>
      </c>
      <c r="G229" s="41">
        <v>0</v>
      </c>
      <c r="H229" s="25"/>
      <c r="I229" s="25"/>
      <c r="J229" s="25"/>
      <c r="K229" s="25"/>
    </row>
    <row r="230" spans="1:11" ht="14.1" customHeight="1" x14ac:dyDescent="0.25">
      <c r="A230" s="25"/>
      <c r="B230" s="25"/>
      <c r="C230" s="40" t="s">
        <v>92</v>
      </c>
      <c r="D230" s="41">
        <v>0</v>
      </c>
      <c r="E230" s="41">
        <v>0</v>
      </c>
      <c r="F230" s="41">
        <v>0</v>
      </c>
      <c r="G230" s="41">
        <v>0</v>
      </c>
      <c r="H230" s="25"/>
      <c r="I230" s="25"/>
      <c r="J230" s="25"/>
      <c r="K230" s="25"/>
    </row>
    <row r="231" spans="1:11" ht="14.1" customHeight="1" x14ac:dyDescent="0.25">
      <c r="A231" s="25"/>
      <c r="B231" s="25"/>
      <c r="C231" s="40" t="s">
        <v>93</v>
      </c>
      <c r="D231" s="41">
        <v>0</v>
      </c>
      <c r="E231" s="41">
        <v>0</v>
      </c>
      <c r="F231" s="41">
        <v>0</v>
      </c>
      <c r="G231" s="41">
        <v>0</v>
      </c>
      <c r="H231" s="25"/>
      <c r="I231" s="25"/>
      <c r="J231" s="25"/>
      <c r="K231" s="25"/>
    </row>
    <row r="232" spans="1:11" ht="14.1" customHeight="1" x14ac:dyDescent="0.25">
      <c r="A232" s="25"/>
      <c r="B232" s="25"/>
      <c r="C232" s="40" t="s">
        <v>94</v>
      </c>
      <c r="D232" s="41">
        <v>0</v>
      </c>
      <c r="E232" s="41">
        <v>0</v>
      </c>
      <c r="F232" s="41">
        <v>0</v>
      </c>
      <c r="G232" s="41">
        <v>0</v>
      </c>
      <c r="H232" s="25"/>
      <c r="I232" s="25"/>
      <c r="J232" s="25"/>
      <c r="K232" s="25"/>
    </row>
    <row r="233" spans="1:11" ht="14.1" customHeight="1" x14ac:dyDescent="0.25">
      <c r="A233" s="25"/>
      <c r="B233" s="25"/>
      <c r="C233" s="40" t="s">
        <v>95</v>
      </c>
      <c r="D233" s="41">
        <v>0</v>
      </c>
      <c r="E233" s="41">
        <v>0</v>
      </c>
      <c r="F233" s="41">
        <v>0</v>
      </c>
      <c r="G233" s="41">
        <v>0</v>
      </c>
      <c r="H233" s="25"/>
      <c r="I233" s="25"/>
      <c r="J233" s="25"/>
      <c r="K233" s="25"/>
    </row>
    <row r="234" spans="1:11" ht="14.1" customHeight="1" x14ac:dyDescent="0.25">
      <c r="A234" s="25"/>
      <c r="B234" s="25"/>
      <c r="C234" s="40" t="s">
        <v>96</v>
      </c>
      <c r="D234" s="41">
        <v>0</v>
      </c>
      <c r="E234" s="41">
        <v>23800000</v>
      </c>
      <c r="F234" s="41">
        <v>6500000</v>
      </c>
      <c r="G234" s="41">
        <v>6500000</v>
      </c>
      <c r="H234" s="25"/>
      <c r="I234" s="25"/>
      <c r="J234" s="25"/>
      <c r="K234" s="25"/>
    </row>
    <row r="235" spans="1:11" ht="14.1" customHeight="1" x14ac:dyDescent="0.25">
      <c r="A235" s="25"/>
      <c r="B235" s="25"/>
      <c r="C235" s="40" t="s">
        <v>83</v>
      </c>
      <c r="D235" s="41">
        <v>0</v>
      </c>
      <c r="E235" s="41">
        <v>0</v>
      </c>
      <c r="F235" s="41">
        <v>0</v>
      </c>
      <c r="G235" s="41">
        <v>0</v>
      </c>
      <c r="H235" s="25"/>
      <c r="I235" s="25"/>
      <c r="J235" s="25"/>
      <c r="K235" s="25"/>
    </row>
    <row r="236" spans="1:11" ht="14.1" customHeight="1" x14ac:dyDescent="0.25">
      <c r="A236" s="25"/>
      <c r="B236" s="25"/>
      <c r="C236" s="40" t="s">
        <v>92</v>
      </c>
      <c r="D236" s="41">
        <v>0</v>
      </c>
      <c r="E236" s="41">
        <v>0</v>
      </c>
      <c r="F236" s="41">
        <v>0</v>
      </c>
      <c r="G236" s="41">
        <v>0</v>
      </c>
      <c r="H236" s="25"/>
      <c r="I236" s="25"/>
      <c r="J236" s="25"/>
      <c r="K236" s="25"/>
    </row>
    <row r="237" spans="1:11" ht="14.1" customHeight="1" x14ac:dyDescent="0.25">
      <c r="A237" s="25"/>
      <c r="B237" s="25"/>
      <c r="C237" s="40" t="s">
        <v>93</v>
      </c>
      <c r="D237" s="41">
        <v>0</v>
      </c>
      <c r="E237" s="41">
        <v>0</v>
      </c>
      <c r="F237" s="41">
        <v>0</v>
      </c>
      <c r="G237" s="41">
        <v>0</v>
      </c>
      <c r="H237" s="25"/>
      <c r="I237" s="25"/>
      <c r="J237" s="25"/>
      <c r="K237" s="25"/>
    </row>
    <row r="238" spans="1:11" ht="14.1" customHeight="1" x14ac:dyDescent="0.25">
      <c r="A238" s="25"/>
      <c r="B238" s="25"/>
      <c r="C238" s="40" t="s">
        <v>94</v>
      </c>
      <c r="D238" s="41">
        <v>0</v>
      </c>
      <c r="E238" s="41">
        <v>0</v>
      </c>
      <c r="F238" s="41">
        <v>0</v>
      </c>
      <c r="G238" s="41">
        <v>0</v>
      </c>
      <c r="H238" s="25"/>
      <c r="I238" s="25"/>
      <c r="J238" s="25"/>
      <c r="K238" s="25"/>
    </row>
    <row r="239" spans="1:11" ht="14.1" customHeight="1" x14ac:dyDescent="0.25">
      <c r="A239" s="25"/>
      <c r="B239" s="25"/>
      <c r="C239" s="40" t="s">
        <v>95</v>
      </c>
      <c r="D239" s="41">
        <v>0</v>
      </c>
      <c r="E239" s="41">
        <v>23800000</v>
      </c>
      <c r="F239" s="41">
        <v>6500000</v>
      </c>
      <c r="G239" s="41">
        <v>6500000</v>
      </c>
      <c r="H239" s="25"/>
      <c r="I239" s="25"/>
      <c r="J239" s="25"/>
      <c r="K239" s="25"/>
    </row>
    <row r="240" spans="1:11" ht="14.1" customHeight="1" x14ac:dyDescent="0.25">
      <c r="A240" s="25"/>
      <c r="B240" s="25"/>
      <c r="C240" s="40" t="s">
        <v>97</v>
      </c>
      <c r="D240" s="41">
        <v>0</v>
      </c>
      <c r="E240" s="41">
        <v>0</v>
      </c>
      <c r="F240" s="41">
        <v>0</v>
      </c>
      <c r="G240" s="41">
        <v>0</v>
      </c>
      <c r="H240" s="25"/>
      <c r="I240" s="25"/>
      <c r="J240" s="25"/>
      <c r="K240" s="25"/>
    </row>
    <row r="241" spans="1:11" ht="14.1" customHeight="1" x14ac:dyDescent="0.25">
      <c r="A241" s="25"/>
      <c r="B241" s="25"/>
      <c r="C241" s="40" t="s">
        <v>83</v>
      </c>
      <c r="D241" s="41">
        <v>0</v>
      </c>
      <c r="E241" s="41">
        <v>0</v>
      </c>
      <c r="F241" s="41">
        <v>0</v>
      </c>
      <c r="G241" s="41">
        <v>0</v>
      </c>
      <c r="H241" s="25"/>
      <c r="I241" s="25"/>
      <c r="J241" s="25"/>
      <c r="K241" s="25"/>
    </row>
    <row r="242" spans="1:11" ht="14.1" customHeight="1" x14ac:dyDescent="0.25">
      <c r="A242" s="25"/>
      <c r="B242" s="25"/>
      <c r="C242" s="40" t="s">
        <v>92</v>
      </c>
      <c r="D242" s="41">
        <v>0</v>
      </c>
      <c r="E242" s="41">
        <v>0</v>
      </c>
      <c r="F242" s="41">
        <v>0</v>
      </c>
      <c r="G242" s="41">
        <v>0</v>
      </c>
      <c r="H242" s="25"/>
      <c r="I242" s="25"/>
      <c r="J242" s="25"/>
      <c r="K242" s="25"/>
    </row>
    <row r="243" spans="1:11" ht="14.1" customHeight="1" x14ac:dyDescent="0.25">
      <c r="A243" s="25"/>
      <c r="B243" s="25"/>
      <c r="C243" s="40" t="s">
        <v>93</v>
      </c>
      <c r="D243" s="41">
        <v>0</v>
      </c>
      <c r="E243" s="41">
        <v>0</v>
      </c>
      <c r="F243" s="41">
        <v>0</v>
      </c>
      <c r="G243" s="41">
        <v>0</v>
      </c>
      <c r="H243" s="25"/>
      <c r="I243" s="25"/>
      <c r="J243" s="25"/>
      <c r="K243" s="25"/>
    </row>
    <row r="244" spans="1:11" ht="14.1" customHeight="1" x14ac:dyDescent="0.25">
      <c r="A244" s="25"/>
      <c r="B244" s="25"/>
      <c r="C244" s="40" t="s">
        <v>94</v>
      </c>
      <c r="D244" s="41">
        <v>0</v>
      </c>
      <c r="E244" s="41">
        <v>0</v>
      </c>
      <c r="F244" s="41">
        <v>0</v>
      </c>
      <c r="G244" s="41">
        <v>0</v>
      </c>
      <c r="H244" s="25"/>
      <c r="I244" s="25"/>
      <c r="J244" s="25"/>
      <c r="K244" s="25"/>
    </row>
    <row r="245" spans="1:11" ht="14.1" customHeight="1" x14ac:dyDescent="0.25">
      <c r="A245" s="25"/>
      <c r="B245" s="25"/>
      <c r="C245" s="40" t="s">
        <v>95</v>
      </c>
      <c r="D245" s="41">
        <v>0</v>
      </c>
      <c r="E245" s="41">
        <v>0</v>
      </c>
      <c r="F245" s="41">
        <v>0</v>
      </c>
      <c r="G245" s="41">
        <v>0</v>
      </c>
      <c r="H245" s="25"/>
      <c r="I245" s="25"/>
      <c r="J245" s="25"/>
      <c r="K245" s="25"/>
    </row>
    <row r="246" spans="1:11" ht="14.1" customHeight="1" x14ac:dyDescent="0.25">
      <c r="A246" s="25"/>
      <c r="B246" s="25"/>
      <c r="C246" s="40" t="s">
        <v>98</v>
      </c>
      <c r="D246" s="41">
        <v>0</v>
      </c>
      <c r="E246" s="41">
        <v>0</v>
      </c>
      <c r="F246" s="41">
        <v>0</v>
      </c>
      <c r="G246" s="41">
        <v>0</v>
      </c>
      <c r="H246" s="25"/>
      <c r="I246" s="25"/>
      <c r="J246" s="25"/>
      <c r="K246" s="25"/>
    </row>
    <row r="247" spans="1:11" ht="14.1" customHeight="1" x14ac:dyDescent="0.25">
      <c r="A247" s="25"/>
      <c r="B247" s="25"/>
      <c r="C247" s="40" t="s">
        <v>99</v>
      </c>
      <c r="D247" s="41">
        <v>0</v>
      </c>
      <c r="E247" s="41">
        <v>0</v>
      </c>
      <c r="F247" s="41">
        <v>0</v>
      </c>
      <c r="G247" s="41">
        <v>0</v>
      </c>
      <c r="H247" s="25"/>
      <c r="I247" s="25"/>
      <c r="J247" s="25"/>
      <c r="K247" s="25"/>
    </row>
    <row r="248" spans="1:11" ht="14.1" customHeight="1" x14ac:dyDescent="0.25">
      <c r="A248" s="25"/>
      <c r="B248" s="25"/>
      <c r="C248" s="36" t="s">
        <v>100</v>
      </c>
      <c r="D248" s="41">
        <v>0</v>
      </c>
      <c r="E248" s="41">
        <v>23800000</v>
      </c>
      <c r="F248" s="41">
        <v>6500000</v>
      </c>
      <c r="G248" s="41">
        <v>6500000</v>
      </c>
      <c r="H248" s="25"/>
      <c r="I248" s="25"/>
      <c r="J248" s="25"/>
      <c r="K248" s="25"/>
    </row>
    <row r="249" spans="1:11" ht="14.1" customHeight="1" x14ac:dyDescent="0.25">
      <c r="A249" s="25"/>
      <c r="B249" s="25"/>
      <c r="C249" s="29" t="s">
        <v>638</v>
      </c>
      <c r="D249" s="1585" t="s">
        <v>639</v>
      </c>
      <c r="E249" s="1586"/>
      <c r="F249" s="1586"/>
      <c r="G249" s="1586"/>
      <c r="H249" s="25"/>
      <c r="I249" s="25"/>
      <c r="J249" s="25"/>
      <c r="K249" s="25"/>
    </row>
    <row r="250" spans="1:11" ht="14.1" customHeight="1" x14ac:dyDescent="0.25">
      <c r="A250" s="25"/>
      <c r="B250" s="25"/>
      <c r="C250" s="30" t="s">
        <v>50</v>
      </c>
      <c r="D250" s="1575" t="s">
        <v>640</v>
      </c>
      <c r="E250" s="1576"/>
      <c r="F250" s="1576"/>
      <c r="G250" s="1576"/>
      <c r="H250" s="25"/>
      <c r="I250" s="25"/>
      <c r="J250" s="25"/>
      <c r="K250" s="25"/>
    </row>
    <row r="251" spans="1:11" ht="14.1" customHeight="1" x14ac:dyDescent="0.25">
      <c r="A251" s="25"/>
      <c r="B251" s="25"/>
      <c r="C251" s="31" t="s">
        <v>52</v>
      </c>
      <c r="D251" s="1587" t="s">
        <v>69</v>
      </c>
      <c r="E251" s="1588"/>
      <c r="F251" s="1588"/>
      <c r="G251" s="1588"/>
      <c r="H251" s="25"/>
      <c r="I251" s="25"/>
      <c r="J251" s="25"/>
      <c r="K251" s="25"/>
    </row>
    <row r="252" spans="1:11" ht="14.1" customHeight="1" x14ac:dyDescent="0.25">
      <c r="A252" s="25"/>
      <c r="B252" s="25"/>
      <c r="C252" s="31" t="s">
        <v>54</v>
      </c>
      <c r="D252" s="1587" t="s">
        <v>641</v>
      </c>
      <c r="E252" s="1588"/>
      <c r="F252" s="1588"/>
      <c r="G252" s="1588"/>
      <c r="H252" s="25"/>
      <c r="I252" s="25"/>
      <c r="J252" s="25"/>
      <c r="K252" s="25"/>
    </row>
    <row r="253" spans="1:11" ht="15" customHeight="1" x14ac:dyDescent="0.25">
      <c r="A253" s="25"/>
      <c r="B253" s="25"/>
      <c r="C253" s="32"/>
      <c r="D253" s="33">
        <v>2023</v>
      </c>
      <c r="E253" s="33">
        <v>2024</v>
      </c>
      <c r="F253" s="33">
        <v>2025</v>
      </c>
      <c r="G253" s="33">
        <v>2026</v>
      </c>
      <c r="H253" s="25"/>
      <c r="I253" s="25"/>
      <c r="J253" s="25"/>
      <c r="K253" s="25"/>
    </row>
    <row r="254" spans="1:11" ht="15" customHeight="1" x14ac:dyDescent="0.25">
      <c r="A254" s="25"/>
      <c r="B254" s="25"/>
      <c r="C254" s="34"/>
      <c r="D254" s="35" t="s">
        <v>17</v>
      </c>
      <c r="E254" s="35" t="s">
        <v>18</v>
      </c>
      <c r="F254" s="35" t="s">
        <v>18</v>
      </c>
      <c r="G254" s="35" t="s">
        <v>18</v>
      </c>
      <c r="H254" s="25"/>
      <c r="I254" s="25"/>
      <c r="J254" s="25"/>
      <c r="K254" s="25"/>
    </row>
    <row r="255" spans="1:11" ht="14.1" customHeight="1" x14ac:dyDescent="0.25">
      <c r="A255" s="25"/>
      <c r="B255" s="25"/>
      <c r="C255" s="38" t="s">
        <v>56</v>
      </c>
      <c r="D255" s="39" t="s">
        <v>128</v>
      </c>
      <c r="E255" s="39" t="s">
        <v>128</v>
      </c>
      <c r="F255" s="39" t="s">
        <v>128</v>
      </c>
      <c r="G255" s="39" t="s">
        <v>128</v>
      </c>
      <c r="H255" s="25"/>
      <c r="I255" s="25"/>
      <c r="J255" s="25"/>
      <c r="K255" s="25"/>
    </row>
    <row r="256" spans="1:11" ht="14.1" customHeight="1" x14ac:dyDescent="0.25">
      <c r="A256" s="25"/>
      <c r="B256" s="25"/>
      <c r="C256" s="38" t="s">
        <v>59</v>
      </c>
      <c r="D256" s="39" t="s">
        <v>642</v>
      </c>
      <c r="E256" s="39" t="s">
        <v>643</v>
      </c>
      <c r="F256" s="39" t="s">
        <v>643</v>
      </c>
      <c r="G256" s="39" t="s">
        <v>643</v>
      </c>
      <c r="H256" s="25"/>
      <c r="I256" s="25"/>
      <c r="J256" s="25"/>
      <c r="K256" s="25"/>
    </row>
    <row r="257" spans="1:11" ht="14.1" customHeight="1" x14ac:dyDescent="0.25">
      <c r="A257" s="25"/>
      <c r="B257" s="25"/>
      <c r="C257" s="38" t="s">
        <v>63</v>
      </c>
      <c r="D257" s="39" t="s">
        <v>642</v>
      </c>
      <c r="E257" s="39" t="s">
        <v>643</v>
      </c>
      <c r="F257" s="39" t="s">
        <v>643</v>
      </c>
      <c r="G257" s="39" t="s">
        <v>643</v>
      </c>
      <c r="H257" s="25"/>
      <c r="I257" s="25"/>
      <c r="J257" s="25"/>
      <c r="K257" s="25"/>
    </row>
    <row r="258" spans="1:11" ht="14.1" customHeight="1" x14ac:dyDescent="0.25">
      <c r="A258" s="25"/>
      <c r="B258" s="25"/>
      <c r="C258" s="38" t="s">
        <v>68</v>
      </c>
      <c r="D258" s="39" t="s">
        <v>69</v>
      </c>
      <c r="E258" s="39" t="s">
        <v>75</v>
      </c>
      <c r="F258" s="39" t="s">
        <v>75</v>
      </c>
      <c r="G258" s="39" t="s">
        <v>75</v>
      </c>
      <c r="H258" s="25"/>
      <c r="I258" s="25"/>
      <c r="J258" s="25"/>
      <c r="K258" s="25"/>
    </row>
    <row r="259" spans="1:11" ht="14.1" customHeight="1" x14ac:dyDescent="0.25">
      <c r="A259" s="25"/>
      <c r="B259" s="25"/>
      <c r="C259" s="38" t="s">
        <v>73</v>
      </c>
      <c r="D259" s="39" t="s">
        <v>69</v>
      </c>
      <c r="E259" s="39" t="s">
        <v>418</v>
      </c>
      <c r="F259" s="39" t="s">
        <v>75</v>
      </c>
      <c r="G259" s="39" t="s">
        <v>75</v>
      </c>
      <c r="H259" s="25"/>
      <c r="I259" s="25"/>
      <c r="J259" s="25"/>
      <c r="K259" s="25"/>
    </row>
    <row r="260" spans="1:11" ht="14.1" customHeight="1" x14ac:dyDescent="0.25">
      <c r="A260" s="25"/>
      <c r="B260" s="25"/>
      <c r="C260" s="38" t="s">
        <v>77</v>
      </c>
      <c r="D260" s="39" t="s">
        <v>69</v>
      </c>
      <c r="E260" s="39" t="s">
        <v>418</v>
      </c>
      <c r="F260" s="39" t="s">
        <v>75</v>
      </c>
      <c r="G260" s="39" t="s">
        <v>75</v>
      </c>
      <c r="H260" s="25"/>
      <c r="I260" s="25"/>
      <c r="J260" s="25"/>
      <c r="K260" s="25"/>
    </row>
    <row r="261" spans="1:11" ht="14.1" customHeight="1" x14ac:dyDescent="0.25">
      <c r="A261" s="25"/>
      <c r="B261" s="25"/>
      <c r="C261" s="1589" t="s">
        <v>81</v>
      </c>
      <c r="D261" s="1590"/>
      <c r="E261" s="1590"/>
      <c r="F261" s="1590"/>
      <c r="G261" s="1590"/>
      <c r="H261" s="25"/>
      <c r="I261" s="25"/>
      <c r="J261" s="25"/>
      <c r="K261" s="25"/>
    </row>
    <row r="262" spans="1:11" ht="14.1" customHeight="1" x14ac:dyDescent="0.25">
      <c r="A262" s="25"/>
      <c r="B262" s="25"/>
      <c r="C262" s="32"/>
      <c r="D262" s="33">
        <v>2023</v>
      </c>
      <c r="E262" s="33">
        <v>2024</v>
      </c>
      <c r="F262" s="33">
        <v>2025</v>
      </c>
      <c r="G262" s="33">
        <v>2026</v>
      </c>
      <c r="H262" s="25"/>
      <c r="I262" s="25"/>
      <c r="J262" s="25"/>
      <c r="K262" s="25"/>
    </row>
    <row r="263" spans="1:11" ht="14.1" customHeight="1" x14ac:dyDescent="0.25">
      <c r="A263" s="25"/>
      <c r="B263" s="25"/>
      <c r="C263" s="34"/>
      <c r="D263" s="35" t="s">
        <v>17</v>
      </c>
      <c r="E263" s="35" t="s">
        <v>18</v>
      </c>
      <c r="F263" s="35" t="s">
        <v>18</v>
      </c>
      <c r="G263" s="35" t="s">
        <v>18</v>
      </c>
      <c r="H263" s="25"/>
      <c r="I263" s="25"/>
      <c r="J263" s="25"/>
      <c r="K263" s="25"/>
    </row>
    <row r="264" spans="1:11" ht="14.1" customHeight="1" x14ac:dyDescent="0.25">
      <c r="A264" s="25"/>
      <c r="B264" s="25"/>
      <c r="C264" s="40" t="s">
        <v>82</v>
      </c>
      <c r="D264" s="41">
        <v>0</v>
      </c>
      <c r="E264" s="41">
        <v>0</v>
      </c>
      <c r="F264" s="41">
        <v>0</v>
      </c>
      <c r="G264" s="41">
        <v>0</v>
      </c>
      <c r="H264" s="25"/>
      <c r="I264" s="25"/>
      <c r="J264" s="25"/>
      <c r="K264" s="25"/>
    </row>
    <row r="265" spans="1:11" ht="14.1" customHeight="1" x14ac:dyDescent="0.25">
      <c r="A265" s="25"/>
      <c r="B265" s="25"/>
      <c r="C265" s="40" t="s">
        <v>83</v>
      </c>
      <c r="D265" s="41">
        <v>0</v>
      </c>
      <c r="E265" s="41">
        <v>0</v>
      </c>
      <c r="F265" s="41">
        <v>0</v>
      </c>
      <c r="G265" s="41">
        <v>0</v>
      </c>
      <c r="H265" s="25"/>
      <c r="I265" s="25"/>
      <c r="J265" s="25"/>
      <c r="K265" s="25"/>
    </row>
    <row r="266" spans="1:11" ht="14.1" customHeight="1" x14ac:dyDescent="0.25">
      <c r="A266" s="25"/>
      <c r="B266" s="25"/>
      <c r="C266" s="40" t="s">
        <v>84</v>
      </c>
      <c r="D266" s="41">
        <v>0</v>
      </c>
      <c r="E266" s="41">
        <v>0</v>
      </c>
      <c r="F266" s="41">
        <v>0</v>
      </c>
      <c r="G266" s="41">
        <v>0</v>
      </c>
      <c r="H266" s="25"/>
      <c r="I266" s="25"/>
      <c r="J266" s="25"/>
      <c r="K266" s="25"/>
    </row>
    <row r="267" spans="1:11" ht="14.1" customHeight="1" x14ac:dyDescent="0.25">
      <c r="A267" s="25"/>
      <c r="B267" s="25"/>
      <c r="C267" s="40" t="s">
        <v>85</v>
      </c>
      <c r="D267" s="41">
        <v>0</v>
      </c>
      <c r="E267" s="41">
        <v>0</v>
      </c>
      <c r="F267" s="41">
        <v>0</v>
      </c>
      <c r="G267" s="41">
        <v>0</v>
      </c>
      <c r="H267" s="25"/>
      <c r="I267" s="25"/>
      <c r="J267" s="25"/>
      <c r="K267" s="25"/>
    </row>
    <row r="268" spans="1:11" ht="14.1" customHeight="1" x14ac:dyDescent="0.25">
      <c r="A268" s="25"/>
      <c r="B268" s="25"/>
      <c r="C268" s="40" t="s">
        <v>83</v>
      </c>
      <c r="D268" s="41">
        <v>0</v>
      </c>
      <c r="E268" s="41">
        <v>0</v>
      </c>
      <c r="F268" s="41">
        <v>0</v>
      </c>
      <c r="G268" s="41">
        <v>0</v>
      </c>
      <c r="H268" s="25"/>
      <c r="I268" s="25"/>
      <c r="J268" s="25"/>
      <c r="K268" s="25"/>
    </row>
    <row r="269" spans="1:11" ht="14.1" customHeight="1" x14ac:dyDescent="0.25">
      <c r="A269" s="25"/>
      <c r="B269" s="25"/>
      <c r="C269" s="40" t="s">
        <v>84</v>
      </c>
      <c r="D269" s="41">
        <v>0</v>
      </c>
      <c r="E269" s="41">
        <v>0</v>
      </c>
      <c r="F269" s="41">
        <v>0</v>
      </c>
      <c r="G269" s="41">
        <v>0</v>
      </c>
      <c r="H269" s="25"/>
      <c r="I269" s="25"/>
      <c r="J269" s="25"/>
      <c r="K269" s="25"/>
    </row>
    <row r="270" spans="1:11" ht="14.1" customHeight="1" x14ac:dyDescent="0.25">
      <c r="A270" s="25"/>
      <c r="B270" s="25"/>
      <c r="C270" s="40" t="s">
        <v>86</v>
      </c>
      <c r="D270" s="41">
        <v>0</v>
      </c>
      <c r="E270" s="41">
        <v>0</v>
      </c>
      <c r="F270" s="41">
        <v>0</v>
      </c>
      <c r="G270" s="41">
        <v>0</v>
      </c>
      <c r="H270" s="25"/>
      <c r="I270" s="25"/>
      <c r="J270" s="25"/>
      <c r="K270" s="25"/>
    </row>
    <row r="271" spans="1:11" ht="14.1" customHeight="1" x14ac:dyDescent="0.25">
      <c r="A271" s="25"/>
      <c r="B271" s="25"/>
      <c r="C271" s="40" t="s">
        <v>83</v>
      </c>
      <c r="D271" s="41">
        <v>0</v>
      </c>
      <c r="E271" s="41">
        <v>0</v>
      </c>
      <c r="F271" s="41">
        <v>0</v>
      </c>
      <c r="G271" s="41">
        <v>0</v>
      </c>
      <c r="H271" s="25"/>
      <c r="I271" s="25"/>
      <c r="J271" s="25"/>
      <c r="K271" s="25"/>
    </row>
    <row r="272" spans="1:11" ht="14.1" customHeight="1" x14ac:dyDescent="0.25">
      <c r="A272" s="25"/>
      <c r="B272" s="25"/>
      <c r="C272" s="40" t="s">
        <v>84</v>
      </c>
      <c r="D272" s="41">
        <v>0</v>
      </c>
      <c r="E272" s="41">
        <v>0</v>
      </c>
      <c r="F272" s="41">
        <v>0</v>
      </c>
      <c r="G272" s="41">
        <v>0</v>
      </c>
      <c r="H272" s="25"/>
      <c r="I272" s="25"/>
      <c r="J272" s="25"/>
      <c r="K272" s="25"/>
    </row>
    <row r="273" spans="1:11" ht="14.1" customHeight="1" x14ac:dyDescent="0.25">
      <c r="A273" s="25"/>
      <c r="B273" s="25"/>
      <c r="C273" s="40" t="s">
        <v>87</v>
      </c>
      <c r="D273" s="41">
        <v>0</v>
      </c>
      <c r="E273" s="41">
        <v>0</v>
      </c>
      <c r="F273" s="41">
        <v>0</v>
      </c>
      <c r="G273" s="41">
        <v>0</v>
      </c>
      <c r="H273" s="25"/>
      <c r="I273" s="25"/>
      <c r="J273" s="25"/>
      <c r="K273" s="25"/>
    </row>
    <row r="274" spans="1:11" ht="14.1" customHeight="1" x14ac:dyDescent="0.25">
      <c r="A274" s="25"/>
      <c r="B274" s="25"/>
      <c r="C274" s="40" t="s">
        <v>83</v>
      </c>
      <c r="D274" s="41">
        <v>0</v>
      </c>
      <c r="E274" s="41">
        <v>0</v>
      </c>
      <c r="F274" s="41">
        <v>0</v>
      </c>
      <c r="G274" s="41">
        <v>0</v>
      </c>
      <c r="H274" s="25"/>
      <c r="I274" s="25"/>
      <c r="J274" s="25"/>
      <c r="K274" s="25"/>
    </row>
    <row r="275" spans="1:11" ht="14.1" customHeight="1" x14ac:dyDescent="0.25">
      <c r="A275" s="25"/>
      <c r="B275" s="25"/>
      <c r="C275" s="40" t="s">
        <v>84</v>
      </c>
      <c r="D275" s="41">
        <v>0</v>
      </c>
      <c r="E275" s="41">
        <v>0</v>
      </c>
      <c r="F275" s="41">
        <v>0</v>
      </c>
      <c r="G275" s="41">
        <v>0</v>
      </c>
      <c r="H275" s="25"/>
      <c r="I275" s="25"/>
      <c r="J275" s="25"/>
      <c r="K275" s="25"/>
    </row>
    <row r="276" spans="1:11" ht="14.1" customHeight="1" x14ac:dyDescent="0.25">
      <c r="A276" s="25"/>
      <c r="B276" s="25"/>
      <c r="C276" s="40" t="s">
        <v>88</v>
      </c>
      <c r="D276" s="41">
        <v>0</v>
      </c>
      <c r="E276" s="41">
        <v>0</v>
      </c>
      <c r="F276" s="41">
        <v>0</v>
      </c>
      <c r="G276" s="41">
        <v>0</v>
      </c>
      <c r="H276" s="25"/>
      <c r="I276" s="25"/>
      <c r="J276" s="25"/>
      <c r="K276" s="25"/>
    </row>
    <row r="277" spans="1:11" ht="14.1" customHeight="1" x14ac:dyDescent="0.25">
      <c r="A277" s="25"/>
      <c r="B277" s="25"/>
      <c r="C277" s="40" t="s">
        <v>83</v>
      </c>
      <c r="D277" s="41">
        <v>0</v>
      </c>
      <c r="E277" s="41">
        <v>0</v>
      </c>
      <c r="F277" s="41">
        <v>0</v>
      </c>
      <c r="G277" s="41">
        <v>0</v>
      </c>
      <c r="H277" s="25"/>
      <c r="I277" s="25"/>
      <c r="J277" s="25"/>
      <c r="K277" s="25"/>
    </row>
    <row r="278" spans="1:11" ht="14.1" customHeight="1" x14ac:dyDescent="0.25">
      <c r="A278" s="25"/>
      <c r="B278" s="25"/>
      <c r="C278" s="40" t="s">
        <v>84</v>
      </c>
      <c r="D278" s="41">
        <v>0</v>
      </c>
      <c r="E278" s="41">
        <v>0</v>
      </c>
      <c r="F278" s="41">
        <v>0</v>
      </c>
      <c r="G278" s="41">
        <v>0</v>
      </c>
      <c r="H278" s="25"/>
      <c r="I278" s="25"/>
      <c r="J278" s="25"/>
      <c r="K278" s="25"/>
    </row>
    <row r="279" spans="1:11" ht="14.1" customHeight="1" x14ac:dyDescent="0.25">
      <c r="A279" s="25"/>
      <c r="B279" s="25"/>
      <c r="C279" s="40" t="s">
        <v>89</v>
      </c>
      <c r="D279" s="41">
        <v>0</v>
      </c>
      <c r="E279" s="41">
        <v>0</v>
      </c>
      <c r="F279" s="41">
        <v>0</v>
      </c>
      <c r="G279" s="41">
        <v>0</v>
      </c>
      <c r="H279" s="25"/>
      <c r="I279" s="25"/>
      <c r="J279" s="25"/>
      <c r="K279" s="25"/>
    </row>
    <row r="280" spans="1:11" ht="14.1" customHeight="1" x14ac:dyDescent="0.25">
      <c r="A280" s="25"/>
      <c r="B280" s="25"/>
      <c r="C280" s="40" t="s">
        <v>83</v>
      </c>
      <c r="D280" s="41">
        <v>0</v>
      </c>
      <c r="E280" s="41">
        <v>0</v>
      </c>
      <c r="F280" s="41">
        <v>0</v>
      </c>
      <c r="G280" s="41">
        <v>0</v>
      </c>
      <c r="H280" s="25"/>
      <c r="I280" s="25"/>
      <c r="J280" s="25"/>
      <c r="K280" s="25"/>
    </row>
    <row r="281" spans="1:11" ht="14.1" customHeight="1" x14ac:dyDescent="0.25">
      <c r="A281" s="25"/>
      <c r="B281" s="25"/>
      <c r="C281" s="40" t="s">
        <v>84</v>
      </c>
      <c r="D281" s="41">
        <v>0</v>
      </c>
      <c r="E281" s="41">
        <v>0</v>
      </c>
      <c r="F281" s="41">
        <v>0</v>
      </c>
      <c r="G281" s="41">
        <v>0</v>
      </c>
      <c r="H281" s="25"/>
      <c r="I281" s="25"/>
      <c r="J281" s="25"/>
      <c r="K281" s="25"/>
    </row>
    <row r="282" spans="1:11" ht="14.1" customHeight="1" x14ac:dyDescent="0.25">
      <c r="A282" s="25"/>
      <c r="B282" s="25"/>
      <c r="C282" s="40" t="s">
        <v>90</v>
      </c>
      <c r="D282" s="41">
        <v>0</v>
      </c>
      <c r="E282" s="41">
        <v>0</v>
      </c>
      <c r="F282" s="41">
        <v>0</v>
      </c>
      <c r="G282" s="41">
        <v>0</v>
      </c>
      <c r="H282" s="25"/>
      <c r="I282" s="25"/>
      <c r="J282" s="25"/>
      <c r="K282" s="25"/>
    </row>
    <row r="283" spans="1:11" ht="14.1" customHeight="1" x14ac:dyDescent="0.25">
      <c r="A283" s="25"/>
      <c r="B283" s="25"/>
      <c r="C283" s="40" t="s">
        <v>83</v>
      </c>
      <c r="D283" s="41">
        <v>0</v>
      </c>
      <c r="E283" s="41">
        <v>0</v>
      </c>
      <c r="F283" s="41">
        <v>0</v>
      </c>
      <c r="G283" s="41">
        <v>0</v>
      </c>
      <c r="H283" s="25"/>
      <c r="I283" s="25"/>
      <c r="J283" s="25"/>
      <c r="K283" s="25"/>
    </row>
    <row r="284" spans="1:11" ht="14.1" customHeight="1" x14ac:dyDescent="0.25">
      <c r="A284" s="25"/>
      <c r="B284" s="25"/>
      <c r="C284" s="40" t="s">
        <v>84</v>
      </c>
      <c r="D284" s="41">
        <v>0</v>
      </c>
      <c r="E284" s="41">
        <v>0</v>
      </c>
      <c r="F284" s="41">
        <v>0</v>
      </c>
      <c r="G284" s="41">
        <v>0</v>
      </c>
      <c r="H284" s="25"/>
      <c r="I284" s="25"/>
      <c r="J284" s="25"/>
      <c r="K284" s="25"/>
    </row>
    <row r="285" spans="1:11" ht="14.1" customHeight="1" x14ac:dyDescent="0.25">
      <c r="A285" s="25"/>
      <c r="B285" s="25"/>
      <c r="C285" s="40" t="s">
        <v>91</v>
      </c>
      <c r="D285" s="41">
        <v>0</v>
      </c>
      <c r="E285" s="41">
        <v>0</v>
      </c>
      <c r="F285" s="41">
        <v>0</v>
      </c>
      <c r="G285" s="41">
        <v>0</v>
      </c>
      <c r="H285" s="25"/>
      <c r="I285" s="25"/>
      <c r="J285" s="25"/>
      <c r="K285" s="25"/>
    </row>
    <row r="286" spans="1:11" ht="14.1" customHeight="1" x14ac:dyDescent="0.25">
      <c r="A286" s="25"/>
      <c r="B286" s="25"/>
      <c r="C286" s="40" t="s">
        <v>83</v>
      </c>
      <c r="D286" s="41">
        <v>0</v>
      </c>
      <c r="E286" s="41">
        <v>0</v>
      </c>
      <c r="F286" s="41">
        <v>0</v>
      </c>
      <c r="G286" s="41">
        <v>0</v>
      </c>
      <c r="H286" s="25"/>
      <c r="I286" s="25"/>
      <c r="J286" s="25"/>
      <c r="K286" s="25"/>
    </row>
    <row r="287" spans="1:11" ht="14.1" customHeight="1" x14ac:dyDescent="0.25">
      <c r="A287" s="25"/>
      <c r="B287" s="25"/>
      <c r="C287" s="40" t="s">
        <v>92</v>
      </c>
      <c r="D287" s="41">
        <v>0</v>
      </c>
      <c r="E287" s="41">
        <v>0</v>
      </c>
      <c r="F287" s="41">
        <v>0</v>
      </c>
      <c r="G287" s="41">
        <v>0</v>
      </c>
      <c r="H287" s="25"/>
      <c r="I287" s="25"/>
      <c r="J287" s="25"/>
      <c r="K287" s="25"/>
    </row>
    <row r="288" spans="1:11" ht="14.1" customHeight="1" x14ac:dyDescent="0.25">
      <c r="A288" s="25"/>
      <c r="B288" s="25"/>
      <c r="C288" s="40" t="s">
        <v>93</v>
      </c>
      <c r="D288" s="41">
        <v>0</v>
      </c>
      <c r="E288" s="41">
        <v>0</v>
      </c>
      <c r="F288" s="41">
        <v>0</v>
      </c>
      <c r="G288" s="41">
        <v>0</v>
      </c>
      <c r="H288" s="25"/>
      <c r="I288" s="25"/>
      <c r="J288" s="25"/>
      <c r="K288" s="25"/>
    </row>
    <row r="289" spans="1:11" ht="14.1" customHeight="1" x14ac:dyDescent="0.25">
      <c r="A289" s="25"/>
      <c r="B289" s="25"/>
      <c r="C289" s="40" t="s">
        <v>94</v>
      </c>
      <c r="D289" s="41">
        <v>0</v>
      </c>
      <c r="E289" s="41">
        <v>0</v>
      </c>
      <c r="F289" s="41">
        <v>0</v>
      </c>
      <c r="G289" s="41">
        <v>0</v>
      </c>
      <c r="H289" s="25"/>
      <c r="I289" s="25"/>
      <c r="J289" s="25"/>
      <c r="K289" s="25"/>
    </row>
    <row r="290" spans="1:11" ht="14.1" customHeight="1" x14ac:dyDescent="0.25">
      <c r="A290" s="25"/>
      <c r="B290" s="25"/>
      <c r="C290" s="40" t="s">
        <v>95</v>
      </c>
      <c r="D290" s="41">
        <v>0</v>
      </c>
      <c r="E290" s="41">
        <v>0</v>
      </c>
      <c r="F290" s="41">
        <v>0</v>
      </c>
      <c r="G290" s="41">
        <v>0</v>
      </c>
      <c r="H290" s="25"/>
      <c r="I290" s="25"/>
      <c r="J290" s="25"/>
      <c r="K290" s="25"/>
    </row>
    <row r="291" spans="1:11" ht="14.1" customHeight="1" x14ac:dyDescent="0.25">
      <c r="A291" s="25"/>
      <c r="B291" s="25"/>
      <c r="C291" s="40" t="s">
        <v>96</v>
      </c>
      <c r="D291" s="41">
        <v>0</v>
      </c>
      <c r="E291" s="41">
        <v>100000000</v>
      </c>
      <c r="F291" s="41">
        <v>100000000</v>
      </c>
      <c r="G291" s="41">
        <v>100000000</v>
      </c>
      <c r="H291" s="25"/>
      <c r="I291" s="25"/>
      <c r="J291" s="25"/>
      <c r="K291" s="25"/>
    </row>
    <row r="292" spans="1:11" ht="14.1" customHeight="1" x14ac:dyDescent="0.25">
      <c r="A292" s="25"/>
      <c r="B292" s="25"/>
      <c r="C292" s="40" t="s">
        <v>83</v>
      </c>
      <c r="D292" s="41">
        <v>0</v>
      </c>
      <c r="E292" s="41">
        <v>0</v>
      </c>
      <c r="F292" s="41">
        <v>0</v>
      </c>
      <c r="G292" s="41">
        <v>0</v>
      </c>
      <c r="H292" s="25"/>
      <c r="I292" s="25"/>
      <c r="J292" s="25"/>
      <c r="K292" s="25"/>
    </row>
    <row r="293" spans="1:11" ht="14.1" customHeight="1" x14ac:dyDescent="0.25">
      <c r="A293" s="25"/>
      <c r="B293" s="25"/>
      <c r="C293" s="40" t="s">
        <v>92</v>
      </c>
      <c r="D293" s="41">
        <v>0</v>
      </c>
      <c r="E293" s="41">
        <v>100000000</v>
      </c>
      <c r="F293" s="41">
        <v>100000000</v>
      </c>
      <c r="G293" s="41">
        <v>100000000</v>
      </c>
      <c r="H293" s="25"/>
      <c r="I293" s="25"/>
      <c r="J293" s="25"/>
      <c r="K293" s="25"/>
    </row>
    <row r="294" spans="1:11" ht="14.1" customHeight="1" x14ac:dyDescent="0.25">
      <c r="A294" s="25"/>
      <c r="B294" s="25"/>
      <c r="C294" s="40" t="s">
        <v>93</v>
      </c>
      <c r="D294" s="41">
        <v>0</v>
      </c>
      <c r="E294" s="41">
        <v>0</v>
      </c>
      <c r="F294" s="41">
        <v>0</v>
      </c>
      <c r="G294" s="41">
        <v>0</v>
      </c>
      <c r="H294" s="25"/>
      <c r="I294" s="25"/>
      <c r="J294" s="25"/>
      <c r="K294" s="25"/>
    </row>
    <row r="295" spans="1:11" ht="14.1" customHeight="1" x14ac:dyDescent="0.25">
      <c r="A295" s="25"/>
      <c r="B295" s="25"/>
      <c r="C295" s="40" t="s">
        <v>94</v>
      </c>
      <c r="D295" s="41">
        <v>0</v>
      </c>
      <c r="E295" s="41">
        <v>0</v>
      </c>
      <c r="F295" s="41">
        <v>0</v>
      </c>
      <c r="G295" s="41">
        <v>0</v>
      </c>
      <c r="H295" s="25"/>
      <c r="I295" s="25"/>
      <c r="J295" s="25"/>
      <c r="K295" s="25"/>
    </row>
    <row r="296" spans="1:11" ht="14.1" customHeight="1" x14ac:dyDescent="0.25">
      <c r="A296" s="25"/>
      <c r="B296" s="25"/>
      <c r="C296" s="40" t="s">
        <v>95</v>
      </c>
      <c r="D296" s="41">
        <v>0</v>
      </c>
      <c r="E296" s="41">
        <v>0</v>
      </c>
      <c r="F296" s="41">
        <v>0</v>
      </c>
      <c r="G296" s="41">
        <v>0</v>
      </c>
      <c r="H296" s="25"/>
      <c r="I296" s="25"/>
      <c r="J296" s="25"/>
      <c r="K296" s="25"/>
    </row>
    <row r="297" spans="1:11" ht="14.1" customHeight="1" x14ac:dyDescent="0.25">
      <c r="A297" s="25"/>
      <c r="B297" s="25"/>
      <c r="C297" s="40" t="s">
        <v>97</v>
      </c>
      <c r="D297" s="41">
        <v>0</v>
      </c>
      <c r="E297" s="41">
        <v>0</v>
      </c>
      <c r="F297" s="41">
        <v>0</v>
      </c>
      <c r="G297" s="41">
        <v>0</v>
      </c>
      <c r="H297" s="25"/>
      <c r="I297" s="25"/>
      <c r="J297" s="25"/>
      <c r="K297" s="25"/>
    </row>
    <row r="298" spans="1:11" ht="14.1" customHeight="1" x14ac:dyDescent="0.25">
      <c r="A298" s="25"/>
      <c r="B298" s="25"/>
      <c r="C298" s="40" t="s">
        <v>83</v>
      </c>
      <c r="D298" s="41">
        <v>0</v>
      </c>
      <c r="E298" s="41">
        <v>0</v>
      </c>
      <c r="F298" s="41">
        <v>0</v>
      </c>
      <c r="G298" s="41">
        <v>0</v>
      </c>
      <c r="H298" s="25"/>
      <c r="I298" s="25"/>
      <c r="J298" s="25"/>
      <c r="K298" s="25"/>
    </row>
    <row r="299" spans="1:11" ht="14.1" customHeight="1" x14ac:dyDescent="0.25">
      <c r="A299" s="25"/>
      <c r="B299" s="25"/>
      <c r="C299" s="40" t="s">
        <v>92</v>
      </c>
      <c r="D299" s="41">
        <v>0</v>
      </c>
      <c r="E299" s="41">
        <v>0</v>
      </c>
      <c r="F299" s="41">
        <v>0</v>
      </c>
      <c r="G299" s="41">
        <v>0</v>
      </c>
      <c r="H299" s="25"/>
      <c r="I299" s="25"/>
      <c r="J299" s="25"/>
      <c r="K299" s="25"/>
    </row>
    <row r="300" spans="1:11" ht="14.1" customHeight="1" x14ac:dyDescent="0.25">
      <c r="A300" s="25"/>
      <c r="B300" s="25"/>
      <c r="C300" s="40" t="s">
        <v>93</v>
      </c>
      <c r="D300" s="41">
        <v>0</v>
      </c>
      <c r="E300" s="41">
        <v>0</v>
      </c>
      <c r="F300" s="41">
        <v>0</v>
      </c>
      <c r="G300" s="41">
        <v>0</v>
      </c>
      <c r="H300" s="25"/>
      <c r="I300" s="25"/>
      <c r="J300" s="25"/>
      <c r="K300" s="25"/>
    </row>
    <row r="301" spans="1:11" ht="14.1" customHeight="1" x14ac:dyDescent="0.25">
      <c r="A301" s="25"/>
      <c r="B301" s="25"/>
      <c r="C301" s="40" t="s">
        <v>94</v>
      </c>
      <c r="D301" s="41">
        <v>0</v>
      </c>
      <c r="E301" s="41">
        <v>0</v>
      </c>
      <c r="F301" s="41">
        <v>0</v>
      </c>
      <c r="G301" s="41">
        <v>0</v>
      </c>
      <c r="H301" s="25"/>
      <c r="I301" s="25"/>
      <c r="J301" s="25"/>
      <c r="K301" s="25"/>
    </row>
    <row r="302" spans="1:11" ht="14.1" customHeight="1" x14ac:dyDescent="0.25">
      <c r="A302" s="25"/>
      <c r="B302" s="25"/>
      <c r="C302" s="40" t="s">
        <v>95</v>
      </c>
      <c r="D302" s="41">
        <v>0</v>
      </c>
      <c r="E302" s="41">
        <v>0</v>
      </c>
      <c r="F302" s="41">
        <v>0</v>
      </c>
      <c r="G302" s="41">
        <v>0</v>
      </c>
      <c r="H302" s="25"/>
      <c r="I302" s="25"/>
      <c r="J302" s="25"/>
      <c r="K302" s="25"/>
    </row>
    <row r="303" spans="1:11" ht="14.1" customHeight="1" x14ac:dyDescent="0.25">
      <c r="A303" s="25"/>
      <c r="B303" s="25"/>
      <c r="C303" s="40" t="s">
        <v>98</v>
      </c>
      <c r="D303" s="41">
        <v>0</v>
      </c>
      <c r="E303" s="41">
        <v>0</v>
      </c>
      <c r="F303" s="41">
        <v>0</v>
      </c>
      <c r="G303" s="41">
        <v>0</v>
      </c>
      <c r="H303" s="25"/>
      <c r="I303" s="25"/>
      <c r="J303" s="25"/>
      <c r="K303" s="25"/>
    </row>
    <row r="304" spans="1:11" ht="14.1" customHeight="1" x14ac:dyDescent="0.25">
      <c r="A304" s="25"/>
      <c r="B304" s="25"/>
      <c r="C304" s="40" t="s">
        <v>99</v>
      </c>
      <c r="D304" s="41">
        <v>0</v>
      </c>
      <c r="E304" s="41">
        <v>0</v>
      </c>
      <c r="F304" s="41">
        <v>0</v>
      </c>
      <c r="G304" s="41">
        <v>0</v>
      </c>
      <c r="H304" s="25"/>
      <c r="I304" s="25"/>
      <c r="J304" s="25"/>
      <c r="K304" s="25"/>
    </row>
    <row r="305" spans="1:11" ht="14.1" customHeight="1" x14ac:dyDescent="0.25">
      <c r="A305" s="25"/>
      <c r="B305" s="25"/>
      <c r="C305" s="36" t="s">
        <v>100</v>
      </c>
      <c r="D305" s="41">
        <v>0</v>
      </c>
      <c r="E305" s="41">
        <v>100000000</v>
      </c>
      <c r="F305" s="41">
        <v>100000000</v>
      </c>
      <c r="G305" s="41">
        <v>100000000</v>
      </c>
      <c r="H305" s="25"/>
      <c r="I305" s="25"/>
      <c r="J305" s="25"/>
      <c r="K305" s="25"/>
    </row>
    <row r="306" spans="1:11" ht="65.099999999999994" customHeight="1" x14ac:dyDescent="0.25">
      <c r="A306" s="25"/>
      <c r="B306" s="25"/>
      <c r="C306" s="28" t="s">
        <v>24</v>
      </c>
      <c r="D306" s="1583" t="s">
        <v>644</v>
      </c>
      <c r="E306" s="1584"/>
      <c r="F306" s="1584"/>
      <c r="G306" s="1584"/>
      <c r="H306" s="25"/>
      <c r="I306" s="25"/>
      <c r="J306" s="25"/>
      <c r="K306" s="25"/>
    </row>
    <row r="307" spans="1:11" ht="27.95" customHeight="1" x14ac:dyDescent="0.25">
      <c r="A307" s="25"/>
      <c r="B307" s="25"/>
      <c r="C307" s="38" t="s">
        <v>26</v>
      </c>
      <c r="D307" s="48">
        <v>2023</v>
      </c>
      <c r="E307" s="48">
        <v>2024</v>
      </c>
      <c r="F307" s="48">
        <v>2025</v>
      </c>
      <c r="G307" s="48">
        <v>2026</v>
      </c>
      <c r="H307" s="25"/>
      <c r="I307" s="25"/>
      <c r="J307" s="25"/>
      <c r="K307" s="25"/>
    </row>
    <row r="308" spans="1:11" ht="14.1" customHeight="1" x14ac:dyDescent="0.25">
      <c r="A308" s="25"/>
      <c r="B308" s="25"/>
      <c r="C308" s="49"/>
      <c r="D308" s="50" t="s">
        <v>17</v>
      </c>
      <c r="E308" s="50" t="s">
        <v>18</v>
      </c>
      <c r="F308" s="50" t="s">
        <v>18</v>
      </c>
      <c r="G308" s="50" t="s">
        <v>18</v>
      </c>
      <c r="H308" s="25"/>
      <c r="I308" s="25"/>
      <c r="J308" s="25"/>
      <c r="K308" s="25"/>
    </row>
    <row r="309" spans="1:11" ht="14.1" customHeight="1" x14ac:dyDescent="0.25">
      <c r="A309" s="25"/>
      <c r="B309" s="25"/>
      <c r="C309" s="38" t="s">
        <v>645</v>
      </c>
      <c r="D309" s="39" t="s">
        <v>69</v>
      </c>
      <c r="E309" s="39" t="s">
        <v>646</v>
      </c>
      <c r="F309" s="39" t="s">
        <v>647</v>
      </c>
      <c r="G309" s="39" t="s">
        <v>648</v>
      </c>
      <c r="H309" s="25"/>
      <c r="I309" s="25"/>
      <c r="J309" s="25"/>
      <c r="K309" s="25"/>
    </row>
    <row r="310" spans="1:11" ht="14.1" customHeight="1" x14ac:dyDescent="0.25">
      <c r="A310" s="25"/>
      <c r="B310" s="25"/>
      <c r="C310" s="38" t="s">
        <v>649</v>
      </c>
      <c r="D310" s="39" t="s">
        <v>69</v>
      </c>
      <c r="E310" s="39" t="s">
        <v>75</v>
      </c>
      <c r="F310" s="39" t="s">
        <v>75</v>
      </c>
      <c r="G310" s="39" t="s">
        <v>75</v>
      </c>
      <c r="H310" s="25"/>
      <c r="I310" s="25"/>
      <c r="J310" s="25"/>
      <c r="K310" s="25"/>
    </row>
    <row r="311" spans="1:11" ht="20.100000000000001" customHeight="1" x14ac:dyDescent="0.25">
      <c r="A311" s="25"/>
      <c r="B311" s="25"/>
      <c r="C311" s="38" t="s">
        <v>650</v>
      </c>
      <c r="D311" s="39" t="s">
        <v>69</v>
      </c>
      <c r="E311" s="39" t="s">
        <v>651</v>
      </c>
      <c r="F311" s="39" t="s">
        <v>561</v>
      </c>
      <c r="G311" s="39" t="s">
        <v>561</v>
      </c>
      <c r="H311" s="25"/>
      <c r="I311" s="25"/>
      <c r="J311" s="25"/>
      <c r="K311" s="25"/>
    </row>
    <row r="312" spans="1:11" ht="14.1" customHeight="1" x14ac:dyDescent="0.25">
      <c r="A312" s="25"/>
      <c r="B312" s="25"/>
      <c r="C312" s="1585" t="s">
        <v>47</v>
      </c>
      <c r="D312" s="1586"/>
      <c r="E312" s="1586"/>
      <c r="F312" s="1586"/>
      <c r="G312" s="1586"/>
      <c r="H312" s="25"/>
      <c r="I312" s="25"/>
      <c r="J312" s="25"/>
      <c r="K312" s="25"/>
    </row>
    <row r="313" spans="1:11" ht="14.1" customHeight="1" x14ac:dyDescent="0.25">
      <c r="A313" s="25"/>
      <c r="B313" s="25"/>
      <c r="C313" s="29" t="s">
        <v>573</v>
      </c>
      <c r="D313" s="1585" t="s">
        <v>574</v>
      </c>
      <c r="E313" s="1586"/>
      <c r="F313" s="1586"/>
      <c r="G313" s="1586"/>
      <c r="H313" s="25"/>
      <c r="I313" s="25"/>
      <c r="J313" s="25"/>
      <c r="K313" s="25"/>
    </row>
    <row r="314" spans="1:11" ht="18" customHeight="1" x14ac:dyDescent="0.25">
      <c r="A314" s="25"/>
      <c r="B314" s="25"/>
      <c r="C314" s="30" t="s">
        <v>50</v>
      </c>
      <c r="D314" s="1575" t="s">
        <v>652</v>
      </c>
      <c r="E314" s="1576"/>
      <c r="F314" s="1576"/>
      <c r="G314" s="1576"/>
      <c r="H314" s="25"/>
      <c r="I314" s="25"/>
      <c r="J314" s="25"/>
      <c r="K314" s="25"/>
    </row>
    <row r="315" spans="1:11" ht="18" customHeight="1" x14ac:dyDescent="0.25">
      <c r="A315" s="25"/>
      <c r="B315" s="25"/>
      <c r="C315" s="31" t="s">
        <v>52</v>
      </c>
      <c r="D315" s="1587" t="s">
        <v>653</v>
      </c>
      <c r="E315" s="1588"/>
      <c r="F315" s="1588"/>
      <c r="G315" s="1588"/>
      <c r="H315" s="25"/>
      <c r="I315" s="25"/>
      <c r="J315" s="25"/>
      <c r="K315" s="25"/>
    </row>
    <row r="316" spans="1:11" ht="18" customHeight="1" x14ac:dyDescent="0.25">
      <c r="A316" s="25"/>
      <c r="B316" s="25"/>
      <c r="C316" s="31" t="s">
        <v>54</v>
      </c>
      <c r="D316" s="1587" t="s">
        <v>654</v>
      </c>
      <c r="E316" s="1588"/>
      <c r="F316" s="1588"/>
      <c r="G316" s="1588"/>
      <c r="H316" s="25"/>
      <c r="I316" s="25"/>
      <c r="J316" s="25"/>
      <c r="K316" s="25"/>
    </row>
    <row r="317" spans="1:11" ht="15" customHeight="1" x14ac:dyDescent="0.25">
      <c r="A317" s="25"/>
      <c r="B317" s="25"/>
      <c r="C317" s="32"/>
      <c r="D317" s="33">
        <v>2023</v>
      </c>
      <c r="E317" s="33">
        <v>2024</v>
      </c>
      <c r="F317" s="33">
        <v>2025</v>
      </c>
      <c r="G317" s="33">
        <v>2026</v>
      </c>
      <c r="H317" s="25"/>
      <c r="I317" s="25"/>
      <c r="J317" s="25"/>
      <c r="K317" s="25"/>
    </row>
    <row r="318" spans="1:11" ht="15" customHeight="1" x14ac:dyDescent="0.25">
      <c r="A318" s="25"/>
      <c r="B318" s="25"/>
      <c r="C318" s="34"/>
      <c r="D318" s="35" t="s">
        <v>17</v>
      </c>
      <c r="E318" s="35" t="s">
        <v>18</v>
      </c>
      <c r="F318" s="35" t="s">
        <v>18</v>
      </c>
      <c r="G318" s="35" t="s">
        <v>18</v>
      </c>
      <c r="H318" s="25"/>
      <c r="I318" s="25"/>
      <c r="J318" s="25"/>
      <c r="K318" s="25"/>
    </row>
    <row r="319" spans="1:11" ht="14.1" customHeight="1" x14ac:dyDescent="0.25">
      <c r="A319" s="25"/>
      <c r="B319" s="25"/>
      <c r="C319" s="38" t="s">
        <v>56</v>
      </c>
      <c r="D319" s="39" t="s">
        <v>655</v>
      </c>
      <c r="E319" s="39" t="s">
        <v>655</v>
      </c>
      <c r="F319" s="39" t="s">
        <v>655</v>
      </c>
      <c r="G319" s="39" t="s">
        <v>655</v>
      </c>
      <c r="H319" s="25"/>
      <c r="I319" s="25"/>
      <c r="J319" s="25"/>
      <c r="K319" s="25"/>
    </row>
    <row r="320" spans="1:11" ht="14.1" customHeight="1" x14ac:dyDescent="0.25">
      <c r="A320" s="25"/>
      <c r="B320" s="25"/>
      <c r="C320" s="38" t="s">
        <v>59</v>
      </c>
      <c r="D320" s="39" t="s">
        <v>656</v>
      </c>
      <c r="E320" s="39" t="s">
        <v>657</v>
      </c>
      <c r="F320" s="39" t="s">
        <v>658</v>
      </c>
      <c r="G320" s="39" t="s">
        <v>659</v>
      </c>
      <c r="H320" s="25"/>
      <c r="I320" s="25"/>
      <c r="J320" s="25"/>
      <c r="K320" s="25"/>
    </row>
    <row r="321" spans="1:11" ht="14.1" customHeight="1" x14ac:dyDescent="0.25">
      <c r="A321" s="25"/>
      <c r="B321" s="25"/>
      <c r="C321" s="38" t="s">
        <v>63</v>
      </c>
      <c r="D321" s="39" t="s">
        <v>660</v>
      </c>
      <c r="E321" s="39" t="s">
        <v>661</v>
      </c>
      <c r="F321" s="39" t="s">
        <v>662</v>
      </c>
      <c r="G321" s="39" t="s">
        <v>663</v>
      </c>
      <c r="H321" s="25"/>
      <c r="I321" s="25"/>
      <c r="J321" s="25"/>
      <c r="K321" s="25"/>
    </row>
    <row r="322" spans="1:11" ht="14.1" customHeight="1" x14ac:dyDescent="0.25">
      <c r="A322" s="25"/>
      <c r="B322" s="25"/>
      <c r="C322" s="38" t="s">
        <v>68</v>
      </c>
      <c r="D322" s="39" t="s">
        <v>69</v>
      </c>
      <c r="E322" s="39" t="s">
        <v>75</v>
      </c>
      <c r="F322" s="39" t="s">
        <v>75</v>
      </c>
      <c r="G322" s="39" t="s">
        <v>75</v>
      </c>
      <c r="H322" s="25"/>
      <c r="I322" s="25"/>
      <c r="J322" s="25"/>
      <c r="K322" s="25"/>
    </row>
    <row r="323" spans="1:11" ht="14.1" customHeight="1" x14ac:dyDescent="0.25">
      <c r="A323" s="25"/>
      <c r="B323" s="25"/>
      <c r="C323" s="38" t="s">
        <v>73</v>
      </c>
      <c r="D323" s="39" t="s">
        <v>69</v>
      </c>
      <c r="E323" s="39" t="s">
        <v>664</v>
      </c>
      <c r="F323" s="39" t="s">
        <v>665</v>
      </c>
      <c r="G323" s="39" t="s">
        <v>666</v>
      </c>
      <c r="H323" s="25"/>
      <c r="I323" s="25"/>
      <c r="J323" s="25"/>
      <c r="K323" s="25"/>
    </row>
    <row r="324" spans="1:11" ht="14.1" customHeight="1" x14ac:dyDescent="0.25">
      <c r="A324" s="25"/>
      <c r="B324" s="25"/>
      <c r="C324" s="38" t="s">
        <v>77</v>
      </c>
      <c r="D324" s="39" t="s">
        <v>69</v>
      </c>
      <c r="E324" s="39" t="s">
        <v>664</v>
      </c>
      <c r="F324" s="39" t="s">
        <v>665</v>
      </c>
      <c r="G324" s="39" t="s">
        <v>666</v>
      </c>
      <c r="H324" s="25"/>
      <c r="I324" s="25"/>
      <c r="J324" s="25"/>
      <c r="K324" s="25"/>
    </row>
    <row r="325" spans="1:11" ht="14.1" customHeight="1" x14ac:dyDescent="0.25">
      <c r="A325" s="25"/>
      <c r="B325" s="25"/>
      <c r="C325" s="1589" t="s">
        <v>81</v>
      </c>
      <c r="D325" s="1590"/>
      <c r="E325" s="1590"/>
      <c r="F325" s="1590"/>
      <c r="G325" s="1590"/>
      <c r="H325" s="25"/>
      <c r="I325" s="25"/>
      <c r="J325" s="25"/>
      <c r="K325" s="25"/>
    </row>
    <row r="326" spans="1:11" ht="14.1" customHeight="1" x14ac:dyDescent="0.25">
      <c r="A326" s="25"/>
      <c r="B326" s="25"/>
      <c r="C326" s="32"/>
      <c r="D326" s="33">
        <v>2023</v>
      </c>
      <c r="E326" s="33">
        <v>2024</v>
      </c>
      <c r="F326" s="33">
        <v>2025</v>
      </c>
      <c r="G326" s="33">
        <v>2026</v>
      </c>
      <c r="H326" s="25"/>
      <c r="I326" s="25"/>
      <c r="J326" s="25"/>
      <c r="K326" s="25"/>
    </row>
    <row r="327" spans="1:11" ht="14.1" customHeight="1" x14ac:dyDescent="0.25">
      <c r="A327" s="25"/>
      <c r="B327" s="25"/>
      <c r="C327" s="34"/>
      <c r="D327" s="35" t="s">
        <v>17</v>
      </c>
      <c r="E327" s="35" t="s">
        <v>18</v>
      </c>
      <c r="F327" s="35" t="s">
        <v>18</v>
      </c>
      <c r="G327" s="35" t="s">
        <v>18</v>
      </c>
      <c r="H327" s="25"/>
      <c r="I327" s="25"/>
      <c r="J327" s="25"/>
      <c r="K327" s="25"/>
    </row>
    <row r="328" spans="1:11" ht="14.1" customHeight="1" x14ac:dyDescent="0.25">
      <c r="A328" s="25"/>
      <c r="B328" s="25"/>
      <c r="C328" s="40" t="s">
        <v>82</v>
      </c>
      <c r="D328" s="41">
        <v>0</v>
      </c>
      <c r="E328" s="41">
        <v>254784000</v>
      </c>
      <c r="F328" s="41">
        <v>243077000</v>
      </c>
      <c r="G328" s="41">
        <v>243077000</v>
      </c>
      <c r="H328" s="25"/>
      <c r="I328" s="25"/>
      <c r="J328" s="25"/>
      <c r="K328" s="25"/>
    </row>
    <row r="329" spans="1:11" ht="14.1" customHeight="1" x14ac:dyDescent="0.25">
      <c r="A329" s="25"/>
      <c r="B329" s="25"/>
      <c r="C329" s="40" t="s">
        <v>83</v>
      </c>
      <c r="D329" s="41">
        <v>0</v>
      </c>
      <c r="E329" s="41">
        <v>254784000</v>
      </c>
      <c r="F329" s="41">
        <v>243077000</v>
      </c>
      <c r="G329" s="41">
        <v>243077000</v>
      </c>
      <c r="H329" s="25"/>
      <c r="I329" s="25"/>
      <c r="J329" s="25"/>
      <c r="K329" s="25"/>
    </row>
    <row r="330" spans="1:11" ht="14.1" customHeight="1" x14ac:dyDescent="0.25">
      <c r="A330" s="25"/>
      <c r="B330" s="25"/>
      <c r="C330" s="40" t="s">
        <v>84</v>
      </c>
      <c r="D330" s="41">
        <v>0</v>
      </c>
      <c r="E330" s="41">
        <v>0</v>
      </c>
      <c r="F330" s="41">
        <v>0</v>
      </c>
      <c r="G330" s="41">
        <v>0</v>
      </c>
      <c r="H330" s="25"/>
      <c r="I330" s="25"/>
      <c r="J330" s="25"/>
      <c r="K330" s="25"/>
    </row>
    <row r="331" spans="1:11" ht="14.1" customHeight="1" x14ac:dyDescent="0.25">
      <c r="A331" s="25"/>
      <c r="B331" s="25"/>
      <c r="C331" s="40" t="s">
        <v>85</v>
      </c>
      <c r="D331" s="41">
        <v>0</v>
      </c>
      <c r="E331" s="41">
        <v>32264000</v>
      </c>
      <c r="F331" s="41">
        <v>32264000</v>
      </c>
      <c r="G331" s="41">
        <v>32264000</v>
      </c>
      <c r="H331" s="25"/>
      <c r="I331" s="25"/>
      <c r="J331" s="25"/>
      <c r="K331" s="25"/>
    </row>
    <row r="332" spans="1:11" ht="14.1" customHeight="1" x14ac:dyDescent="0.25">
      <c r="A332" s="25"/>
      <c r="B332" s="25"/>
      <c r="C332" s="40" t="s">
        <v>83</v>
      </c>
      <c r="D332" s="41">
        <v>0</v>
      </c>
      <c r="E332" s="41">
        <v>32264000</v>
      </c>
      <c r="F332" s="41">
        <v>32264000</v>
      </c>
      <c r="G332" s="41">
        <v>32264000</v>
      </c>
      <c r="H332" s="25"/>
      <c r="I332" s="25"/>
      <c r="J332" s="25"/>
      <c r="K332" s="25"/>
    </row>
    <row r="333" spans="1:11" ht="14.1" customHeight="1" x14ac:dyDescent="0.25">
      <c r="A333" s="25"/>
      <c r="B333" s="25"/>
      <c r="C333" s="40" t="s">
        <v>84</v>
      </c>
      <c r="D333" s="41">
        <v>0</v>
      </c>
      <c r="E333" s="41">
        <v>0</v>
      </c>
      <c r="F333" s="41">
        <v>0</v>
      </c>
      <c r="G333" s="41">
        <v>0</v>
      </c>
      <c r="H333" s="25"/>
      <c r="I333" s="25"/>
      <c r="J333" s="25"/>
      <c r="K333" s="25"/>
    </row>
    <row r="334" spans="1:11" ht="14.1" customHeight="1" x14ac:dyDescent="0.25">
      <c r="A334" s="25"/>
      <c r="B334" s="25"/>
      <c r="C334" s="40" t="s">
        <v>86</v>
      </c>
      <c r="D334" s="41">
        <v>0</v>
      </c>
      <c r="E334" s="41">
        <v>90046000</v>
      </c>
      <c r="F334" s="41">
        <v>80926000</v>
      </c>
      <c r="G334" s="41">
        <v>77726000</v>
      </c>
      <c r="H334" s="25"/>
      <c r="I334" s="25"/>
      <c r="J334" s="25"/>
      <c r="K334" s="25"/>
    </row>
    <row r="335" spans="1:11" ht="14.1" customHeight="1" x14ac:dyDescent="0.25">
      <c r="A335" s="25"/>
      <c r="B335" s="25"/>
      <c r="C335" s="40" t="s">
        <v>83</v>
      </c>
      <c r="D335" s="41">
        <v>0</v>
      </c>
      <c r="E335" s="41">
        <v>90046000</v>
      </c>
      <c r="F335" s="41">
        <v>80926000</v>
      </c>
      <c r="G335" s="41">
        <v>77726000</v>
      </c>
      <c r="H335" s="25"/>
      <c r="I335" s="25"/>
      <c r="J335" s="25"/>
      <c r="K335" s="25"/>
    </row>
    <row r="336" spans="1:11" ht="14.1" customHeight="1" x14ac:dyDescent="0.25">
      <c r="A336" s="25"/>
      <c r="B336" s="25"/>
      <c r="C336" s="40" t="s">
        <v>84</v>
      </c>
      <c r="D336" s="41">
        <v>0</v>
      </c>
      <c r="E336" s="41">
        <v>0</v>
      </c>
      <c r="F336" s="41">
        <v>0</v>
      </c>
      <c r="G336" s="41">
        <v>0</v>
      </c>
      <c r="H336" s="25"/>
      <c r="I336" s="25"/>
      <c r="J336" s="25"/>
      <c r="K336" s="25"/>
    </row>
    <row r="337" spans="1:11" ht="14.1" customHeight="1" x14ac:dyDescent="0.25">
      <c r="A337" s="25"/>
      <c r="B337" s="25"/>
      <c r="C337" s="40" t="s">
        <v>87</v>
      </c>
      <c r="D337" s="41">
        <v>0</v>
      </c>
      <c r="E337" s="41">
        <v>0</v>
      </c>
      <c r="F337" s="41">
        <v>0</v>
      </c>
      <c r="G337" s="41">
        <v>0</v>
      </c>
      <c r="H337" s="25"/>
      <c r="I337" s="25"/>
      <c r="J337" s="25"/>
      <c r="K337" s="25"/>
    </row>
    <row r="338" spans="1:11" ht="14.1" customHeight="1" x14ac:dyDescent="0.25">
      <c r="A338" s="25"/>
      <c r="B338" s="25"/>
      <c r="C338" s="40" t="s">
        <v>83</v>
      </c>
      <c r="D338" s="41">
        <v>0</v>
      </c>
      <c r="E338" s="41">
        <v>0</v>
      </c>
      <c r="F338" s="41">
        <v>0</v>
      </c>
      <c r="G338" s="41">
        <v>0</v>
      </c>
      <c r="H338" s="25"/>
      <c r="I338" s="25"/>
      <c r="J338" s="25"/>
      <c r="K338" s="25"/>
    </row>
    <row r="339" spans="1:11" ht="14.1" customHeight="1" x14ac:dyDescent="0.25">
      <c r="A339" s="25"/>
      <c r="B339" s="25"/>
      <c r="C339" s="40" t="s">
        <v>84</v>
      </c>
      <c r="D339" s="41">
        <v>0</v>
      </c>
      <c r="E339" s="41">
        <v>0</v>
      </c>
      <c r="F339" s="41">
        <v>0</v>
      </c>
      <c r="G339" s="41">
        <v>0</v>
      </c>
      <c r="H339" s="25"/>
      <c r="I339" s="25"/>
      <c r="J339" s="25"/>
      <c r="K339" s="25"/>
    </row>
    <row r="340" spans="1:11" ht="14.1" customHeight="1" x14ac:dyDescent="0.25">
      <c r="A340" s="25"/>
      <c r="B340" s="25"/>
      <c r="C340" s="40" t="s">
        <v>88</v>
      </c>
      <c r="D340" s="41">
        <v>0</v>
      </c>
      <c r="E340" s="41">
        <v>1574000</v>
      </c>
      <c r="F340" s="41">
        <v>1574000</v>
      </c>
      <c r="G340" s="41">
        <v>1574000</v>
      </c>
      <c r="H340" s="25"/>
      <c r="I340" s="25"/>
      <c r="J340" s="25"/>
      <c r="K340" s="25"/>
    </row>
    <row r="341" spans="1:11" ht="14.1" customHeight="1" x14ac:dyDescent="0.25">
      <c r="A341" s="25"/>
      <c r="B341" s="25"/>
      <c r="C341" s="40" t="s">
        <v>83</v>
      </c>
      <c r="D341" s="41">
        <v>0</v>
      </c>
      <c r="E341" s="41">
        <v>1574000</v>
      </c>
      <c r="F341" s="41">
        <v>1574000</v>
      </c>
      <c r="G341" s="41">
        <v>1574000</v>
      </c>
      <c r="H341" s="25"/>
      <c r="I341" s="25"/>
      <c r="J341" s="25"/>
      <c r="K341" s="25"/>
    </row>
    <row r="342" spans="1:11" ht="14.1" customHeight="1" x14ac:dyDescent="0.25">
      <c r="A342" s="25"/>
      <c r="B342" s="25"/>
      <c r="C342" s="40" t="s">
        <v>84</v>
      </c>
      <c r="D342" s="41">
        <v>0</v>
      </c>
      <c r="E342" s="41">
        <v>0</v>
      </c>
      <c r="F342" s="41">
        <v>0</v>
      </c>
      <c r="G342" s="41">
        <v>0</v>
      </c>
      <c r="H342" s="25"/>
      <c r="I342" s="25"/>
      <c r="J342" s="25"/>
      <c r="K342" s="25"/>
    </row>
    <row r="343" spans="1:11" ht="14.1" customHeight="1" x14ac:dyDescent="0.25">
      <c r="A343" s="25"/>
      <c r="B343" s="25"/>
      <c r="C343" s="40" t="s">
        <v>89</v>
      </c>
      <c r="D343" s="41">
        <v>0</v>
      </c>
      <c r="E343" s="41">
        <v>0</v>
      </c>
      <c r="F343" s="41">
        <v>0</v>
      </c>
      <c r="G343" s="41">
        <v>0</v>
      </c>
      <c r="H343" s="25"/>
      <c r="I343" s="25"/>
      <c r="J343" s="25"/>
      <c r="K343" s="25"/>
    </row>
    <row r="344" spans="1:11" ht="14.1" customHeight="1" x14ac:dyDescent="0.25">
      <c r="A344" s="25"/>
      <c r="B344" s="25"/>
      <c r="C344" s="40" t="s">
        <v>83</v>
      </c>
      <c r="D344" s="41">
        <v>0</v>
      </c>
      <c r="E344" s="41">
        <v>0</v>
      </c>
      <c r="F344" s="41">
        <v>0</v>
      </c>
      <c r="G344" s="41">
        <v>0</v>
      </c>
      <c r="H344" s="25"/>
      <c r="I344" s="25"/>
      <c r="J344" s="25"/>
      <c r="K344" s="25"/>
    </row>
    <row r="345" spans="1:11" ht="14.1" customHeight="1" x14ac:dyDescent="0.25">
      <c r="A345" s="25"/>
      <c r="B345" s="25"/>
      <c r="C345" s="40" t="s">
        <v>84</v>
      </c>
      <c r="D345" s="41">
        <v>0</v>
      </c>
      <c r="E345" s="41">
        <v>0</v>
      </c>
      <c r="F345" s="41">
        <v>0</v>
      </c>
      <c r="G345" s="41">
        <v>0</v>
      </c>
      <c r="H345" s="25"/>
      <c r="I345" s="25"/>
      <c r="J345" s="25"/>
      <c r="K345" s="25"/>
    </row>
    <row r="346" spans="1:11" ht="14.1" customHeight="1" x14ac:dyDescent="0.25">
      <c r="A346" s="25"/>
      <c r="B346" s="25"/>
      <c r="C346" s="40" t="s">
        <v>90</v>
      </c>
      <c r="D346" s="41">
        <v>0</v>
      </c>
      <c r="E346" s="41">
        <v>0</v>
      </c>
      <c r="F346" s="41">
        <v>0</v>
      </c>
      <c r="G346" s="41">
        <v>0</v>
      </c>
      <c r="H346" s="25"/>
      <c r="I346" s="25"/>
      <c r="J346" s="25"/>
      <c r="K346" s="25"/>
    </row>
    <row r="347" spans="1:11" ht="14.1" customHeight="1" x14ac:dyDescent="0.25">
      <c r="A347" s="25"/>
      <c r="B347" s="25"/>
      <c r="C347" s="40" t="s">
        <v>83</v>
      </c>
      <c r="D347" s="41">
        <v>0</v>
      </c>
      <c r="E347" s="41">
        <v>0</v>
      </c>
      <c r="F347" s="41">
        <v>0</v>
      </c>
      <c r="G347" s="41">
        <v>0</v>
      </c>
      <c r="H347" s="25"/>
      <c r="I347" s="25"/>
      <c r="J347" s="25"/>
      <c r="K347" s="25"/>
    </row>
    <row r="348" spans="1:11" ht="14.1" customHeight="1" x14ac:dyDescent="0.25">
      <c r="A348" s="25"/>
      <c r="B348" s="25"/>
      <c r="C348" s="40" t="s">
        <v>84</v>
      </c>
      <c r="D348" s="41">
        <v>0</v>
      </c>
      <c r="E348" s="41">
        <v>0</v>
      </c>
      <c r="F348" s="41">
        <v>0</v>
      </c>
      <c r="G348" s="41">
        <v>0</v>
      </c>
      <c r="H348" s="25"/>
      <c r="I348" s="25"/>
      <c r="J348" s="25"/>
      <c r="K348" s="25"/>
    </row>
    <row r="349" spans="1:11" ht="14.1" customHeight="1" x14ac:dyDescent="0.25">
      <c r="A349" s="25"/>
      <c r="B349" s="25"/>
      <c r="C349" s="40" t="s">
        <v>91</v>
      </c>
      <c r="D349" s="41">
        <v>0</v>
      </c>
      <c r="E349" s="41">
        <v>0</v>
      </c>
      <c r="F349" s="41">
        <v>0</v>
      </c>
      <c r="G349" s="41">
        <v>0</v>
      </c>
      <c r="H349" s="25"/>
      <c r="I349" s="25"/>
      <c r="J349" s="25"/>
      <c r="K349" s="25"/>
    </row>
    <row r="350" spans="1:11" ht="14.1" customHeight="1" x14ac:dyDescent="0.25">
      <c r="A350" s="25"/>
      <c r="B350" s="25"/>
      <c r="C350" s="40" t="s">
        <v>83</v>
      </c>
      <c r="D350" s="41">
        <v>0</v>
      </c>
      <c r="E350" s="41">
        <v>0</v>
      </c>
      <c r="F350" s="41">
        <v>0</v>
      </c>
      <c r="G350" s="41">
        <v>0</v>
      </c>
      <c r="H350" s="25"/>
      <c r="I350" s="25"/>
      <c r="J350" s="25"/>
      <c r="K350" s="25"/>
    </row>
    <row r="351" spans="1:11" ht="14.1" customHeight="1" x14ac:dyDescent="0.25">
      <c r="A351" s="25"/>
      <c r="B351" s="25"/>
      <c r="C351" s="40" t="s">
        <v>92</v>
      </c>
      <c r="D351" s="41">
        <v>0</v>
      </c>
      <c r="E351" s="41">
        <v>0</v>
      </c>
      <c r="F351" s="41">
        <v>0</v>
      </c>
      <c r="G351" s="41">
        <v>0</v>
      </c>
      <c r="H351" s="25"/>
      <c r="I351" s="25"/>
      <c r="J351" s="25"/>
      <c r="K351" s="25"/>
    </row>
    <row r="352" spans="1:11" ht="14.1" customHeight="1" x14ac:dyDescent="0.25">
      <c r="A352" s="25"/>
      <c r="B352" s="25"/>
      <c r="C352" s="40" t="s">
        <v>93</v>
      </c>
      <c r="D352" s="41">
        <v>0</v>
      </c>
      <c r="E352" s="41">
        <v>0</v>
      </c>
      <c r="F352" s="41">
        <v>0</v>
      </c>
      <c r="G352" s="41">
        <v>0</v>
      </c>
      <c r="H352" s="25"/>
      <c r="I352" s="25"/>
      <c r="J352" s="25"/>
      <c r="K352" s="25"/>
    </row>
    <row r="353" spans="1:11" ht="14.1" customHeight="1" x14ac:dyDescent="0.25">
      <c r="A353" s="25"/>
      <c r="B353" s="25"/>
      <c r="C353" s="40" t="s">
        <v>94</v>
      </c>
      <c r="D353" s="41">
        <v>0</v>
      </c>
      <c r="E353" s="41">
        <v>0</v>
      </c>
      <c r="F353" s="41">
        <v>0</v>
      </c>
      <c r="G353" s="41">
        <v>0</v>
      </c>
      <c r="H353" s="25"/>
      <c r="I353" s="25"/>
      <c r="J353" s="25"/>
      <c r="K353" s="25"/>
    </row>
    <row r="354" spans="1:11" ht="14.1" customHeight="1" x14ac:dyDescent="0.25">
      <c r="A354" s="25"/>
      <c r="B354" s="25"/>
      <c r="C354" s="40" t="s">
        <v>95</v>
      </c>
      <c r="D354" s="41">
        <v>0</v>
      </c>
      <c r="E354" s="41">
        <v>0</v>
      </c>
      <c r="F354" s="41">
        <v>0</v>
      </c>
      <c r="G354" s="41">
        <v>0</v>
      </c>
      <c r="H354" s="25"/>
      <c r="I354" s="25"/>
      <c r="J354" s="25"/>
      <c r="K354" s="25"/>
    </row>
    <row r="355" spans="1:11" ht="14.1" customHeight="1" x14ac:dyDescent="0.25">
      <c r="A355" s="25"/>
      <c r="B355" s="25"/>
      <c r="C355" s="40" t="s">
        <v>96</v>
      </c>
      <c r="D355" s="41">
        <v>0</v>
      </c>
      <c r="E355" s="41">
        <v>0</v>
      </c>
      <c r="F355" s="41">
        <v>0</v>
      </c>
      <c r="G355" s="41">
        <v>0</v>
      </c>
      <c r="H355" s="25"/>
      <c r="I355" s="25"/>
      <c r="J355" s="25"/>
      <c r="K355" s="25"/>
    </row>
    <row r="356" spans="1:11" ht="14.1" customHeight="1" x14ac:dyDescent="0.25">
      <c r="A356" s="25"/>
      <c r="B356" s="25"/>
      <c r="C356" s="40" t="s">
        <v>83</v>
      </c>
      <c r="D356" s="41">
        <v>0</v>
      </c>
      <c r="E356" s="41">
        <v>0</v>
      </c>
      <c r="F356" s="41">
        <v>0</v>
      </c>
      <c r="G356" s="41">
        <v>0</v>
      </c>
      <c r="H356" s="25"/>
      <c r="I356" s="25"/>
      <c r="J356" s="25"/>
      <c r="K356" s="25"/>
    </row>
    <row r="357" spans="1:11" ht="14.1" customHeight="1" x14ac:dyDescent="0.25">
      <c r="A357" s="25"/>
      <c r="B357" s="25"/>
      <c r="C357" s="40" t="s">
        <v>92</v>
      </c>
      <c r="D357" s="41">
        <v>0</v>
      </c>
      <c r="E357" s="41">
        <v>0</v>
      </c>
      <c r="F357" s="41">
        <v>0</v>
      </c>
      <c r="G357" s="41">
        <v>0</v>
      </c>
      <c r="H357" s="25"/>
      <c r="I357" s="25"/>
      <c r="J357" s="25"/>
      <c r="K357" s="25"/>
    </row>
    <row r="358" spans="1:11" ht="14.1" customHeight="1" x14ac:dyDescent="0.25">
      <c r="A358" s="25"/>
      <c r="B358" s="25"/>
      <c r="C358" s="40" t="s">
        <v>93</v>
      </c>
      <c r="D358" s="41">
        <v>0</v>
      </c>
      <c r="E358" s="41">
        <v>0</v>
      </c>
      <c r="F358" s="41">
        <v>0</v>
      </c>
      <c r="G358" s="41">
        <v>0</v>
      </c>
      <c r="H358" s="25"/>
      <c r="I358" s="25"/>
      <c r="J358" s="25"/>
      <c r="K358" s="25"/>
    </row>
    <row r="359" spans="1:11" ht="14.1" customHeight="1" x14ac:dyDescent="0.25">
      <c r="A359" s="25"/>
      <c r="B359" s="25"/>
      <c r="C359" s="40" t="s">
        <v>94</v>
      </c>
      <c r="D359" s="41">
        <v>0</v>
      </c>
      <c r="E359" s="41">
        <v>0</v>
      </c>
      <c r="F359" s="41">
        <v>0</v>
      </c>
      <c r="G359" s="41">
        <v>0</v>
      </c>
      <c r="H359" s="25"/>
      <c r="I359" s="25"/>
      <c r="J359" s="25"/>
      <c r="K359" s="25"/>
    </row>
    <row r="360" spans="1:11" ht="14.1" customHeight="1" x14ac:dyDescent="0.25">
      <c r="A360" s="25"/>
      <c r="B360" s="25"/>
      <c r="C360" s="40" t="s">
        <v>95</v>
      </c>
      <c r="D360" s="41">
        <v>0</v>
      </c>
      <c r="E360" s="41">
        <v>0</v>
      </c>
      <c r="F360" s="41">
        <v>0</v>
      </c>
      <c r="G360" s="41">
        <v>0</v>
      </c>
      <c r="H360" s="25"/>
      <c r="I360" s="25"/>
      <c r="J360" s="25"/>
      <c r="K360" s="25"/>
    </row>
    <row r="361" spans="1:11" ht="14.1" customHeight="1" x14ac:dyDescent="0.25">
      <c r="A361" s="25"/>
      <c r="B361" s="25"/>
      <c r="C361" s="40" t="s">
        <v>97</v>
      </c>
      <c r="D361" s="41">
        <v>0</v>
      </c>
      <c r="E361" s="41">
        <v>0</v>
      </c>
      <c r="F361" s="41">
        <v>0</v>
      </c>
      <c r="G361" s="41">
        <v>0</v>
      </c>
      <c r="H361" s="25"/>
      <c r="I361" s="25"/>
      <c r="J361" s="25"/>
      <c r="K361" s="25"/>
    </row>
    <row r="362" spans="1:11" ht="14.1" customHeight="1" x14ac:dyDescent="0.25">
      <c r="A362" s="25"/>
      <c r="B362" s="25"/>
      <c r="C362" s="40" t="s">
        <v>83</v>
      </c>
      <c r="D362" s="41">
        <v>0</v>
      </c>
      <c r="E362" s="41">
        <v>0</v>
      </c>
      <c r="F362" s="41">
        <v>0</v>
      </c>
      <c r="G362" s="41">
        <v>0</v>
      </c>
      <c r="H362" s="25"/>
      <c r="I362" s="25"/>
      <c r="J362" s="25"/>
      <c r="K362" s="25"/>
    </row>
    <row r="363" spans="1:11" ht="14.1" customHeight="1" x14ac:dyDescent="0.25">
      <c r="A363" s="25"/>
      <c r="B363" s="25"/>
      <c r="C363" s="40" t="s">
        <v>92</v>
      </c>
      <c r="D363" s="41">
        <v>0</v>
      </c>
      <c r="E363" s="41">
        <v>0</v>
      </c>
      <c r="F363" s="41">
        <v>0</v>
      </c>
      <c r="G363" s="41">
        <v>0</v>
      </c>
      <c r="H363" s="25"/>
      <c r="I363" s="25"/>
      <c r="J363" s="25"/>
      <c r="K363" s="25"/>
    </row>
    <row r="364" spans="1:11" ht="14.1" customHeight="1" x14ac:dyDescent="0.25">
      <c r="A364" s="25"/>
      <c r="B364" s="25"/>
      <c r="C364" s="40" t="s">
        <v>93</v>
      </c>
      <c r="D364" s="41">
        <v>0</v>
      </c>
      <c r="E364" s="41">
        <v>0</v>
      </c>
      <c r="F364" s="41">
        <v>0</v>
      </c>
      <c r="G364" s="41">
        <v>0</v>
      </c>
      <c r="H364" s="25"/>
      <c r="I364" s="25"/>
      <c r="J364" s="25"/>
      <c r="K364" s="25"/>
    </row>
    <row r="365" spans="1:11" ht="14.1" customHeight="1" x14ac:dyDescent="0.25">
      <c r="A365" s="25"/>
      <c r="B365" s="25"/>
      <c r="C365" s="40" t="s">
        <v>94</v>
      </c>
      <c r="D365" s="41">
        <v>0</v>
      </c>
      <c r="E365" s="41">
        <v>0</v>
      </c>
      <c r="F365" s="41">
        <v>0</v>
      </c>
      <c r="G365" s="41">
        <v>0</v>
      </c>
      <c r="H365" s="25"/>
      <c r="I365" s="25"/>
      <c r="J365" s="25"/>
      <c r="K365" s="25"/>
    </row>
    <row r="366" spans="1:11" ht="14.1" customHeight="1" x14ac:dyDescent="0.25">
      <c r="A366" s="25"/>
      <c r="B366" s="25"/>
      <c r="C366" s="40" t="s">
        <v>95</v>
      </c>
      <c r="D366" s="41">
        <v>0</v>
      </c>
      <c r="E366" s="41">
        <v>0</v>
      </c>
      <c r="F366" s="41">
        <v>0</v>
      </c>
      <c r="G366" s="41">
        <v>0</v>
      </c>
      <c r="H366" s="25"/>
      <c r="I366" s="25"/>
      <c r="J366" s="25"/>
      <c r="K366" s="25"/>
    </row>
    <row r="367" spans="1:11" ht="14.1" customHeight="1" x14ac:dyDescent="0.25">
      <c r="A367" s="25"/>
      <c r="B367" s="25"/>
      <c r="C367" s="40" t="s">
        <v>98</v>
      </c>
      <c r="D367" s="41">
        <v>0</v>
      </c>
      <c r="E367" s="41">
        <v>0</v>
      </c>
      <c r="F367" s="41">
        <v>0</v>
      </c>
      <c r="G367" s="41">
        <v>0</v>
      </c>
      <c r="H367" s="25"/>
      <c r="I367" s="25"/>
      <c r="J367" s="25"/>
      <c r="K367" s="25"/>
    </row>
    <row r="368" spans="1:11" ht="14.1" customHeight="1" x14ac:dyDescent="0.25">
      <c r="A368" s="25"/>
      <c r="B368" s="25"/>
      <c r="C368" s="40" t="s">
        <v>99</v>
      </c>
      <c r="D368" s="41">
        <v>0</v>
      </c>
      <c r="E368" s="41">
        <v>0</v>
      </c>
      <c r="F368" s="41">
        <v>0</v>
      </c>
      <c r="G368" s="41">
        <v>0</v>
      </c>
      <c r="H368" s="25"/>
      <c r="I368" s="25"/>
      <c r="J368" s="25"/>
      <c r="K368" s="25"/>
    </row>
    <row r="369" spans="1:11" ht="14.1" customHeight="1" x14ac:dyDescent="0.25">
      <c r="A369" s="25"/>
      <c r="B369" s="25"/>
      <c r="C369" s="36" t="s">
        <v>100</v>
      </c>
      <c r="D369" s="41">
        <v>0</v>
      </c>
      <c r="E369" s="41">
        <v>378668000</v>
      </c>
      <c r="F369" s="41">
        <v>357841000</v>
      </c>
      <c r="G369" s="41">
        <v>354641000</v>
      </c>
      <c r="H369" s="25"/>
      <c r="I369" s="25"/>
      <c r="J369" s="25"/>
      <c r="K369" s="25"/>
    </row>
    <row r="370" spans="1:11" ht="15" customHeight="1" x14ac:dyDescent="0.25">
      <c r="A370" s="25"/>
      <c r="B370" s="25"/>
      <c r="C370" s="42" t="s">
        <v>69</v>
      </c>
      <c r="D370" s="43" t="s">
        <v>69</v>
      </c>
      <c r="E370" s="43" t="s">
        <v>69</v>
      </c>
      <c r="F370" s="43" t="s">
        <v>69</v>
      </c>
      <c r="G370" s="43" t="s">
        <v>69</v>
      </c>
      <c r="H370" s="25"/>
      <c r="I370" s="25"/>
      <c r="J370" s="25"/>
      <c r="K370" s="25"/>
    </row>
    <row r="371" spans="1:11" ht="15" customHeight="1" x14ac:dyDescent="0.25">
      <c r="A371" s="25"/>
      <c r="B371" s="25"/>
      <c r="C371" s="28" t="s">
        <v>113</v>
      </c>
      <c r="D371" s="44">
        <v>0</v>
      </c>
      <c r="E371" s="44">
        <v>1100000000</v>
      </c>
      <c r="F371" s="44">
        <v>695600000</v>
      </c>
      <c r="G371" s="44">
        <v>695600000</v>
      </c>
      <c r="H371" s="25"/>
      <c r="I371" s="25"/>
      <c r="J371" s="25"/>
      <c r="K371" s="25"/>
    </row>
    <row r="372" spans="1:11" ht="15" customHeight="1" x14ac:dyDescent="0.25">
      <c r="A372" s="25"/>
      <c r="B372" s="25"/>
      <c r="C372" s="38" t="s">
        <v>82</v>
      </c>
      <c r="D372" s="45">
        <v>0</v>
      </c>
      <c r="E372" s="45">
        <v>439751000</v>
      </c>
      <c r="F372" s="45">
        <v>439751000</v>
      </c>
      <c r="G372" s="45">
        <v>439751000</v>
      </c>
      <c r="H372" s="25"/>
      <c r="I372" s="25"/>
      <c r="J372" s="25"/>
      <c r="K372" s="25"/>
    </row>
    <row r="373" spans="1:11" ht="15" customHeight="1" x14ac:dyDescent="0.25">
      <c r="A373" s="25"/>
      <c r="B373" s="25"/>
      <c r="C373" s="38" t="s">
        <v>83</v>
      </c>
      <c r="D373" s="45">
        <v>0</v>
      </c>
      <c r="E373" s="45">
        <v>407487000</v>
      </c>
      <c r="F373" s="45">
        <v>407487000</v>
      </c>
      <c r="G373" s="45">
        <v>407487000</v>
      </c>
      <c r="H373" s="25"/>
      <c r="I373" s="25"/>
      <c r="J373" s="25"/>
      <c r="K373" s="25"/>
    </row>
    <row r="374" spans="1:11" ht="15" customHeight="1" x14ac:dyDescent="0.25">
      <c r="A374" s="25"/>
      <c r="B374" s="25"/>
      <c r="C374" s="38" t="s">
        <v>84</v>
      </c>
      <c r="D374" s="45">
        <v>0</v>
      </c>
      <c r="E374" s="45">
        <v>32264000</v>
      </c>
      <c r="F374" s="45">
        <v>32264000</v>
      </c>
      <c r="G374" s="45">
        <v>32264000</v>
      </c>
      <c r="H374" s="25"/>
      <c r="I374" s="25"/>
      <c r="J374" s="25"/>
      <c r="K374" s="25"/>
    </row>
    <row r="375" spans="1:11" ht="15" customHeight="1" x14ac:dyDescent="0.25">
      <c r="A375" s="25"/>
      <c r="B375" s="25"/>
      <c r="C375" s="38" t="s">
        <v>85</v>
      </c>
      <c r="D375" s="45">
        <v>0</v>
      </c>
      <c r="E375" s="45">
        <v>37649000</v>
      </c>
      <c r="F375" s="45">
        <v>37649000</v>
      </c>
      <c r="G375" s="45">
        <v>37649000</v>
      </c>
      <c r="H375" s="25"/>
      <c r="I375" s="25"/>
      <c r="J375" s="25"/>
      <c r="K375" s="25"/>
    </row>
    <row r="376" spans="1:11" ht="15" customHeight="1" x14ac:dyDescent="0.25">
      <c r="A376" s="25"/>
      <c r="B376" s="25"/>
      <c r="C376" s="38" t="s">
        <v>83</v>
      </c>
      <c r="D376" s="45">
        <v>0</v>
      </c>
      <c r="E376" s="45">
        <v>32264000</v>
      </c>
      <c r="F376" s="45">
        <v>32264000</v>
      </c>
      <c r="G376" s="45">
        <v>32264000</v>
      </c>
      <c r="H376" s="25"/>
      <c r="I376" s="25"/>
      <c r="J376" s="25"/>
      <c r="K376" s="25"/>
    </row>
    <row r="377" spans="1:11" ht="15" customHeight="1" x14ac:dyDescent="0.25">
      <c r="A377" s="25"/>
      <c r="B377" s="25"/>
      <c r="C377" s="38" t="s">
        <v>84</v>
      </c>
      <c r="D377" s="45">
        <v>0</v>
      </c>
      <c r="E377" s="45">
        <v>5385000</v>
      </c>
      <c r="F377" s="45">
        <v>5385000</v>
      </c>
      <c r="G377" s="45">
        <v>5385000</v>
      </c>
      <c r="H377" s="25"/>
      <c r="I377" s="25"/>
      <c r="J377" s="25"/>
      <c r="K377" s="25"/>
    </row>
    <row r="378" spans="1:11" ht="15" customHeight="1" x14ac:dyDescent="0.25">
      <c r="A378" s="25"/>
      <c r="B378" s="25"/>
      <c r="C378" s="38" t="s">
        <v>86</v>
      </c>
      <c r="D378" s="45">
        <v>0</v>
      </c>
      <c r="E378" s="45">
        <v>371026000</v>
      </c>
      <c r="F378" s="45">
        <v>101026000</v>
      </c>
      <c r="G378" s="45">
        <v>101026000</v>
      </c>
      <c r="H378" s="25"/>
      <c r="I378" s="25"/>
      <c r="J378" s="25"/>
      <c r="K378" s="25"/>
    </row>
    <row r="379" spans="1:11" ht="15" customHeight="1" x14ac:dyDescent="0.25">
      <c r="A379" s="25"/>
      <c r="B379" s="25"/>
      <c r="C379" s="38" t="s">
        <v>83</v>
      </c>
      <c r="D379" s="45">
        <v>0</v>
      </c>
      <c r="E379" s="45">
        <v>369026000</v>
      </c>
      <c r="F379" s="45">
        <v>99026000</v>
      </c>
      <c r="G379" s="45">
        <v>99026000</v>
      </c>
      <c r="H379" s="25"/>
      <c r="I379" s="25"/>
      <c r="J379" s="25"/>
      <c r="K379" s="25"/>
    </row>
    <row r="380" spans="1:11" ht="15" customHeight="1" x14ac:dyDescent="0.25">
      <c r="A380" s="25"/>
      <c r="B380" s="25"/>
      <c r="C380" s="38" t="s">
        <v>84</v>
      </c>
      <c r="D380" s="45">
        <v>0</v>
      </c>
      <c r="E380" s="45">
        <v>2000000</v>
      </c>
      <c r="F380" s="45">
        <v>2000000</v>
      </c>
      <c r="G380" s="45">
        <v>2000000</v>
      </c>
      <c r="H380" s="25"/>
      <c r="I380" s="25"/>
      <c r="J380" s="25"/>
      <c r="K380" s="25"/>
    </row>
    <row r="381" spans="1:11" ht="15" customHeight="1" x14ac:dyDescent="0.25">
      <c r="A381" s="25"/>
      <c r="B381" s="25"/>
      <c r="C381" s="38" t="s">
        <v>87</v>
      </c>
      <c r="D381" s="45">
        <v>0</v>
      </c>
      <c r="E381" s="45">
        <v>0</v>
      </c>
      <c r="F381" s="45">
        <v>0</v>
      </c>
      <c r="G381" s="45">
        <v>0</v>
      </c>
      <c r="H381" s="25"/>
      <c r="I381" s="25"/>
      <c r="J381" s="25"/>
      <c r="K381" s="25"/>
    </row>
    <row r="382" spans="1:11" ht="15" customHeight="1" x14ac:dyDescent="0.25">
      <c r="A382" s="25"/>
      <c r="B382" s="25"/>
      <c r="C382" s="38" t="s">
        <v>83</v>
      </c>
      <c r="D382" s="45">
        <v>0</v>
      </c>
      <c r="E382" s="45">
        <v>0</v>
      </c>
      <c r="F382" s="45">
        <v>0</v>
      </c>
      <c r="G382" s="45">
        <v>0</v>
      </c>
      <c r="H382" s="25"/>
      <c r="I382" s="25"/>
      <c r="J382" s="25"/>
      <c r="K382" s="25"/>
    </row>
    <row r="383" spans="1:11" ht="15" customHeight="1" x14ac:dyDescent="0.25">
      <c r="A383" s="25"/>
      <c r="B383" s="25"/>
      <c r="C383" s="38" t="s">
        <v>84</v>
      </c>
      <c r="D383" s="45">
        <v>0</v>
      </c>
      <c r="E383" s="45">
        <v>0</v>
      </c>
      <c r="F383" s="45">
        <v>0</v>
      </c>
      <c r="G383" s="45">
        <v>0</v>
      </c>
      <c r="H383" s="25"/>
      <c r="I383" s="25"/>
      <c r="J383" s="25"/>
      <c r="K383" s="25"/>
    </row>
    <row r="384" spans="1:11" ht="20.100000000000001" customHeight="1" x14ac:dyDescent="0.25">
      <c r="A384" s="25"/>
      <c r="B384" s="25"/>
      <c r="C384" s="38" t="s">
        <v>114</v>
      </c>
      <c r="D384" s="46">
        <v>0</v>
      </c>
      <c r="E384" s="46">
        <v>1574000</v>
      </c>
      <c r="F384" s="46">
        <v>1574000</v>
      </c>
      <c r="G384" s="46">
        <v>1574000</v>
      </c>
      <c r="H384" s="25"/>
      <c r="I384" s="25"/>
      <c r="J384" s="25"/>
      <c r="K384" s="25"/>
    </row>
    <row r="385" spans="1:11" ht="15" customHeight="1" x14ac:dyDescent="0.25">
      <c r="A385" s="25"/>
      <c r="B385" s="25"/>
      <c r="C385" s="38" t="s">
        <v>83</v>
      </c>
      <c r="D385" s="45">
        <v>0</v>
      </c>
      <c r="E385" s="45">
        <v>1574000</v>
      </c>
      <c r="F385" s="45">
        <v>1574000</v>
      </c>
      <c r="G385" s="45">
        <v>1574000</v>
      </c>
      <c r="H385" s="25"/>
      <c r="I385" s="25"/>
      <c r="J385" s="25"/>
      <c r="K385" s="25"/>
    </row>
    <row r="386" spans="1:11" ht="15" customHeight="1" x14ac:dyDescent="0.25">
      <c r="A386" s="25"/>
      <c r="B386" s="25"/>
      <c r="C386" s="38" t="s">
        <v>84</v>
      </c>
      <c r="D386" s="45">
        <v>0</v>
      </c>
      <c r="E386" s="45">
        <v>0</v>
      </c>
      <c r="F386" s="45">
        <v>0</v>
      </c>
      <c r="G386" s="45">
        <v>0</v>
      </c>
      <c r="H386" s="25"/>
      <c r="I386" s="25"/>
      <c r="J386" s="25"/>
      <c r="K386" s="25"/>
    </row>
    <row r="387" spans="1:11" ht="15" customHeight="1" x14ac:dyDescent="0.25">
      <c r="A387" s="25"/>
      <c r="B387" s="25"/>
      <c r="C387" s="38" t="s">
        <v>89</v>
      </c>
      <c r="D387" s="45">
        <v>0</v>
      </c>
      <c r="E387" s="45">
        <v>0</v>
      </c>
      <c r="F387" s="45">
        <v>0</v>
      </c>
      <c r="G387" s="45">
        <v>0</v>
      </c>
      <c r="H387" s="25"/>
      <c r="I387" s="25"/>
      <c r="J387" s="25"/>
      <c r="K387" s="25"/>
    </row>
    <row r="388" spans="1:11" ht="15" customHeight="1" x14ac:dyDescent="0.25">
      <c r="A388" s="25"/>
      <c r="B388" s="25"/>
      <c r="C388" s="38" t="s">
        <v>83</v>
      </c>
      <c r="D388" s="45">
        <v>0</v>
      </c>
      <c r="E388" s="45">
        <v>0</v>
      </c>
      <c r="F388" s="45">
        <v>0</v>
      </c>
      <c r="G388" s="45">
        <v>0</v>
      </c>
      <c r="H388" s="25"/>
      <c r="I388" s="25"/>
      <c r="J388" s="25"/>
      <c r="K388" s="25"/>
    </row>
    <row r="389" spans="1:11" ht="15" customHeight="1" x14ac:dyDescent="0.25">
      <c r="A389" s="25"/>
      <c r="B389" s="25"/>
      <c r="C389" s="38" t="s">
        <v>84</v>
      </c>
      <c r="D389" s="45">
        <v>0</v>
      </c>
      <c r="E389" s="45">
        <v>0</v>
      </c>
      <c r="F389" s="45">
        <v>0</v>
      </c>
      <c r="G389" s="45">
        <v>0</v>
      </c>
      <c r="H389" s="25"/>
      <c r="I389" s="25"/>
      <c r="J389" s="25"/>
      <c r="K389" s="25"/>
    </row>
    <row r="390" spans="1:11" ht="15" customHeight="1" x14ac:dyDescent="0.25">
      <c r="A390" s="25"/>
      <c r="B390" s="25"/>
      <c r="C390" s="38" t="s">
        <v>90</v>
      </c>
      <c r="D390" s="45">
        <v>0</v>
      </c>
      <c r="E390" s="45">
        <v>0</v>
      </c>
      <c r="F390" s="45">
        <v>0</v>
      </c>
      <c r="G390" s="45">
        <v>0</v>
      </c>
      <c r="H390" s="25"/>
      <c r="I390" s="25"/>
      <c r="J390" s="25"/>
      <c r="K390" s="25"/>
    </row>
    <row r="391" spans="1:11" ht="15" customHeight="1" x14ac:dyDescent="0.25">
      <c r="A391" s="25"/>
      <c r="B391" s="25"/>
      <c r="C391" s="38" t="s">
        <v>83</v>
      </c>
      <c r="D391" s="45">
        <v>0</v>
      </c>
      <c r="E391" s="45">
        <v>0</v>
      </c>
      <c r="F391" s="45">
        <v>0</v>
      </c>
      <c r="G391" s="45">
        <v>0</v>
      </c>
      <c r="H391" s="25"/>
      <c r="I391" s="25"/>
      <c r="J391" s="25"/>
      <c r="K391" s="25"/>
    </row>
    <row r="392" spans="1:11" ht="15" customHeight="1" x14ac:dyDescent="0.25">
      <c r="A392" s="25"/>
      <c r="B392" s="25"/>
      <c r="C392" s="38" t="s">
        <v>84</v>
      </c>
      <c r="D392" s="45">
        <v>0</v>
      </c>
      <c r="E392" s="45">
        <v>0</v>
      </c>
      <c r="F392" s="45">
        <v>0</v>
      </c>
      <c r="G392" s="45">
        <v>0</v>
      </c>
      <c r="H392" s="25"/>
      <c r="I392" s="25"/>
      <c r="J392" s="25"/>
      <c r="K392" s="25"/>
    </row>
    <row r="393" spans="1:11" ht="15" customHeight="1" x14ac:dyDescent="0.25">
      <c r="A393" s="25"/>
      <c r="B393" s="25"/>
      <c r="C393" s="38" t="s">
        <v>91</v>
      </c>
      <c r="D393" s="45">
        <v>0</v>
      </c>
      <c r="E393" s="45">
        <v>0</v>
      </c>
      <c r="F393" s="45">
        <v>0</v>
      </c>
      <c r="G393" s="45">
        <v>0</v>
      </c>
      <c r="H393" s="25"/>
      <c r="I393" s="25"/>
      <c r="J393" s="25"/>
      <c r="K393" s="25"/>
    </row>
    <row r="394" spans="1:11" ht="15" customHeight="1" x14ac:dyDescent="0.25">
      <c r="A394" s="25"/>
      <c r="B394" s="25"/>
      <c r="C394" s="38" t="s">
        <v>83</v>
      </c>
      <c r="D394" s="45">
        <v>0</v>
      </c>
      <c r="E394" s="45">
        <v>0</v>
      </c>
      <c r="F394" s="45">
        <v>0</v>
      </c>
      <c r="G394" s="45">
        <v>0</v>
      </c>
      <c r="H394" s="25"/>
      <c r="I394" s="25"/>
      <c r="J394" s="25"/>
      <c r="K394" s="25"/>
    </row>
    <row r="395" spans="1:11" ht="15" customHeight="1" x14ac:dyDescent="0.25">
      <c r="A395" s="25"/>
      <c r="B395" s="25"/>
      <c r="C395" s="38" t="s">
        <v>92</v>
      </c>
      <c r="D395" s="45">
        <v>0</v>
      </c>
      <c r="E395" s="45">
        <v>0</v>
      </c>
      <c r="F395" s="45">
        <v>0</v>
      </c>
      <c r="G395" s="45">
        <v>0</v>
      </c>
      <c r="H395" s="25"/>
      <c r="I395" s="25"/>
      <c r="J395" s="25"/>
      <c r="K395" s="25"/>
    </row>
    <row r="396" spans="1:11" ht="15" customHeight="1" x14ac:dyDescent="0.25">
      <c r="A396" s="25"/>
      <c r="B396" s="25"/>
      <c r="C396" s="38" t="s">
        <v>93</v>
      </c>
      <c r="D396" s="45">
        <v>0</v>
      </c>
      <c r="E396" s="45">
        <v>0</v>
      </c>
      <c r="F396" s="45">
        <v>0</v>
      </c>
      <c r="G396" s="45">
        <v>0</v>
      </c>
      <c r="H396" s="25"/>
      <c r="I396" s="25"/>
      <c r="J396" s="25"/>
      <c r="K396" s="25"/>
    </row>
    <row r="397" spans="1:11" ht="15" customHeight="1" x14ac:dyDescent="0.25">
      <c r="A397" s="25"/>
      <c r="B397" s="25"/>
      <c r="C397" s="38" t="s">
        <v>94</v>
      </c>
      <c r="D397" s="45">
        <v>0</v>
      </c>
      <c r="E397" s="45">
        <v>0</v>
      </c>
      <c r="F397" s="45">
        <v>0</v>
      </c>
      <c r="G397" s="45">
        <v>0</v>
      </c>
      <c r="H397" s="25"/>
      <c r="I397" s="25"/>
      <c r="J397" s="25"/>
      <c r="K397" s="25"/>
    </row>
    <row r="398" spans="1:11" ht="15" customHeight="1" x14ac:dyDescent="0.25">
      <c r="A398" s="25"/>
      <c r="B398" s="25"/>
      <c r="C398" s="38" t="s">
        <v>95</v>
      </c>
      <c r="D398" s="45">
        <v>0</v>
      </c>
      <c r="E398" s="45">
        <v>0</v>
      </c>
      <c r="F398" s="45">
        <v>0</v>
      </c>
      <c r="G398" s="45">
        <v>0</v>
      </c>
      <c r="H398" s="25"/>
      <c r="I398" s="25"/>
      <c r="J398" s="25"/>
      <c r="K398" s="25"/>
    </row>
    <row r="399" spans="1:11" ht="15" customHeight="1" x14ac:dyDescent="0.25">
      <c r="A399" s="25"/>
      <c r="B399" s="25"/>
      <c r="C399" s="38" t="s">
        <v>96</v>
      </c>
      <c r="D399" s="45">
        <v>0</v>
      </c>
      <c r="E399" s="45">
        <v>250000000</v>
      </c>
      <c r="F399" s="45">
        <v>115600000</v>
      </c>
      <c r="G399" s="45">
        <v>115600000</v>
      </c>
      <c r="H399" s="25"/>
      <c r="I399" s="25"/>
      <c r="J399" s="25"/>
      <c r="K399" s="25"/>
    </row>
    <row r="400" spans="1:11" ht="15" customHeight="1" x14ac:dyDescent="0.25">
      <c r="A400" s="25"/>
      <c r="B400" s="25"/>
      <c r="C400" s="38" t="s">
        <v>83</v>
      </c>
      <c r="D400" s="45">
        <v>0</v>
      </c>
      <c r="E400" s="45">
        <v>126200000</v>
      </c>
      <c r="F400" s="45">
        <v>9100000</v>
      </c>
      <c r="G400" s="45">
        <v>9100000</v>
      </c>
      <c r="H400" s="25"/>
      <c r="I400" s="25"/>
      <c r="J400" s="25"/>
      <c r="K400" s="25"/>
    </row>
    <row r="401" spans="1:11" ht="15" customHeight="1" x14ac:dyDescent="0.25">
      <c r="A401" s="25"/>
      <c r="B401" s="25"/>
      <c r="C401" s="38" t="s">
        <v>92</v>
      </c>
      <c r="D401" s="45">
        <v>0</v>
      </c>
      <c r="E401" s="45">
        <v>100000000</v>
      </c>
      <c r="F401" s="45">
        <v>100000000</v>
      </c>
      <c r="G401" s="45">
        <v>100000000</v>
      </c>
      <c r="H401" s="25"/>
      <c r="I401" s="25"/>
      <c r="J401" s="25"/>
      <c r="K401" s="25"/>
    </row>
    <row r="402" spans="1:11" ht="15" customHeight="1" x14ac:dyDescent="0.25">
      <c r="A402" s="25"/>
      <c r="B402" s="25"/>
      <c r="C402" s="38" t="s">
        <v>93</v>
      </c>
      <c r="D402" s="45">
        <v>0</v>
      </c>
      <c r="E402" s="45">
        <v>0</v>
      </c>
      <c r="F402" s="45">
        <v>0</v>
      </c>
      <c r="G402" s="45">
        <v>0</v>
      </c>
      <c r="H402" s="25"/>
      <c r="I402" s="25"/>
      <c r="J402" s="25"/>
      <c r="K402" s="25"/>
    </row>
    <row r="403" spans="1:11" ht="15" customHeight="1" x14ac:dyDescent="0.25">
      <c r="A403" s="25"/>
      <c r="B403" s="25"/>
      <c r="C403" s="38" t="s">
        <v>94</v>
      </c>
      <c r="D403" s="45">
        <v>0</v>
      </c>
      <c r="E403" s="45">
        <v>0</v>
      </c>
      <c r="F403" s="45">
        <v>0</v>
      </c>
      <c r="G403" s="45">
        <v>0</v>
      </c>
      <c r="H403" s="25"/>
      <c r="I403" s="25"/>
      <c r="J403" s="25"/>
      <c r="K403" s="25"/>
    </row>
    <row r="404" spans="1:11" ht="15" customHeight="1" x14ac:dyDescent="0.25">
      <c r="A404" s="25"/>
      <c r="B404" s="25"/>
      <c r="C404" s="38" t="s">
        <v>95</v>
      </c>
      <c r="D404" s="45">
        <v>0</v>
      </c>
      <c r="E404" s="45">
        <v>23800000</v>
      </c>
      <c r="F404" s="45">
        <v>6500000</v>
      </c>
      <c r="G404" s="45">
        <v>6500000</v>
      </c>
      <c r="H404" s="25"/>
      <c r="I404" s="25"/>
      <c r="J404" s="25"/>
      <c r="K404" s="25"/>
    </row>
    <row r="405" spans="1:11" ht="15" customHeight="1" x14ac:dyDescent="0.25">
      <c r="A405" s="25"/>
      <c r="B405" s="25"/>
      <c r="C405" s="38" t="s">
        <v>97</v>
      </c>
      <c r="D405" s="45">
        <v>0</v>
      </c>
      <c r="E405" s="45">
        <v>0</v>
      </c>
      <c r="F405" s="45">
        <v>0</v>
      </c>
      <c r="G405" s="45">
        <v>0</v>
      </c>
      <c r="H405" s="25"/>
      <c r="I405" s="25"/>
      <c r="J405" s="25"/>
      <c r="K405" s="25"/>
    </row>
    <row r="406" spans="1:11" ht="15" customHeight="1" x14ac:dyDescent="0.25">
      <c r="A406" s="25"/>
      <c r="B406" s="25"/>
      <c r="C406" s="38" t="s">
        <v>83</v>
      </c>
      <c r="D406" s="45">
        <v>0</v>
      </c>
      <c r="E406" s="45">
        <v>0</v>
      </c>
      <c r="F406" s="45">
        <v>0</v>
      </c>
      <c r="G406" s="45">
        <v>0</v>
      </c>
      <c r="H406" s="25"/>
      <c r="I406" s="25"/>
      <c r="J406" s="25"/>
      <c r="K406" s="25"/>
    </row>
    <row r="407" spans="1:11" ht="15" customHeight="1" x14ac:dyDescent="0.25">
      <c r="A407" s="25"/>
      <c r="B407" s="25"/>
      <c r="C407" s="38" t="s">
        <v>92</v>
      </c>
      <c r="D407" s="45">
        <v>0</v>
      </c>
      <c r="E407" s="45">
        <v>0</v>
      </c>
      <c r="F407" s="45">
        <v>0</v>
      </c>
      <c r="G407" s="45">
        <v>0</v>
      </c>
      <c r="H407" s="25"/>
      <c r="I407" s="25"/>
      <c r="J407" s="25"/>
      <c r="K407" s="25"/>
    </row>
    <row r="408" spans="1:11" ht="15" customHeight="1" x14ac:dyDescent="0.25">
      <c r="A408" s="25"/>
      <c r="B408" s="25"/>
      <c r="C408" s="38" t="s">
        <v>93</v>
      </c>
      <c r="D408" s="45">
        <v>0</v>
      </c>
      <c r="E408" s="45">
        <v>0</v>
      </c>
      <c r="F408" s="45">
        <v>0</v>
      </c>
      <c r="G408" s="45">
        <v>0</v>
      </c>
      <c r="H408" s="25"/>
      <c r="I408" s="25"/>
      <c r="J408" s="25"/>
      <c r="K408" s="25"/>
    </row>
    <row r="409" spans="1:11" ht="15" customHeight="1" x14ac:dyDescent="0.25">
      <c r="A409" s="25"/>
      <c r="B409" s="25"/>
      <c r="C409" s="38" t="s">
        <v>94</v>
      </c>
      <c r="D409" s="45">
        <v>0</v>
      </c>
      <c r="E409" s="45">
        <v>0</v>
      </c>
      <c r="F409" s="45">
        <v>0</v>
      </c>
      <c r="G409" s="45">
        <v>0</v>
      </c>
      <c r="H409" s="25"/>
      <c r="I409" s="25"/>
      <c r="J409" s="25"/>
      <c r="K409" s="25"/>
    </row>
    <row r="410" spans="1:11" ht="15" customHeight="1" x14ac:dyDescent="0.25">
      <c r="A410" s="25"/>
      <c r="B410" s="25"/>
      <c r="C410" s="38" t="s">
        <v>95</v>
      </c>
      <c r="D410" s="45">
        <v>0</v>
      </c>
      <c r="E410" s="45">
        <v>0</v>
      </c>
      <c r="F410" s="45">
        <v>0</v>
      </c>
      <c r="G410" s="45">
        <v>0</v>
      </c>
      <c r="H410" s="25"/>
      <c r="I410" s="25"/>
      <c r="J410" s="25"/>
      <c r="K410" s="25"/>
    </row>
    <row r="411" spans="1:11" ht="15" customHeight="1" x14ac:dyDescent="0.25">
      <c r="A411" s="25"/>
      <c r="B411" s="25"/>
      <c r="C411" s="38" t="s">
        <v>98</v>
      </c>
      <c r="D411" s="45">
        <v>0</v>
      </c>
      <c r="E411" s="45">
        <v>0</v>
      </c>
      <c r="F411" s="45">
        <v>0</v>
      </c>
      <c r="G411" s="45">
        <v>0</v>
      </c>
      <c r="H411" s="25"/>
      <c r="I411" s="25"/>
      <c r="J411" s="25"/>
      <c r="K411" s="25"/>
    </row>
    <row r="412" spans="1:11" ht="15" customHeight="1" x14ac:dyDescent="0.25">
      <c r="A412" s="25"/>
      <c r="B412" s="25"/>
      <c r="C412" s="38" t="s">
        <v>99</v>
      </c>
      <c r="D412" s="45">
        <v>0</v>
      </c>
      <c r="E412" s="45">
        <v>0</v>
      </c>
      <c r="F412" s="45">
        <v>0</v>
      </c>
      <c r="G412" s="45">
        <v>0</v>
      </c>
      <c r="H412" s="25"/>
      <c r="I412" s="25"/>
      <c r="J412" s="25"/>
      <c r="K412" s="25"/>
    </row>
    <row r="413" spans="1:11" ht="20.100000000000001" customHeight="1" x14ac:dyDescent="0.25">
      <c r="A413" s="25"/>
      <c r="B413" s="25"/>
      <c r="C413" s="47" t="s">
        <v>69</v>
      </c>
      <c r="D413" s="25"/>
      <c r="E413" s="25"/>
      <c r="F413" s="25"/>
      <c r="G413" s="25"/>
      <c r="H413" s="25"/>
      <c r="I413" s="25"/>
      <c r="J413" s="25"/>
      <c r="K413" s="25"/>
    </row>
  </sheetData>
  <mergeCells count="44">
    <mergeCell ref="D316:G316"/>
    <mergeCell ref="C325:G325"/>
    <mergeCell ref="C261:G261"/>
    <mergeCell ref="D306:G306"/>
    <mergeCell ref="C312:G312"/>
    <mergeCell ref="D313:G313"/>
    <mergeCell ref="D314:G314"/>
    <mergeCell ref="D315:G315"/>
    <mergeCell ref="D252:G252"/>
    <mergeCell ref="D137:G137"/>
    <mergeCell ref="D138:G138"/>
    <mergeCell ref="C147:G147"/>
    <mergeCell ref="D192:G192"/>
    <mergeCell ref="D193:G193"/>
    <mergeCell ref="D194:G194"/>
    <mergeCell ref="D195:G195"/>
    <mergeCell ref="C204:G204"/>
    <mergeCell ref="D249:G249"/>
    <mergeCell ref="D250:G250"/>
    <mergeCell ref="D251:G251"/>
    <mergeCell ref="D136:G136"/>
    <mergeCell ref="D21:G21"/>
    <mergeCell ref="D22:G22"/>
    <mergeCell ref="D23:G23"/>
    <mergeCell ref="D24:G24"/>
    <mergeCell ref="C33:G33"/>
    <mergeCell ref="C78:G78"/>
    <mergeCell ref="D79:G79"/>
    <mergeCell ref="D80:G80"/>
    <mergeCell ref="D81:G81"/>
    <mergeCell ref="D82:G82"/>
    <mergeCell ref="C91:G91"/>
    <mergeCell ref="C20:G20"/>
    <mergeCell ref="C1:G1"/>
    <mergeCell ref="C2:G2"/>
    <mergeCell ref="D3:G3"/>
    <mergeCell ref="D4:G4"/>
    <mergeCell ref="D5:G5"/>
    <mergeCell ref="D6:G6"/>
    <mergeCell ref="D7:G7"/>
    <mergeCell ref="C8:G8"/>
    <mergeCell ref="C9:G9"/>
    <mergeCell ref="D10:G10"/>
    <mergeCell ref="D15:G15"/>
  </mergeCells>
  <pageMargins left="0" right="0" top="0" bottom="0" header="0" footer="0"/>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11331-1B92-425C-BC6F-FF4627D3704D}">
  <sheetPr>
    <outlinePr summaryBelow="0"/>
  </sheetPr>
  <dimension ref="A1:K480"/>
  <sheetViews>
    <sheetView view="pageBreakPreview" topLeftCell="B448" zoomScale="60" zoomScaleNormal="100" workbookViewId="0">
      <selection activeCell="I487" sqref="I487"/>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1120</v>
      </c>
      <c r="E3" s="1570"/>
      <c r="F3" s="1570"/>
      <c r="G3" s="1570"/>
      <c r="H3" s="25"/>
      <c r="I3" s="25"/>
      <c r="J3" s="25"/>
      <c r="K3" s="25"/>
    </row>
    <row r="4" spans="1:11" ht="14.1" customHeight="1" x14ac:dyDescent="0.25">
      <c r="A4" s="25"/>
      <c r="B4" s="25"/>
      <c r="C4" s="27" t="s">
        <v>4</v>
      </c>
      <c r="D4" s="1569" t="s">
        <v>1121</v>
      </c>
      <c r="E4" s="1570"/>
      <c r="F4" s="1570"/>
      <c r="G4" s="1570"/>
      <c r="H4" s="25"/>
      <c r="I4" s="25"/>
      <c r="J4" s="25"/>
      <c r="K4" s="25"/>
    </row>
    <row r="5" spans="1:11" ht="14.1" customHeight="1" x14ac:dyDescent="0.25">
      <c r="A5" s="25"/>
      <c r="B5" s="25"/>
      <c r="C5" s="27" t="s">
        <v>6</v>
      </c>
      <c r="D5" s="1569" t="s">
        <v>1122</v>
      </c>
      <c r="E5" s="1570"/>
      <c r="F5" s="1570"/>
      <c r="G5" s="1570"/>
      <c r="H5" s="25"/>
      <c r="I5" s="25"/>
      <c r="J5" s="25"/>
      <c r="K5" s="25"/>
    </row>
    <row r="6" spans="1:11" ht="14.1" customHeight="1" x14ac:dyDescent="0.25">
      <c r="A6" s="25"/>
      <c r="B6" s="25"/>
      <c r="C6" s="27" t="s">
        <v>8</v>
      </c>
      <c r="D6" s="1569" t="s">
        <v>1123</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41.1" customHeight="1" x14ac:dyDescent="0.25">
      <c r="A9" s="25"/>
      <c r="B9" s="25"/>
      <c r="C9" s="1581" t="s">
        <v>1124</v>
      </c>
      <c r="D9" s="1582"/>
      <c r="E9" s="1582"/>
      <c r="F9" s="1582"/>
      <c r="G9" s="1582"/>
      <c r="H9" s="25"/>
      <c r="I9" s="25"/>
      <c r="J9" s="25"/>
      <c r="K9" s="25"/>
    </row>
    <row r="10" spans="1:11" ht="68.099999999999994" customHeight="1" x14ac:dyDescent="0.25">
      <c r="A10" s="25"/>
      <c r="B10" s="25"/>
      <c r="C10" s="28" t="s">
        <v>14</v>
      </c>
      <c r="D10" s="1583" t="s">
        <v>1125</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41.1" customHeight="1" x14ac:dyDescent="0.25">
      <c r="A13" s="25"/>
      <c r="B13" s="25"/>
      <c r="C13" s="38" t="s">
        <v>1126</v>
      </c>
      <c r="D13" s="39" t="s">
        <v>28</v>
      </c>
      <c r="E13" s="39" t="s">
        <v>272</v>
      </c>
      <c r="F13" s="39" t="s">
        <v>272</v>
      </c>
      <c r="G13" s="39" t="s">
        <v>272</v>
      </c>
      <c r="H13" s="25"/>
      <c r="I13" s="25"/>
      <c r="J13" s="25"/>
      <c r="K13" s="25"/>
    </row>
    <row r="14" spans="1:11" ht="14.1" customHeight="1" x14ac:dyDescent="0.25">
      <c r="A14" s="25"/>
      <c r="B14" s="25"/>
      <c r="C14" s="38" t="s">
        <v>1127</v>
      </c>
      <c r="D14" s="39" t="s">
        <v>898</v>
      </c>
      <c r="E14" s="39" t="s">
        <v>272</v>
      </c>
      <c r="F14" s="39" t="s">
        <v>272</v>
      </c>
      <c r="G14" s="39" t="s">
        <v>272</v>
      </c>
      <c r="H14" s="25"/>
      <c r="I14" s="25"/>
      <c r="J14" s="25"/>
      <c r="K14" s="25"/>
    </row>
    <row r="15" spans="1:11" ht="86.1" customHeight="1" x14ac:dyDescent="0.25">
      <c r="A15" s="25"/>
      <c r="B15" s="25"/>
      <c r="C15" s="28" t="s">
        <v>24</v>
      </c>
      <c r="D15" s="1583" t="s">
        <v>1128</v>
      </c>
      <c r="E15" s="1584"/>
      <c r="F15" s="1584"/>
      <c r="G15" s="1584"/>
      <c r="H15" s="25"/>
      <c r="I15" s="25"/>
      <c r="J15" s="25"/>
      <c r="K15" s="25"/>
    </row>
    <row r="16" spans="1:11" ht="27.95" customHeight="1" x14ac:dyDescent="0.25">
      <c r="A16" s="25"/>
      <c r="B16" s="25"/>
      <c r="C16" s="38" t="s">
        <v>26</v>
      </c>
      <c r="D16" s="48">
        <v>2023</v>
      </c>
      <c r="E16" s="48">
        <v>2024</v>
      </c>
      <c r="F16" s="48">
        <v>2025</v>
      </c>
      <c r="G16" s="48">
        <v>2026</v>
      </c>
      <c r="H16" s="25"/>
      <c r="I16" s="25"/>
      <c r="J16" s="25"/>
      <c r="K16" s="25"/>
    </row>
    <row r="17" spans="1:11" ht="14.1" customHeight="1" x14ac:dyDescent="0.25">
      <c r="A17" s="25"/>
      <c r="B17" s="25"/>
      <c r="C17" s="49"/>
      <c r="D17" s="50" t="s">
        <v>17</v>
      </c>
      <c r="E17" s="50" t="s">
        <v>18</v>
      </c>
      <c r="F17" s="50" t="s">
        <v>18</v>
      </c>
      <c r="G17" s="50" t="s">
        <v>18</v>
      </c>
      <c r="H17" s="25"/>
      <c r="I17" s="25"/>
      <c r="J17" s="25"/>
      <c r="K17" s="25"/>
    </row>
    <row r="18" spans="1:11" ht="14.1" customHeight="1" x14ac:dyDescent="0.25">
      <c r="A18" s="25"/>
      <c r="B18" s="25"/>
      <c r="C18" s="38" t="s">
        <v>1129</v>
      </c>
      <c r="D18" s="39" t="s">
        <v>272</v>
      </c>
      <c r="E18" s="39" t="s">
        <v>272</v>
      </c>
      <c r="F18" s="39" t="s">
        <v>272</v>
      </c>
      <c r="G18" s="39" t="s">
        <v>272</v>
      </c>
      <c r="H18" s="25"/>
      <c r="I18" s="25"/>
      <c r="J18" s="25"/>
      <c r="K18" s="25"/>
    </row>
    <row r="19" spans="1:11" ht="20.100000000000001" customHeight="1" x14ac:dyDescent="0.25">
      <c r="A19" s="25"/>
      <c r="B19" s="25"/>
      <c r="C19" s="38" t="s">
        <v>1130</v>
      </c>
      <c r="D19" s="39" t="s">
        <v>479</v>
      </c>
      <c r="E19" s="39" t="s">
        <v>272</v>
      </c>
      <c r="F19" s="39" t="s">
        <v>272</v>
      </c>
      <c r="G19" s="39" t="s">
        <v>272</v>
      </c>
      <c r="H19" s="25"/>
      <c r="I19" s="25"/>
      <c r="J19" s="25"/>
      <c r="K19" s="25"/>
    </row>
    <row r="20" spans="1:11" ht="20.100000000000001" customHeight="1" x14ac:dyDescent="0.25">
      <c r="A20" s="25"/>
      <c r="B20" s="25"/>
      <c r="C20" s="38" t="s">
        <v>1131</v>
      </c>
      <c r="D20" s="39" t="s">
        <v>477</v>
      </c>
      <c r="E20" s="39" t="s">
        <v>291</v>
      </c>
      <c r="F20" s="39" t="s">
        <v>291</v>
      </c>
      <c r="G20" s="39" t="s">
        <v>291</v>
      </c>
      <c r="H20" s="25"/>
      <c r="I20" s="25"/>
      <c r="J20" s="25"/>
      <c r="K20" s="25"/>
    </row>
    <row r="21" spans="1:11" ht="20.100000000000001" customHeight="1" x14ac:dyDescent="0.25">
      <c r="A21" s="25"/>
      <c r="B21" s="25"/>
      <c r="C21" s="38" t="s">
        <v>1132</v>
      </c>
      <c r="D21" s="39" t="s">
        <v>568</v>
      </c>
      <c r="E21" s="39" t="s">
        <v>291</v>
      </c>
      <c r="F21" s="39" t="s">
        <v>291</v>
      </c>
      <c r="G21" s="39" t="s">
        <v>291</v>
      </c>
      <c r="H21" s="25"/>
      <c r="I21" s="25"/>
      <c r="J21" s="25"/>
      <c r="K21" s="25"/>
    </row>
    <row r="22" spans="1:11" ht="14.1" customHeight="1" x14ac:dyDescent="0.25">
      <c r="A22" s="25"/>
      <c r="B22" s="25"/>
      <c r="C22" s="1585" t="s">
        <v>47</v>
      </c>
      <c r="D22" s="1586"/>
      <c r="E22" s="1586"/>
      <c r="F22" s="1586"/>
      <c r="G22" s="1586"/>
      <c r="H22" s="25"/>
      <c r="I22" s="25"/>
      <c r="J22" s="25"/>
      <c r="K22" s="25"/>
    </row>
    <row r="23" spans="1:11" ht="14.1" customHeight="1" x14ac:dyDescent="0.25">
      <c r="A23" s="25"/>
      <c r="B23" s="25"/>
      <c r="C23" s="29" t="s">
        <v>1133</v>
      </c>
      <c r="D23" s="1585" t="s">
        <v>1134</v>
      </c>
      <c r="E23" s="1586"/>
      <c r="F23" s="1586"/>
      <c r="G23" s="1586"/>
      <c r="H23" s="25"/>
      <c r="I23" s="25"/>
      <c r="J23" s="25"/>
      <c r="K23" s="25"/>
    </row>
    <row r="24" spans="1:11" ht="14.1" customHeight="1" x14ac:dyDescent="0.25">
      <c r="A24" s="25"/>
      <c r="B24" s="25"/>
      <c r="C24" s="30" t="s">
        <v>50</v>
      </c>
      <c r="D24" s="1575" t="s">
        <v>1135</v>
      </c>
      <c r="E24" s="1576"/>
      <c r="F24" s="1576"/>
      <c r="G24" s="1576"/>
      <c r="H24" s="25"/>
      <c r="I24" s="25"/>
      <c r="J24" s="25"/>
      <c r="K24" s="25"/>
    </row>
    <row r="25" spans="1:11" ht="14.1" customHeight="1" x14ac:dyDescent="0.25">
      <c r="A25" s="25"/>
      <c r="B25" s="25"/>
      <c r="C25" s="31" t="s">
        <v>52</v>
      </c>
      <c r="D25" s="1587" t="s">
        <v>1136</v>
      </c>
      <c r="E25" s="1588"/>
      <c r="F25" s="1588"/>
      <c r="G25" s="1588"/>
      <c r="H25" s="25"/>
      <c r="I25" s="25"/>
      <c r="J25" s="25"/>
      <c r="K25" s="25"/>
    </row>
    <row r="26" spans="1:11" ht="14.1" customHeight="1" x14ac:dyDescent="0.25">
      <c r="A26" s="25"/>
      <c r="B26" s="25"/>
      <c r="C26" s="31" t="s">
        <v>54</v>
      </c>
      <c r="D26" s="1587" t="s">
        <v>1137</v>
      </c>
      <c r="E26" s="1588"/>
      <c r="F26" s="1588"/>
      <c r="G26" s="1588"/>
      <c r="H26" s="25"/>
      <c r="I26" s="25"/>
      <c r="J26" s="25"/>
      <c r="K26" s="25"/>
    </row>
    <row r="27" spans="1:11" ht="15" customHeight="1" x14ac:dyDescent="0.25">
      <c r="A27" s="25"/>
      <c r="B27" s="25"/>
      <c r="C27" s="32"/>
      <c r="D27" s="33">
        <v>2023</v>
      </c>
      <c r="E27" s="33">
        <v>2024</v>
      </c>
      <c r="F27" s="33">
        <v>2025</v>
      </c>
      <c r="G27" s="33">
        <v>2026</v>
      </c>
      <c r="H27" s="25"/>
      <c r="I27" s="25"/>
      <c r="J27" s="25"/>
      <c r="K27" s="25"/>
    </row>
    <row r="28" spans="1:11" ht="15" customHeight="1" x14ac:dyDescent="0.25">
      <c r="A28" s="25"/>
      <c r="B28" s="25"/>
      <c r="C28" s="34"/>
      <c r="D28" s="35" t="s">
        <v>17</v>
      </c>
      <c r="E28" s="35" t="s">
        <v>18</v>
      </c>
      <c r="F28" s="35" t="s">
        <v>18</v>
      </c>
      <c r="G28" s="35" t="s">
        <v>18</v>
      </c>
      <c r="H28" s="25"/>
      <c r="I28" s="25"/>
      <c r="J28" s="25"/>
      <c r="K28" s="25"/>
    </row>
    <row r="29" spans="1:11" ht="14.1" customHeight="1" x14ac:dyDescent="0.25">
      <c r="A29" s="25"/>
      <c r="B29" s="25"/>
      <c r="C29" s="38" t="s">
        <v>56</v>
      </c>
      <c r="D29" s="39" t="s">
        <v>1138</v>
      </c>
      <c r="E29" s="39" t="s">
        <v>1139</v>
      </c>
      <c r="F29" s="39" t="s">
        <v>1140</v>
      </c>
      <c r="G29" s="39" t="s">
        <v>1141</v>
      </c>
      <c r="H29" s="25"/>
      <c r="I29" s="25"/>
      <c r="J29" s="25"/>
      <c r="K29" s="25"/>
    </row>
    <row r="30" spans="1:11" ht="14.1" customHeight="1" x14ac:dyDescent="0.25">
      <c r="A30" s="25"/>
      <c r="B30" s="25"/>
      <c r="C30" s="38" t="s">
        <v>59</v>
      </c>
      <c r="D30" s="39" t="s">
        <v>1142</v>
      </c>
      <c r="E30" s="39" t="s">
        <v>1143</v>
      </c>
      <c r="F30" s="39" t="s">
        <v>1144</v>
      </c>
      <c r="G30" s="39" t="s">
        <v>1145</v>
      </c>
      <c r="H30" s="25"/>
      <c r="I30" s="25"/>
      <c r="J30" s="25"/>
      <c r="K30" s="25"/>
    </row>
    <row r="31" spans="1:11" ht="14.1" customHeight="1" x14ac:dyDescent="0.25">
      <c r="A31" s="25"/>
      <c r="B31" s="25"/>
      <c r="C31" s="38" t="s">
        <v>63</v>
      </c>
      <c r="D31" s="39" t="s">
        <v>1146</v>
      </c>
      <c r="E31" s="39" t="s">
        <v>1147</v>
      </c>
      <c r="F31" s="39" t="s">
        <v>1148</v>
      </c>
      <c r="G31" s="39" t="s">
        <v>1149</v>
      </c>
      <c r="H31" s="25"/>
      <c r="I31" s="25"/>
      <c r="J31" s="25"/>
      <c r="K31" s="25"/>
    </row>
    <row r="32" spans="1:11" ht="14.1" customHeight="1" x14ac:dyDescent="0.25">
      <c r="A32" s="25"/>
      <c r="B32" s="25"/>
      <c r="C32" s="38" t="s">
        <v>68</v>
      </c>
      <c r="D32" s="39" t="s">
        <v>69</v>
      </c>
      <c r="E32" s="39" t="s">
        <v>1150</v>
      </c>
      <c r="F32" s="39" t="s">
        <v>1151</v>
      </c>
      <c r="G32" s="39" t="s">
        <v>1152</v>
      </c>
      <c r="H32" s="25"/>
      <c r="I32" s="25"/>
      <c r="J32" s="25"/>
      <c r="K32" s="25"/>
    </row>
    <row r="33" spans="1:11" ht="14.1" customHeight="1" x14ac:dyDescent="0.25">
      <c r="A33" s="25"/>
      <c r="B33" s="25"/>
      <c r="C33" s="38" t="s">
        <v>73</v>
      </c>
      <c r="D33" s="39" t="s">
        <v>69</v>
      </c>
      <c r="E33" s="39" t="s">
        <v>1153</v>
      </c>
      <c r="F33" s="39" t="s">
        <v>1154</v>
      </c>
      <c r="G33" s="39" t="s">
        <v>1155</v>
      </c>
      <c r="H33" s="25"/>
      <c r="I33" s="25"/>
      <c r="J33" s="25"/>
      <c r="K33" s="25"/>
    </row>
    <row r="34" spans="1:11" ht="14.1" customHeight="1" x14ac:dyDescent="0.25">
      <c r="A34" s="25"/>
      <c r="B34" s="25"/>
      <c r="C34" s="38" t="s">
        <v>77</v>
      </c>
      <c r="D34" s="39" t="s">
        <v>69</v>
      </c>
      <c r="E34" s="39" t="s">
        <v>1156</v>
      </c>
      <c r="F34" s="39" t="s">
        <v>954</v>
      </c>
      <c r="G34" s="39" t="s">
        <v>1157</v>
      </c>
      <c r="H34" s="25"/>
      <c r="I34" s="25"/>
      <c r="J34" s="25"/>
      <c r="K34" s="25"/>
    </row>
    <row r="35" spans="1:11" ht="14.1" customHeight="1" x14ac:dyDescent="0.25">
      <c r="A35" s="25"/>
      <c r="B35" s="25"/>
      <c r="C35" s="1589" t="s">
        <v>81</v>
      </c>
      <c r="D35" s="1590"/>
      <c r="E35" s="1590"/>
      <c r="F35" s="1590"/>
      <c r="G35" s="1590"/>
      <c r="H35" s="25"/>
      <c r="I35" s="25"/>
      <c r="J35" s="25"/>
      <c r="K35" s="25"/>
    </row>
    <row r="36" spans="1:11" ht="14.1" customHeight="1" x14ac:dyDescent="0.25">
      <c r="A36" s="25"/>
      <c r="B36" s="25"/>
      <c r="C36" s="32"/>
      <c r="D36" s="33">
        <v>2023</v>
      </c>
      <c r="E36" s="33">
        <v>2024</v>
      </c>
      <c r="F36" s="33">
        <v>2025</v>
      </c>
      <c r="G36" s="33">
        <v>2026</v>
      </c>
      <c r="H36" s="25"/>
      <c r="I36" s="25"/>
      <c r="J36" s="25"/>
      <c r="K36" s="25"/>
    </row>
    <row r="37" spans="1:11" ht="14.1" customHeight="1" x14ac:dyDescent="0.25">
      <c r="A37" s="25"/>
      <c r="B37" s="25"/>
      <c r="C37" s="34"/>
      <c r="D37" s="35" t="s">
        <v>17</v>
      </c>
      <c r="E37" s="35" t="s">
        <v>18</v>
      </c>
      <c r="F37" s="35" t="s">
        <v>18</v>
      </c>
      <c r="G37" s="35" t="s">
        <v>18</v>
      </c>
      <c r="H37" s="25"/>
      <c r="I37" s="25"/>
      <c r="J37" s="25"/>
      <c r="K37" s="25"/>
    </row>
    <row r="38" spans="1:11" ht="14.1" customHeight="1" x14ac:dyDescent="0.25">
      <c r="A38" s="25"/>
      <c r="B38" s="25"/>
      <c r="C38" s="40" t="s">
        <v>82</v>
      </c>
      <c r="D38" s="41">
        <v>0</v>
      </c>
      <c r="E38" s="41">
        <v>71100000</v>
      </c>
      <c r="F38" s="41">
        <v>71100000</v>
      </c>
      <c r="G38" s="41">
        <v>71100000</v>
      </c>
      <c r="H38" s="25"/>
      <c r="I38" s="25"/>
      <c r="J38" s="25"/>
      <c r="K38" s="25"/>
    </row>
    <row r="39" spans="1:11" ht="14.1" customHeight="1" x14ac:dyDescent="0.25">
      <c r="A39" s="25"/>
      <c r="B39" s="25"/>
      <c r="C39" s="40" t="s">
        <v>83</v>
      </c>
      <c r="D39" s="41">
        <v>0</v>
      </c>
      <c r="E39" s="41">
        <v>71100000</v>
      </c>
      <c r="F39" s="41">
        <v>71100000</v>
      </c>
      <c r="G39" s="41">
        <v>71100000</v>
      </c>
      <c r="H39" s="25"/>
      <c r="I39" s="25"/>
      <c r="J39" s="25"/>
      <c r="K39" s="25"/>
    </row>
    <row r="40" spans="1:11" ht="14.1" customHeight="1" x14ac:dyDescent="0.25">
      <c r="A40" s="25"/>
      <c r="B40" s="25"/>
      <c r="C40" s="40" t="s">
        <v>84</v>
      </c>
      <c r="D40" s="41">
        <v>0</v>
      </c>
      <c r="E40" s="41">
        <v>0</v>
      </c>
      <c r="F40" s="41">
        <v>0</v>
      </c>
      <c r="G40" s="41">
        <v>0</v>
      </c>
      <c r="H40" s="25"/>
      <c r="I40" s="25"/>
      <c r="J40" s="25"/>
      <c r="K40" s="25"/>
    </row>
    <row r="41" spans="1:11" ht="14.1" customHeight="1" x14ac:dyDescent="0.25">
      <c r="A41" s="25"/>
      <c r="B41" s="25"/>
      <c r="C41" s="40" t="s">
        <v>85</v>
      </c>
      <c r="D41" s="41">
        <v>0</v>
      </c>
      <c r="E41" s="41">
        <v>8910000</v>
      </c>
      <c r="F41" s="41">
        <v>8910000</v>
      </c>
      <c r="G41" s="41">
        <v>8910000</v>
      </c>
      <c r="H41" s="25"/>
      <c r="I41" s="25"/>
      <c r="J41" s="25"/>
      <c r="K41" s="25"/>
    </row>
    <row r="42" spans="1:11" ht="14.1" customHeight="1" x14ac:dyDescent="0.25">
      <c r="A42" s="25"/>
      <c r="B42" s="25"/>
      <c r="C42" s="40" t="s">
        <v>83</v>
      </c>
      <c r="D42" s="41">
        <v>0</v>
      </c>
      <c r="E42" s="41">
        <v>8910000</v>
      </c>
      <c r="F42" s="41">
        <v>8910000</v>
      </c>
      <c r="G42" s="41">
        <v>8910000</v>
      </c>
      <c r="H42" s="25"/>
      <c r="I42" s="25"/>
      <c r="J42" s="25"/>
      <c r="K42" s="25"/>
    </row>
    <row r="43" spans="1:11" ht="14.1" customHeight="1" x14ac:dyDescent="0.25">
      <c r="A43" s="25"/>
      <c r="B43" s="25"/>
      <c r="C43" s="40" t="s">
        <v>84</v>
      </c>
      <c r="D43" s="41">
        <v>0</v>
      </c>
      <c r="E43" s="41">
        <v>0</v>
      </c>
      <c r="F43" s="41">
        <v>0</v>
      </c>
      <c r="G43" s="41">
        <v>0</v>
      </c>
      <c r="H43" s="25"/>
      <c r="I43" s="25"/>
      <c r="J43" s="25"/>
      <c r="K43" s="25"/>
    </row>
    <row r="44" spans="1:11" ht="14.1" customHeight="1" x14ac:dyDescent="0.25">
      <c r="A44" s="25"/>
      <c r="B44" s="25"/>
      <c r="C44" s="40" t="s">
        <v>86</v>
      </c>
      <c r="D44" s="41">
        <v>0</v>
      </c>
      <c r="E44" s="41">
        <v>48002200</v>
      </c>
      <c r="F44" s="41">
        <v>47518204</v>
      </c>
      <c r="G44" s="41">
        <v>46816000</v>
      </c>
      <c r="H44" s="25"/>
      <c r="I44" s="25"/>
      <c r="J44" s="25"/>
      <c r="K44" s="25"/>
    </row>
    <row r="45" spans="1:11" ht="14.1" customHeight="1" x14ac:dyDescent="0.25">
      <c r="A45" s="25"/>
      <c r="B45" s="25"/>
      <c r="C45" s="40" t="s">
        <v>83</v>
      </c>
      <c r="D45" s="41">
        <v>0</v>
      </c>
      <c r="E45" s="41">
        <v>45002200</v>
      </c>
      <c r="F45" s="41">
        <v>45518204</v>
      </c>
      <c r="G45" s="41">
        <v>44816000</v>
      </c>
      <c r="H45" s="25"/>
      <c r="I45" s="25"/>
      <c r="J45" s="25"/>
      <c r="K45" s="25"/>
    </row>
    <row r="46" spans="1:11" ht="14.1" customHeight="1" x14ac:dyDescent="0.25">
      <c r="A46" s="25"/>
      <c r="B46" s="25"/>
      <c r="C46" s="40" t="s">
        <v>84</v>
      </c>
      <c r="D46" s="41">
        <v>0</v>
      </c>
      <c r="E46" s="41">
        <v>3000000</v>
      </c>
      <c r="F46" s="41">
        <v>2000000</v>
      </c>
      <c r="G46" s="41">
        <v>2000000</v>
      </c>
      <c r="H46" s="25"/>
      <c r="I46" s="25"/>
      <c r="J46" s="25"/>
      <c r="K46" s="25"/>
    </row>
    <row r="47" spans="1:11" ht="14.1" customHeight="1" x14ac:dyDescent="0.25">
      <c r="A47" s="25"/>
      <c r="B47" s="25"/>
      <c r="C47" s="40" t="s">
        <v>87</v>
      </c>
      <c r="D47" s="41">
        <v>0</v>
      </c>
      <c r="E47" s="41">
        <v>0</v>
      </c>
      <c r="F47" s="41">
        <v>0</v>
      </c>
      <c r="G47" s="41">
        <v>0</v>
      </c>
      <c r="H47" s="25"/>
      <c r="I47" s="25"/>
      <c r="J47" s="25"/>
      <c r="K47" s="25"/>
    </row>
    <row r="48" spans="1:11" ht="14.1" customHeight="1" x14ac:dyDescent="0.25">
      <c r="A48" s="25"/>
      <c r="B48" s="25"/>
      <c r="C48" s="40" t="s">
        <v>83</v>
      </c>
      <c r="D48" s="41">
        <v>0</v>
      </c>
      <c r="E48" s="41">
        <v>0</v>
      </c>
      <c r="F48" s="41">
        <v>0</v>
      </c>
      <c r="G48" s="41">
        <v>0</v>
      </c>
      <c r="H48" s="25"/>
      <c r="I48" s="25"/>
      <c r="J48" s="25"/>
      <c r="K48" s="25"/>
    </row>
    <row r="49" spans="1:11" ht="14.1" customHeight="1" x14ac:dyDescent="0.25">
      <c r="A49" s="25"/>
      <c r="B49" s="25"/>
      <c r="C49" s="40" t="s">
        <v>84</v>
      </c>
      <c r="D49" s="41">
        <v>0</v>
      </c>
      <c r="E49" s="41">
        <v>0</v>
      </c>
      <c r="F49" s="41">
        <v>0</v>
      </c>
      <c r="G49" s="41">
        <v>0</v>
      </c>
      <c r="H49" s="25"/>
      <c r="I49" s="25"/>
      <c r="J49" s="25"/>
      <c r="K49" s="25"/>
    </row>
    <row r="50" spans="1:11" ht="14.1" customHeight="1" x14ac:dyDescent="0.25">
      <c r="A50" s="25"/>
      <c r="B50" s="25"/>
      <c r="C50" s="40" t="s">
        <v>88</v>
      </c>
      <c r="D50" s="41">
        <v>0</v>
      </c>
      <c r="E50" s="41">
        <v>0</v>
      </c>
      <c r="F50" s="41">
        <v>0</v>
      </c>
      <c r="G50" s="41">
        <v>0</v>
      </c>
      <c r="H50" s="25"/>
      <c r="I50" s="25"/>
      <c r="J50" s="25"/>
      <c r="K50" s="25"/>
    </row>
    <row r="51" spans="1:11" ht="14.1" customHeight="1" x14ac:dyDescent="0.25">
      <c r="A51" s="25"/>
      <c r="B51" s="25"/>
      <c r="C51" s="40" t="s">
        <v>83</v>
      </c>
      <c r="D51" s="41">
        <v>0</v>
      </c>
      <c r="E51" s="41">
        <v>0</v>
      </c>
      <c r="F51" s="41">
        <v>0</v>
      </c>
      <c r="G51" s="41">
        <v>0</v>
      </c>
      <c r="H51" s="25"/>
      <c r="I51" s="25"/>
      <c r="J51" s="25"/>
      <c r="K51" s="25"/>
    </row>
    <row r="52" spans="1:11" ht="14.1" customHeight="1" x14ac:dyDescent="0.25">
      <c r="A52" s="25"/>
      <c r="B52" s="25"/>
      <c r="C52" s="40" t="s">
        <v>84</v>
      </c>
      <c r="D52" s="41">
        <v>0</v>
      </c>
      <c r="E52" s="41">
        <v>0</v>
      </c>
      <c r="F52" s="41">
        <v>0</v>
      </c>
      <c r="G52" s="41">
        <v>0</v>
      </c>
      <c r="H52" s="25"/>
      <c r="I52" s="25"/>
      <c r="J52" s="25"/>
      <c r="K52" s="25"/>
    </row>
    <row r="53" spans="1:11" ht="14.1" customHeight="1" x14ac:dyDescent="0.25">
      <c r="A53" s="25"/>
      <c r="B53" s="25"/>
      <c r="C53" s="40" t="s">
        <v>89</v>
      </c>
      <c r="D53" s="41">
        <v>0</v>
      </c>
      <c r="E53" s="41">
        <v>0</v>
      </c>
      <c r="F53" s="41">
        <v>0</v>
      </c>
      <c r="G53" s="41">
        <v>0</v>
      </c>
      <c r="H53" s="25"/>
      <c r="I53" s="25"/>
      <c r="J53" s="25"/>
      <c r="K53" s="25"/>
    </row>
    <row r="54" spans="1:11" ht="14.1" customHeight="1" x14ac:dyDescent="0.25">
      <c r="A54" s="25"/>
      <c r="B54" s="25"/>
      <c r="C54" s="40" t="s">
        <v>83</v>
      </c>
      <c r="D54" s="41">
        <v>0</v>
      </c>
      <c r="E54" s="41">
        <v>0</v>
      </c>
      <c r="F54" s="41">
        <v>0</v>
      </c>
      <c r="G54" s="41">
        <v>0</v>
      </c>
      <c r="H54" s="25"/>
      <c r="I54" s="25"/>
      <c r="J54" s="25"/>
      <c r="K54" s="25"/>
    </row>
    <row r="55" spans="1:11" ht="14.1" customHeight="1" x14ac:dyDescent="0.25">
      <c r="A55" s="25"/>
      <c r="B55" s="25"/>
      <c r="C55" s="40" t="s">
        <v>84</v>
      </c>
      <c r="D55" s="41">
        <v>0</v>
      </c>
      <c r="E55" s="41">
        <v>0</v>
      </c>
      <c r="F55" s="41">
        <v>0</v>
      </c>
      <c r="G55" s="41">
        <v>0</v>
      </c>
      <c r="H55" s="25"/>
      <c r="I55" s="25"/>
      <c r="J55" s="25"/>
      <c r="K55" s="25"/>
    </row>
    <row r="56" spans="1:11" ht="14.1" customHeight="1" x14ac:dyDescent="0.25">
      <c r="A56" s="25"/>
      <c r="B56" s="25"/>
      <c r="C56" s="40" t="s">
        <v>90</v>
      </c>
      <c r="D56" s="41">
        <v>0</v>
      </c>
      <c r="E56" s="41">
        <v>204137600</v>
      </c>
      <c r="F56" s="41">
        <v>163922260</v>
      </c>
      <c r="G56" s="41">
        <v>167938000</v>
      </c>
      <c r="H56" s="25"/>
      <c r="I56" s="25"/>
      <c r="J56" s="25"/>
      <c r="K56" s="25"/>
    </row>
    <row r="57" spans="1:11" ht="14.1" customHeight="1" x14ac:dyDescent="0.25">
      <c r="A57" s="25"/>
      <c r="B57" s="25"/>
      <c r="C57" s="40" t="s">
        <v>83</v>
      </c>
      <c r="D57" s="41">
        <v>0</v>
      </c>
      <c r="E57" s="41">
        <v>204137600</v>
      </c>
      <c r="F57" s="41">
        <v>163922260</v>
      </c>
      <c r="G57" s="41">
        <v>167938000</v>
      </c>
      <c r="H57" s="25"/>
      <c r="I57" s="25"/>
      <c r="J57" s="25"/>
      <c r="K57" s="25"/>
    </row>
    <row r="58" spans="1:11" ht="14.1" customHeight="1" x14ac:dyDescent="0.25">
      <c r="A58" s="25"/>
      <c r="B58" s="25"/>
      <c r="C58" s="40" t="s">
        <v>84</v>
      </c>
      <c r="D58" s="41">
        <v>0</v>
      </c>
      <c r="E58" s="41">
        <v>0</v>
      </c>
      <c r="F58" s="41">
        <v>0</v>
      </c>
      <c r="G58" s="41">
        <v>0</v>
      </c>
      <c r="H58" s="25"/>
      <c r="I58" s="25"/>
      <c r="J58" s="25"/>
      <c r="K58" s="25"/>
    </row>
    <row r="59" spans="1:11" ht="14.1" customHeight="1" x14ac:dyDescent="0.25">
      <c r="A59" s="25"/>
      <c r="B59" s="25"/>
      <c r="C59" s="40" t="s">
        <v>91</v>
      </c>
      <c r="D59" s="41">
        <v>0</v>
      </c>
      <c r="E59" s="41">
        <v>0</v>
      </c>
      <c r="F59" s="41">
        <v>0</v>
      </c>
      <c r="G59" s="41">
        <v>0</v>
      </c>
      <c r="H59" s="25"/>
      <c r="I59" s="25"/>
      <c r="J59" s="25"/>
      <c r="K59" s="25"/>
    </row>
    <row r="60" spans="1:11" ht="14.1" customHeight="1" x14ac:dyDescent="0.25">
      <c r="A60" s="25"/>
      <c r="B60" s="25"/>
      <c r="C60" s="40" t="s">
        <v>83</v>
      </c>
      <c r="D60" s="41">
        <v>0</v>
      </c>
      <c r="E60" s="41">
        <v>0</v>
      </c>
      <c r="F60" s="41">
        <v>0</v>
      </c>
      <c r="G60" s="41">
        <v>0</v>
      </c>
      <c r="H60" s="25"/>
      <c r="I60" s="25"/>
      <c r="J60" s="25"/>
      <c r="K60" s="25"/>
    </row>
    <row r="61" spans="1:11" ht="14.1" customHeight="1" x14ac:dyDescent="0.25">
      <c r="A61" s="25"/>
      <c r="B61" s="25"/>
      <c r="C61" s="40" t="s">
        <v>92</v>
      </c>
      <c r="D61" s="41">
        <v>0</v>
      </c>
      <c r="E61" s="41">
        <v>0</v>
      </c>
      <c r="F61" s="41">
        <v>0</v>
      </c>
      <c r="G61" s="41">
        <v>0</v>
      </c>
      <c r="H61" s="25"/>
      <c r="I61" s="25"/>
      <c r="J61" s="25"/>
      <c r="K61" s="25"/>
    </row>
    <row r="62" spans="1:11" ht="14.1" customHeight="1" x14ac:dyDescent="0.25">
      <c r="A62" s="25"/>
      <c r="B62" s="25"/>
      <c r="C62" s="40" t="s">
        <v>93</v>
      </c>
      <c r="D62" s="41">
        <v>0</v>
      </c>
      <c r="E62" s="41">
        <v>0</v>
      </c>
      <c r="F62" s="41">
        <v>0</v>
      </c>
      <c r="G62" s="41">
        <v>0</v>
      </c>
      <c r="H62" s="25"/>
      <c r="I62" s="25"/>
      <c r="J62" s="25"/>
      <c r="K62" s="25"/>
    </row>
    <row r="63" spans="1:11" ht="14.1" customHeight="1" x14ac:dyDescent="0.25">
      <c r="A63" s="25"/>
      <c r="B63" s="25"/>
      <c r="C63" s="40" t="s">
        <v>94</v>
      </c>
      <c r="D63" s="41">
        <v>0</v>
      </c>
      <c r="E63" s="41">
        <v>0</v>
      </c>
      <c r="F63" s="41">
        <v>0</v>
      </c>
      <c r="G63" s="41">
        <v>0</v>
      </c>
      <c r="H63" s="25"/>
      <c r="I63" s="25"/>
      <c r="J63" s="25"/>
      <c r="K63" s="25"/>
    </row>
    <row r="64" spans="1:11" ht="14.1" customHeight="1" x14ac:dyDescent="0.25">
      <c r="A64" s="25"/>
      <c r="B64" s="25"/>
      <c r="C64" s="40" t="s">
        <v>95</v>
      </c>
      <c r="D64" s="41">
        <v>0</v>
      </c>
      <c r="E64" s="41">
        <v>0</v>
      </c>
      <c r="F64" s="41">
        <v>0</v>
      </c>
      <c r="G64" s="41">
        <v>0</v>
      </c>
      <c r="H64" s="25"/>
      <c r="I64" s="25"/>
      <c r="J64" s="25"/>
      <c r="K64" s="25"/>
    </row>
    <row r="65" spans="1:11" ht="14.1" customHeight="1" x14ac:dyDescent="0.25">
      <c r="A65" s="25"/>
      <c r="B65" s="25"/>
      <c r="C65" s="40" t="s">
        <v>96</v>
      </c>
      <c r="D65" s="41">
        <v>0</v>
      </c>
      <c r="E65" s="41">
        <v>0</v>
      </c>
      <c r="F65" s="41">
        <v>0</v>
      </c>
      <c r="G65" s="41">
        <v>0</v>
      </c>
      <c r="H65" s="25"/>
      <c r="I65" s="25"/>
      <c r="J65" s="25"/>
      <c r="K65" s="25"/>
    </row>
    <row r="66" spans="1:11" ht="14.1" customHeight="1" x14ac:dyDescent="0.25">
      <c r="A66" s="25"/>
      <c r="B66" s="25"/>
      <c r="C66" s="40" t="s">
        <v>83</v>
      </c>
      <c r="D66" s="41">
        <v>0</v>
      </c>
      <c r="E66" s="41">
        <v>0</v>
      </c>
      <c r="F66" s="41">
        <v>0</v>
      </c>
      <c r="G66" s="41">
        <v>0</v>
      </c>
      <c r="H66" s="25"/>
      <c r="I66" s="25"/>
      <c r="J66" s="25"/>
      <c r="K66" s="25"/>
    </row>
    <row r="67" spans="1:11" ht="14.1" customHeight="1" x14ac:dyDescent="0.25">
      <c r="A67" s="25"/>
      <c r="B67" s="25"/>
      <c r="C67" s="40" t="s">
        <v>92</v>
      </c>
      <c r="D67" s="41">
        <v>0</v>
      </c>
      <c r="E67" s="41">
        <v>0</v>
      </c>
      <c r="F67" s="41">
        <v>0</v>
      </c>
      <c r="G67" s="41">
        <v>0</v>
      </c>
      <c r="H67" s="25"/>
      <c r="I67" s="25"/>
      <c r="J67" s="25"/>
      <c r="K67" s="25"/>
    </row>
    <row r="68" spans="1:11" ht="14.1" customHeight="1" x14ac:dyDescent="0.25">
      <c r="A68" s="25"/>
      <c r="B68" s="25"/>
      <c r="C68" s="40" t="s">
        <v>93</v>
      </c>
      <c r="D68" s="41">
        <v>0</v>
      </c>
      <c r="E68" s="41">
        <v>0</v>
      </c>
      <c r="F68" s="41">
        <v>0</v>
      </c>
      <c r="G68" s="41">
        <v>0</v>
      </c>
      <c r="H68" s="25"/>
      <c r="I68" s="25"/>
      <c r="J68" s="25"/>
      <c r="K68" s="25"/>
    </row>
    <row r="69" spans="1:11" ht="14.1" customHeight="1" x14ac:dyDescent="0.25">
      <c r="A69" s="25"/>
      <c r="B69" s="25"/>
      <c r="C69" s="40" t="s">
        <v>94</v>
      </c>
      <c r="D69" s="41">
        <v>0</v>
      </c>
      <c r="E69" s="41">
        <v>0</v>
      </c>
      <c r="F69" s="41">
        <v>0</v>
      </c>
      <c r="G69" s="41">
        <v>0</v>
      </c>
      <c r="H69" s="25"/>
      <c r="I69" s="25"/>
      <c r="J69" s="25"/>
      <c r="K69" s="25"/>
    </row>
    <row r="70" spans="1:11" ht="14.1" customHeight="1" x14ac:dyDescent="0.25">
      <c r="A70" s="25"/>
      <c r="B70" s="25"/>
      <c r="C70" s="40" t="s">
        <v>95</v>
      </c>
      <c r="D70" s="41">
        <v>0</v>
      </c>
      <c r="E70" s="41">
        <v>0</v>
      </c>
      <c r="F70" s="41">
        <v>0</v>
      </c>
      <c r="G70" s="41">
        <v>0</v>
      </c>
      <c r="H70" s="25"/>
      <c r="I70" s="25"/>
      <c r="J70" s="25"/>
      <c r="K70" s="25"/>
    </row>
    <row r="71" spans="1:11" ht="14.1" customHeight="1" x14ac:dyDescent="0.25">
      <c r="A71" s="25"/>
      <c r="B71" s="25"/>
      <c r="C71" s="40" t="s">
        <v>97</v>
      </c>
      <c r="D71" s="41">
        <v>0</v>
      </c>
      <c r="E71" s="41">
        <v>0</v>
      </c>
      <c r="F71" s="41">
        <v>0</v>
      </c>
      <c r="G71" s="41">
        <v>0</v>
      </c>
      <c r="H71" s="25"/>
      <c r="I71" s="25"/>
      <c r="J71" s="25"/>
      <c r="K71" s="25"/>
    </row>
    <row r="72" spans="1:11" ht="14.1" customHeight="1" x14ac:dyDescent="0.25">
      <c r="A72" s="25"/>
      <c r="B72" s="25"/>
      <c r="C72" s="40" t="s">
        <v>83</v>
      </c>
      <c r="D72" s="41">
        <v>0</v>
      </c>
      <c r="E72" s="41">
        <v>0</v>
      </c>
      <c r="F72" s="41">
        <v>0</v>
      </c>
      <c r="G72" s="41">
        <v>0</v>
      </c>
      <c r="H72" s="25"/>
      <c r="I72" s="25"/>
      <c r="J72" s="25"/>
      <c r="K72" s="25"/>
    </row>
    <row r="73" spans="1:11" ht="14.1" customHeight="1" x14ac:dyDescent="0.25">
      <c r="A73" s="25"/>
      <c r="B73" s="25"/>
      <c r="C73" s="40" t="s">
        <v>92</v>
      </c>
      <c r="D73" s="41">
        <v>0</v>
      </c>
      <c r="E73" s="41">
        <v>0</v>
      </c>
      <c r="F73" s="41">
        <v>0</v>
      </c>
      <c r="G73" s="41">
        <v>0</v>
      </c>
      <c r="H73" s="25"/>
      <c r="I73" s="25"/>
      <c r="J73" s="25"/>
      <c r="K73" s="25"/>
    </row>
    <row r="74" spans="1:11" ht="14.1" customHeight="1" x14ac:dyDescent="0.25">
      <c r="A74" s="25"/>
      <c r="B74" s="25"/>
      <c r="C74" s="40" t="s">
        <v>93</v>
      </c>
      <c r="D74" s="41">
        <v>0</v>
      </c>
      <c r="E74" s="41">
        <v>0</v>
      </c>
      <c r="F74" s="41">
        <v>0</v>
      </c>
      <c r="G74" s="41">
        <v>0</v>
      </c>
      <c r="H74" s="25"/>
      <c r="I74" s="25"/>
      <c r="J74" s="25"/>
      <c r="K74" s="25"/>
    </row>
    <row r="75" spans="1:11" ht="14.1" customHeight="1" x14ac:dyDescent="0.25">
      <c r="A75" s="25"/>
      <c r="B75" s="25"/>
      <c r="C75" s="40" t="s">
        <v>94</v>
      </c>
      <c r="D75" s="41">
        <v>0</v>
      </c>
      <c r="E75" s="41">
        <v>0</v>
      </c>
      <c r="F75" s="41">
        <v>0</v>
      </c>
      <c r="G75" s="41">
        <v>0</v>
      </c>
      <c r="H75" s="25"/>
      <c r="I75" s="25"/>
      <c r="J75" s="25"/>
      <c r="K75" s="25"/>
    </row>
    <row r="76" spans="1:11" ht="14.1" customHeight="1" x14ac:dyDescent="0.25">
      <c r="A76" s="25"/>
      <c r="B76" s="25"/>
      <c r="C76" s="40" t="s">
        <v>95</v>
      </c>
      <c r="D76" s="41">
        <v>0</v>
      </c>
      <c r="E76" s="41">
        <v>0</v>
      </c>
      <c r="F76" s="41">
        <v>0</v>
      </c>
      <c r="G76" s="41">
        <v>0</v>
      </c>
      <c r="H76" s="25"/>
      <c r="I76" s="25"/>
      <c r="J76" s="25"/>
      <c r="K76" s="25"/>
    </row>
    <row r="77" spans="1:11" ht="14.1" customHeight="1" x14ac:dyDescent="0.25">
      <c r="A77" s="25"/>
      <c r="B77" s="25"/>
      <c r="C77" s="40" t="s">
        <v>98</v>
      </c>
      <c r="D77" s="41">
        <v>0</v>
      </c>
      <c r="E77" s="41">
        <v>0</v>
      </c>
      <c r="F77" s="41">
        <v>0</v>
      </c>
      <c r="G77" s="41">
        <v>0</v>
      </c>
      <c r="H77" s="25"/>
      <c r="I77" s="25"/>
      <c r="J77" s="25"/>
      <c r="K77" s="25"/>
    </row>
    <row r="78" spans="1:11" ht="14.1" customHeight="1" x14ac:dyDescent="0.25">
      <c r="A78" s="25"/>
      <c r="B78" s="25"/>
      <c r="C78" s="40" t="s">
        <v>99</v>
      </c>
      <c r="D78" s="41">
        <v>0</v>
      </c>
      <c r="E78" s="41">
        <v>0</v>
      </c>
      <c r="F78" s="41">
        <v>0</v>
      </c>
      <c r="G78" s="41">
        <v>0</v>
      </c>
      <c r="H78" s="25"/>
      <c r="I78" s="25"/>
      <c r="J78" s="25"/>
      <c r="K78" s="25"/>
    </row>
    <row r="79" spans="1:11" ht="14.1" customHeight="1" x14ac:dyDescent="0.25">
      <c r="A79" s="25"/>
      <c r="B79" s="25"/>
      <c r="C79" s="36" t="s">
        <v>100</v>
      </c>
      <c r="D79" s="41">
        <v>0</v>
      </c>
      <c r="E79" s="41">
        <v>332149800</v>
      </c>
      <c r="F79" s="41">
        <v>291450464</v>
      </c>
      <c r="G79" s="41">
        <v>294764000</v>
      </c>
      <c r="H79" s="25"/>
      <c r="I79" s="25"/>
      <c r="J79" s="25"/>
      <c r="K79" s="25"/>
    </row>
    <row r="80" spans="1:11" ht="14.1" customHeight="1" x14ac:dyDescent="0.25">
      <c r="A80" s="25"/>
      <c r="B80" s="25"/>
      <c r="C80" s="1585" t="s">
        <v>101</v>
      </c>
      <c r="D80" s="1586"/>
      <c r="E80" s="1586"/>
      <c r="F80" s="1586"/>
      <c r="G80" s="1586"/>
      <c r="H80" s="25"/>
      <c r="I80" s="25"/>
      <c r="J80" s="25"/>
      <c r="K80" s="25"/>
    </row>
    <row r="81" spans="1:11" ht="14.1" customHeight="1" x14ac:dyDescent="0.25">
      <c r="A81" s="25"/>
      <c r="B81" s="25"/>
      <c r="C81" s="29" t="s">
        <v>1158</v>
      </c>
      <c r="D81" s="1585" t="s">
        <v>1159</v>
      </c>
      <c r="E81" s="1586"/>
      <c r="F81" s="1586"/>
      <c r="G81" s="1586"/>
      <c r="H81" s="25"/>
      <c r="I81" s="25"/>
      <c r="J81" s="25"/>
      <c r="K81" s="25"/>
    </row>
    <row r="82" spans="1:11" ht="14.1" customHeight="1" x14ac:dyDescent="0.25">
      <c r="A82" s="25"/>
      <c r="B82" s="25"/>
      <c r="C82" s="30" t="s">
        <v>50</v>
      </c>
      <c r="D82" s="1575" t="s">
        <v>1160</v>
      </c>
      <c r="E82" s="1576"/>
      <c r="F82" s="1576"/>
      <c r="G82" s="1576"/>
      <c r="H82" s="25"/>
      <c r="I82" s="25"/>
      <c r="J82" s="25"/>
      <c r="K82" s="25"/>
    </row>
    <row r="83" spans="1:11" ht="14.1" customHeight="1" x14ac:dyDescent="0.25">
      <c r="A83" s="25"/>
      <c r="B83" s="25"/>
      <c r="C83" s="31" t="s">
        <v>52</v>
      </c>
      <c r="D83" s="1587" t="s">
        <v>1106</v>
      </c>
      <c r="E83" s="1588"/>
      <c r="F83" s="1588"/>
      <c r="G83" s="1588"/>
      <c r="H83" s="25"/>
      <c r="I83" s="25"/>
      <c r="J83" s="25"/>
      <c r="K83" s="25"/>
    </row>
    <row r="84" spans="1:11" ht="14.1" customHeight="1" x14ac:dyDescent="0.25">
      <c r="A84" s="25"/>
      <c r="B84" s="25"/>
      <c r="C84" s="31" t="s">
        <v>54</v>
      </c>
      <c r="D84" s="1587" t="s">
        <v>236</v>
      </c>
      <c r="E84" s="1588"/>
      <c r="F84" s="1588"/>
      <c r="G84" s="1588"/>
      <c r="H84" s="25"/>
      <c r="I84" s="25"/>
      <c r="J84" s="25"/>
      <c r="K84" s="25"/>
    </row>
    <row r="85" spans="1:11" ht="15" customHeight="1" x14ac:dyDescent="0.25">
      <c r="A85" s="25"/>
      <c r="B85" s="25"/>
      <c r="C85" s="32"/>
      <c r="D85" s="33">
        <v>2023</v>
      </c>
      <c r="E85" s="33">
        <v>2024</v>
      </c>
      <c r="F85" s="33">
        <v>2025</v>
      </c>
      <c r="G85" s="33">
        <v>2026</v>
      </c>
      <c r="H85" s="25"/>
      <c r="I85" s="25"/>
      <c r="J85" s="25"/>
      <c r="K85" s="25"/>
    </row>
    <row r="86" spans="1:11" ht="15" customHeight="1" x14ac:dyDescent="0.25">
      <c r="A86" s="25"/>
      <c r="B86" s="25"/>
      <c r="C86" s="34"/>
      <c r="D86" s="35" t="s">
        <v>17</v>
      </c>
      <c r="E86" s="35" t="s">
        <v>18</v>
      </c>
      <c r="F86" s="35" t="s">
        <v>18</v>
      </c>
      <c r="G86" s="35" t="s">
        <v>18</v>
      </c>
      <c r="H86" s="25"/>
      <c r="I86" s="25"/>
      <c r="J86" s="25"/>
      <c r="K86" s="25"/>
    </row>
    <row r="87" spans="1:11" ht="14.1" customHeight="1" x14ac:dyDescent="0.25">
      <c r="A87" s="25"/>
      <c r="B87" s="25"/>
      <c r="C87" s="38" t="s">
        <v>56</v>
      </c>
      <c r="D87" s="39" t="s">
        <v>144</v>
      </c>
      <c r="E87" s="39" t="s">
        <v>1161</v>
      </c>
      <c r="F87" s="39" t="s">
        <v>142</v>
      </c>
      <c r="G87" s="39" t="s">
        <v>334</v>
      </c>
      <c r="H87" s="25"/>
      <c r="I87" s="25"/>
      <c r="J87" s="25"/>
      <c r="K87" s="25"/>
    </row>
    <row r="88" spans="1:11" ht="14.1" customHeight="1" x14ac:dyDescent="0.25">
      <c r="A88" s="25"/>
      <c r="B88" s="25"/>
      <c r="C88" s="38" t="s">
        <v>59</v>
      </c>
      <c r="D88" s="39" t="s">
        <v>1162</v>
      </c>
      <c r="E88" s="39" t="s">
        <v>1163</v>
      </c>
      <c r="F88" s="39" t="s">
        <v>1164</v>
      </c>
      <c r="G88" s="39" t="s">
        <v>1165</v>
      </c>
      <c r="H88" s="25"/>
      <c r="I88" s="25"/>
      <c r="J88" s="25"/>
      <c r="K88" s="25"/>
    </row>
    <row r="89" spans="1:11" ht="14.1" customHeight="1" x14ac:dyDescent="0.25">
      <c r="A89" s="25"/>
      <c r="B89" s="25"/>
      <c r="C89" s="38" t="s">
        <v>63</v>
      </c>
      <c r="D89" s="39" t="s">
        <v>1166</v>
      </c>
      <c r="E89" s="39" t="s">
        <v>1167</v>
      </c>
      <c r="F89" s="39" t="s">
        <v>1168</v>
      </c>
      <c r="G89" s="39" t="s">
        <v>1169</v>
      </c>
      <c r="H89" s="25"/>
      <c r="I89" s="25"/>
      <c r="J89" s="25"/>
      <c r="K89" s="25"/>
    </row>
    <row r="90" spans="1:11" ht="14.1" customHeight="1" x14ac:dyDescent="0.25">
      <c r="A90" s="25"/>
      <c r="B90" s="25"/>
      <c r="C90" s="38" t="s">
        <v>68</v>
      </c>
      <c r="D90" s="39" t="s">
        <v>69</v>
      </c>
      <c r="E90" s="39" t="s">
        <v>1170</v>
      </c>
      <c r="F90" s="39" t="s">
        <v>1171</v>
      </c>
      <c r="G90" s="39" t="s">
        <v>1172</v>
      </c>
      <c r="H90" s="25"/>
      <c r="I90" s="25"/>
      <c r="J90" s="25"/>
      <c r="K90" s="25"/>
    </row>
    <row r="91" spans="1:11" ht="14.1" customHeight="1" x14ac:dyDescent="0.25">
      <c r="A91" s="25"/>
      <c r="B91" s="25"/>
      <c r="C91" s="38" t="s">
        <v>73</v>
      </c>
      <c r="D91" s="39" t="s">
        <v>69</v>
      </c>
      <c r="E91" s="39" t="s">
        <v>1173</v>
      </c>
      <c r="F91" s="39" t="s">
        <v>1174</v>
      </c>
      <c r="G91" s="39" t="s">
        <v>1175</v>
      </c>
      <c r="H91" s="25"/>
      <c r="I91" s="25"/>
      <c r="J91" s="25"/>
      <c r="K91" s="25"/>
    </row>
    <row r="92" spans="1:11" ht="14.1" customHeight="1" x14ac:dyDescent="0.25">
      <c r="A92" s="25"/>
      <c r="B92" s="25"/>
      <c r="C92" s="38" t="s">
        <v>77</v>
      </c>
      <c r="D92" s="39" t="s">
        <v>69</v>
      </c>
      <c r="E92" s="39" t="s">
        <v>1176</v>
      </c>
      <c r="F92" s="39" t="s">
        <v>1177</v>
      </c>
      <c r="G92" s="39" t="s">
        <v>1178</v>
      </c>
      <c r="H92" s="25"/>
      <c r="I92" s="25"/>
      <c r="J92" s="25"/>
      <c r="K92" s="25"/>
    </row>
    <row r="93" spans="1:11" ht="14.1" customHeight="1" x14ac:dyDescent="0.25">
      <c r="A93" s="25"/>
      <c r="B93" s="25"/>
      <c r="C93" s="1589" t="s">
        <v>81</v>
      </c>
      <c r="D93" s="1590"/>
      <c r="E93" s="1590"/>
      <c r="F93" s="1590"/>
      <c r="G93" s="1590"/>
      <c r="H93" s="25"/>
      <c r="I93" s="25"/>
      <c r="J93" s="25"/>
      <c r="K93" s="25"/>
    </row>
    <row r="94" spans="1:11" ht="14.1" customHeight="1" x14ac:dyDescent="0.25">
      <c r="A94" s="25"/>
      <c r="B94" s="25"/>
      <c r="C94" s="32"/>
      <c r="D94" s="33">
        <v>2023</v>
      </c>
      <c r="E94" s="33">
        <v>2024</v>
      </c>
      <c r="F94" s="33">
        <v>2025</v>
      </c>
      <c r="G94" s="33">
        <v>2026</v>
      </c>
      <c r="H94" s="25"/>
      <c r="I94" s="25"/>
      <c r="J94" s="25"/>
      <c r="K94" s="25"/>
    </row>
    <row r="95" spans="1:11" ht="14.1" customHeight="1" x14ac:dyDescent="0.25">
      <c r="A95" s="25"/>
      <c r="B95" s="25"/>
      <c r="C95" s="34"/>
      <c r="D95" s="35" t="s">
        <v>17</v>
      </c>
      <c r="E95" s="35" t="s">
        <v>18</v>
      </c>
      <c r="F95" s="35" t="s">
        <v>18</v>
      </c>
      <c r="G95" s="35" t="s">
        <v>18</v>
      </c>
      <c r="H95" s="25"/>
      <c r="I95" s="25"/>
      <c r="J95" s="25"/>
      <c r="K95" s="25"/>
    </row>
    <row r="96" spans="1:11" ht="14.1" customHeight="1" x14ac:dyDescent="0.25">
      <c r="A96" s="25"/>
      <c r="B96" s="25"/>
      <c r="C96" s="40" t="s">
        <v>82</v>
      </c>
      <c r="D96" s="41">
        <v>0</v>
      </c>
      <c r="E96" s="41">
        <v>0</v>
      </c>
      <c r="F96" s="41">
        <v>0</v>
      </c>
      <c r="G96" s="41">
        <v>0</v>
      </c>
      <c r="H96" s="25"/>
      <c r="I96" s="25"/>
      <c r="J96" s="25"/>
      <c r="K96" s="25"/>
    </row>
    <row r="97" spans="1:11" ht="14.1" customHeight="1" x14ac:dyDescent="0.25">
      <c r="A97" s="25"/>
      <c r="B97" s="25"/>
      <c r="C97" s="40" t="s">
        <v>83</v>
      </c>
      <c r="D97" s="41">
        <v>0</v>
      </c>
      <c r="E97" s="41">
        <v>0</v>
      </c>
      <c r="F97" s="41">
        <v>0</v>
      </c>
      <c r="G97" s="41">
        <v>0</v>
      </c>
      <c r="H97" s="25"/>
      <c r="I97" s="25"/>
      <c r="J97" s="25"/>
      <c r="K97" s="25"/>
    </row>
    <row r="98" spans="1:11" ht="14.1" customHeight="1" x14ac:dyDescent="0.25">
      <c r="A98" s="25"/>
      <c r="B98" s="25"/>
      <c r="C98" s="40" t="s">
        <v>84</v>
      </c>
      <c r="D98" s="41">
        <v>0</v>
      </c>
      <c r="E98" s="41">
        <v>0</v>
      </c>
      <c r="F98" s="41">
        <v>0</v>
      </c>
      <c r="G98" s="41">
        <v>0</v>
      </c>
      <c r="H98" s="25"/>
      <c r="I98" s="25"/>
      <c r="J98" s="25"/>
      <c r="K98" s="25"/>
    </row>
    <row r="99" spans="1:11" ht="14.1" customHeight="1" x14ac:dyDescent="0.25">
      <c r="A99" s="25"/>
      <c r="B99" s="25"/>
      <c r="C99" s="40" t="s">
        <v>85</v>
      </c>
      <c r="D99" s="41">
        <v>0</v>
      </c>
      <c r="E99" s="41">
        <v>0</v>
      </c>
      <c r="F99" s="41">
        <v>0</v>
      </c>
      <c r="G99" s="41">
        <v>0</v>
      </c>
      <c r="H99" s="25"/>
      <c r="I99" s="25"/>
      <c r="J99" s="25"/>
      <c r="K99" s="25"/>
    </row>
    <row r="100" spans="1:11" ht="14.1" customHeight="1" x14ac:dyDescent="0.25">
      <c r="A100" s="25"/>
      <c r="B100" s="25"/>
      <c r="C100" s="40" t="s">
        <v>83</v>
      </c>
      <c r="D100" s="41">
        <v>0</v>
      </c>
      <c r="E100" s="41">
        <v>0</v>
      </c>
      <c r="F100" s="41">
        <v>0</v>
      </c>
      <c r="G100" s="41">
        <v>0</v>
      </c>
      <c r="H100" s="25"/>
      <c r="I100" s="25"/>
      <c r="J100" s="25"/>
      <c r="K100" s="25"/>
    </row>
    <row r="101" spans="1:11" ht="14.1" customHeight="1" x14ac:dyDescent="0.25">
      <c r="A101" s="25"/>
      <c r="B101" s="25"/>
      <c r="C101" s="40" t="s">
        <v>84</v>
      </c>
      <c r="D101" s="41">
        <v>0</v>
      </c>
      <c r="E101" s="41">
        <v>0</v>
      </c>
      <c r="F101" s="41">
        <v>0</v>
      </c>
      <c r="G101" s="41">
        <v>0</v>
      </c>
      <c r="H101" s="25"/>
      <c r="I101" s="25"/>
      <c r="J101" s="25"/>
      <c r="K101" s="25"/>
    </row>
    <row r="102" spans="1:11" ht="14.1" customHeight="1" x14ac:dyDescent="0.25">
      <c r="A102" s="25"/>
      <c r="B102" s="25"/>
      <c r="C102" s="40" t="s">
        <v>86</v>
      </c>
      <c r="D102" s="41">
        <v>0</v>
      </c>
      <c r="E102" s="41">
        <v>0</v>
      </c>
      <c r="F102" s="41">
        <v>0</v>
      </c>
      <c r="G102" s="41">
        <v>0</v>
      </c>
      <c r="H102" s="25"/>
      <c r="I102" s="25"/>
      <c r="J102" s="25"/>
      <c r="K102" s="25"/>
    </row>
    <row r="103" spans="1:11" ht="14.1" customHeight="1" x14ac:dyDescent="0.25">
      <c r="A103" s="25"/>
      <c r="B103" s="25"/>
      <c r="C103" s="40" t="s">
        <v>83</v>
      </c>
      <c r="D103" s="41">
        <v>0</v>
      </c>
      <c r="E103" s="41">
        <v>0</v>
      </c>
      <c r="F103" s="41">
        <v>0</v>
      </c>
      <c r="G103" s="41">
        <v>0</v>
      </c>
      <c r="H103" s="25"/>
      <c r="I103" s="25"/>
      <c r="J103" s="25"/>
      <c r="K103" s="25"/>
    </row>
    <row r="104" spans="1:11" ht="14.1" customHeight="1" x14ac:dyDescent="0.25">
      <c r="A104" s="25"/>
      <c r="B104" s="25"/>
      <c r="C104" s="40" t="s">
        <v>84</v>
      </c>
      <c r="D104" s="41">
        <v>0</v>
      </c>
      <c r="E104" s="41">
        <v>0</v>
      </c>
      <c r="F104" s="41">
        <v>0</v>
      </c>
      <c r="G104" s="41">
        <v>0</v>
      </c>
      <c r="H104" s="25"/>
      <c r="I104" s="25"/>
      <c r="J104" s="25"/>
      <c r="K104" s="25"/>
    </row>
    <row r="105" spans="1:11" ht="14.1" customHeight="1" x14ac:dyDescent="0.25">
      <c r="A105" s="25"/>
      <c r="B105" s="25"/>
      <c r="C105" s="40" t="s">
        <v>87</v>
      </c>
      <c r="D105" s="41">
        <v>0</v>
      </c>
      <c r="E105" s="41">
        <v>0</v>
      </c>
      <c r="F105" s="41">
        <v>0</v>
      </c>
      <c r="G105" s="41">
        <v>0</v>
      </c>
      <c r="H105" s="25"/>
      <c r="I105" s="25"/>
      <c r="J105" s="25"/>
      <c r="K105" s="25"/>
    </row>
    <row r="106" spans="1:11" ht="14.1" customHeight="1" x14ac:dyDescent="0.25">
      <c r="A106" s="25"/>
      <c r="B106" s="25"/>
      <c r="C106" s="40" t="s">
        <v>83</v>
      </c>
      <c r="D106" s="41">
        <v>0</v>
      </c>
      <c r="E106" s="41">
        <v>0</v>
      </c>
      <c r="F106" s="41">
        <v>0</v>
      </c>
      <c r="G106" s="41">
        <v>0</v>
      </c>
      <c r="H106" s="25"/>
      <c r="I106" s="25"/>
      <c r="J106" s="25"/>
      <c r="K106" s="25"/>
    </row>
    <row r="107" spans="1:11" ht="14.1" customHeight="1" x14ac:dyDescent="0.25">
      <c r="A107" s="25"/>
      <c r="B107" s="25"/>
      <c r="C107" s="40" t="s">
        <v>84</v>
      </c>
      <c r="D107" s="41">
        <v>0</v>
      </c>
      <c r="E107" s="41">
        <v>0</v>
      </c>
      <c r="F107" s="41">
        <v>0</v>
      </c>
      <c r="G107" s="41">
        <v>0</v>
      </c>
      <c r="H107" s="25"/>
      <c r="I107" s="25"/>
      <c r="J107" s="25"/>
      <c r="K107" s="25"/>
    </row>
    <row r="108" spans="1:11" ht="14.1" customHeight="1" x14ac:dyDescent="0.25">
      <c r="A108" s="25"/>
      <c r="B108" s="25"/>
      <c r="C108" s="40" t="s">
        <v>88</v>
      </c>
      <c r="D108" s="41">
        <v>0</v>
      </c>
      <c r="E108" s="41">
        <v>0</v>
      </c>
      <c r="F108" s="41">
        <v>0</v>
      </c>
      <c r="G108" s="41">
        <v>0</v>
      </c>
      <c r="H108" s="25"/>
      <c r="I108" s="25"/>
      <c r="J108" s="25"/>
      <c r="K108" s="25"/>
    </row>
    <row r="109" spans="1:11" ht="14.1" customHeight="1" x14ac:dyDescent="0.25">
      <c r="A109" s="25"/>
      <c r="B109" s="25"/>
      <c r="C109" s="40" t="s">
        <v>83</v>
      </c>
      <c r="D109" s="41">
        <v>0</v>
      </c>
      <c r="E109" s="41">
        <v>0</v>
      </c>
      <c r="F109" s="41">
        <v>0</v>
      </c>
      <c r="G109" s="41">
        <v>0</v>
      </c>
      <c r="H109" s="25"/>
      <c r="I109" s="25"/>
      <c r="J109" s="25"/>
      <c r="K109" s="25"/>
    </row>
    <row r="110" spans="1:11" ht="14.1" customHeight="1" x14ac:dyDescent="0.25">
      <c r="A110" s="25"/>
      <c r="B110" s="25"/>
      <c r="C110" s="40" t="s">
        <v>84</v>
      </c>
      <c r="D110" s="41">
        <v>0</v>
      </c>
      <c r="E110" s="41">
        <v>0</v>
      </c>
      <c r="F110" s="41">
        <v>0</v>
      </c>
      <c r="G110" s="41">
        <v>0</v>
      </c>
      <c r="H110" s="25"/>
      <c r="I110" s="25"/>
      <c r="J110" s="25"/>
      <c r="K110" s="25"/>
    </row>
    <row r="111" spans="1:11" ht="14.1" customHeight="1" x14ac:dyDescent="0.25">
      <c r="A111" s="25"/>
      <c r="B111" s="25"/>
      <c r="C111" s="40" t="s">
        <v>89</v>
      </c>
      <c r="D111" s="41">
        <v>0</v>
      </c>
      <c r="E111" s="41">
        <v>0</v>
      </c>
      <c r="F111" s="41">
        <v>0</v>
      </c>
      <c r="G111" s="41">
        <v>0</v>
      </c>
      <c r="H111" s="25"/>
      <c r="I111" s="25"/>
      <c r="J111" s="25"/>
      <c r="K111" s="25"/>
    </row>
    <row r="112" spans="1:11" ht="14.1" customHeight="1" x14ac:dyDescent="0.25">
      <c r="A112" s="25"/>
      <c r="B112" s="25"/>
      <c r="C112" s="40" t="s">
        <v>83</v>
      </c>
      <c r="D112" s="41">
        <v>0</v>
      </c>
      <c r="E112" s="41">
        <v>0</v>
      </c>
      <c r="F112" s="41">
        <v>0</v>
      </c>
      <c r="G112" s="41">
        <v>0</v>
      </c>
      <c r="H112" s="25"/>
      <c r="I112" s="25"/>
      <c r="J112" s="25"/>
      <c r="K112" s="25"/>
    </row>
    <row r="113" spans="1:11" ht="14.1" customHeight="1" x14ac:dyDescent="0.25">
      <c r="A113" s="25"/>
      <c r="B113" s="25"/>
      <c r="C113" s="40" t="s">
        <v>84</v>
      </c>
      <c r="D113" s="41">
        <v>0</v>
      </c>
      <c r="E113" s="41">
        <v>0</v>
      </c>
      <c r="F113" s="41">
        <v>0</v>
      </c>
      <c r="G113" s="41">
        <v>0</v>
      </c>
      <c r="H113" s="25"/>
      <c r="I113" s="25"/>
      <c r="J113" s="25"/>
      <c r="K113" s="25"/>
    </row>
    <row r="114" spans="1:11" ht="14.1" customHeight="1" x14ac:dyDescent="0.25">
      <c r="A114" s="25"/>
      <c r="B114" s="25"/>
      <c r="C114" s="40" t="s">
        <v>90</v>
      </c>
      <c r="D114" s="41">
        <v>0</v>
      </c>
      <c r="E114" s="41">
        <v>0</v>
      </c>
      <c r="F114" s="41">
        <v>0</v>
      </c>
      <c r="G114" s="41">
        <v>0</v>
      </c>
      <c r="H114" s="25"/>
      <c r="I114" s="25"/>
      <c r="J114" s="25"/>
      <c r="K114" s="25"/>
    </row>
    <row r="115" spans="1:11" ht="14.1" customHeight="1" x14ac:dyDescent="0.25">
      <c r="A115" s="25"/>
      <c r="B115" s="25"/>
      <c r="C115" s="40" t="s">
        <v>83</v>
      </c>
      <c r="D115" s="41">
        <v>0</v>
      </c>
      <c r="E115" s="41">
        <v>0</v>
      </c>
      <c r="F115" s="41">
        <v>0</v>
      </c>
      <c r="G115" s="41">
        <v>0</v>
      </c>
      <c r="H115" s="25"/>
      <c r="I115" s="25"/>
      <c r="J115" s="25"/>
      <c r="K115" s="25"/>
    </row>
    <row r="116" spans="1:11" ht="14.1" customHeight="1" x14ac:dyDescent="0.25">
      <c r="A116" s="25"/>
      <c r="B116" s="25"/>
      <c r="C116" s="40" t="s">
        <v>84</v>
      </c>
      <c r="D116" s="41">
        <v>0</v>
      </c>
      <c r="E116" s="41">
        <v>0</v>
      </c>
      <c r="F116" s="41">
        <v>0</v>
      </c>
      <c r="G116" s="41">
        <v>0</v>
      </c>
      <c r="H116" s="25"/>
      <c r="I116" s="25"/>
      <c r="J116" s="25"/>
      <c r="K116" s="25"/>
    </row>
    <row r="117" spans="1:11" ht="14.1" customHeight="1" x14ac:dyDescent="0.25">
      <c r="A117" s="25"/>
      <c r="B117" s="25"/>
      <c r="C117" s="40" t="s">
        <v>91</v>
      </c>
      <c r="D117" s="41">
        <v>0</v>
      </c>
      <c r="E117" s="41">
        <v>0</v>
      </c>
      <c r="F117" s="41">
        <v>0</v>
      </c>
      <c r="G117" s="41">
        <v>0</v>
      </c>
      <c r="H117" s="25"/>
      <c r="I117" s="25"/>
      <c r="J117" s="25"/>
      <c r="K117" s="25"/>
    </row>
    <row r="118" spans="1:11" ht="14.1" customHeight="1" x14ac:dyDescent="0.25">
      <c r="A118" s="25"/>
      <c r="B118" s="25"/>
      <c r="C118" s="40" t="s">
        <v>83</v>
      </c>
      <c r="D118" s="41">
        <v>0</v>
      </c>
      <c r="E118" s="41">
        <v>0</v>
      </c>
      <c r="F118" s="41">
        <v>0</v>
      </c>
      <c r="G118" s="41">
        <v>0</v>
      </c>
      <c r="H118" s="25"/>
      <c r="I118" s="25"/>
      <c r="J118" s="25"/>
      <c r="K118" s="25"/>
    </row>
    <row r="119" spans="1:11" ht="14.1" customHeight="1" x14ac:dyDescent="0.25">
      <c r="A119" s="25"/>
      <c r="B119" s="25"/>
      <c r="C119" s="40" t="s">
        <v>92</v>
      </c>
      <c r="D119" s="41">
        <v>0</v>
      </c>
      <c r="E119" s="41">
        <v>0</v>
      </c>
      <c r="F119" s="41">
        <v>0</v>
      </c>
      <c r="G119" s="41">
        <v>0</v>
      </c>
      <c r="H119" s="25"/>
      <c r="I119" s="25"/>
      <c r="J119" s="25"/>
      <c r="K119" s="25"/>
    </row>
    <row r="120" spans="1:11" ht="14.1" customHeight="1" x14ac:dyDescent="0.25">
      <c r="A120" s="25"/>
      <c r="B120" s="25"/>
      <c r="C120" s="40" t="s">
        <v>93</v>
      </c>
      <c r="D120" s="41">
        <v>0</v>
      </c>
      <c r="E120" s="41">
        <v>0</v>
      </c>
      <c r="F120" s="41">
        <v>0</v>
      </c>
      <c r="G120" s="41">
        <v>0</v>
      </c>
      <c r="H120" s="25"/>
      <c r="I120" s="25"/>
      <c r="J120" s="25"/>
      <c r="K120" s="25"/>
    </row>
    <row r="121" spans="1:11" ht="14.1" customHeight="1" x14ac:dyDescent="0.25">
      <c r="A121" s="25"/>
      <c r="B121" s="25"/>
      <c r="C121" s="40" t="s">
        <v>94</v>
      </c>
      <c r="D121" s="41">
        <v>0</v>
      </c>
      <c r="E121" s="41">
        <v>0</v>
      </c>
      <c r="F121" s="41">
        <v>0</v>
      </c>
      <c r="G121" s="41">
        <v>0</v>
      </c>
      <c r="H121" s="25"/>
      <c r="I121" s="25"/>
      <c r="J121" s="25"/>
      <c r="K121" s="25"/>
    </row>
    <row r="122" spans="1:11" ht="14.1" customHeight="1" x14ac:dyDescent="0.25">
      <c r="A122" s="25"/>
      <c r="B122" s="25"/>
      <c r="C122" s="40" t="s">
        <v>95</v>
      </c>
      <c r="D122" s="41">
        <v>0</v>
      </c>
      <c r="E122" s="41">
        <v>0</v>
      </c>
      <c r="F122" s="41">
        <v>0</v>
      </c>
      <c r="G122" s="41">
        <v>0</v>
      </c>
      <c r="H122" s="25"/>
      <c r="I122" s="25"/>
      <c r="J122" s="25"/>
      <c r="K122" s="25"/>
    </row>
    <row r="123" spans="1:11" ht="14.1" customHeight="1" x14ac:dyDescent="0.25">
      <c r="A123" s="25"/>
      <c r="B123" s="25"/>
      <c r="C123" s="40" t="s">
        <v>96</v>
      </c>
      <c r="D123" s="41">
        <v>0</v>
      </c>
      <c r="E123" s="41">
        <v>4900000</v>
      </c>
      <c r="F123" s="41">
        <v>1611300</v>
      </c>
      <c r="G123" s="41">
        <v>2846000</v>
      </c>
      <c r="H123" s="25"/>
      <c r="I123" s="25"/>
      <c r="J123" s="25"/>
      <c r="K123" s="25"/>
    </row>
    <row r="124" spans="1:11" ht="14.1" customHeight="1" x14ac:dyDescent="0.25">
      <c r="A124" s="25"/>
      <c r="B124" s="25"/>
      <c r="C124" s="40" t="s">
        <v>83</v>
      </c>
      <c r="D124" s="41">
        <v>0</v>
      </c>
      <c r="E124" s="41">
        <v>4900000</v>
      </c>
      <c r="F124" s="41">
        <v>1611300</v>
      </c>
      <c r="G124" s="41">
        <v>2846000</v>
      </c>
      <c r="H124" s="25"/>
      <c r="I124" s="25"/>
      <c r="J124" s="25"/>
      <c r="K124" s="25"/>
    </row>
    <row r="125" spans="1:11" ht="14.1" customHeight="1" x14ac:dyDescent="0.25">
      <c r="A125" s="25"/>
      <c r="B125" s="25"/>
      <c r="C125" s="40" t="s">
        <v>92</v>
      </c>
      <c r="D125" s="41">
        <v>0</v>
      </c>
      <c r="E125" s="41">
        <v>0</v>
      </c>
      <c r="F125" s="41">
        <v>0</v>
      </c>
      <c r="G125" s="41">
        <v>0</v>
      </c>
      <c r="H125" s="25"/>
      <c r="I125" s="25"/>
      <c r="J125" s="25"/>
      <c r="K125" s="25"/>
    </row>
    <row r="126" spans="1:11" ht="14.1" customHeight="1" x14ac:dyDescent="0.25">
      <c r="A126" s="25"/>
      <c r="B126" s="25"/>
      <c r="C126" s="40" t="s">
        <v>93</v>
      </c>
      <c r="D126" s="41">
        <v>0</v>
      </c>
      <c r="E126" s="41">
        <v>0</v>
      </c>
      <c r="F126" s="41">
        <v>0</v>
      </c>
      <c r="G126" s="41">
        <v>0</v>
      </c>
      <c r="H126" s="25"/>
      <c r="I126" s="25"/>
      <c r="J126" s="25"/>
      <c r="K126" s="25"/>
    </row>
    <row r="127" spans="1:11" ht="14.1" customHeight="1" x14ac:dyDescent="0.25">
      <c r="A127" s="25"/>
      <c r="B127" s="25"/>
      <c r="C127" s="40" t="s">
        <v>94</v>
      </c>
      <c r="D127" s="41">
        <v>0</v>
      </c>
      <c r="E127" s="41">
        <v>0</v>
      </c>
      <c r="F127" s="41">
        <v>0</v>
      </c>
      <c r="G127" s="41">
        <v>0</v>
      </c>
      <c r="H127" s="25"/>
      <c r="I127" s="25"/>
      <c r="J127" s="25"/>
      <c r="K127" s="25"/>
    </row>
    <row r="128" spans="1:11" ht="14.1" customHeight="1" x14ac:dyDescent="0.25">
      <c r="A128" s="25"/>
      <c r="B128" s="25"/>
      <c r="C128" s="40" t="s">
        <v>95</v>
      </c>
      <c r="D128" s="41">
        <v>0</v>
      </c>
      <c r="E128" s="41">
        <v>0</v>
      </c>
      <c r="F128" s="41">
        <v>0</v>
      </c>
      <c r="G128" s="41">
        <v>0</v>
      </c>
      <c r="H128" s="25"/>
      <c r="I128" s="25"/>
      <c r="J128" s="25"/>
      <c r="K128" s="25"/>
    </row>
    <row r="129" spans="1:11" ht="14.1" customHeight="1" x14ac:dyDescent="0.25">
      <c r="A129" s="25"/>
      <c r="B129" s="25"/>
      <c r="C129" s="40" t="s">
        <v>97</v>
      </c>
      <c r="D129" s="41">
        <v>0</v>
      </c>
      <c r="E129" s="41">
        <v>0</v>
      </c>
      <c r="F129" s="41">
        <v>0</v>
      </c>
      <c r="G129" s="41">
        <v>0</v>
      </c>
      <c r="H129" s="25"/>
      <c r="I129" s="25"/>
      <c r="J129" s="25"/>
      <c r="K129" s="25"/>
    </row>
    <row r="130" spans="1:11" ht="14.1" customHeight="1" x14ac:dyDescent="0.25">
      <c r="A130" s="25"/>
      <c r="B130" s="25"/>
      <c r="C130" s="40" t="s">
        <v>83</v>
      </c>
      <c r="D130" s="41">
        <v>0</v>
      </c>
      <c r="E130" s="41">
        <v>0</v>
      </c>
      <c r="F130" s="41">
        <v>0</v>
      </c>
      <c r="G130" s="41">
        <v>0</v>
      </c>
      <c r="H130" s="25"/>
      <c r="I130" s="25"/>
      <c r="J130" s="25"/>
      <c r="K130" s="25"/>
    </row>
    <row r="131" spans="1:11" ht="14.1" customHeight="1" x14ac:dyDescent="0.25">
      <c r="A131" s="25"/>
      <c r="B131" s="25"/>
      <c r="C131" s="40" t="s">
        <v>92</v>
      </c>
      <c r="D131" s="41">
        <v>0</v>
      </c>
      <c r="E131" s="41">
        <v>0</v>
      </c>
      <c r="F131" s="41">
        <v>0</v>
      </c>
      <c r="G131" s="41">
        <v>0</v>
      </c>
      <c r="H131" s="25"/>
      <c r="I131" s="25"/>
      <c r="J131" s="25"/>
      <c r="K131" s="25"/>
    </row>
    <row r="132" spans="1:11" ht="14.1" customHeight="1" x14ac:dyDescent="0.25">
      <c r="A132" s="25"/>
      <c r="B132" s="25"/>
      <c r="C132" s="40" t="s">
        <v>93</v>
      </c>
      <c r="D132" s="41">
        <v>0</v>
      </c>
      <c r="E132" s="41">
        <v>0</v>
      </c>
      <c r="F132" s="41">
        <v>0</v>
      </c>
      <c r="G132" s="41">
        <v>0</v>
      </c>
      <c r="H132" s="25"/>
      <c r="I132" s="25"/>
      <c r="J132" s="25"/>
      <c r="K132" s="25"/>
    </row>
    <row r="133" spans="1:11" ht="14.1" customHeight="1" x14ac:dyDescent="0.25">
      <c r="A133" s="25"/>
      <c r="B133" s="25"/>
      <c r="C133" s="40" t="s">
        <v>94</v>
      </c>
      <c r="D133" s="41">
        <v>0</v>
      </c>
      <c r="E133" s="41">
        <v>0</v>
      </c>
      <c r="F133" s="41">
        <v>0</v>
      </c>
      <c r="G133" s="41">
        <v>0</v>
      </c>
      <c r="H133" s="25"/>
      <c r="I133" s="25"/>
      <c r="J133" s="25"/>
      <c r="K133" s="25"/>
    </row>
    <row r="134" spans="1:11" ht="14.1" customHeight="1" x14ac:dyDescent="0.25">
      <c r="A134" s="25"/>
      <c r="B134" s="25"/>
      <c r="C134" s="40" t="s">
        <v>95</v>
      </c>
      <c r="D134" s="41">
        <v>0</v>
      </c>
      <c r="E134" s="41">
        <v>0</v>
      </c>
      <c r="F134" s="41">
        <v>0</v>
      </c>
      <c r="G134" s="41">
        <v>0</v>
      </c>
      <c r="H134" s="25"/>
      <c r="I134" s="25"/>
      <c r="J134" s="25"/>
      <c r="K134" s="25"/>
    </row>
    <row r="135" spans="1:11" ht="14.1" customHeight="1" x14ac:dyDescent="0.25">
      <c r="A135" s="25"/>
      <c r="B135" s="25"/>
      <c r="C135" s="40" t="s">
        <v>98</v>
      </c>
      <c r="D135" s="41">
        <v>0</v>
      </c>
      <c r="E135" s="41">
        <v>0</v>
      </c>
      <c r="F135" s="41">
        <v>0</v>
      </c>
      <c r="G135" s="41">
        <v>0</v>
      </c>
      <c r="H135" s="25"/>
      <c r="I135" s="25"/>
      <c r="J135" s="25"/>
      <c r="K135" s="25"/>
    </row>
    <row r="136" spans="1:11" ht="14.1" customHeight="1" x14ac:dyDescent="0.25">
      <c r="A136" s="25"/>
      <c r="B136" s="25"/>
      <c r="C136" s="40" t="s">
        <v>99</v>
      </c>
      <c r="D136" s="41">
        <v>0</v>
      </c>
      <c r="E136" s="41">
        <v>0</v>
      </c>
      <c r="F136" s="41">
        <v>0</v>
      </c>
      <c r="G136" s="41">
        <v>0</v>
      </c>
      <c r="H136" s="25"/>
      <c r="I136" s="25"/>
      <c r="J136" s="25"/>
      <c r="K136" s="25"/>
    </row>
    <row r="137" spans="1:11" ht="14.1" customHeight="1" x14ac:dyDescent="0.25">
      <c r="A137" s="25"/>
      <c r="B137" s="25"/>
      <c r="C137" s="36" t="s">
        <v>100</v>
      </c>
      <c r="D137" s="41">
        <v>0</v>
      </c>
      <c r="E137" s="41">
        <v>4900000</v>
      </c>
      <c r="F137" s="41">
        <v>1611300</v>
      </c>
      <c r="G137" s="41">
        <v>2846000</v>
      </c>
      <c r="H137" s="25"/>
      <c r="I137" s="25"/>
      <c r="J137" s="25"/>
      <c r="K137" s="25"/>
    </row>
    <row r="138" spans="1:11" ht="14.1" customHeight="1" x14ac:dyDescent="0.25">
      <c r="A138" s="25"/>
      <c r="B138" s="25"/>
      <c r="C138" s="30" t="s">
        <v>50</v>
      </c>
      <c r="D138" s="1575" t="s">
        <v>1179</v>
      </c>
      <c r="E138" s="1576"/>
      <c r="F138" s="1576"/>
      <c r="G138" s="1576"/>
      <c r="H138" s="25"/>
      <c r="I138" s="25"/>
      <c r="J138" s="25"/>
      <c r="K138" s="25"/>
    </row>
    <row r="139" spans="1:11" ht="14.1" customHeight="1" x14ac:dyDescent="0.25">
      <c r="A139" s="25"/>
      <c r="B139" s="25"/>
      <c r="C139" s="31" t="s">
        <v>52</v>
      </c>
      <c r="D139" s="1587" t="s">
        <v>1180</v>
      </c>
      <c r="E139" s="1588"/>
      <c r="F139" s="1588"/>
      <c r="G139" s="1588"/>
      <c r="H139" s="25"/>
      <c r="I139" s="25"/>
      <c r="J139" s="25"/>
      <c r="K139" s="25"/>
    </row>
    <row r="140" spans="1:11" ht="14.1" customHeight="1" x14ac:dyDescent="0.25">
      <c r="A140" s="25"/>
      <c r="B140" s="25"/>
      <c r="C140" s="31" t="s">
        <v>54</v>
      </c>
      <c r="D140" s="1587" t="s">
        <v>236</v>
      </c>
      <c r="E140" s="1588"/>
      <c r="F140" s="1588"/>
      <c r="G140" s="1588"/>
      <c r="H140" s="25"/>
      <c r="I140" s="25"/>
      <c r="J140" s="25"/>
      <c r="K140" s="25"/>
    </row>
    <row r="141" spans="1:11" ht="15" customHeight="1" x14ac:dyDescent="0.25">
      <c r="A141" s="25"/>
      <c r="B141" s="25"/>
      <c r="C141" s="32"/>
      <c r="D141" s="33">
        <v>2023</v>
      </c>
      <c r="E141" s="33">
        <v>2024</v>
      </c>
      <c r="F141" s="33">
        <v>2025</v>
      </c>
      <c r="G141" s="33">
        <v>2026</v>
      </c>
      <c r="H141" s="25"/>
      <c r="I141" s="25"/>
      <c r="J141" s="25"/>
      <c r="K141" s="25"/>
    </row>
    <row r="142" spans="1:11" ht="15" customHeight="1" x14ac:dyDescent="0.25">
      <c r="A142" s="25"/>
      <c r="B142" s="25"/>
      <c r="C142" s="34"/>
      <c r="D142" s="35" t="s">
        <v>17</v>
      </c>
      <c r="E142" s="35" t="s">
        <v>18</v>
      </c>
      <c r="F142" s="35" t="s">
        <v>18</v>
      </c>
      <c r="G142" s="35" t="s">
        <v>18</v>
      </c>
      <c r="H142" s="25"/>
      <c r="I142" s="25"/>
      <c r="J142" s="25"/>
      <c r="K142" s="25"/>
    </row>
    <row r="143" spans="1:11" ht="14.1" customHeight="1" x14ac:dyDescent="0.25">
      <c r="A143" s="25"/>
      <c r="B143" s="25"/>
      <c r="C143" s="38" t="s">
        <v>56</v>
      </c>
      <c r="D143" s="39" t="s">
        <v>75</v>
      </c>
      <c r="E143" s="39" t="s">
        <v>75</v>
      </c>
      <c r="F143" s="39" t="s">
        <v>1181</v>
      </c>
      <c r="G143" s="39" t="s">
        <v>424</v>
      </c>
      <c r="H143" s="25"/>
      <c r="I143" s="25"/>
      <c r="J143" s="25"/>
      <c r="K143" s="25"/>
    </row>
    <row r="144" spans="1:11" ht="14.1" customHeight="1" x14ac:dyDescent="0.25">
      <c r="A144" s="25"/>
      <c r="B144" s="25"/>
      <c r="C144" s="38" t="s">
        <v>59</v>
      </c>
      <c r="D144" s="39" t="s">
        <v>75</v>
      </c>
      <c r="E144" s="39" t="s">
        <v>75</v>
      </c>
      <c r="F144" s="39" t="s">
        <v>1182</v>
      </c>
      <c r="G144" s="39" t="s">
        <v>1183</v>
      </c>
      <c r="H144" s="25"/>
      <c r="I144" s="25"/>
      <c r="J144" s="25"/>
      <c r="K144" s="25"/>
    </row>
    <row r="145" spans="1:11" ht="14.1" customHeight="1" x14ac:dyDescent="0.25">
      <c r="A145" s="25"/>
      <c r="B145" s="25"/>
      <c r="C145" s="38" t="s">
        <v>63</v>
      </c>
      <c r="D145" s="39" t="s">
        <v>75</v>
      </c>
      <c r="E145" s="39" t="s">
        <v>75</v>
      </c>
      <c r="F145" s="39" t="s">
        <v>1184</v>
      </c>
      <c r="G145" s="39" t="s">
        <v>1185</v>
      </c>
      <c r="H145" s="25"/>
      <c r="I145" s="25"/>
      <c r="J145" s="25"/>
      <c r="K145" s="25"/>
    </row>
    <row r="146" spans="1:11" ht="14.1" customHeight="1" x14ac:dyDescent="0.25">
      <c r="A146" s="25"/>
      <c r="B146" s="25"/>
      <c r="C146" s="38" t="s">
        <v>68</v>
      </c>
      <c r="D146" s="39" t="s">
        <v>69</v>
      </c>
      <c r="E146" s="39" t="s">
        <v>69</v>
      </c>
      <c r="F146" s="39" t="s">
        <v>69</v>
      </c>
      <c r="G146" s="39" t="s">
        <v>1186</v>
      </c>
      <c r="H146" s="25"/>
      <c r="I146" s="25"/>
      <c r="J146" s="25"/>
      <c r="K146" s="25"/>
    </row>
    <row r="147" spans="1:11" ht="14.1" customHeight="1" x14ac:dyDescent="0.25">
      <c r="A147" s="25"/>
      <c r="B147" s="25"/>
      <c r="C147" s="38" t="s">
        <v>73</v>
      </c>
      <c r="D147" s="39" t="s">
        <v>69</v>
      </c>
      <c r="E147" s="39" t="s">
        <v>69</v>
      </c>
      <c r="F147" s="39" t="s">
        <v>69</v>
      </c>
      <c r="G147" s="39" t="s">
        <v>1187</v>
      </c>
      <c r="H147" s="25"/>
      <c r="I147" s="25"/>
      <c r="J147" s="25"/>
      <c r="K147" s="25"/>
    </row>
    <row r="148" spans="1:11" ht="14.1" customHeight="1" x14ac:dyDescent="0.25">
      <c r="A148" s="25"/>
      <c r="B148" s="25"/>
      <c r="C148" s="38" t="s">
        <v>77</v>
      </c>
      <c r="D148" s="39" t="s">
        <v>69</v>
      </c>
      <c r="E148" s="39" t="s">
        <v>69</v>
      </c>
      <c r="F148" s="39" t="s">
        <v>69</v>
      </c>
      <c r="G148" s="39" t="s">
        <v>1188</v>
      </c>
      <c r="H148" s="25"/>
      <c r="I148" s="25"/>
      <c r="J148" s="25"/>
      <c r="K148" s="25"/>
    </row>
    <row r="149" spans="1:11" ht="14.1" customHeight="1" x14ac:dyDescent="0.25">
      <c r="A149" s="25"/>
      <c r="B149" s="25"/>
      <c r="C149" s="1589" t="s">
        <v>81</v>
      </c>
      <c r="D149" s="1590"/>
      <c r="E149" s="1590"/>
      <c r="F149" s="1590"/>
      <c r="G149" s="1590"/>
      <c r="H149" s="25"/>
      <c r="I149" s="25"/>
      <c r="J149" s="25"/>
      <c r="K149" s="25"/>
    </row>
    <row r="150" spans="1:11" ht="14.1" customHeight="1" x14ac:dyDescent="0.25">
      <c r="A150" s="25"/>
      <c r="B150" s="25"/>
      <c r="C150" s="32"/>
      <c r="D150" s="33">
        <v>2023</v>
      </c>
      <c r="E150" s="33">
        <v>2024</v>
      </c>
      <c r="F150" s="33">
        <v>2025</v>
      </c>
      <c r="G150" s="33">
        <v>2026</v>
      </c>
      <c r="H150" s="25"/>
      <c r="I150" s="25"/>
      <c r="J150" s="25"/>
      <c r="K150" s="25"/>
    </row>
    <row r="151" spans="1:11" ht="14.1" customHeight="1" x14ac:dyDescent="0.25">
      <c r="A151" s="25"/>
      <c r="B151" s="25"/>
      <c r="C151" s="34"/>
      <c r="D151" s="35" t="s">
        <v>17</v>
      </c>
      <c r="E151" s="35" t="s">
        <v>18</v>
      </c>
      <c r="F151" s="35" t="s">
        <v>18</v>
      </c>
      <c r="G151" s="35" t="s">
        <v>18</v>
      </c>
      <c r="H151" s="25"/>
      <c r="I151" s="25"/>
      <c r="J151" s="25"/>
      <c r="K151" s="25"/>
    </row>
    <row r="152" spans="1:11" ht="14.1" customHeight="1" x14ac:dyDescent="0.25">
      <c r="A152" s="25"/>
      <c r="B152" s="25"/>
      <c r="C152" s="40" t="s">
        <v>82</v>
      </c>
      <c r="D152" s="41">
        <v>0</v>
      </c>
      <c r="E152" s="41">
        <v>0</v>
      </c>
      <c r="F152" s="41">
        <v>0</v>
      </c>
      <c r="G152" s="41">
        <v>0</v>
      </c>
      <c r="H152" s="25"/>
      <c r="I152" s="25"/>
      <c r="J152" s="25"/>
      <c r="K152" s="25"/>
    </row>
    <row r="153" spans="1:11" ht="14.1" customHeight="1" x14ac:dyDescent="0.25">
      <c r="A153" s="25"/>
      <c r="B153" s="25"/>
      <c r="C153" s="40" t="s">
        <v>83</v>
      </c>
      <c r="D153" s="41">
        <v>0</v>
      </c>
      <c r="E153" s="41">
        <v>0</v>
      </c>
      <c r="F153" s="41">
        <v>0</v>
      </c>
      <c r="G153" s="41">
        <v>0</v>
      </c>
      <c r="H153" s="25"/>
      <c r="I153" s="25"/>
      <c r="J153" s="25"/>
      <c r="K153" s="25"/>
    </row>
    <row r="154" spans="1:11" ht="14.1" customHeight="1" x14ac:dyDescent="0.25">
      <c r="A154" s="25"/>
      <c r="B154" s="25"/>
      <c r="C154" s="40" t="s">
        <v>84</v>
      </c>
      <c r="D154" s="41">
        <v>0</v>
      </c>
      <c r="E154" s="41">
        <v>0</v>
      </c>
      <c r="F154" s="41">
        <v>0</v>
      </c>
      <c r="G154" s="41">
        <v>0</v>
      </c>
      <c r="H154" s="25"/>
      <c r="I154" s="25"/>
      <c r="J154" s="25"/>
      <c r="K154" s="25"/>
    </row>
    <row r="155" spans="1:11" ht="14.1" customHeight="1" x14ac:dyDescent="0.25">
      <c r="A155" s="25"/>
      <c r="B155" s="25"/>
      <c r="C155" s="40" t="s">
        <v>85</v>
      </c>
      <c r="D155" s="41">
        <v>0</v>
      </c>
      <c r="E155" s="41">
        <v>0</v>
      </c>
      <c r="F155" s="41">
        <v>0</v>
      </c>
      <c r="G155" s="41">
        <v>0</v>
      </c>
      <c r="H155" s="25"/>
      <c r="I155" s="25"/>
      <c r="J155" s="25"/>
      <c r="K155" s="25"/>
    </row>
    <row r="156" spans="1:11" ht="14.1" customHeight="1" x14ac:dyDescent="0.25">
      <c r="A156" s="25"/>
      <c r="B156" s="25"/>
      <c r="C156" s="40" t="s">
        <v>83</v>
      </c>
      <c r="D156" s="41">
        <v>0</v>
      </c>
      <c r="E156" s="41">
        <v>0</v>
      </c>
      <c r="F156" s="41">
        <v>0</v>
      </c>
      <c r="G156" s="41">
        <v>0</v>
      </c>
      <c r="H156" s="25"/>
      <c r="I156" s="25"/>
      <c r="J156" s="25"/>
      <c r="K156" s="25"/>
    </row>
    <row r="157" spans="1:11" ht="14.1" customHeight="1" x14ac:dyDescent="0.25">
      <c r="A157" s="25"/>
      <c r="B157" s="25"/>
      <c r="C157" s="40" t="s">
        <v>84</v>
      </c>
      <c r="D157" s="41">
        <v>0</v>
      </c>
      <c r="E157" s="41">
        <v>0</v>
      </c>
      <c r="F157" s="41">
        <v>0</v>
      </c>
      <c r="G157" s="41">
        <v>0</v>
      </c>
      <c r="H157" s="25"/>
      <c r="I157" s="25"/>
      <c r="J157" s="25"/>
      <c r="K157" s="25"/>
    </row>
    <row r="158" spans="1:11" ht="14.1" customHeight="1" x14ac:dyDescent="0.25">
      <c r="A158" s="25"/>
      <c r="B158" s="25"/>
      <c r="C158" s="40" t="s">
        <v>86</v>
      </c>
      <c r="D158" s="41">
        <v>0</v>
      </c>
      <c r="E158" s="41">
        <v>0</v>
      </c>
      <c r="F158" s="41">
        <v>0</v>
      </c>
      <c r="G158" s="41">
        <v>0</v>
      </c>
      <c r="H158" s="25"/>
      <c r="I158" s="25"/>
      <c r="J158" s="25"/>
      <c r="K158" s="25"/>
    </row>
    <row r="159" spans="1:11" ht="14.1" customHeight="1" x14ac:dyDescent="0.25">
      <c r="A159" s="25"/>
      <c r="B159" s="25"/>
      <c r="C159" s="40" t="s">
        <v>83</v>
      </c>
      <c r="D159" s="41">
        <v>0</v>
      </c>
      <c r="E159" s="41">
        <v>0</v>
      </c>
      <c r="F159" s="41">
        <v>0</v>
      </c>
      <c r="G159" s="41">
        <v>0</v>
      </c>
      <c r="H159" s="25"/>
      <c r="I159" s="25"/>
      <c r="J159" s="25"/>
      <c r="K159" s="25"/>
    </row>
    <row r="160" spans="1:11" ht="14.1" customHeight="1" x14ac:dyDescent="0.25">
      <c r="A160" s="25"/>
      <c r="B160" s="25"/>
      <c r="C160" s="40" t="s">
        <v>84</v>
      </c>
      <c r="D160" s="41">
        <v>0</v>
      </c>
      <c r="E160" s="41">
        <v>0</v>
      </c>
      <c r="F160" s="41">
        <v>0</v>
      </c>
      <c r="G160" s="41">
        <v>0</v>
      </c>
      <c r="H160" s="25"/>
      <c r="I160" s="25"/>
      <c r="J160" s="25"/>
      <c r="K160" s="25"/>
    </row>
    <row r="161" spans="1:11" ht="14.1" customHeight="1" x14ac:dyDescent="0.25">
      <c r="A161" s="25"/>
      <c r="B161" s="25"/>
      <c r="C161" s="40" t="s">
        <v>87</v>
      </c>
      <c r="D161" s="41">
        <v>0</v>
      </c>
      <c r="E161" s="41">
        <v>0</v>
      </c>
      <c r="F161" s="41">
        <v>0</v>
      </c>
      <c r="G161" s="41">
        <v>0</v>
      </c>
      <c r="H161" s="25"/>
      <c r="I161" s="25"/>
      <c r="J161" s="25"/>
      <c r="K161" s="25"/>
    </row>
    <row r="162" spans="1:11" ht="14.1" customHeight="1" x14ac:dyDescent="0.25">
      <c r="A162" s="25"/>
      <c r="B162" s="25"/>
      <c r="C162" s="40" t="s">
        <v>83</v>
      </c>
      <c r="D162" s="41">
        <v>0</v>
      </c>
      <c r="E162" s="41">
        <v>0</v>
      </c>
      <c r="F162" s="41">
        <v>0</v>
      </c>
      <c r="G162" s="41">
        <v>0</v>
      </c>
      <c r="H162" s="25"/>
      <c r="I162" s="25"/>
      <c r="J162" s="25"/>
      <c r="K162" s="25"/>
    </row>
    <row r="163" spans="1:11" ht="14.1" customHeight="1" x14ac:dyDescent="0.25">
      <c r="A163" s="25"/>
      <c r="B163" s="25"/>
      <c r="C163" s="40" t="s">
        <v>84</v>
      </c>
      <c r="D163" s="41">
        <v>0</v>
      </c>
      <c r="E163" s="41">
        <v>0</v>
      </c>
      <c r="F163" s="41">
        <v>0</v>
      </c>
      <c r="G163" s="41">
        <v>0</v>
      </c>
      <c r="H163" s="25"/>
      <c r="I163" s="25"/>
      <c r="J163" s="25"/>
      <c r="K163" s="25"/>
    </row>
    <row r="164" spans="1:11" ht="14.1" customHeight="1" x14ac:dyDescent="0.25">
      <c r="A164" s="25"/>
      <c r="B164" s="25"/>
      <c r="C164" s="40" t="s">
        <v>88</v>
      </c>
      <c r="D164" s="41">
        <v>0</v>
      </c>
      <c r="E164" s="41">
        <v>0</v>
      </c>
      <c r="F164" s="41">
        <v>0</v>
      </c>
      <c r="G164" s="41">
        <v>0</v>
      </c>
      <c r="H164" s="25"/>
      <c r="I164" s="25"/>
      <c r="J164" s="25"/>
      <c r="K164" s="25"/>
    </row>
    <row r="165" spans="1:11" ht="14.1" customHeight="1" x14ac:dyDescent="0.25">
      <c r="A165" s="25"/>
      <c r="B165" s="25"/>
      <c r="C165" s="40" t="s">
        <v>83</v>
      </c>
      <c r="D165" s="41">
        <v>0</v>
      </c>
      <c r="E165" s="41">
        <v>0</v>
      </c>
      <c r="F165" s="41">
        <v>0</v>
      </c>
      <c r="G165" s="41">
        <v>0</v>
      </c>
      <c r="H165" s="25"/>
      <c r="I165" s="25"/>
      <c r="J165" s="25"/>
      <c r="K165" s="25"/>
    </row>
    <row r="166" spans="1:11" ht="14.1" customHeight="1" x14ac:dyDescent="0.25">
      <c r="A166" s="25"/>
      <c r="B166" s="25"/>
      <c r="C166" s="40" t="s">
        <v>84</v>
      </c>
      <c r="D166" s="41">
        <v>0</v>
      </c>
      <c r="E166" s="41">
        <v>0</v>
      </c>
      <c r="F166" s="41">
        <v>0</v>
      </c>
      <c r="G166" s="41">
        <v>0</v>
      </c>
      <c r="H166" s="25"/>
      <c r="I166" s="25"/>
      <c r="J166" s="25"/>
      <c r="K166" s="25"/>
    </row>
    <row r="167" spans="1:11" ht="14.1" customHeight="1" x14ac:dyDescent="0.25">
      <c r="A167" s="25"/>
      <c r="B167" s="25"/>
      <c r="C167" s="40" t="s">
        <v>89</v>
      </c>
      <c r="D167" s="41">
        <v>0</v>
      </c>
      <c r="E167" s="41">
        <v>0</v>
      </c>
      <c r="F167" s="41">
        <v>0</v>
      </c>
      <c r="G167" s="41">
        <v>0</v>
      </c>
      <c r="H167" s="25"/>
      <c r="I167" s="25"/>
      <c r="J167" s="25"/>
      <c r="K167" s="25"/>
    </row>
    <row r="168" spans="1:11" ht="14.1" customHeight="1" x14ac:dyDescent="0.25">
      <c r="A168" s="25"/>
      <c r="B168" s="25"/>
      <c r="C168" s="40" t="s">
        <v>83</v>
      </c>
      <c r="D168" s="41">
        <v>0</v>
      </c>
      <c r="E168" s="41">
        <v>0</v>
      </c>
      <c r="F168" s="41">
        <v>0</v>
      </c>
      <c r="G168" s="41">
        <v>0</v>
      </c>
      <c r="H168" s="25"/>
      <c r="I168" s="25"/>
      <c r="J168" s="25"/>
      <c r="K168" s="25"/>
    </row>
    <row r="169" spans="1:11" ht="14.1" customHeight="1" x14ac:dyDescent="0.25">
      <c r="A169" s="25"/>
      <c r="B169" s="25"/>
      <c r="C169" s="40" t="s">
        <v>84</v>
      </c>
      <c r="D169" s="41">
        <v>0</v>
      </c>
      <c r="E169" s="41">
        <v>0</v>
      </c>
      <c r="F169" s="41">
        <v>0</v>
      </c>
      <c r="G169" s="41">
        <v>0</v>
      </c>
      <c r="H169" s="25"/>
      <c r="I169" s="25"/>
      <c r="J169" s="25"/>
      <c r="K169" s="25"/>
    </row>
    <row r="170" spans="1:11" ht="14.1" customHeight="1" x14ac:dyDescent="0.25">
      <c r="A170" s="25"/>
      <c r="B170" s="25"/>
      <c r="C170" s="40" t="s">
        <v>90</v>
      </c>
      <c r="D170" s="41">
        <v>0</v>
      </c>
      <c r="E170" s="41">
        <v>0</v>
      </c>
      <c r="F170" s="41">
        <v>0</v>
      </c>
      <c r="G170" s="41">
        <v>0</v>
      </c>
      <c r="H170" s="25"/>
      <c r="I170" s="25"/>
      <c r="J170" s="25"/>
      <c r="K170" s="25"/>
    </row>
    <row r="171" spans="1:11" ht="14.1" customHeight="1" x14ac:dyDescent="0.25">
      <c r="A171" s="25"/>
      <c r="B171" s="25"/>
      <c r="C171" s="40" t="s">
        <v>83</v>
      </c>
      <c r="D171" s="41">
        <v>0</v>
      </c>
      <c r="E171" s="41">
        <v>0</v>
      </c>
      <c r="F171" s="41">
        <v>0</v>
      </c>
      <c r="G171" s="41">
        <v>0</v>
      </c>
      <c r="H171" s="25"/>
      <c r="I171" s="25"/>
      <c r="J171" s="25"/>
      <c r="K171" s="25"/>
    </row>
    <row r="172" spans="1:11" ht="14.1" customHeight="1" x14ac:dyDescent="0.25">
      <c r="A172" s="25"/>
      <c r="B172" s="25"/>
      <c r="C172" s="40" t="s">
        <v>84</v>
      </c>
      <c r="D172" s="41">
        <v>0</v>
      </c>
      <c r="E172" s="41">
        <v>0</v>
      </c>
      <c r="F172" s="41">
        <v>0</v>
      </c>
      <c r="G172" s="41">
        <v>0</v>
      </c>
      <c r="H172" s="25"/>
      <c r="I172" s="25"/>
      <c r="J172" s="25"/>
      <c r="K172" s="25"/>
    </row>
    <row r="173" spans="1:11" ht="14.1" customHeight="1" x14ac:dyDescent="0.25">
      <c r="A173" s="25"/>
      <c r="B173" s="25"/>
      <c r="C173" s="40" t="s">
        <v>91</v>
      </c>
      <c r="D173" s="41">
        <v>0</v>
      </c>
      <c r="E173" s="41">
        <v>0</v>
      </c>
      <c r="F173" s="41">
        <v>0</v>
      </c>
      <c r="G173" s="41">
        <v>0</v>
      </c>
      <c r="H173" s="25"/>
      <c r="I173" s="25"/>
      <c r="J173" s="25"/>
      <c r="K173" s="25"/>
    </row>
    <row r="174" spans="1:11" ht="14.1" customHeight="1" x14ac:dyDescent="0.25">
      <c r="A174" s="25"/>
      <c r="B174" s="25"/>
      <c r="C174" s="40" t="s">
        <v>83</v>
      </c>
      <c r="D174" s="41">
        <v>0</v>
      </c>
      <c r="E174" s="41">
        <v>0</v>
      </c>
      <c r="F174" s="41">
        <v>0</v>
      </c>
      <c r="G174" s="41">
        <v>0</v>
      </c>
      <c r="H174" s="25"/>
      <c r="I174" s="25"/>
      <c r="J174" s="25"/>
      <c r="K174" s="25"/>
    </row>
    <row r="175" spans="1:11" ht="14.1" customHeight="1" x14ac:dyDescent="0.25">
      <c r="A175" s="25"/>
      <c r="B175" s="25"/>
      <c r="C175" s="40" t="s">
        <v>92</v>
      </c>
      <c r="D175" s="41">
        <v>0</v>
      </c>
      <c r="E175" s="41">
        <v>0</v>
      </c>
      <c r="F175" s="41">
        <v>0</v>
      </c>
      <c r="G175" s="41">
        <v>0</v>
      </c>
      <c r="H175" s="25"/>
      <c r="I175" s="25"/>
      <c r="J175" s="25"/>
      <c r="K175" s="25"/>
    </row>
    <row r="176" spans="1:11" ht="14.1" customHeight="1" x14ac:dyDescent="0.25">
      <c r="A176" s="25"/>
      <c r="B176" s="25"/>
      <c r="C176" s="40" t="s">
        <v>93</v>
      </c>
      <c r="D176" s="41">
        <v>0</v>
      </c>
      <c r="E176" s="41">
        <v>0</v>
      </c>
      <c r="F176" s="41">
        <v>0</v>
      </c>
      <c r="G176" s="41">
        <v>0</v>
      </c>
      <c r="H176" s="25"/>
      <c r="I176" s="25"/>
      <c r="J176" s="25"/>
      <c r="K176" s="25"/>
    </row>
    <row r="177" spans="1:11" ht="14.1" customHeight="1" x14ac:dyDescent="0.25">
      <c r="A177" s="25"/>
      <c r="B177" s="25"/>
      <c r="C177" s="40" t="s">
        <v>94</v>
      </c>
      <c r="D177" s="41">
        <v>0</v>
      </c>
      <c r="E177" s="41">
        <v>0</v>
      </c>
      <c r="F177" s="41">
        <v>0</v>
      </c>
      <c r="G177" s="41">
        <v>0</v>
      </c>
      <c r="H177" s="25"/>
      <c r="I177" s="25"/>
      <c r="J177" s="25"/>
      <c r="K177" s="25"/>
    </row>
    <row r="178" spans="1:11" ht="14.1" customHeight="1" x14ac:dyDescent="0.25">
      <c r="A178" s="25"/>
      <c r="B178" s="25"/>
      <c r="C178" s="40" t="s">
        <v>95</v>
      </c>
      <c r="D178" s="41">
        <v>0</v>
      </c>
      <c r="E178" s="41">
        <v>0</v>
      </c>
      <c r="F178" s="41">
        <v>0</v>
      </c>
      <c r="G178" s="41">
        <v>0</v>
      </c>
      <c r="H178" s="25"/>
      <c r="I178" s="25"/>
      <c r="J178" s="25"/>
      <c r="K178" s="25"/>
    </row>
    <row r="179" spans="1:11" ht="14.1" customHeight="1" x14ac:dyDescent="0.25">
      <c r="A179" s="25"/>
      <c r="B179" s="25"/>
      <c r="C179" s="40" t="s">
        <v>96</v>
      </c>
      <c r="D179" s="41">
        <v>0</v>
      </c>
      <c r="E179" s="41">
        <v>0</v>
      </c>
      <c r="F179" s="41">
        <v>3288700</v>
      </c>
      <c r="G179" s="41">
        <v>2054000</v>
      </c>
      <c r="H179" s="25"/>
      <c r="I179" s="25"/>
      <c r="J179" s="25"/>
      <c r="K179" s="25"/>
    </row>
    <row r="180" spans="1:11" ht="14.1" customHeight="1" x14ac:dyDescent="0.25">
      <c r="A180" s="25"/>
      <c r="B180" s="25"/>
      <c r="C180" s="40" t="s">
        <v>83</v>
      </c>
      <c r="D180" s="41">
        <v>0</v>
      </c>
      <c r="E180" s="41">
        <v>0</v>
      </c>
      <c r="F180" s="41">
        <v>3288700</v>
      </c>
      <c r="G180" s="41">
        <v>2054000</v>
      </c>
      <c r="H180" s="25"/>
      <c r="I180" s="25"/>
      <c r="J180" s="25"/>
      <c r="K180" s="25"/>
    </row>
    <row r="181" spans="1:11" ht="14.1" customHeight="1" x14ac:dyDescent="0.25">
      <c r="A181" s="25"/>
      <c r="B181" s="25"/>
      <c r="C181" s="40" t="s">
        <v>92</v>
      </c>
      <c r="D181" s="41">
        <v>0</v>
      </c>
      <c r="E181" s="41">
        <v>0</v>
      </c>
      <c r="F181" s="41">
        <v>0</v>
      </c>
      <c r="G181" s="41">
        <v>0</v>
      </c>
      <c r="H181" s="25"/>
      <c r="I181" s="25"/>
      <c r="J181" s="25"/>
      <c r="K181" s="25"/>
    </row>
    <row r="182" spans="1:11" ht="14.1" customHeight="1" x14ac:dyDescent="0.25">
      <c r="A182" s="25"/>
      <c r="B182" s="25"/>
      <c r="C182" s="40" t="s">
        <v>93</v>
      </c>
      <c r="D182" s="41">
        <v>0</v>
      </c>
      <c r="E182" s="41">
        <v>0</v>
      </c>
      <c r="F182" s="41">
        <v>0</v>
      </c>
      <c r="G182" s="41">
        <v>0</v>
      </c>
      <c r="H182" s="25"/>
      <c r="I182" s="25"/>
      <c r="J182" s="25"/>
      <c r="K182" s="25"/>
    </row>
    <row r="183" spans="1:11" ht="14.1" customHeight="1" x14ac:dyDescent="0.25">
      <c r="A183" s="25"/>
      <c r="B183" s="25"/>
      <c r="C183" s="40" t="s">
        <v>94</v>
      </c>
      <c r="D183" s="41">
        <v>0</v>
      </c>
      <c r="E183" s="41">
        <v>0</v>
      </c>
      <c r="F183" s="41">
        <v>0</v>
      </c>
      <c r="G183" s="41">
        <v>0</v>
      </c>
      <c r="H183" s="25"/>
      <c r="I183" s="25"/>
      <c r="J183" s="25"/>
      <c r="K183" s="25"/>
    </row>
    <row r="184" spans="1:11" ht="14.1" customHeight="1" x14ac:dyDescent="0.25">
      <c r="A184" s="25"/>
      <c r="B184" s="25"/>
      <c r="C184" s="40" t="s">
        <v>95</v>
      </c>
      <c r="D184" s="41">
        <v>0</v>
      </c>
      <c r="E184" s="41">
        <v>0</v>
      </c>
      <c r="F184" s="41">
        <v>0</v>
      </c>
      <c r="G184" s="41">
        <v>0</v>
      </c>
      <c r="H184" s="25"/>
      <c r="I184" s="25"/>
      <c r="J184" s="25"/>
      <c r="K184" s="25"/>
    </row>
    <row r="185" spans="1:11" ht="14.1" customHeight="1" x14ac:dyDescent="0.25">
      <c r="A185" s="25"/>
      <c r="B185" s="25"/>
      <c r="C185" s="40" t="s">
        <v>97</v>
      </c>
      <c r="D185" s="41">
        <v>0</v>
      </c>
      <c r="E185" s="41">
        <v>0</v>
      </c>
      <c r="F185" s="41">
        <v>0</v>
      </c>
      <c r="G185" s="41">
        <v>0</v>
      </c>
      <c r="H185" s="25"/>
      <c r="I185" s="25"/>
      <c r="J185" s="25"/>
      <c r="K185" s="25"/>
    </row>
    <row r="186" spans="1:11" ht="14.1" customHeight="1" x14ac:dyDescent="0.25">
      <c r="A186" s="25"/>
      <c r="B186" s="25"/>
      <c r="C186" s="40" t="s">
        <v>83</v>
      </c>
      <c r="D186" s="41">
        <v>0</v>
      </c>
      <c r="E186" s="41">
        <v>0</v>
      </c>
      <c r="F186" s="41">
        <v>0</v>
      </c>
      <c r="G186" s="41">
        <v>0</v>
      </c>
      <c r="H186" s="25"/>
      <c r="I186" s="25"/>
      <c r="J186" s="25"/>
      <c r="K186" s="25"/>
    </row>
    <row r="187" spans="1:11" ht="14.1" customHeight="1" x14ac:dyDescent="0.25">
      <c r="A187" s="25"/>
      <c r="B187" s="25"/>
      <c r="C187" s="40" t="s">
        <v>92</v>
      </c>
      <c r="D187" s="41">
        <v>0</v>
      </c>
      <c r="E187" s="41">
        <v>0</v>
      </c>
      <c r="F187" s="41">
        <v>0</v>
      </c>
      <c r="G187" s="41">
        <v>0</v>
      </c>
      <c r="H187" s="25"/>
      <c r="I187" s="25"/>
      <c r="J187" s="25"/>
      <c r="K187" s="25"/>
    </row>
    <row r="188" spans="1:11" ht="14.1" customHeight="1" x14ac:dyDescent="0.25">
      <c r="A188" s="25"/>
      <c r="B188" s="25"/>
      <c r="C188" s="40" t="s">
        <v>93</v>
      </c>
      <c r="D188" s="41">
        <v>0</v>
      </c>
      <c r="E188" s="41">
        <v>0</v>
      </c>
      <c r="F188" s="41">
        <v>0</v>
      </c>
      <c r="G188" s="41">
        <v>0</v>
      </c>
      <c r="H188" s="25"/>
      <c r="I188" s="25"/>
      <c r="J188" s="25"/>
      <c r="K188" s="25"/>
    </row>
    <row r="189" spans="1:11" ht="14.1" customHeight="1" x14ac:dyDescent="0.25">
      <c r="A189" s="25"/>
      <c r="B189" s="25"/>
      <c r="C189" s="40" t="s">
        <v>94</v>
      </c>
      <c r="D189" s="41">
        <v>0</v>
      </c>
      <c r="E189" s="41">
        <v>0</v>
      </c>
      <c r="F189" s="41">
        <v>0</v>
      </c>
      <c r="G189" s="41">
        <v>0</v>
      </c>
      <c r="H189" s="25"/>
      <c r="I189" s="25"/>
      <c r="J189" s="25"/>
      <c r="K189" s="25"/>
    </row>
    <row r="190" spans="1:11" ht="14.1" customHeight="1" x14ac:dyDescent="0.25">
      <c r="A190" s="25"/>
      <c r="B190" s="25"/>
      <c r="C190" s="40" t="s">
        <v>95</v>
      </c>
      <c r="D190" s="41">
        <v>0</v>
      </c>
      <c r="E190" s="41">
        <v>0</v>
      </c>
      <c r="F190" s="41">
        <v>0</v>
      </c>
      <c r="G190" s="41">
        <v>0</v>
      </c>
      <c r="H190" s="25"/>
      <c r="I190" s="25"/>
      <c r="J190" s="25"/>
      <c r="K190" s="25"/>
    </row>
    <row r="191" spans="1:11" ht="14.1" customHeight="1" x14ac:dyDescent="0.25">
      <c r="A191" s="25"/>
      <c r="B191" s="25"/>
      <c r="C191" s="40" t="s">
        <v>98</v>
      </c>
      <c r="D191" s="41">
        <v>0</v>
      </c>
      <c r="E191" s="41">
        <v>0</v>
      </c>
      <c r="F191" s="41">
        <v>0</v>
      </c>
      <c r="G191" s="41">
        <v>0</v>
      </c>
      <c r="H191" s="25"/>
      <c r="I191" s="25"/>
      <c r="J191" s="25"/>
      <c r="K191" s="25"/>
    </row>
    <row r="192" spans="1:11" ht="14.1" customHeight="1" x14ac:dyDescent="0.25">
      <c r="A192" s="25"/>
      <c r="B192" s="25"/>
      <c r="C192" s="40" t="s">
        <v>99</v>
      </c>
      <c r="D192" s="41">
        <v>0</v>
      </c>
      <c r="E192" s="41">
        <v>0</v>
      </c>
      <c r="F192" s="41">
        <v>0</v>
      </c>
      <c r="G192" s="41">
        <v>0</v>
      </c>
      <c r="H192" s="25"/>
      <c r="I192" s="25"/>
      <c r="J192" s="25"/>
      <c r="K192" s="25"/>
    </row>
    <row r="193" spans="1:11" ht="14.1" customHeight="1" x14ac:dyDescent="0.25">
      <c r="A193" s="25"/>
      <c r="B193" s="25"/>
      <c r="C193" s="36" t="s">
        <v>100</v>
      </c>
      <c r="D193" s="41">
        <v>0</v>
      </c>
      <c r="E193" s="41">
        <v>0</v>
      </c>
      <c r="F193" s="41">
        <v>3288700</v>
      </c>
      <c r="G193" s="41">
        <v>2054000</v>
      </c>
      <c r="H193" s="25"/>
      <c r="I193" s="25"/>
      <c r="J193" s="25"/>
      <c r="K193" s="25"/>
    </row>
    <row r="194" spans="1:11" ht="101.1" customHeight="1" x14ac:dyDescent="0.25">
      <c r="A194" s="25"/>
      <c r="B194" s="25"/>
      <c r="C194" s="28" t="s">
        <v>24</v>
      </c>
      <c r="D194" s="1583" t="s">
        <v>1189</v>
      </c>
      <c r="E194" s="1584"/>
      <c r="F194" s="1584"/>
      <c r="G194" s="1584"/>
      <c r="H194" s="25"/>
      <c r="I194" s="25"/>
      <c r="J194" s="25"/>
      <c r="K194" s="25"/>
    </row>
    <row r="195" spans="1:11" ht="27.95" customHeight="1" x14ac:dyDescent="0.25">
      <c r="A195" s="25"/>
      <c r="B195" s="25"/>
      <c r="C195" s="38" t="s">
        <v>26</v>
      </c>
      <c r="D195" s="48">
        <v>2023</v>
      </c>
      <c r="E195" s="48">
        <v>2024</v>
      </c>
      <c r="F195" s="48">
        <v>2025</v>
      </c>
      <c r="G195" s="48">
        <v>2026</v>
      </c>
      <c r="H195" s="25"/>
      <c r="I195" s="25"/>
      <c r="J195" s="25"/>
      <c r="K195" s="25"/>
    </row>
    <row r="196" spans="1:11" ht="14.1" customHeight="1" x14ac:dyDescent="0.25">
      <c r="A196" s="25"/>
      <c r="B196" s="25"/>
      <c r="C196" s="49"/>
      <c r="D196" s="50" t="s">
        <v>17</v>
      </c>
      <c r="E196" s="50" t="s">
        <v>18</v>
      </c>
      <c r="F196" s="50" t="s">
        <v>18</v>
      </c>
      <c r="G196" s="50" t="s">
        <v>18</v>
      </c>
      <c r="H196" s="25"/>
      <c r="I196" s="25"/>
      <c r="J196" s="25"/>
      <c r="K196" s="25"/>
    </row>
    <row r="197" spans="1:11" ht="14.1" customHeight="1" x14ac:dyDescent="0.25">
      <c r="A197" s="25"/>
      <c r="B197" s="25"/>
      <c r="C197" s="38" t="s">
        <v>1190</v>
      </c>
      <c r="D197" s="39" t="s">
        <v>1191</v>
      </c>
      <c r="E197" s="39" t="s">
        <v>272</v>
      </c>
      <c r="F197" s="39" t="s">
        <v>272</v>
      </c>
      <c r="G197" s="39" t="s">
        <v>272</v>
      </c>
      <c r="H197" s="25"/>
      <c r="I197" s="25"/>
      <c r="J197" s="25"/>
      <c r="K197" s="25"/>
    </row>
    <row r="198" spans="1:11" ht="20.100000000000001" customHeight="1" x14ac:dyDescent="0.25">
      <c r="A198" s="25"/>
      <c r="B198" s="25"/>
      <c r="C198" s="38" t="s">
        <v>1192</v>
      </c>
      <c r="D198" s="39" t="s">
        <v>1191</v>
      </c>
      <c r="E198" s="39" t="s">
        <v>272</v>
      </c>
      <c r="F198" s="39" t="s">
        <v>272</v>
      </c>
      <c r="G198" s="39" t="s">
        <v>272</v>
      </c>
      <c r="H198" s="25"/>
      <c r="I198" s="25"/>
      <c r="J198" s="25"/>
      <c r="K198" s="25"/>
    </row>
    <row r="199" spans="1:11" ht="20.100000000000001" customHeight="1" x14ac:dyDescent="0.25">
      <c r="A199" s="25"/>
      <c r="B199" s="25"/>
      <c r="C199" s="38" t="s">
        <v>1193</v>
      </c>
      <c r="D199" s="39" t="s">
        <v>479</v>
      </c>
      <c r="E199" s="39" t="s">
        <v>291</v>
      </c>
      <c r="F199" s="39" t="s">
        <v>291</v>
      </c>
      <c r="G199" s="39" t="s">
        <v>291</v>
      </c>
      <c r="H199" s="25"/>
      <c r="I199" s="25"/>
      <c r="J199" s="25"/>
      <c r="K199" s="25"/>
    </row>
    <row r="200" spans="1:11" ht="20.100000000000001" customHeight="1" x14ac:dyDescent="0.25">
      <c r="A200" s="25"/>
      <c r="B200" s="25"/>
      <c r="C200" s="38" t="s">
        <v>1194</v>
      </c>
      <c r="D200" s="39" t="s">
        <v>107</v>
      </c>
      <c r="E200" s="39" t="s">
        <v>291</v>
      </c>
      <c r="F200" s="39" t="s">
        <v>291</v>
      </c>
      <c r="G200" s="39" t="s">
        <v>291</v>
      </c>
      <c r="H200" s="25"/>
      <c r="I200" s="25"/>
      <c r="J200" s="25"/>
      <c r="K200" s="25"/>
    </row>
    <row r="201" spans="1:11" ht="14.1" customHeight="1" x14ac:dyDescent="0.25">
      <c r="A201" s="25"/>
      <c r="B201" s="25"/>
      <c r="C201" s="1585" t="s">
        <v>47</v>
      </c>
      <c r="D201" s="1586"/>
      <c r="E201" s="1586"/>
      <c r="F201" s="1586"/>
      <c r="G201" s="1586"/>
      <c r="H201" s="25"/>
      <c r="I201" s="25"/>
      <c r="J201" s="25"/>
      <c r="K201" s="25"/>
    </row>
    <row r="202" spans="1:11" ht="14.1" customHeight="1" x14ac:dyDescent="0.25">
      <c r="A202" s="25"/>
      <c r="B202" s="25"/>
      <c r="C202" s="29" t="s">
        <v>1133</v>
      </c>
      <c r="D202" s="1585" t="s">
        <v>1134</v>
      </c>
      <c r="E202" s="1586"/>
      <c r="F202" s="1586"/>
      <c r="G202" s="1586"/>
      <c r="H202" s="25"/>
      <c r="I202" s="25"/>
      <c r="J202" s="25"/>
      <c r="K202" s="25"/>
    </row>
    <row r="203" spans="1:11" ht="18" customHeight="1" x14ac:dyDescent="0.25">
      <c r="A203" s="25"/>
      <c r="B203" s="25"/>
      <c r="C203" s="30" t="s">
        <v>50</v>
      </c>
      <c r="D203" s="1575" t="s">
        <v>1195</v>
      </c>
      <c r="E203" s="1576"/>
      <c r="F203" s="1576"/>
      <c r="G203" s="1576"/>
      <c r="H203" s="25"/>
      <c r="I203" s="25"/>
      <c r="J203" s="25"/>
      <c r="K203" s="25"/>
    </row>
    <row r="204" spans="1:11" ht="18" customHeight="1" x14ac:dyDescent="0.25">
      <c r="A204" s="25"/>
      <c r="B204" s="25"/>
      <c r="C204" s="31" t="s">
        <v>52</v>
      </c>
      <c r="D204" s="1587" t="s">
        <v>1196</v>
      </c>
      <c r="E204" s="1588"/>
      <c r="F204" s="1588"/>
      <c r="G204" s="1588"/>
      <c r="H204" s="25"/>
      <c r="I204" s="25"/>
      <c r="J204" s="25"/>
      <c r="K204" s="25"/>
    </row>
    <row r="205" spans="1:11" ht="18" customHeight="1" x14ac:dyDescent="0.25">
      <c r="A205" s="25"/>
      <c r="B205" s="25"/>
      <c r="C205" s="31" t="s">
        <v>54</v>
      </c>
      <c r="D205" s="1587" t="s">
        <v>1197</v>
      </c>
      <c r="E205" s="1588"/>
      <c r="F205" s="1588"/>
      <c r="G205" s="1588"/>
      <c r="H205" s="25"/>
      <c r="I205" s="25"/>
      <c r="J205" s="25"/>
      <c r="K205" s="25"/>
    </row>
    <row r="206" spans="1:11" ht="15" customHeight="1" x14ac:dyDescent="0.25">
      <c r="A206" s="25"/>
      <c r="B206" s="25"/>
      <c r="C206" s="32"/>
      <c r="D206" s="33">
        <v>2023</v>
      </c>
      <c r="E206" s="33">
        <v>2024</v>
      </c>
      <c r="F206" s="33">
        <v>2025</v>
      </c>
      <c r="G206" s="33">
        <v>2026</v>
      </c>
      <c r="H206" s="25"/>
      <c r="I206" s="25"/>
      <c r="J206" s="25"/>
      <c r="K206" s="25"/>
    </row>
    <row r="207" spans="1:11" ht="15" customHeight="1" x14ac:dyDescent="0.25">
      <c r="A207" s="25"/>
      <c r="B207" s="25"/>
      <c r="C207" s="34"/>
      <c r="D207" s="35" t="s">
        <v>17</v>
      </c>
      <c r="E207" s="35" t="s">
        <v>18</v>
      </c>
      <c r="F207" s="35" t="s">
        <v>18</v>
      </c>
      <c r="G207" s="35" t="s">
        <v>18</v>
      </c>
      <c r="H207" s="25"/>
      <c r="I207" s="25"/>
      <c r="J207" s="25"/>
      <c r="K207" s="25"/>
    </row>
    <row r="208" spans="1:11" ht="14.1" customHeight="1" x14ac:dyDescent="0.25">
      <c r="A208" s="25"/>
      <c r="B208" s="25"/>
      <c r="C208" s="38" t="s">
        <v>56</v>
      </c>
      <c r="D208" s="39" t="s">
        <v>272</v>
      </c>
      <c r="E208" s="39" t="s">
        <v>310</v>
      </c>
      <c r="F208" s="39" t="s">
        <v>1198</v>
      </c>
      <c r="G208" s="39" t="s">
        <v>1199</v>
      </c>
      <c r="H208" s="25"/>
      <c r="I208" s="25"/>
      <c r="J208" s="25"/>
      <c r="K208" s="25"/>
    </row>
    <row r="209" spans="1:11" ht="14.1" customHeight="1" x14ac:dyDescent="0.25">
      <c r="A209" s="25"/>
      <c r="B209" s="25"/>
      <c r="C209" s="38" t="s">
        <v>59</v>
      </c>
      <c r="D209" s="39" t="s">
        <v>1200</v>
      </c>
      <c r="E209" s="39" t="s">
        <v>1201</v>
      </c>
      <c r="F209" s="39" t="s">
        <v>1202</v>
      </c>
      <c r="G209" s="39" t="s">
        <v>1203</v>
      </c>
      <c r="H209" s="25"/>
      <c r="I209" s="25"/>
      <c r="J209" s="25"/>
      <c r="K209" s="25"/>
    </row>
    <row r="210" spans="1:11" ht="14.1" customHeight="1" x14ac:dyDescent="0.25">
      <c r="A210" s="25"/>
      <c r="B210" s="25"/>
      <c r="C210" s="38" t="s">
        <v>63</v>
      </c>
      <c r="D210" s="39" t="s">
        <v>1204</v>
      </c>
      <c r="E210" s="39" t="s">
        <v>1205</v>
      </c>
      <c r="F210" s="39" t="s">
        <v>1206</v>
      </c>
      <c r="G210" s="39" t="s">
        <v>1207</v>
      </c>
      <c r="H210" s="25"/>
      <c r="I210" s="25"/>
      <c r="J210" s="25"/>
      <c r="K210" s="25"/>
    </row>
    <row r="211" spans="1:11" ht="14.1" customHeight="1" x14ac:dyDescent="0.25">
      <c r="A211" s="25"/>
      <c r="B211" s="25"/>
      <c r="C211" s="38" t="s">
        <v>68</v>
      </c>
      <c r="D211" s="39" t="s">
        <v>69</v>
      </c>
      <c r="E211" s="39" t="s">
        <v>915</v>
      </c>
      <c r="F211" s="39" t="s">
        <v>627</v>
      </c>
      <c r="G211" s="39" t="s">
        <v>152</v>
      </c>
      <c r="H211" s="25"/>
      <c r="I211" s="25"/>
      <c r="J211" s="25"/>
      <c r="K211" s="25"/>
    </row>
    <row r="212" spans="1:11" ht="14.1" customHeight="1" x14ac:dyDescent="0.25">
      <c r="A212" s="25"/>
      <c r="B212" s="25"/>
      <c r="C212" s="38" t="s">
        <v>73</v>
      </c>
      <c r="D212" s="39" t="s">
        <v>69</v>
      </c>
      <c r="E212" s="39" t="s">
        <v>1208</v>
      </c>
      <c r="F212" s="39" t="s">
        <v>627</v>
      </c>
      <c r="G212" s="39" t="s">
        <v>152</v>
      </c>
      <c r="H212" s="25"/>
      <c r="I212" s="25"/>
      <c r="J212" s="25"/>
      <c r="K212" s="25"/>
    </row>
    <row r="213" spans="1:11" ht="14.1" customHeight="1" x14ac:dyDescent="0.25">
      <c r="A213" s="25"/>
      <c r="B213" s="25"/>
      <c r="C213" s="38" t="s">
        <v>77</v>
      </c>
      <c r="D213" s="39" t="s">
        <v>69</v>
      </c>
      <c r="E213" s="39" t="s">
        <v>1209</v>
      </c>
      <c r="F213" s="39" t="s">
        <v>75</v>
      </c>
      <c r="G213" s="39" t="s">
        <v>75</v>
      </c>
      <c r="H213" s="25"/>
      <c r="I213" s="25"/>
      <c r="J213" s="25"/>
      <c r="K213" s="25"/>
    </row>
    <row r="214" spans="1:11" ht="14.1" customHeight="1" x14ac:dyDescent="0.25">
      <c r="A214" s="25"/>
      <c r="B214" s="25"/>
      <c r="C214" s="1589" t="s">
        <v>81</v>
      </c>
      <c r="D214" s="1590"/>
      <c r="E214" s="1590"/>
      <c r="F214" s="1590"/>
      <c r="G214" s="1590"/>
      <c r="H214" s="25"/>
      <c r="I214" s="25"/>
      <c r="J214" s="25"/>
      <c r="K214" s="25"/>
    </row>
    <row r="215" spans="1:11" ht="14.1" customHeight="1" x14ac:dyDescent="0.25">
      <c r="A215" s="25"/>
      <c r="B215" s="25"/>
      <c r="C215" s="32"/>
      <c r="D215" s="33">
        <v>2023</v>
      </c>
      <c r="E215" s="33">
        <v>2024</v>
      </c>
      <c r="F215" s="33">
        <v>2025</v>
      </c>
      <c r="G215" s="33">
        <v>2026</v>
      </c>
      <c r="H215" s="25"/>
      <c r="I215" s="25"/>
      <c r="J215" s="25"/>
      <c r="K215" s="25"/>
    </row>
    <row r="216" spans="1:11" ht="14.1" customHeight="1" x14ac:dyDescent="0.25">
      <c r="A216" s="25"/>
      <c r="B216" s="25"/>
      <c r="C216" s="34"/>
      <c r="D216" s="35" t="s">
        <v>17</v>
      </c>
      <c r="E216" s="35" t="s">
        <v>18</v>
      </c>
      <c r="F216" s="35" t="s">
        <v>18</v>
      </c>
      <c r="G216" s="35" t="s">
        <v>18</v>
      </c>
      <c r="H216" s="25"/>
      <c r="I216" s="25"/>
      <c r="J216" s="25"/>
      <c r="K216" s="25"/>
    </row>
    <row r="217" spans="1:11" ht="14.1" customHeight="1" x14ac:dyDescent="0.25">
      <c r="A217" s="25"/>
      <c r="B217" s="25"/>
      <c r="C217" s="40" t="s">
        <v>82</v>
      </c>
      <c r="D217" s="41">
        <v>0</v>
      </c>
      <c r="E217" s="41">
        <v>0</v>
      </c>
      <c r="F217" s="41">
        <v>0</v>
      </c>
      <c r="G217" s="41">
        <v>0</v>
      </c>
      <c r="H217" s="25"/>
      <c r="I217" s="25"/>
      <c r="J217" s="25"/>
      <c r="K217" s="25"/>
    </row>
    <row r="218" spans="1:11" ht="14.1" customHeight="1" x14ac:dyDescent="0.25">
      <c r="A218" s="25"/>
      <c r="B218" s="25"/>
      <c r="C218" s="40" t="s">
        <v>83</v>
      </c>
      <c r="D218" s="41">
        <v>0</v>
      </c>
      <c r="E218" s="41">
        <v>0</v>
      </c>
      <c r="F218" s="41">
        <v>0</v>
      </c>
      <c r="G218" s="41">
        <v>0</v>
      </c>
      <c r="H218" s="25"/>
      <c r="I218" s="25"/>
      <c r="J218" s="25"/>
      <c r="K218" s="25"/>
    </row>
    <row r="219" spans="1:11" ht="14.1" customHeight="1" x14ac:dyDescent="0.25">
      <c r="A219" s="25"/>
      <c r="B219" s="25"/>
      <c r="C219" s="40" t="s">
        <v>84</v>
      </c>
      <c r="D219" s="41">
        <v>0</v>
      </c>
      <c r="E219" s="41">
        <v>0</v>
      </c>
      <c r="F219" s="41">
        <v>0</v>
      </c>
      <c r="G219" s="41">
        <v>0</v>
      </c>
      <c r="H219" s="25"/>
      <c r="I219" s="25"/>
      <c r="J219" s="25"/>
      <c r="K219" s="25"/>
    </row>
    <row r="220" spans="1:11" ht="14.1" customHeight="1" x14ac:dyDescent="0.25">
      <c r="A220" s="25"/>
      <c r="B220" s="25"/>
      <c r="C220" s="40" t="s">
        <v>85</v>
      </c>
      <c r="D220" s="41">
        <v>0</v>
      </c>
      <c r="E220" s="41">
        <v>0</v>
      </c>
      <c r="F220" s="41">
        <v>0</v>
      </c>
      <c r="G220" s="41">
        <v>0</v>
      </c>
      <c r="H220" s="25"/>
      <c r="I220" s="25"/>
      <c r="J220" s="25"/>
      <c r="K220" s="25"/>
    </row>
    <row r="221" spans="1:11" ht="14.1" customHeight="1" x14ac:dyDescent="0.25">
      <c r="A221" s="25"/>
      <c r="B221" s="25"/>
      <c r="C221" s="40" t="s">
        <v>83</v>
      </c>
      <c r="D221" s="41">
        <v>0</v>
      </c>
      <c r="E221" s="41">
        <v>0</v>
      </c>
      <c r="F221" s="41">
        <v>0</v>
      </c>
      <c r="G221" s="41">
        <v>0</v>
      </c>
      <c r="H221" s="25"/>
      <c r="I221" s="25"/>
      <c r="J221" s="25"/>
      <c r="K221" s="25"/>
    </row>
    <row r="222" spans="1:11" ht="14.1" customHeight="1" x14ac:dyDescent="0.25">
      <c r="A222" s="25"/>
      <c r="B222" s="25"/>
      <c r="C222" s="40" t="s">
        <v>84</v>
      </c>
      <c r="D222" s="41">
        <v>0</v>
      </c>
      <c r="E222" s="41">
        <v>0</v>
      </c>
      <c r="F222" s="41">
        <v>0</v>
      </c>
      <c r="G222" s="41">
        <v>0</v>
      </c>
      <c r="H222" s="25"/>
      <c r="I222" s="25"/>
      <c r="J222" s="25"/>
      <c r="K222" s="25"/>
    </row>
    <row r="223" spans="1:11" ht="14.1" customHeight="1" x14ac:dyDescent="0.25">
      <c r="A223" s="25"/>
      <c r="B223" s="25"/>
      <c r="C223" s="40" t="s">
        <v>86</v>
      </c>
      <c r="D223" s="41">
        <v>0</v>
      </c>
      <c r="E223" s="41">
        <v>25213900</v>
      </c>
      <c r="F223" s="41">
        <v>26895402</v>
      </c>
      <c r="G223" s="41">
        <v>28575500</v>
      </c>
      <c r="H223" s="25"/>
      <c r="I223" s="25"/>
      <c r="J223" s="25"/>
      <c r="K223" s="25"/>
    </row>
    <row r="224" spans="1:11" ht="14.1" customHeight="1" x14ac:dyDescent="0.25">
      <c r="A224" s="25"/>
      <c r="B224" s="25"/>
      <c r="C224" s="40" t="s">
        <v>83</v>
      </c>
      <c r="D224" s="41">
        <v>0</v>
      </c>
      <c r="E224" s="41">
        <v>25213900</v>
      </c>
      <c r="F224" s="41">
        <v>26895402</v>
      </c>
      <c r="G224" s="41">
        <v>28575500</v>
      </c>
      <c r="H224" s="25"/>
      <c r="I224" s="25"/>
      <c r="J224" s="25"/>
      <c r="K224" s="25"/>
    </row>
    <row r="225" spans="1:11" ht="14.1" customHeight="1" x14ac:dyDescent="0.25">
      <c r="A225" s="25"/>
      <c r="B225" s="25"/>
      <c r="C225" s="40" t="s">
        <v>84</v>
      </c>
      <c r="D225" s="41">
        <v>0</v>
      </c>
      <c r="E225" s="41">
        <v>0</v>
      </c>
      <c r="F225" s="41">
        <v>0</v>
      </c>
      <c r="G225" s="41">
        <v>0</v>
      </c>
      <c r="H225" s="25"/>
      <c r="I225" s="25"/>
      <c r="J225" s="25"/>
      <c r="K225" s="25"/>
    </row>
    <row r="226" spans="1:11" ht="14.1" customHeight="1" x14ac:dyDescent="0.25">
      <c r="A226" s="25"/>
      <c r="B226" s="25"/>
      <c r="C226" s="40" t="s">
        <v>87</v>
      </c>
      <c r="D226" s="41">
        <v>0</v>
      </c>
      <c r="E226" s="41">
        <v>0</v>
      </c>
      <c r="F226" s="41">
        <v>0</v>
      </c>
      <c r="G226" s="41">
        <v>0</v>
      </c>
      <c r="H226" s="25"/>
      <c r="I226" s="25"/>
      <c r="J226" s="25"/>
      <c r="K226" s="25"/>
    </row>
    <row r="227" spans="1:11" ht="14.1" customHeight="1" x14ac:dyDescent="0.25">
      <c r="A227" s="25"/>
      <c r="B227" s="25"/>
      <c r="C227" s="40" t="s">
        <v>83</v>
      </c>
      <c r="D227" s="41">
        <v>0</v>
      </c>
      <c r="E227" s="41">
        <v>0</v>
      </c>
      <c r="F227" s="41">
        <v>0</v>
      </c>
      <c r="G227" s="41">
        <v>0</v>
      </c>
      <c r="H227" s="25"/>
      <c r="I227" s="25"/>
      <c r="J227" s="25"/>
      <c r="K227" s="25"/>
    </row>
    <row r="228" spans="1:11" ht="14.1" customHeight="1" x14ac:dyDescent="0.25">
      <c r="A228" s="25"/>
      <c r="B228" s="25"/>
      <c r="C228" s="40" t="s">
        <v>84</v>
      </c>
      <c r="D228" s="41">
        <v>0</v>
      </c>
      <c r="E228" s="41">
        <v>0</v>
      </c>
      <c r="F228" s="41">
        <v>0</v>
      </c>
      <c r="G228" s="41">
        <v>0</v>
      </c>
      <c r="H228" s="25"/>
      <c r="I228" s="25"/>
      <c r="J228" s="25"/>
      <c r="K228" s="25"/>
    </row>
    <row r="229" spans="1:11" ht="14.1" customHeight="1" x14ac:dyDescent="0.25">
      <c r="A229" s="25"/>
      <c r="B229" s="25"/>
      <c r="C229" s="40" t="s">
        <v>88</v>
      </c>
      <c r="D229" s="41">
        <v>0</v>
      </c>
      <c r="E229" s="41">
        <v>0</v>
      </c>
      <c r="F229" s="41">
        <v>0</v>
      </c>
      <c r="G229" s="41">
        <v>0</v>
      </c>
      <c r="H229" s="25"/>
      <c r="I229" s="25"/>
      <c r="J229" s="25"/>
      <c r="K229" s="25"/>
    </row>
    <row r="230" spans="1:11" ht="14.1" customHeight="1" x14ac:dyDescent="0.25">
      <c r="A230" s="25"/>
      <c r="B230" s="25"/>
      <c r="C230" s="40" t="s">
        <v>83</v>
      </c>
      <c r="D230" s="41">
        <v>0</v>
      </c>
      <c r="E230" s="41">
        <v>0</v>
      </c>
      <c r="F230" s="41">
        <v>0</v>
      </c>
      <c r="G230" s="41">
        <v>0</v>
      </c>
      <c r="H230" s="25"/>
      <c r="I230" s="25"/>
      <c r="J230" s="25"/>
      <c r="K230" s="25"/>
    </row>
    <row r="231" spans="1:11" ht="14.1" customHeight="1" x14ac:dyDescent="0.25">
      <c r="A231" s="25"/>
      <c r="B231" s="25"/>
      <c r="C231" s="40" t="s">
        <v>84</v>
      </c>
      <c r="D231" s="41">
        <v>0</v>
      </c>
      <c r="E231" s="41">
        <v>0</v>
      </c>
      <c r="F231" s="41">
        <v>0</v>
      </c>
      <c r="G231" s="41">
        <v>0</v>
      </c>
      <c r="H231" s="25"/>
      <c r="I231" s="25"/>
      <c r="J231" s="25"/>
      <c r="K231" s="25"/>
    </row>
    <row r="232" spans="1:11" ht="14.1" customHeight="1" x14ac:dyDescent="0.25">
      <c r="A232" s="25"/>
      <c r="B232" s="25"/>
      <c r="C232" s="40" t="s">
        <v>89</v>
      </c>
      <c r="D232" s="41">
        <v>0</v>
      </c>
      <c r="E232" s="41">
        <v>0</v>
      </c>
      <c r="F232" s="41">
        <v>0</v>
      </c>
      <c r="G232" s="41">
        <v>0</v>
      </c>
      <c r="H232" s="25"/>
      <c r="I232" s="25"/>
      <c r="J232" s="25"/>
      <c r="K232" s="25"/>
    </row>
    <row r="233" spans="1:11" ht="14.1" customHeight="1" x14ac:dyDescent="0.25">
      <c r="A233" s="25"/>
      <c r="B233" s="25"/>
      <c r="C233" s="40" t="s">
        <v>83</v>
      </c>
      <c r="D233" s="41">
        <v>0</v>
      </c>
      <c r="E233" s="41">
        <v>0</v>
      </c>
      <c r="F233" s="41">
        <v>0</v>
      </c>
      <c r="G233" s="41">
        <v>0</v>
      </c>
      <c r="H233" s="25"/>
      <c r="I233" s="25"/>
      <c r="J233" s="25"/>
      <c r="K233" s="25"/>
    </row>
    <row r="234" spans="1:11" ht="14.1" customHeight="1" x14ac:dyDescent="0.25">
      <c r="A234" s="25"/>
      <c r="B234" s="25"/>
      <c r="C234" s="40" t="s">
        <v>84</v>
      </c>
      <c r="D234" s="41">
        <v>0</v>
      </c>
      <c r="E234" s="41">
        <v>0</v>
      </c>
      <c r="F234" s="41">
        <v>0</v>
      </c>
      <c r="G234" s="41">
        <v>0</v>
      </c>
      <c r="H234" s="25"/>
      <c r="I234" s="25"/>
      <c r="J234" s="25"/>
      <c r="K234" s="25"/>
    </row>
    <row r="235" spans="1:11" ht="14.1" customHeight="1" x14ac:dyDescent="0.25">
      <c r="A235" s="25"/>
      <c r="B235" s="25"/>
      <c r="C235" s="40" t="s">
        <v>90</v>
      </c>
      <c r="D235" s="41">
        <v>0</v>
      </c>
      <c r="E235" s="41">
        <v>0</v>
      </c>
      <c r="F235" s="41">
        <v>0</v>
      </c>
      <c r="G235" s="41">
        <v>0</v>
      </c>
      <c r="H235" s="25"/>
      <c r="I235" s="25"/>
      <c r="J235" s="25"/>
      <c r="K235" s="25"/>
    </row>
    <row r="236" spans="1:11" ht="14.1" customHeight="1" x14ac:dyDescent="0.25">
      <c r="A236" s="25"/>
      <c r="B236" s="25"/>
      <c r="C236" s="40" t="s">
        <v>83</v>
      </c>
      <c r="D236" s="41">
        <v>0</v>
      </c>
      <c r="E236" s="41">
        <v>0</v>
      </c>
      <c r="F236" s="41">
        <v>0</v>
      </c>
      <c r="G236" s="41">
        <v>0</v>
      </c>
      <c r="H236" s="25"/>
      <c r="I236" s="25"/>
      <c r="J236" s="25"/>
      <c r="K236" s="25"/>
    </row>
    <row r="237" spans="1:11" ht="14.1" customHeight="1" x14ac:dyDescent="0.25">
      <c r="A237" s="25"/>
      <c r="B237" s="25"/>
      <c r="C237" s="40" t="s">
        <v>84</v>
      </c>
      <c r="D237" s="41">
        <v>0</v>
      </c>
      <c r="E237" s="41">
        <v>0</v>
      </c>
      <c r="F237" s="41">
        <v>0</v>
      </c>
      <c r="G237" s="41">
        <v>0</v>
      </c>
      <c r="H237" s="25"/>
      <c r="I237" s="25"/>
      <c r="J237" s="25"/>
      <c r="K237" s="25"/>
    </row>
    <row r="238" spans="1:11" ht="14.1" customHeight="1" x14ac:dyDescent="0.25">
      <c r="A238" s="25"/>
      <c r="B238" s="25"/>
      <c r="C238" s="40" t="s">
        <v>91</v>
      </c>
      <c r="D238" s="41">
        <v>0</v>
      </c>
      <c r="E238" s="41">
        <v>0</v>
      </c>
      <c r="F238" s="41">
        <v>0</v>
      </c>
      <c r="G238" s="41">
        <v>0</v>
      </c>
      <c r="H238" s="25"/>
      <c r="I238" s="25"/>
      <c r="J238" s="25"/>
      <c r="K238" s="25"/>
    </row>
    <row r="239" spans="1:11" ht="14.1" customHeight="1" x14ac:dyDescent="0.25">
      <c r="A239" s="25"/>
      <c r="B239" s="25"/>
      <c r="C239" s="40" t="s">
        <v>83</v>
      </c>
      <c r="D239" s="41">
        <v>0</v>
      </c>
      <c r="E239" s="41">
        <v>0</v>
      </c>
      <c r="F239" s="41">
        <v>0</v>
      </c>
      <c r="G239" s="41">
        <v>0</v>
      </c>
      <c r="H239" s="25"/>
      <c r="I239" s="25"/>
      <c r="J239" s="25"/>
      <c r="K239" s="25"/>
    </row>
    <row r="240" spans="1:11" ht="14.1" customHeight="1" x14ac:dyDescent="0.25">
      <c r="A240" s="25"/>
      <c r="B240" s="25"/>
      <c r="C240" s="40" t="s">
        <v>92</v>
      </c>
      <c r="D240" s="41">
        <v>0</v>
      </c>
      <c r="E240" s="41">
        <v>0</v>
      </c>
      <c r="F240" s="41">
        <v>0</v>
      </c>
      <c r="G240" s="41">
        <v>0</v>
      </c>
      <c r="H240" s="25"/>
      <c r="I240" s="25"/>
      <c r="J240" s="25"/>
      <c r="K240" s="25"/>
    </row>
    <row r="241" spans="1:11" ht="14.1" customHeight="1" x14ac:dyDescent="0.25">
      <c r="A241" s="25"/>
      <c r="B241" s="25"/>
      <c r="C241" s="40" t="s">
        <v>93</v>
      </c>
      <c r="D241" s="41">
        <v>0</v>
      </c>
      <c r="E241" s="41">
        <v>0</v>
      </c>
      <c r="F241" s="41">
        <v>0</v>
      </c>
      <c r="G241" s="41">
        <v>0</v>
      </c>
      <c r="H241" s="25"/>
      <c r="I241" s="25"/>
      <c r="J241" s="25"/>
      <c r="K241" s="25"/>
    </row>
    <row r="242" spans="1:11" ht="14.1" customHeight="1" x14ac:dyDescent="0.25">
      <c r="A242" s="25"/>
      <c r="B242" s="25"/>
      <c r="C242" s="40" t="s">
        <v>94</v>
      </c>
      <c r="D242" s="41">
        <v>0</v>
      </c>
      <c r="E242" s="41">
        <v>0</v>
      </c>
      <c r="F242" s="41">
        <v>0</v>
      </c>
      <c r="G242" s="41">
        <v>0</v>
      </c>
      <c r="H242" s="25"/>
      <c r="I242" s="25"/>
      <c r="J242" s="25"/>
      <c r="K242" s="25"/>
    </row>
    <row r="243" spans="1:11" ht="14.1" customHeight="1" x14ac:dyDescent="0.25">
      <c r="A243" s="25"/>
      <c r="B243" s="25"/>
      <c r="C243" s="40" t="s">
        <v>95</v>
      </c>
      <c r="D243" s="41">
        <v>0</v>
      </c>
      <c r="E243" s="41">
        <v>0</v>
      </c>
      <c r="F243" s="41">
        <v>0</v>
      </c>
      <c r="G243" s="41">
        <v>0</v>
      </c>
      <c r="H243" s="25"/>
      <c r="I243" s="25"/>
      <c r="J243" s="25"/>
      <c r="K243" s="25"/>
    </row>
    <row r="244" spans="1:11" ht="14.1" customHeight="1" x14ac:dyDescent="0.25">
      <c r="A244" s="25"/>
      <c r="B244" s="25"/>
      <c r="C244" s="40" t="s">
        <v>96</v>
      </c>
      <c r="D244" s="41">
        <v>0</v>
      </c>
      <c r="E244" s="41">
        <v>0</v>
      </c>
      <c r="F244" s="41">
        <v>0</v>
      </c>
      <c r="G244" s="41">
        <v>0</v>
      </c>
      <c r="H244" s="25"/>
      <c r="I244" s="25"/>
      <c r="J244" s="25"/>
      <c r="K244" s="25"/>
    </row>
    <row r="245" spans="1:11" ht="14.1" customHeight="1" x14ac:dyDescent="0.25">
      <c r="A245" s="25"/>
      <c r="B245" s="25"/>
      <c r="C245" s="40" t="s">
        <v>83</v>
      </c>
      <c r="D245" s="41">
        <v>0</v>
      </c>
      <c r="E245" s="41">
        <v>0</v>
      </c>
      <c r="F245" s="41">
        <v>0</v>
      </c>
      <c r="G245" s="41">
        <v>0</v>
      </c>
      <c r="H245" s="25"/>
      <c r="I245" s="25"/>
      <c r="J245" s="25"/>
      <c r="K245" s="25"/>
    </row>
    <row r="246" spans="1:11" ht="14.1" customHeight="1" x14ac:dyDescent="0.25">
      <c r="A246" s="25"/>
      <c r="B246" s="25"/>
      <c r="C246" s="40" t="s">
        <v>92</v>
      </c>
      <c r="D246" s="41">
        <v>0</v>
      </c>
      <c r="E246" s="41">
        <v>0</v>
      </c>
      <c r="F246" s="41">
        <v>0</v>
      </c>
      <c r="G246" s="41">
        <v>0</v>
      </c>
      <c r="H246" s="25"/>
      <c r="I246" s="25"/>
      <c r="J246" s="25"/>
      <c r="K246" s="25"/>
    </row>
    <row r="247" spans="1:11" ht="14.1" customHeight="1" x14ac:dyDescent="0.25">
      <c r="A247" s="25"/>
      <c r="B247" s="25"/>
      <c r="C247" s="40" t="s">
        <v>93</v>
      </c>
      <c r="D247" s="41">
        <v>0</v>
      </c>
      <c r="E247" s="41">
        <v>0</v>
      </c>
      <c r="F247" s="41">
        <v>0</v>
      </c>
      <c r="G247" s="41">
        <v>0</v>
      </c>
      <c r="H247" s="25"/>
      <c r="I247" s="25"/>
      <c r="J247" s="25"/>
      <c r="K247" s="25"/>
    </row>
    <row r="248" spans="1:11" ht="14.1" customHeight="1" x14ac:dyDescent="0.25">
      <c r="A248" s="25"/>
      <c r="B248" s="25"/>
      <c r="C248" s="40" t="s">
        <v>94</v>
      </c>
      <c r="D248" s="41">
        <v>0</v>
      </c>
      <c r="E248" s="41">
        <v>0</v>
      </c>
      <c r="F248" s="41">
        <v>0</v>
      </c>
      <c r="G248" s="41">
        <v>0</v>
      </c>
      <c r="H248" s="25"/>
      <c r="I248" s="25"/>
      <c r="J248" s="25"/>
      <c r="K248" s="25"/>
    </row>
    <row r="249" spans="1:11" ht="14.1" customHeight="1" x14ac:dyDescent="0.25">
      <c r="A249" s="25"/>
      <c r="B249" s="25"/>
      <c r="C249" s="40" t="s">
        <v>95</v>
      </c>
      <c r="D249" s="41">
        <v>0</v>
      </c>
      <c r="E249" s="41">
        <v>0</v>
      </c>
      <c r="F249" s="41">
        <v>0</v>
      </c>
      <c r="G249" s="41">
        <v>0</v>
      </c>
      <c r="H249" s="25"/>
      <c r="I249" s="25"/>
      <c r="J249" s="25"/>
      <c r="K249" s="25"/>
    </row>
    <row r="250" spans="1:11" ht="14.1" customHeight="1" x14ac:dyDescent="0.25">
      <c r="A250" s="25"/>
      <c r="B250" s="25"/>
      <c r="C250" s="40" t="s">
        <v>97</v>
      </c>
      <c r="D250" s="41">
        <v>0</v>
      </c>
      <c r="E250" s="41">
        <v>0</v>
      </c>
      <c r="F250" s="41">
        <v>0</v>
      </c>
      <c r="G250" s="41">
        <v>0</v>
      </c>
      <c r="H250" s="25"/>
      <c r="I250" s="25"/>
      <c r="J250" s="25"/>
      <c r="K250" s="25"/>
    </row>
    <row r="251" spans="1:11" ht="14.1" customHeight="1" x14ac:dyDescent="0.25">
      <c r="A251" s="25"/>
      <c r="B251" s="25"/>
      <c r="C251" s="40" t="s">
        <v>83</v>
      </c>
      <c r="D251" s="41">
        <v>0</v>
      </c>
      <c r="E251" s="41">
        <v>0</v>
      </c>
      <c r="F251" s="41">
        <v>0</v>
      </c>
      <c r="G251" s="41">
        <v>0</v>
      </c>
      <c r="H251" s="25"/>
      <c r="I251" s="25"/>
      <c r="J251" s="25"/>
      <c r="K251" s="25"/>
    </row>
    <row r="252" spans="1:11" ht="14.1" customHeight="1" x14ac:dyDescent="0.25">
      <c r="A252" s="25"/>
      <c r="B252" s="25"/>
      <c r="C252" s="40" t="s">
        <v>92</v>
      </c>
      <c r="D252" s="41">
        <v>0</v>
      </c>
      <c r="E252" s="41">
        <v>0</v>
      </c>
      <c r="F252" s="41">
        <v>0</v>
      </c>
      <c r="G252" s="41">
        <v>0</v>
      </c>
      <c r="H252" s="25"/>
      <c r="I252" s="25"/>
      <c r="J252" s="25"/>
      <c r="K252" s="25"/>
    </row>
    <row r="253" spans="1:11" ht="14.1" customHeight="1" x14ac:dyDescent="0.25">
      <c r="A253" s="25"/>
      <c r="B253" s="25"/>
      <c r="C253" s="40" t="s">
        <v>93</v>
      </c>
      <c r="D253" s="41">
        <v>0</v>
      </c>
      <c r="E253" s="41">
        <v>0</v>
      </c>
      <c r="F253" s="41">
        <v>0</v>
      </c>
      <c r="G253" s="41">
        <v>0</v>
      </c>
      <c r="H253" s="25"/>
      <c r="I253" s="25"/>
      <c r="J253" s="25"/>
      <c r="K253" s="25"/>
    </row>
    <row r="254" spans="1:11" ht="14.1" customHeight="1" x14ac:dyDescent="0.25">
      <c r="A254" s="25"/>
      <c r="B254" s="25"/>
      <c r="C254" s="40" t="s">
        <v>94</v>
      </c>
      <c r="D254" s="41">
        <v>0</v>
      </c>
      <c r="E254" s="41">
        <v>0</v>
      </c>
      <c r="F254" s="41">
        <v>0</v>
      </c>
      <c r="G254" s="41">
        <v>0</v>
      </c>
      <c r="H254" s="25"/>
      <c r="I254" s="25"/>
      <c r="J254" s="25"/>
      <c r="K254" s="25"/>
    </row>
    <row r="255" spans="1:11" ht="14.1" customHeight="1" x14ac:dyDescent="0.25">
      <c r="A255" s="25"/>
      <c r="B255" s="25"/>
      <c r="C255" s="40" t="s">
        <v>95</v>
      </c>
      <c r="D255" s="41">
        <v>0</v>
      </c>
      <c r="E255" s="41">
        <v>0</v>
      </c>
      <c r="F255" s="41">
        <v>0</v>
      </c>
      <c r="G255" s="41">
        <v>0</v>
      </c>
      <c r="H255" s="25"/>
      <c r="I255" s="25"/>
      <c r="J255" s="25"/>
      <c r="K255" s="25"/>
    </row>
    <row r="256" spans="1:11" ht="14.1" customHeight="1" x14ac:dyDescent="0.25">
      <c r="A256" s="25"/>
      <c r="B256" s="25"/>
      <c r="C256" s="40" t="s">
        <v>98</v>
      </c>
      <c r="D256" s="41">
        <v>0</v>
      </c>
      <c r="E256" s="41">
        <v>0</v>
      </c>
      <c r="F256" s="41">
        <v>0</v>
      </c>
      <c r="G256" s="41">
        <v>0</v>
      </c>
      <c r="H256" s="25"/>
      <c r="I256" s="25"/>
      <c r="J256" s="25"/>
      <c r="K256" s="25"/>
    </row>
    <row r="257" spans="1:11" ht="14.1" customHeight="1" x14ac:dyDescent="0.25">
      <c r="A257" s="25"/>
      <c r="B257" s="25"/>
      <c r="C257" s="40" t="s">
        <v>99</v>
      </c>
      <c r="D257" s="41">
        <v>0</v>
      </c>
      <c r="E257" s="41">
        <v>0</v>
      </c>
      <c r="F257" s="41">
        <v>0</v>
      </c>
      <c r="G257" s="41">
        <v>0</v>
      </c>
      <c r="H257" s="25"/>
      <c r="I257" s="25"/>
      <c r="J257" s="25"/>
      <c r="K257" s="25"/>
    </row>
    <row r="258" spans="1:11" ht="14.1" customHeight="1" x14ac:dyDescent="0.25">
      <c r="A258" s="25"/>
      <c r="B258" s="25"/>
      <c r="C258" s="36" t="s">
        <v>100</v>
      </c>
      <c r="D258" s="41">
        <v>0</v>
      </c>
      <c r="E258" s="41">
        <v>25213900</v>
      </c>
      <c r="F258" s="41">
        <v>26895402</v>
      </c>
      <c r="G258" s="41">
        <v>28575500</v>
      </c>
      <c r="H258" s="25"/>
      <c r="I258" s="25"/>
      <c r="J258" s="25"/>
      <c r="K258" s="25"/>
    </row>
    <row r="259" spans="1:11" ht="81" customHeight="1" x14ac:dyDescent="0.25">
      <c r="A259" s="25"/>
      <c r="B259" s="25"/>
      <c r="C259" s="28" t="s">
        <v>24</v>
      </c>
      <c r="D259" s="1583" t="s">
        <v>1210</v>
      </c>
      <c r="E259" s="1584"/>
      <c r="F259" s="1584"/>
      <c r="G259" s="1584"/>
      <c r="H259" s="25"/>
      <c r="I259" s="25"/>
      <c r="J259" s="25"/>
      <c r="K259" s="25"/>
    </row>
    <row r="260" spans="1:11" ht="27.95" customHeight="1" x14ac:dyDescent="0.25">
      <c r="A260" s="25"/>
      <c r="B260" s="25"/>
      <c r="C260" s="38" t="s">
        <v>26</v>
      </c>
      <c r="D260" s="48">
        <v>2023</v>
      </c>
      <c r="E260" s="48">
        <v>2024</v>
      </c>
      <c r="F260" s="48">
        <v>2025</v>
      </c>
      <c r="G260" s="48">
        <v>2026</v>
      </c>
      <c r="H260" s="25"/>
      <c r="I260" s="25"/>
      <c r="J260" s="25"/>
      <c r="K260" s="25"/>
    </row>
    <row r="261" spans="1:11" ht="14.1" customHeight="1" x14ac:dyDescent="0.25">
      <c r="A261" s="25"/>
      <c r="B261" s="25"/>
      <c r="C261" s="49"/>
      <c r="D261" s="50" t="s">
        <v>17</v>
      </c>
      <c r="E261" s="50" t="s">
        <v>18</v>
      </c>
      <c r="F261" s="50" t="s">
        <v>18</v>
      </c>
      <c r="G261" s="50" t="s">
        <v>18</v>
      </c>
      <c r="H261" s="25"/>
      <c r="I261" s="25"/>
      <c r="J261" s="25"/>
      <c r="K261" s="25"/>
    </row>
    <row r="262" spans="1:11" ht="20.100000000000001" customHeight="1" x14ac:dyDescent="0.25">
      <c r="A262" s="25"/>
      <c r="B262" s="25"/>
      <c r="C262" s="38" t="s">
        <v>1211</v>
      </c>
      <c r="D262" s="39" t="s">
        <v>1212</v>
      </c>
      <c r="E262" s="39" t="s">
        <v>291</v>
      </c>
      <c r="F262" s="39" t="s">
        <v>291</v>
      </c>
      <c r="G262" s="39" t="s">
        <v>291</v>
      </c>
      <c r="H262" s="25"/>
      <c r="I262" s="25"/>
      <c r="J262" s="25"/>
      <c r="K262" s="25"/>
    </row>
    <row r="263" spans="1:11" ht="20.100000000000001" customHeight="1" x14ac:dyDescent="0.25">
      <c r="A263" s="25"/>
      <c r="B263" s="25"/>
      <c r="C263" s="38" t="s">
        <v>1213</v>
      </c>
      <c r="D263" s="39" t="s">
        <v>144</v>
      </c>
      <c r="E263" s="39" t="s">
        <v>327</v>
      </c>
      <c r="F263" s="39" t="s">
        <v>327</v>
      </c>
      <c r="G263" s="39" t="s">
        <v>327</v>
      </c>
      <c r="H263" s="25"/>
      <c r="I263" s="25"/>
      <c r="J263" s="25"/>
      <c r="K263" s="25"/>
    </row>
    <row r="264" spans="1:11" ht="14.1" customHeight="1" x14ac:dyDescent="0.25">
      <c r="A264" s="25"/>
      <c r="B264" s="25"/>
      <c r="C264" s="38" t="s">
        <v>1214</v>
      </c>
      <c r="D264" s="39" t="s">
        <v>75</v>
      </c>
      <c r="E264" s="39" t="s">
        <v>184</v>
      </c>
      <c r="F264" s="39" t="s">
        <v>355</v>
      </c>
      <c r="G264" s="39" t="s">
        <v>212</v>
      </c>
      <c r="H264" s="25"/>
      <c r="I264" s="25"/>
      <c r="J264" s="25"/>
      <c r="K264" s="25"/>
    </row>
    <row r="265" spans="1:11" ht="14.1" customHeight="1" x14ac:dyDescent="0.25">
      <c r="A265" s="25"/>
      <c r="B265" s="25"/>
      <c r="C265" s="1585" t="s">
        <v>47</v>
      </c>
      <c r="D265" s="1586"/>
      <c r="E265" s="1586"/>
      <c r="F265" s="1586"/>
      <c r="G265" s="1586"/>
      <c r="H265" s="25"/>
      <c r="I265" s="25"/>
      <c r="J265" s="25"/>
      <c r="K265" s="25"/>
    </row>
    <row r="266" spans="1:11" ht="14.1" customHeight="1" x14ac:dyDescent="0.25">
      <c r="A266" s="25"/>
      <c r="B266" s="25"/>
      <c r="C266" s="29" t="s">
        <v>1133</v>
      </c>
      <c r="D266" s="1585" t="s">
        <v>1134</v>
      </c>
      <c r="E266" s="1586"/>
      <c r="F266" s="1586"/>
      <c r="G266" s="1586"/>
      <c r="H266" s="25"/>
      <c r="I266" s="25"/>
      <c r="J266" s="25"/>
      <c r="K266" s="25"/>
    </row>
    <row r="267" spans="1:11" ht="14.1" customHeight="1" x14ac:dyDescent="0.25">
      <c r="A267" s="25"/>
      <c r="B267" s="25"/>
      <c r="C267" s="30" t="s">
        <v>50</v>
      </c>
      <c r="D267" s="1575" t="s">
        <v>1215</v>
      </c>
      <c r="E267" s="1576"/>
      <c r="F267" s="1576"/>
      <c r="G267" s="1576"/>
      <c r="H267" s="25"/>
      <c r="I267" s="25"/>
      <c r="J267" s="25"/>
      <c r="K267" s="25"/>
    </row>
    <row r="268" spans="1:11" ht="14.1" customHeight="1" x14ac:dyDescent="0.25">
      <c r="A268" s="25"/>
      <c r="B268" s="25"/>
      <c r="C268" s="31" t="s">
        <v>52</v>
      </c>
      <c r="D268" s="1587" t="s">
        <v>1216</v>
      </c>
      <c r="E268" s="1588"/>
      <c r="F268" s="1588"/>
      <c r="G268" s="1588"/>
      <c r="H268" s="25"/>
      <c r="I268" s="25"/>
      <c r="J268" s="25"/>
      <c r="K268" s="25"/>
    </row>
    <row r="269" spans="1:11" ht="14.1" customHeight="1" x14ac:dyDescent="0.25">
      <c r="A269" s="25"/>
      <c r="B269" s="25"/>
      <c r="C269" s="31" t="s">
        <v>54</v>
      </c>
      <c r="D269" s="1587" t="s">
        <v>1217</v>
      </c>
      <c r="E269" s="1588"/>
      <c r="F269" s="1588"/>
      <c r="G269" s="1588"/>
      <c r="H269" s="25"/>
      <c r="I269" s="25"/>
      <c r="J269" s="25"/>
      <c r="K269" s="25"/>
    </row>
    <row r="270" spans="1:11" ht="15" customHeight="1" x14ac:dyDescent="0.25">
      <c r="A270" s="25"/>
      <c r="B270" s="25"/>
      <c r="C270" s="32"/>
      <c r="D270" s="33">
        <v>2023</v>
      </c>
      <c r="E270" s="33">
        <v>2024</v>
      </c>
      <c r="F270" s="33">
        <v>2025</v>
      </c>
      <c r="G270" s="33">
        <v>2026</v>
      </c>
      <c r="H270" s="25"/>
      <c r="I270" s="25"/>
      <c r="J270" s="25"/>
      <c r="K270" s="25"/>
    </row>
    <row r="271" spans="1:11" ht="15" customHeight="1" x14ac:dyDescent="0.25">
      <c r="A271" s="25"/>
      <c r="B271" s="25"/>
      <c r="C271" s="34"/>
      <c r="D271" s="35" t="s">
        <v>17</v>
      </c>
      <c r="E271" s="35" t="s">
        <v>18</v>
      </c>
      <c r="F271" s="35" t="s">
        <v>18</v>
      </c>
      <c r="G271" s="35" t="s">
        <v>18</v>
      </c>
      <c r="H271" s="25"/>
      <c r="I271" s="25"/>
      <c r="J271" s="25"/>
      <c r="K271" s="25"/>
    </row>
    <row r="272" spans="1:11" ht="14.1" customHeight="1" x14ac:dyDescent="0.25">
      <c r="A272" s="25"/>
      <c r="B272" s="25"/>
      <c r="C272" s="38" t="s">
        <v>56</v>
      </c>
      <c r="D272" s="39" t="s">
        <v>237</v>
      </c>
      <c r="E272" s="39" t="s">
        <v>238</v>
      </c>
      <c r="F272" s="39" t="s">
        <v>238</v>
      </c>
      <c r="G272" s="39" t="s">
        <v>238</v>
      </c>
      <c r="H272" s="25"/>
      <c r="I272" s="25"/>
      <c r="J272" s="25"/>
      <c r="K272" s="25"/>
    </row>
    <row r="273" spans="1:11" ht="14.1" customHeight="1" x14ac:dyDescent="0.25">
      <c r="A273" s="25"/>
      <c r="B273" s="25"/>
      <c r="C273" s="38" t="s">
        <v>59</v>
      </c>
      <c r="D273" s="39" t="s">
        <v>1218</v>
      </c>
      <c r="E273" s="39" t="s">
        <v>1219</v>
      </c>
      <c r="F273" s="39" t="s">
        <v>1220</v>
      </c>
      <c r="G273" s="39" t="s">
        <v>1220</v>
      </c>
      <c r="H273" s="25"/>
      <c r="I273" s="25"/>
      <c r="J273" s="25"/>
      <c r="K273" s="25"/>
    </row>
    <row r="274" spans="1:11" ht="14.1" customHeight="1" x14ac:dyDescent="0.25">
      <c r="A274" s="25"/>
      <c r="B274" s="25"/>
      <c r="C274" s="38" t="s">
        <v>63</v>
      </c>
      <c r="D274" s="39" t="s">
        <v>1221</v>
      </c>
      <c r="E274" s="39" t="s">
        <v>1222</v>
      </c>
      <c r="F274" s="39" t="s">
        <v>1223</v>
      </c>
      <c r="G274" s="39" t="s">
        <v>1223</v>
      </c>
      <c r="H274" s="25"/>
      <c r="I274" s="25"/>
      <c r="J274" s="25"/>
      <c r="K274" s="25"/>
    </row>
    <row r="275" spans="1:11" ht="14.1" customHeight="1" x14ac:dyDescent="0.25">
      <c r="A275" s="25"/>
      <c r="B275" s="25"/>
      <c r="C275" s="38" t="s">
        <v>68</v>
      </c>
      <c r="D275" s="39" t="s">
        <v>69</v>
      </c>
      <c r="E275" s="39" t="s">
        <v>249</v>
      </c>
      <c r="F275" s="39" t="s">
        <v>75</v>
      </c>
      <c r="G275" s="39" t="s">
        <v>75</v>
      </c>
      <c r="H275" s="25"/>
      <c r="I275" s="25"/>
      <c r="J275" s="25"/>
      <c r="K275" s="25"/>
    </row>
    <row r="276" spans="1:11" ht="14.1" customHeight="1" x14ac:dyDescent="0.25">
      <c r="A276" s="25"/>
      <c r="B276" s="25"/>
      <c r="C276" s="38" t="s">
        <v>73</v>
      </c>
      <c r="D276" s="39" t="s">
        <v>69</v>
      </c>
      <c r="E276" s="39" t="s">
        <v>1224</v>
      </c>
      <c r="F276" s="39" t="s">
        <v>1225</v>
      </c>
      <c r="G276" s="39" t="s">
        <v>75</v>
      </c>
      <c r="H276" s="25"/>
      <c r="I276" s="25"/>
      <c r="J276" s="25"/>
      <c r="K276" s="25"/>
    </row>
    <row r="277" spans="1:11" ht="14.1" customHeight="1" x14ac:dyDescent="0.25">
      <c r="A277" s="25"/>
      <c r="B277" s="25"/>
      <c r="C277" s="38" t="s">
        <v>77</v>
      </c>
      <c r="D277" s="39" t="s">
        <v>69</v>
      </c>
      <c r="E277" s="39" t="s">
        <v>1226</v>
      </c>
      <c r="F277" s="39" t="s">
        <v>1225</v>
      </c>
      <c r="G277" s="39" t="s">
        <v>75</v>
      </c>
      <c r="H277" s="25"/>
      <c r="I277" s="25"/>
      <c r="J277" s="25"/>
      <c r="K277" s="25"/>
    </row>
    <row r="278" spans="1:11" ht="14.1" customHeight="1" x14ac:dyDescent="0.25">
      <c r="A278" s="25"/>
      <c r="B278" s="25"/>
      <c r="C278" s="1589" t="s">
        <v>81</v>
      </c>
      <c r="D278" s="1590"/>
      <c r="E278" s="1590"/>
      <c r="F278" s="1590"/>
      <c r="G278" s="1590"/>
      <c r="H278" s="25"/>
      <c r="I278" s="25"/>
      <c r="J278" s="25"/>
      <c r="K278" s="25"/>
    </row>
    <row r="279" spans="1:11" ht="14.1" customHeight="1" x14ac:dyDescent="0.25">
      <c r="A279" s="25"/>
      <c r="B279" s="25"/>
      <c r="C279" s="32"/>
      <c r="D279" s="33">
        <v>2023</v>
      </c>
      <c r="E279" s="33">
        <v>2024</v>
      </c>
      <c r="F279" s="33">
        <v>2025</v>
      </c>
      <c r="G279" s="33">
        <v>2026</v>
      </c>
      <c r="H279" s="25"/>
      <c r="I279" s="25"/>
      <c r="J279" s="25"/>
      <c r="K279" s="25"/>
    </row>
    <row r="280" spans="1:11" ht="14.1" customHeight="1" x14ac:dyDescent="0.25">
      <c r="A280" s="25"/>
      <c r="B280" s="25"/>
      <c r="C280" s="34"/>
      <c r="D280" s="35" t="s">
        <v>17</v>
      </c>
      <c r="E280" s="35" t="s">
        <v>18</v>
      </c>
      <c r="F280" s="35" t="s">
        <v>18</v>
      </c>
      <c r="G280" s="35" t="s">
        <v>18</v>
      </c>
      <c r="H280" s="25"/>
      <c r="I280" s="25"/>
      <c r="J280" s="25"/>
      <c r="K280" s="25"/>
    </row>
    <row r="281" spans="1:11" ht="14.1" customHeight="1" x14ac:dyDescent="0.25">
      <c r="A281" s="25"/>
      <c r="B281" s="25"/>
      <c r="C281" s="40" t="s">
        <v>82</v>
      </c>
      <c r="D281" s="41">
        <v>0</v>
      </c>
      <c r="E281" s="41">
        <v>0</v>
      </c>
      <c r="F281" s="41">
        <v>0</v>
      </c>
      <c r="G281" s="41">
        <v>0</v>
      </c>
      <c r="H281" s="25"/>
      <c r="I281" s="25"/>
      <c r="J281" s="25"/>
      <c r="K281" s="25"/>
    </row>
    <row r="282" spans="1:11" ht="14.1" customHeight="1" x14ac:dyDescent="0.25">
      <c r="A282" s="25"/>
      <c r="B282" s="25"/>
      <c r="C282" s="40" t="s">
        <v>83</v>
      </c>
      <c r="D282" s="41">
        <v>0</v>
      </c>
      <c r="E282" s="41">
        <v>0</v>
      </c>
      <c r="F282" s="41">
        <v>0</v>
      </c>
      <c r="G282" s="41">
        <v>0</v>
      </c>
      <c r="H282" s="25"/>
      <c r="I282" s="25"/>
      <c r="J282" s="25"/>
      <c r="K282" s="25"/>
    </row>
    <row r="283" spans="1:11" ht="14.1" customHeight="1" x14ac:dyDescent="0.25">
      <c r="A283" s="25"/>
      <c r="B283" s="25"/>
      <c r="C283" s="40" t="s">
        <v>84</v>
      </c>
      <c r="D283" s="41">
        <v>0</v>
      </c>
      <c r="E283" s="41">
        <v>0</v>
      </c>
      <c r="F283" s="41">
        <v>0</v>
      </c>
      <c r="G283" s="41">
        <v>0</v>
      </c>
      <c r="H283" s="25"/>
      <c r="I283" s="25"/>
      <c r="J283" s="25"/>
      <c r="K283" s="25"/>
    </row>
    <row r="284" spans="1:11" ht="14.1" customHeight="1" x14ac:dyDescent="0.25">
      <c r="A284" s="25"/>
      <c r="B284" s="25"/>
      <c r="C284" s="40" t="s">
        <v>85</v>
      </c>
      <c r="D284" s="41">
        <v>0</v>
      </c>
      <c r="E284" s="41">
        <v>0</v>
      </c>
      <c r="F284" s="41">
        <v>0</v>
      </c>
      <c r="G284" s="41">
        <v>0</v>
      </c>
      <c r="H284" s="25"/>
      <c r="I284" s="25"/>
      <c r="J284" s="25"/>
      <c r="K284" s="25"/>
    </row>
    <row r="285" spans="1:11" ht="14.1" customHeight="1" x14ac:dyDescent="0.25">
      <c r="A285" s="25"/>
      <c r="B285" s="25"/>
      <c r="C285" s="40" t="s">
        <v>83</v>
      </c>
      <c r="D285" s="41">
        <v>0</v>
      </c>
      <c r="E285" s="41">
        <v>0</v>
      </c>
      <c r="F285" s="41">
        <v>0</v>
      </c>
      <c r="G285" s="41">
        <v>0</v>
      </c>
      <c r="H285" s="25"/>
      <c r="I285" s="25"/>
      <c r="J285" s="25"/>
      <c r="K285" s="25"/>
    </row>
    <row r="286" spans="1:11" ht="14.1" customHeight="1" x14ac:dyDescent="0.25">
      <c r="A286" s="25"/>
      <c r="B286" s="25"/>
      <c r="C286" s="40" t="s">
        <v>84</v>
      </c>
      <c r="D286" s="41">
        <v>0</v>
      </c>
      <c r="E286" s="41">
        <v>0</v>
      </c>
      <c r="F286" s="41">
        <v>0</v>
      </c>
      <c r="G286" s="41">
        <v>0</v>
      </c>
      <c r="H286" s="25"/>
      <c r="I286" s="25"/>
      <c r="J286" s="25"/>
      <c r="K286" s="25"/>
    </row>
    <row r="287" spans="1:11" ht="14.1" customHeight="1" x14ac:dyDescent="0.25">
      <c r="A287" s="25"/>
      <c r="B287" s="25"/>
      <c r="C287" s="40" t="s">
        <v>86</v>
      </c>
      <c r="D287" s="41">
        <v>0</v>
      </c>
      <c r="E287" s="41">
        <v>1636300</v>
      </c>
      <c r="F287" s="41">
        <v>1645217</v>
      </c>
      <c r="G287" s="41">
        <v>1645217</v>
      </c>
      <c r="H287" s="25"/>
      <c r="I287" s="25"/>
      <c r="J287" s="25"/>
      <c r="K287" s="25"/>
    </row>
    <row r="288" spans="1:11" ht="14.1" customHeight="1" x14ac:dyDescent="0.25">
      <c r="A288" s="25"/>
      <c r="B288" s="25"/>
      <c r="C288" s="40" t="s">
        <v>83</v>
      </c>
      <c r="D288" s="41">
        <v>0</v>
      </c>
      <c r="E288" s="41">
        <v>1636300</v>
      </c>
      <c r="F288" s="41">
        <v>1645217</v>
      </c>
      <c r="G288" s="41">
        <v>1645217</v>
      </c>
      <c r="H288" s="25"/>
      <c r="I288" s="25"/>
      <c r="J288" s="25"/>
      <c r="K288" s="25"/>
    </row>
    <row r="289" spans="1:11" ht="14.1" customHeight="1" x14ac:dyDescent="0.25">
      <c r="A289" s="25"/>
      <c r="B289" s="25"/>
      <c r="C289" s="40" t="s">
        <v>84</v>
      </c>
      <c r="D289" s="41">
        <v>0</v>
      </c>
      <c r="E289" s="41">
        <v>0</v>
      </c>
      <c r="F289" s="41">
        <v>0</v>
      </c>
      <c r="G289" s="41">
        <v>0</v>
      </c>
      <c r="H289" s="25"/>
      <c r="I289" s="25"/>
      <c r="J289" s="25"/>
      <c r="K289" s="25"/>
    </row>
    <row r="290" spans="1:11" ht="14.1" customHeight="1" x14ac:dyDescent="0.25">
      <c r="A290" s="25"/>
      <c r="B290" s="25"/>
      <c r="C290" s="40" t="s">
        <v>87</v>
      </c>
      <c r="D290" s="41">
        <v>0</v>
      </c>
      <c r="E290" s="41">
        <v>0</v>
      </c>
      <c r="F290" s="41">
        <v>0</v>
      </c>
      <c r="G290" s="41">
        <v>0</v>
      </c>
      <c r="H290" s="25"/>
      <c r="I290" s="25"/>
      <c r="J290" s="25"/>
      <c r="K290" s="25"/>
    </row>
    <row r="291" spans="1:11" ht="14.1" customHeight="1" x14ac:dyDescent="0.25">
      <c r="A291" s="25"/>
      <c r="B291" s="25"/>
      <c r="C291" s="40" t="s">
        <v>83</v>
      </c>
      <c r="D291" s="41">
        <v>0</v>
      </c>
      <c r="E291" s="41">
        <v>0</v>
      </c>
      <c r="F291" s="41">
        <v>0</v>
      </c>
      <c r="G291" s="41">
        <v>0</v>
      </c>
      <c r="H291" s="25"/>
      <c r="I291" s="25"/>
      <c r="J291" s="25"/>
      <c r="K291" s="25"/>
    </row>
    <row r="292" spans="1:11" ht="14.1" customHeight="1" x14ac:dyDescent="0.25">
      <c r="A292" s="25"/>
      <c r="B292" s="25"/>
      <c r="C292" s="40" t="s">
        <v>84</v>
      </c>
      <c r="D292" s="41">
        <v>0</v>
      </c>
      <c r="E292" s="41">
        <v>0</v>
      </c>
      <c r="F292" s="41">
        <v>0</v>
      </c>
      <c r="G292" s="41">
        <v>0</v>
      </c>
      <c r="H292" s="25"/>
      <c r="I292" s="25"/>
      <c r="J292" s="25"/>
      <c r="K292" s="25"/>
    </row>
    <row r="293" spans="1:11" ht="14.1" customHeight="1" x14ac:dyDescent="0.25">
      <c r="A293" s="25"/>
      <c r="B293" s="25"/>
      <c r="C293" s="40" t="s">
        <v>88</v>
      </c>
      <c r="D293" s="41">
        <v>0</v>
      </c>
      <c r="E293" s="41">
        <v>0</v>
      </c>
      <c r="F293" s="41">
        <v>0</v>
      </c>
      <c r="G293" s="41">
        <v>0</v>
      </c>
      <c r="H293" s="25"/>
      <c r="I293" s="25"/>
      <c r="J293" s="25"/>
      <c r="K293" s="25"/>
    </row>
    <row r="294" spans="1:11" ht="14.1" customHeight="1" x14ac:dyDescent="0.25">
      <c r="A294" s="25"/>
      <c r="B294" s="25"/>
      <c r="C294" s="40" t="s">
        <v>83</v>
      </c>
      <c r="D294" s="41">
        <v>0</v>
      </c>
      <c r="E294" s="41">
        <v>0</v>
      </c>
      <c r="F294" s="41">
        <v>0</v>
      </c>
      <c r="G294" s="41">
        <v>0</v>
      </c>
      <c r="H294" s="25"/>
      <c r="I294" s="25"/>
      <c r="J294" s="25"/>
      <c r="K294" s="25"/>
    </row>
    <row r="295" spans="1:11" ht="14.1" customHeight="1" x14ac:dyDescent="0.25">
      <c r="A295" s="25"/>
      <c r="B295" s="25"/>
      <c r="C295" s="40" t="s">
        <v>84</v>
      </c>
      <c r="D295" s="41">
        <v>0</v>
      </c>
      <c r="E295" s="41">
        <v>0</v>
      </c>
      <c r="F295" s="41">
        <v>0</v>
      </c>
      <c r="G295" s="41">
        <v>0</v>
      </c>
      <c r="H295" s="25"/>
      <c r="I295" s="25"/>
      <c r="J295" s="25"/>
      <c r="K295" s="25"/>
    </row>
    <row r="296" spans="1:11" ht="14.1" customHeight="1" x14ac:dyDescent="0.25">
      <c r="A296" s="25"/>
      <c r="B296" s="25"/>
      <c r="C296" s="40" t="s">
        <v>89</v>
      </c>
      <c r="D296" s="41">
        <v>0</v>
      </c>
      <c r="E296" s="41">
        <v>0</v>
      </c>
      <c r="F296" s="41">
        <v>0</v>
      </c>
      <c r="G296" s="41">
        <v>0</v>
      </c>
      <c r="H296" s="25"/>
      <c r="I296" s="25"/>
      <c r="J296" s="25"/>
      <c r="K296" s="25"/>
    </row>
    <row r="297" spans="1:11" ht="14.1" customHeight="1" x14ac:dyDescent="0.25">
      <c r="A297" s="25"/>
      <c r="B297" s="25"/>
      <c r="C297" s="40" t="s">
        <v>83</v>
      </c>
      <c r="D297" s="41">
        <v>0</v>
      </c>
      <c r="E297" s="41">
        <v>0</v>
      </c>
      <c r="F297" s="41">
        <v>0</v>
      </c>
      <c r="G297" s="41">
        <v>0</v>
      </c>
      <c r="H297" s="25"/>
      <c r="I297" s="25"/>
      <c r="J297" s="25"/>
      <c r="K297" s="25"/>
    </row>
    <row r="298" spans="1:11" ht="14.1" customHeight="1" x14ac:dyDescent="0.25">
      <c r="A298" s="25"/>
      <c r="B298" s="25"/>
      <c r="C298" s="40" t="s">
        <v>84</v>
      </c>
      <c r="D298" s="41">
        <v>0</v>
      </c>
      <c r="E298" s="41">
        <v>0</v>
      </c>
      <c r="F298" s="41">
        <v>0</v>
      </c>
      <c r="G298" s="41">
        <v>0</v>
      </c>
      <c r="H298" s="25"/>
      <c r="I298" s="25"/>
      <c r="J298" s="25"/>
      <c r="K298" s="25"/>
    </row>
    <row r="299" spans="1:11" ht="14.1" customHeight="1" x14ac:dyDescent="0.25">
      <c r="A299" s="25"/>
      <c r="B299" s="25"/>
      <c r="C299" s="40" t="s">
        <v>90</v>
      </c>
      <c r="D299" s="41">
        <v>0</v>
      </c>
      <c r="E299" s="41">
        <v>0</v>
      </c>
      <c r="F299" s="41">
        <v>0</v>
      </c>
      <c r="G299" s="41">
        <v>0</v>
      </c>
      <c r="H299" s="25"/>
      <c r="I299" s="25"/>
      <c r="J299" s="25"/>
      <c r="K299" s="25"/>
    </row>
    <row r="300" spans="1:11" ht="14.1" customHeight="1" x14ac:dyDescent="0.25">
      <c r="A300" s="25"/>
      <c r="B300" s="25"/>
      <c r="C300" s="40" t="s">
        <v>83</v>
      </c>
      <c r="D300" s="41">
        <v>0</v>
      </c>
      <c r="E300" s="41">
        <v>0</v>
      </c>
      <c r="F300" s="41">
        <v>0</v>
      </c>
      <c r="G300" s="41">
        <v>0</v>
      </c>
      <c r="H300" s="25"/>
      <c r="I300" s="25"/>
      <c r="J300" s="25"/>
      <c r="K300" s="25"/>
    </row>
    <row r="301" spans="1:11" ht="14.1" customHeight="1" x14ac:dyDescent="0.25">
      <c r="A301" s="25"/>
      <c r="B301" s="25"/>
      <c r="C301" s="40" t="s">
        <v>84</v>
      </c>
      <c r="D301" s="41">
        <v>0</v>
      </c>
      <c r="E301" s="41">
        <v>0</v>
      </c>
      <c r="F301" s="41">
        <v>0</v>
      </c>
      <c r="G301" s="41">
        <v>0</v>
      </c>
      <c r="H301" s="25"/>
      <c r="I301" s="25"/>
      <c r="J301" s="25"/>
      <c r="K301" s="25"/>
    </row>
    <row r="302" spans="1:11" ht="14.1" customHeight="1" x14ac:dyDescent="0.25">
      <c r="A302" s="25"/>
      <c r="B302" s="25"/>
      <c r="C302" s="40" t="s">
        <v>91</v>
      </c>
      <c r="D302" s="41">
        <v>0</v>
      </c>
      <c r="E302" s="41">
        <v>0</v>
      </c>
      <c r="F302" s="41">
        <v>0</v>
      </c>
      <c r="G302" s="41">
        <v>0</v>
      </c>
      <c r="H302" s="25"/>
      <c r="I302" s="25"/>
      <c r="J302" s="25"/>
      <c r="K302" s="25"/>
    </row>
    <row r="303" spans="1:11" ht="14.1" customHeight="1" x14ac:dyDescent="0.25">
      <c r="A303" s="25"/>
      <c r="B303" s="25"/>
      <c r="C303" s="40" t="s">
        <v>83</v>
      </c>
      <c r="D303" s="41">
        <v>0</v>
      </c>
      <c r="E303" s="41">
        <v>0</v>
      </c>
      <c r="F303" s="41">
        <v>0</v>
      </c>
      <c r="G303" s="41">
        <v>0</v>
      </c>
      <c r="H303" s="25"/>
      <c r="I303" s="25"/>
      <c r="J303" s="25"/>
      <c r="K303" s="25"/>
    </row>
    <row r="304" spans="1:11" ht="14.1" customHeight="1" x14ac:dyDescent="0.25">
      <c r="A304" s="25"/>
      <c r="B304" s="25"/>
      <c r="C304" s="40" t="s">
        <v>92</v>
      </c>
      <c r="D304" s="41">
        <v>0</v>
      </c>
      <c r="E304" s="41">
        <v>0</v>
      </c>
      <c r="F304" s="41">
        <v>0</v>
      </c>
      <c r="G304" s="41">
        <v>0</v>
      </c>
      <c r="H304" s="25"/>
      <c r="I304" s="25"/>
      <c r="J304" s="25"/>
      <c r="K304" s="25"/>
    </row>
    <row r="305" spans="1:11" ht="14.1" customHeight="1" x14ac:dyDescent="0.25">
      <c r="A305" s="25"/>
      <c r="B305" s="25"/>
      <c r="C305" s="40" t="s">
        <v>93</v>
      </c>
      <c r="D305" s="41">
        <v>0</v>
      </c>
      <c r="E305" s="41">
        <v>0</v>
      </c>
      <c r="F305" s="41">
        <v>0</v>
      </c>
      <c r="G305" s="41">
        <v>0</v>
      </c>
      <c r="H305" s="25"/>
      <c r="I305" s="25"/>
      <c r="J305" s="25"/>
      <c r="K305" s="25"/>
    </row>
    <row r="306" spans="1:11" ht="14.1" customHeight="1" x14ac:dyDescent="0.25">
      <c r="A306" s="25"/>
      <c r="B306" s="25"/>
      <c r="C306" s="40" t="s">
        <v>94</v>
      </c>
      <c r="D306" s="41">
        <v>0</v>
      </c>
      <c r="E306" s="41">
        <v>0</v>
      </c>
      <c r="F306" s="41">
        <v>0</v>
      </c>
      <c r="G306" s="41">
        <v>0</v>
      </c>
      <c r="H306" s="25"/>
      <c r="I306" s="25"/>
      <c r="J306" s="25"/>
      <c r="K306" s="25"/>
    </row>
    <row r="307" spans="1:11" ht="14.1" customHeight="1" x14ac:dyDescent="0.25">
      <c r="A307" s="25"/>
      <c r="B307" s="25"/>
      <c r="C307" s="40" t="s">
        <v>95</v>
      </c>
      <c r="D307" s="41">
        <v>0</v>
      </c>
      <c r="E307" s="41">
        <v>0</v>
      </c>
      <c r="F307" s="41">
        <v>0</v>
      </c>
      <c r="G307" s="41">
        <v>0</v>
      </c>
      <c r="H307" s="25"/>
      <c r="I307" s="25"/>
      <c r="J307" s="25"/>
      <c r="K307" s="25"/>
    </row>
    <row r="308" spans="1:11" ht="14.1" customHeight="1" x14ac:dyDescent="0.25">
      <c r="A308" s="25"/>
      <c r="B308" s="25"/>
      <c r="C308" s="40" t="s">
        <v>96</v>
      </c>
      <c r="D308" s="41">
        <v>0</v>
      </c>
      <c r="E308" s="41">
        <v>0</v>
      </c>
      <c r="F308" s="41">
        <v>0</v>
      </c>
      <c r="G308" s="41">
        <v>0</v>
      </c>
      <c r="H308" s="25"/>
      <c r="I308" s="25"/>
      <c r="J308" s="25"/>
      <c r="K308" s="25"/>
    </row>
    <row r="309" spans="1:11" ht="14.1" customHeight="1" x14ac:dyDescent="0.25">
      <c r="A309" s="25"/>
      <c r="B309" s="25"/>
      <c r="C309" s="40" t="s">
        <v>83</v>
      </c>
      <c r="D309" s="41">
        <v>0</v>
      </c>
      <c r="E309" s="41">
        <v>0</v>
      </c>
      <c r="F309" s="41">
        <v>0</v>
      </c>
      <c r="G309" s="41">
        <v>0</v>
      </c>
      <c r="H309" s="25"/>
      <c r="I309" s="25"/>
      <c r="J309" s="25"/>
      <c r="K309" s="25"/>
    </row>
    <row r="310" spans="1:11" ht="14.1" customHeight="1" x14ac:dyDescent="0.25">
      <c r="A310" s="25"/>
      <c r="B310" s="25"/>
      <c r="C310" s="40" t="s">
        <v>92</v>
      </c>
      <c r="D310" s="41">
        <v>0</v>
      </c>
      <c r="E310" s="41">
        <v>0</v>
      </c>
      <c r="F310" s="41">
        <v>0</v>
      </c>
      <c r="G310" s="41">
        <v>0</v>
      </c>
      <c r="H310" s="25"/>
      <c r="I310" s="25"/>
      <c r="J310" s="25"/>
      <c r="K310" s="25"/>
    </row>
    <row r="311" spans="1:11" ht="14.1" customHeight="1" x14ac:dyDescent="0.25">
      <c r="A311" s="25"/>
      <c r="B311" s="25"/>
      <c r="C311" s="40" t="s">
        <v>93</v>
      </c>
      <c r="D311" s="41">
        <v>0</v>
      </c>
      <c r="E311" s="41">
        <v>0</v>
      </c>
      <c r="F311" s="41">
        <v>0</v>
      </c>
      <c r="G311" s="41">
        <v>0</v>
      </c>
      <c r="H311" s="25"/>
      <c r="I311" s="25"/>
      <c r="J311" s="25"/>
      <c r="K311" s="25"/>
    </row>
    <row r="312" spans="1:11" ht="14.1" customHeight="1" x14ac:dyDescent="0.25">
      <c r="A312" s="25"/>
      <c r="B312" s="25"/>
      <c r="C312" s="40" t="s">
        <v>94</v>
      </c>
      <c r="D312" s="41">
        <v>0</v>
      </c>
      <c r="E312" s="41">
        <v>0</v>
      </c>
      <c r="F312" s="41">
        <v>0</v>
      </c>
      <c r="G312" s="41">
        <v>0</v>
      </c>
      <c r="H312" s="25"/>
      <c r="I312" s="25"/>
      <c r="J312" s="25"/>
      <c r="K312" s="25"/>
    </row>
    <row r="313" spans="1:11" ht="14.1" customHeight="1" x14ac:dyDescent="0.25">
      <c r="A313" s="25"/>
      <c r="B313" s="25"/>
      <c r="C313" s="40" t="s">
        <v>95</v>
      </c>
      <c r="D313" s="41">
        <v>0</v>
      </c>
      <c r="E313" s="41">
        <v>0</v>
      </c>
      <c r="F313" s="41">
        <v>0</v>
      </c>
      <c r="G313" s="41">
        <v>0</v>
      </c>
      <c r="H313" s="25"/>
      <c r="I313" s="25"/>
      <c r="J313" s="25"/>
      <c r="K313" s="25"/>
    </row>
    <row r="314" spans="1:11" ht="14.1" customHeight="1" x14ac:dyDescent="0.25">
      <c r="A314" s="25"/>
      <c r="B314" s="25"/>
      <c r="C314" s="40" t="s">
        <v>97</v>
      </c>
      <c r="D314" s="41">
        <v>0</v>
      </c>
      <c r="E314" s="41">
        <v>0</v>
      </c>
      <c r="F314" s="41">
        <v>0</v>
      </c>
      <c r="G314" s="41">
        <v>0</v>
      </c>
      <c r="H314" s="25"/>
      <c r="I314" s="25"/>
      <c r="J314" s="25"/>
      <c r="K314" s="25"/>
    </row>
    <row r="315" spans="1:11" ht="14.1" customHeight="1" x14ac:dyDescent="0.25">
      <c r="A315" s="25"/>
      <c r="B315" s="25"/>
      <c r="C315" s="40" t="s">
        <v>83</v>
      </c>
      <c r="D315" s="41">
        <v>0</v>
      </c>
      <c r="E315" s="41">
        <v>0</v>
      </c>
      <c r="F315" s="41">
        <v>0</v>
      </c>
      <c r="G315" s="41">
        <v>0</v>
      </c>
      <c r="H315" s="25"/>
      <c r="I315" s="25"/>
      <c r="J315" s="25"/>
      <c r="K315" s="25"/>
    </row>
    <row r="316" spans="1:11" ht="14.1" customHeight="1" x14ac:dyDescent="0.25">
      <c r="A316" s="25"/>
      <c r="B316" s="25"/>
      <c r="C316" s="40" t="s">
        <v>92</v>
      </c>
      <c r="D316" s="41">
        <v>0</v>
      </c>
      <c r="E316" s="41">
        <v>0</v>
      </c>
      <c r="F316" s="41">
        <v>0</v>
      </c>
      <c r="G316" s="41">
        <v>0</v>
      </c>
      <c r="H316" s="25"/>
      <c r="I316" s="25"/>
      <c r="J316" s="25"/>
      <c r="K316" s="25"/>
    </row>
    <row r="317" spans="1:11" ht="14.1" customHeight="1" x14ac:dyDescent="0.25">
      <c r="A317" s="25"/>
      <c r="B317" s="25"/>
      <c r="C317" s="40" t="s">
        <v>93</v>
      </c>
      <c r="D317" s="41">
        <v>0</v>
      </c>
      <c r="E317" s="41">
        <v>0</v>
      </c>
      <c r="F317" s="41">
        <v>0</v>
      </c>
      <c r="G317" s="41">
        <v>0</v>
      </c>
      <c r="H317" s="25"/>
      <c r="I317" s="25"/>
      <c r="J317" s="25"/>
      <c r="K317" s="25"/>
    </row>
    <row r="318" spans="1:11" ht="14.1" customHeight="1" x14ac:dyDescent="0.25">
      <c r="A318" s="25"/>
      <c r="B318" s="25"/>
      <c r="C318" s="40" t="s">
        <v>94</v>
      </c>
      <c r="D318" s="41">
        <v>0</v>
      </c>
      <c r="E318" s="41">
        <v>0</v>
      </c>
      <c r="F318" s="41">
        <v>0</v>
      </c>
      <c r="G318" s="41">
        <v>0</v>
      </c>
      <c r="H318" s="25"/>
      <c r="I318" s="25"/>
      <c r="J318" s="25"/>
      <c r="K318" s="25"/>
    </row>
    <row r="319" spans="1:11" ht="14.1" customHeight="1" x14ac:dyDescent="0.25">
      <c r="A319" s="25"/>
      <c r="B319" s="25"/>
      <c r="C319" s="40" t="s">
        <v>95</v>
      </c>
      <c r="D319" s="41">
        <v>0</v>
      </c>
      <c r="E319" s="41">
        <v>0</v>
      </c>
      <c r="F319" s="41">
        <v>0</v>
      </c>
      <c r="G319" s="41">
        <v>0</v>
      </c>
      <c r="H319" s="25"/>
      <c r="I319" s="25"/>
      <c r="J319" s="25"/>
      <c r="K319" s="25"/>
    </row>
    <row r="320" spans="1:11" ht="14.1" customHeight="1" x14ac:dyDescent="0.25">
      <c r="A320" s="25"/>
      <c r="B320" s="25"/>
      <c r="C320" s="40" t="s">
        <v>98</v>
      </c>
      <c r="D320" s="41">
        <v>0</v>
      </c>
      <c r="E320" s="41">
        <v>0</v>
      </c>
      <c r="F320" s="41">
        <v>0</v>
      </c>
      <c r="G320" s="41">
        <v>0</v>
      </c>
      <c r="H320" s="25"/>
      <c r="I320" s="25"/>
      <c r="J320" s="25"/>
      <c r="K320" s="25"/>
    </row>
    <row r="321" spans="1:11" ht="14.1" customHeight="1" x14ac:dyDescent="0.25">
      <c r="A321" s="25"/>
      <c r="B321" s="25"/>
      <c r="C321" s="40" t="s">
        <v>99</v>
      </c>
      <c r="D321" s="41">
        <v>0</v>
      </c>
      <c r="E321" s="41">
        <v>0</v>
      </c>
      <c r="F321" s="41">
        <v>0</v>
      </c>
      <c r="G321" s="41">
        <v>0</v>
      </c>
      <c r="H321" s="25"/>
      <c r="I321" s="25"/>
      <c r="J321" s="25"/>
      <c r="K321" s="25"/>
    </row>
    <row r="322" spans="1:11" ht="14.1" customHeight="1" x14ac:dyDescent="0.25">
      <c r="A322" s="25"/>
      <c r="B322" s="25"/>
      <c r="C322" s="36" t="s">
        <v>100</v>
      </c>
      <c r="D322" s="41">
        <v>0</v>
      </c>
      <c r="E322" s="41">
        <v>1636300</v>
      </c>
      <c r="F322" s="41">
        <v>1645217</v>
      </c>
      <c r="G322" s="41">
        <v>1645217</v>
      </c>
      <c r="H322" s="25"/>
      <c r="I322" s="25"/>
      <c r="J322" s="25"/>
      <c r="K322" s="25"/>
    </row>
    <row r="323" spans="1:11" ht="14.1" customHeight="1" x14ac:dyDescent="0.25">
      <c r="A323" s="25"/>
      <c r="B323" s="25"/>
      <c r="C323" s="30" t="s">
        <v>50</v>
      </c>
      <c r="D323" s="1575" t="s">
        <v>1227</v>
      </c>
      <c r="E323" s="1576"/>
      <c r="F323" s="1576"/>
      <c r="G323" s="1576"/>
      <c r="H323" s="25"/>
      <c r="I323" s="25"/>
      <c r="J323" s="25"/>
      <c r="K323" s="25"/>
    </row>
    <row r="324" spans="1:11" ht="14.1" customHeight="1" x14ac:dyDescent="0.25">
      <c r="A324" s="25"/>
      <c r="B324" s="25"/>
      <c r="C324" s="31" t="s">
        <v>52</v>
      </c>
      <c r="D324" s="1587" t="s">
        <v>1228</v>
      </c>
      <c r="E324" s="1588"/>
      <c r="F324" s="1588"/>
      <c r="G324" s="1588"/>
      <c r="H324" s="25"/>
      <c r="I324" s="25"/>
      <c r="J324" s="25"/>
      <c r="K324" s="25"/>
    </row>
    <row r="325" spans="1:11" ht="14.1" customHeight="1" x14ac:dyDescent="0.25">
      <c r="A325" s="25"/>
      <c r="B325" s="25"/>
      <c r="C325" s="31" t="s">
        <v>54</v>
      </c>
      <c r="D325" s="1587" t="s">
        <v>1217</v>
      </c>
      <c r="E325" s="1588"/>
      <c r="F325" s="1588"/>
      <c r="G325" s="1588"/>
      <c r="H325" s="25"/>
      <c r="I325" s="25"/>
      <c r="J325" s="25"/>
      <c r="K325" s="25"/>
    </row>
    <row r="326" spans="1:11" ht="15" customHeight="1" x14ac:dyDescent="0.25">
      <c r="A326" s="25"/>
      <c r="B326" s="25"/>
      <c r="C326" s="32"/>
      <c r="D326" s="33">
        <v>2023</v>
      </c>
      <c r="E326" s="33">
        <v>2024</v>
      </c>
      <c r="F326" s="33">
        <v>2025</v>
      </c>
      <c r="G326" s="33">
        <v>2026</v>
      </c>
      <c r="H326" s="25"/>
      <c r="I326" s="25"/>
      <c r="J326" s="25"/>
      <c r="K326" s="25"/>
    </row>
    <row r="327" spans="1:11" ht="15" customHeight="1" x14ac:dyDescent="0.25">
      <c r="A327" s="25"/>
      <c r="B327" s="25"/>
      <c r="C327" s="34"/>
      <c r="D327" s="35" t="s">
        <v>17</v>
      </c>
      <c r="E327" s="35" t="s">
        <v>18</v>
      </c>
      <c r="F327" s="35" t="s">
        <v>18</v>
      </c>
      <c r="G327" s="35" t="s">
        <v>18</v>
      </c>
      <c r="H327" s="25"/>
      <c r="I327" s="25"/>
      <c r="J327" s="25"/>
      <c r="K327" s="25"/>
    </row>
    <row r="328" spans="1:11" ht="14.1" customHeight="1" x14ac:dyDescent="0.25">
      <c r="A328" s="25"/>
      <c r="B328" s="25"/>
      <c r="C328" s="38" t="s">
        <v>56</v>
      </c>
      <c r="D328" s="39" t="s">
        <v>324</v>
      </c>
      <c r="E328" s="39" t="s">
        <v>324</v>
      </c>
      <c r="F328" s="39" t="s">
        <v>324</v>
      </c>
      <c r="G328" s="39" t="s">
        <v>324</v>
      </c>
      <c r="H328" s="25"/>
      <c r="I328" s="25"/>
      <c r="J328" s="25"/>
      <c r="K328" s="25"/>
    </row>
    <row r="329" spans="1:11" ht="14.1" customHeight="1" x14ac:dyDescent="0.25">
      <c r="A329" s="25"/>
      <c r="B329" s="25"/>
      <c r="C329" s="38" t="s">
        <v>59</v>
      </c>
      <c r="D329" s="39" t="s">
        <v>1229</v>
      </c>
      <c r="E329" s="39" t="s">
        <v>1230</v>
      </c>
      <c r="F329" s="39" t="s">
        <v>1231</v>
      </c>
      <c r="G329" s="39" t="s">
        <v>1232</v>
      </c>
      <c r="H329" s="25"/>
      <c r="I329" s="25"/>
      <c r="J329" s="25"/>
      <c r="K329" s="25"/>
    </row>
    <row r="330" spans="1:11" ht="14.1" customHeight="1" x14ac:dyDescent="0.25">
      <c r="A330" s="25"/>
      <c r="B330" s="25"/>
      <c r="C330" s="38" t="s">
        <v>63</v>
      </c>
      <c r="D330" s="39" t="s">
        <v>1233</v>
      </c>
      <c r="E330" s="39" t="s">
        <v>318</v>
      </c>
      <c r="F330" s="39" t="s">
        <v>1234</v>
      </c>
      <c r="G330" s="39" t="s">
        <v>1235</v>
      </c>
      <c r="H330" s="25"/>
      <c r="I330" s="25"/>
      <c r="J330" s="25"/>
      <c r="K330" s="25"/>
    </row>
    <row r="331" spans="1:11" ht="14.1" customHeight="1" x14ac:dyDescent="0.25">
      <c r="A331" s="25"/>
      <c r="B331" s="25"/>
      <c r="C331" s="38" t="s">
        <v>68</v>
      </c>
      <c r="D331" s="39" t="s">
        <v>69</v>
      </c>
      <c r="E331" s="39" t="s">
        <v>75</v>
      </c>
      <c r="F331" s="39" t="s">
        <v>75</v>
      </c>
      <c r="G331" s="39" t="s">
        <v>75</v>
      </c>
      <c r="H331" s="25"/>
      <c r="I331" s="25"/>
      <c r="J331" s="25"/>
      <c r="K331" s="25"/>
    </row>
    <row r="332" spans="1:11" ht="14.1" customHeight="1" x14ac:dyDescent="0.25">
      <c r="A332" s="25"/>
      <c r="B332" s="25"/>
      <c r="C332" s="38" t="s">
        <v>73</v>
      </c>
      <c r="D332" s="39" t="s">
        <v>69</v>
      </c>
      <c r="E332" s="39" t="s">
        <v>1236</v>
      </c>
      <c r="F332" s="39" t="s">
        <v>883</v>
      </c>
      <c r="G332" s="39" t="s">
        <v>1237</v>
      </c>
      <c r="H332" s="25"/>
      <c r="I332" s="25"/>
      <c r="J332" s="25"/>
      <c r="K332" s="25"/>
    </row>
    <row r="333" spans="1:11" ht="14.1" customHeight="1" x14ac:dyDescent="0.25">
      <c r="A333" s="25"/>
      <c r="B333" s="25"/>
      <c r="C333" s="38" t="s">
        <v>77</v>
      </c>
      <c r="D333" s="39" t="s">
        <v>69</v>
      </c>
      <c r="E333" s="39" t="s">
        <v>1236</v>
      </c>
      <c r="F333" s="39" t="s">
        <v>883</v>
      </c>
      <c r="G333" s="39" t="s">
        <v>1237</v>
      </c>
      <c r="H333" s="25"/>
      <c r="I333" s="25"/>
      <c r="J333" s="25"/>
      <c r="K333" s="25"/>
    </row>
    <row r="334" spans="1:11" ht="14.1" customHeight="1" x14ac:dyDescent="0.25">
      <c r="A334" s="25"/>
      <c r="B334" s="25"/>
      <c r="C334" s="1589" t="s">
        <v>81</v>
      </c>
      <c r="D334" s="1590"/>
      <c r="E334" s="1590"/>
      <c r="F334" s="1590"/>
      <c r="G334" s="1590"/>
      <c r="H334" s="25"/>
      <c r="I334" s="25"/>
      <c r="J334" s="25"/>
      <c r="K334" s="25"/>
    </row>
    <row r="335" spans="1:11" ht="14.1" customHeight="1" x14ac:dyDescent="0.25">
      <c r="A335" s="25"/>
      <c r="B335" s="25"/>
      <c r="C335" s="32"/>
      <c r="D335" s="33">
        <v>2023</v>
      </c>
      <c r="E335" s="33">
        <v>2024</v>
      </c>
      <c r="F335" s="33">
        <v>2025</v>
      </c>
      <c r="G335" s="33">
        <v>2026</v>
      </c>
      <c r="H335" s="25"/>
      <c r="I335" s="25"/>
      <c r="J335" s="25"/>
      <c r="K335" s="25"/>
    </row>
    <row r="336" spans="1:11" ht="14.1" customHeight="1" x14ac:dyDescent="0.25">
      <c r="A336" s="25"/>
      <c r="B336" s="25"/>
      <c r="C336" s="34"/>
      <c r="D336" s="35" t="s">
        <v>17</v>
      </c>
      <c r="E336" s="35" t="s">
        <v>18</v>
      </c>
      <c r="F336" s="35" t="s">
        <v>18</v>
      </c>
      <c r="G336" s="35" t="s">
        <v>18</v>
      </c>
      <c r="H336" s="25"/>
      <c r="I336" s="25"/>
      <c r="J336" s="25"/>
      <c r="K336" s="25"/>
    </row>
    <row r="337" spans="1:11" ht="14.1" customHeight="1" x14ac:dyDescent="0.25">
      <c r="A337" s="25"/>
      <c r="B337" s="25"/>
      <c r="C337" s="40" t="s">
        <v>82</v>
      </c>
      <c r="D337" s="41">
        <v>0</v>
      </c>
      <c r="E337" s="41">
        <v>0</v>
      </c>
      <c r="F337" s="41">
        <v>0</v>
      </c>
      <c r="G337" s="41">
        <v>0</v>
      </c>
      <c r="H337" s="25"/>
      <c r="I337" s="25"/>
      <c r="J337" s="25"/>
      <c r="K337" s="25"/>
    </row>
    <row r="338" spans="1:11" ht="14.1" customHeight="1" x14ac:dyDescent="0.25">
      <c r="A338" s="25"/>
      <c r="B338" s="25"/>
      <c r="C338" s="40" t="s">
        <v>83</v>
      </c>
      <c r="D338" s="41">
        <v>0</v>
      </c>
      <c r="E338" s="41">
        <v>0</v>
      </c>
      <c r="F338" s="41">
        <v>0</v>
      </c>
      <c r="G338" s="41">
        <v>0</v>
      </c>
      <c r="H338" s="25"/>
      <c r="I338" s="25"/>
      <c r="J338" s="25"/>
      <c r="K338" s="25"/>
    </row>
    <row r="339" spans="1:11" ht="14.1" customHeight="1" x14ac:dyDescent="0.25">
      <c r="A339" s="25"/>
      <c r="B339" s="25"/>
      <c r="C339" s="40" t="s">
        <v>84</v>
      </c>
      <c r="D339" s="41">
        <v>0</v>
      </c>
      <c r="E339" s="41">
        <v>0</v>
      </c>
      <c r="F339" s="41">
        <v>0</v>
      </c>
      <c r="G339" s="41">
        <v>0</v>
      </c>
      <c r="H339" s="25"/>
      <c r="I339" s="25"/>
      <c r="J339" s="25"/>
      <c r="K339" s="25"/>
    </row>
    <row r="340" spans="1:11" ht="14.1" customHeight="1" x14ac:dyDescent="0.25">
      <c r="A340" s="25"/>
      <c r="B340" s="25"/>
      <c r="C340" s="40" t="s">
        <v>85</v>
      </c>
      <c r="D340" s="41">
        <v>0</v>
      </c>
      <c r="E340" s="41">
        <v>0</v>
      </c>
      <c r="F340" s="41">
        <v>0</v>
      </c>
      <c r="G340" s="41">
        <v>0</v>
      </c>
      <c r="H340" s="25"/>
      <c r="I340" s="25"/>
      <c r="J340" s="25"/>
      <c r="K340" s="25"/>
    </row>
    <row r="341" spans="1:11" ht="14.1" customHeight="1" x14ac:dyDescent="0.25">
      <c r="A341" s="25"/>
      <c r="B341" s="25"/>
      <c r="C341" s="40" t="s">
        <v>83</v>
      </c>
      <c r="D341" s="41">
        <v>0</v>
      </c>
      <c r="E341" s="41">
        <v>0</v>
      </c>
      <c r="F341" s="41">
        <v>0</v>
      </c>
      <c r="G341" s="41">
        <v>0</v>
      </c>
      <c r="H341" s="25"/>
      <c r="I341" s="25"/>
      <c r="J341" s="25"/>
      <c r="K341" s="25"/>
    </row>
    <row r="342" spans="1:11" ht="14.1" customHeight="1" x14ac:dyDescent="0.25">
      <c r="A342" s="25"/>
      <c r="B342" s="25"/>
      <c r="C342" s="40" t="s">
        <v>84</v>
      </c>
      <c r="D342" s="41">
        <v>0</v>
      </c>
      <c r="E342" s="41">
        <v>0</v>
      </c>
      <c r="F342" s="41">
        <v>0</v>
      </c>
      <c r="G342" s="41">
        <v>0</v>
      </c>
      <c r="H342" s="25"/>
      <c r="I342" s="25"/>
      <c r="J342" s="25"/>
      <c r="K342" s="25"/>
    </row>
    <row r="343" spans="1:11" ht="14.1" customHeight="1" x14ac:dyDescent="0.25">
      <c r="A343" s="25"/>
      <c r="B343" s="25"/>
      <c r="C343" s="40" t="s">
        <v>86</v>
      </c>
      <c r="D343" s="41">
        <v>0</v>
      </c>
      <c r="E343" s="41">
        <v>2800000</v>
      </c>
      <c r="F343" s="41">
        <v>2808917</v>
      </c>
      <c r="G343" s="41">
        <v>2815283</v>
      </c>
      <c r="H343" s="25"/>
      <c r="I343" s="25"/>
      <c r="J343" s="25"/>
      <c r="K343" s="25"/>
    </row>
    <row r="344" spans="1:11" ht="14.1" customHeight="1" x14ac:dyDescent="0.25">
      <c r="A344" s="25"/>
      <c r="B344" s="25"/>
      <c r="C344" s="40" t="s">
        <v>83</v>
      </c>
      <c r="D344" s="41">
        <v>0</v>
      </c>
      <c r="E344" s="41">
        <v>2800000</v>
      </c>
      <c r="F344" s="41">
        <v>2808917</v>
      </c>
      <c r="G344" s="41">
        <v>2815283</v>
      </c>
      <c r="H344" s="25"/>
      <c r="I344" s="25"/>
      <c r="J344" s="25"/>
      <c r="K344" s="25"/>
    </row>
    <row r="345" spans="1:11" ht="14.1" customHeight="1" x14ac:dyDescent="0.25">
      <c r="A345" s="25"/>
      <c r="B345" s="25"/>
      <c r="C345" s="40" t="s">
        <v>84</v>
      </c>
      <c r="D345" s="41">
        <v>0</v>
      </c>
      <c r="E345" s="41">
        <v>0</v>
      </c>
      <c r="F345" s="41">
        <v>0</v>
      </c>
      <c r="G345" s="41">
        <v>0</v>
      </c>
      <c r="H345" s="25"/>
      <c r="I345" s="25"/>
      <c r="J345" s="25"/>
      <c r="K345" s="25"/>
    </row>
    <row r="346" spans="1:11" ht="14.1" customHeight="1" x14ac:dyDescent="0.25">
      <c r="A346" s="25"/>
      <c r="B346" s="25"/>
      <c r="C346" s="40" t="s">
        <v>87</v>
      </c>
      <c r="D346" s="41">
        <v>0</v>
      </c>
      <c r="E346" s="41">
        <v>0</v>
      </c>
      <c r="F346" s="41">
        <v>0</v>
      </c>
      <c r="G346" s="41">
        <v>0</v>
      </c>
      <c r="H346" s="25"/>
      <c r="I346" s="25"/>
      <c r="J346" s="25"/>
      <c r="K346" s="25"/>
    </row>
    <row r="347" spans="1:11" ht="14.1" customHeight="1" x14ac:dyDescent="0.25">
      <c r="A347" s="25"/>
      <c r="B347" s="25"/>
      <c r="C347" s="40" t="s">
        <v>83</v>
      </c>
      <c r="D347" s="41">
        <v>0</v>
      </c>
      <c r="E347" s="41">
        <v>0</v>
      </c>
      <c r="F347" s="41">
        <v>0</v>
      </c>
      <c r="G347" s="41">
        <v>0</v>
      </c>
      <c r="H347" s="25"/>
      <c r="I347" s="25"/>
      <c r="J347" s="25"/>
      <c r="K347" s="25"/>
    </row>
    <row r="348" spans="1:11" ht="14.1" customHeight="1" x14ac:dyDescent="0.25">
      <c r="A348" s="25"/>
      <c r="B348" s="25"/>
      <c r="C348" s="40" t="s">
        <v>84</v>
      </c>
      <c r="D348" s="41">
        <v>0</v>
      </c>
      <c r="E348" s="41">
        <v>0</v>
      </c>
      <c r="F348" s="41">
        <v>0</v>
      </c>
      <c r="G348" s="41">
        <v>0</v>
      </c>
      <c r="H348" s="25"/>
      <c r="I348" s="25"/>
      <c r="J348" s="25"/>
      <c r="K348" s="25"/>
    </row>
    <row r="349" spans="1:11" ht="14.1" customHeight="1" x14ac:dyDescent="0.25">
      <c r="A349" s="25"/>
      <c r="B349" s="25"/>
      <c r="C349" s="40" t="s">
        <v>88</v>
      </c>
      <c r="D349" s="41">
        <v>0</v>
      </c>
      <c r="E349" s="41">
        <v>0</v>
      </c>
      <c r="F349" s="41">
        <v>0</v>
      </c>
      <c r="G349" s="41">
        <v>0</v>
      </c>
      <c r="H349" s="25"/>
      <c r="I349" s="25"/>
      <c r="J349" s="25"/>
      <c r="K349" s="25"/>
    </row>
    <row r="350" spans="1:11" ht="14.1" customHeight="1" x14ac:dyDescent="0.25">
      <c r="A350" s="25"/>
      <c r="B350" s="25"/>
      <c r="C350" s="40" t="s">
        <v>83</v>
      </c>
      <c r="D350" s="41">
        <v>0</v>
      </c>
      <c r="E350" s="41">
        <v>0</v>
      </c>
      <c r="F350" s="41">
        <v>0</v>
      </c>
      <c r="G350" s="41">
        <v>0</v>
      </c>
      <c r="H350" s="25"/>
      <c r="I350" s="25"/>
      <c r="J350" s="25"/>
      <c r="K350" s="25"/>
    </row>
    <row r="351" spans="1:11" ht="14.1" customHeight="1" x14ac:dyDescent="0.25">
      <c r="A351" s="25"/>
      <c r="B351" s="25"/>
      <c r="C351" s="40" t="s">
        <v>84</v>
      </c>
      <c r="D351" s="41">
        <v>0</v>
      </c>
      <c r="E351" s="41">
        <v>0</v>
      </c>
      <c r="F351" s="41">
        <v>0</v>
      </c>
      <c r="G351" s="41">
        <v>0</v>
      </c>
      <c r="H351" s="25"/>
      <c r="I351" s="25"/>
      <c r="J351" s="25"/>
      <c r="K351" s="25"/>
    </row>
    <row r="352" spans="1:11" ht="14.1" customHeight="1" x14ac:dyDescent="0.25">
      <c r="A352" s="25"/>
      <c r="B352" s="25"/>
      <c r="C352" s="40" t="s">
        <v>89</v>
      </c>
      <c r="D352" s="41">
        <v>0</v>
      </c>
      <c r="E352" s="41">
        <v>0</v>
      </c>
      <c r="F352" s="41">
        <v>0</v>
      </c>
      <c r="G352" s="41">
        <v>0</v>
      </c>
      <c r="H352" s="25"/>
      <c r="I352" s="25"/>
      <c r="J352" s="25"/>
      <c r="K352" s="25"/>
    </row>
    <row r="353" spans="1:11" ht="14.1" customHeight="1" x14ac:dyDescent="0.25">
      <c r="A353" s="25"/>
      <c r="B353" s="25"/>
      <c r="C353" s="40" t="s">
        <v>83</v>
      </c>
      <c r="D353" s="41">
        <v>0</v>
      </c>
      <c r="E353" s="41">
        <v>0</v>
      </c>
      <c r="F353" s="41">
        <v>0</v>
      </c>
      <c r="G353" s="41">
        <v>0</v>
      </c>
      <c r="H353" s="25"/>
      <c r="I353" s="25"/>
      <c r="J353" s="25"/>
      <c r="K353" s="25"/>
    </row>
    <row r="354" spans="1:11" ht="14.1" customHeight="1" x14ac:dyDescent="0.25">
      <c r="A354" s="25"/>
      <c r="B354" s="25"/>
      <c r="C354" s="40" t="s">
        <v>84</v>
      </c>
      <c r="D354" s="41">
        <v>0</v>
      </c>
      <c r="E354" s="41">
        <v>0</v>
      </c>
      <c r="F354" s="41">
        <v>0</v>
      </c>
      <c r="G354" s="41">
        <v>0</v>
      </c>
      <c r="H354" s="25"/>
      <c r="I354" s="25"/>
      <c r="J354" s="25"/>
      <c r="K354" s="25"/>
    </row>
    <row r="355" spans="1:11" ht="14.1" customHeight="1" x14ac:dyDescent="0.25">
      <c r="A355" s="25"/>
      <c r="B355" s="25"/>
      <c r="C355" s="40" t="s">
        <v>90</v>
      </c>
      <c r="D355" s="41">
        <v>0</v>
      </c>
      <c r="E355" s="41">
        <v>0</v>
      </c>
      <c r="F355" s="41">
        <v>0</v>
      </c>
      <c r="G355" s="41">
        <v>0</v>
      </c>
      <c r="H355" s="25"/>
      <c r="I355" s="25"/>
      <c r="J355" s="25"/>
      <c r="K355" s="25"/>
    </row>
    <row r="356" spans="1:11" ht="14.1" customHeight="1" x14ac:dyDescent="0.25">
      <c r="A356" s="25"/>
      <c r="B356" s="25"/>
      <c r="C356" s="40" t="s">
        <v>83</v>
      </c>
      <c r="D356" s="41">
        <v>0</v>
      </c>
      <c r="E356" s="41">
        <v>0</v>
      </c>
      <c r="F356" s="41">
        <v>0</v>
      </c>
      <c r="G356" s="41">
        <v>0</v>
      </c>
      <c r="H356" s="25"/>
      <c r="I356" s="25"/>
      <c r="J356" s="25"/>
      <c r="K356" s="25"/>
    </row>
    <row r="357" spans="1:11" ht="14.1" customHeight="1" x14ac:dyDescent="0.25">
      <c r="A357" s="25"/>
      <c r="B357" s="25"/>
      <c r="C357" s="40" t="s">
        <v>84</v>
      </c>
      <c r="D357" s="41">
        <v>0</v>
      </c>
      <c r="E357" s="41">
        <v>0</v>
      </c>
      <c r="F357" s="41">
        <v>0</v>
      </c>
      <c r="G357" s="41">
        <v>0</v>
      </c>
      <c r="H357" s="25"/>
      <c r="I357" s="25"/>
      <c r="J357" s="25"/>
      <c r="K357" s="25"/>
    </row>
    <row r="358" spans="1:11" ht="14.1" customHeight="1" x14ac:dyDescent="0.25">
      <c r="A358" s="25"/>
      <c r="B358" s="25"/>
      <c r="C358" s="40" t="s">
        <v>91</v>
      </c>
      <c r="D358" s="41">
        <v>0</v>
      </c>
      <c r="E358" s="41">
        <v>0</v>
      </c>
      <c r="F358" s="41">
        <v>0</v>
      </c>
      <c r="G358" s="41">
        <v>0</v>
      </c>
      <c r="H358" s="25"/>
      <c r="I358" s="25"/>
      <c r="J358" s="25"/>
      <c r="K358" s="25"/>
    </row>
    <row r="359" spans="1:11" ht="14.1" customHeight="1" x14ac:dyDescent="0.25">
      <c r="A359" s="25"/>
      <c r="B359" s="25"/>
      <c r="C359" s="40" t="s">
        <v>83</v>
      </c>
      <c r="D359" s="41">
        <v>0</v>
      </c>
      <c r="E359" s="41">
        <v>0</v>
      </c>
      <c r="F359" s="41">
        <v>0</v>
      </c>
      <c r="G359" s="41">
        <v>0</v>
      </c>
      <c r="H359" s="25"/>
      <c r="I359" s="25"/>
      <c r="J359" s="25"/>
      <c r="K359" s="25"/>
    </row>
    <row r="360" spans="1:11" ht="14.1" customHeight="1" x14ac:dyDescent="0.25">
      <c r="A360" s="25"/>
      <c r="B360" s="25"/>
      <c r="C360" s="40" t="s">
        <v>92</v>
      </c>
      <c r="D360" s="41">
        <v>0</v>
      </c>
      <c r="E360" s="41">
        <v>0</v>
      </c>
      <c r="F360" s="41">
        <v>0</v>
      </c>
      <c r="G360" s="41">
        <v>0</v>
      </c>
      <c r="H360" s="25"/>
      <c r="I360" s="25"/>
      <c r="J360" s="25"/>
      <c r="K360" s="25"/>
    </row>
    <row r="361" spans="1:11" ht="14.1" customHeight="1" x14ac:dyDescent="0.25">
      <c r="A361" s="25"/>
      <c r="B361" s="25"/>
      <c r="C361" s="40" t="s">
        <v>93</v>
      </c>
      <c r="D361" s="41">
        <v>0</v>
      </c>
      <c r="E361" s="41">
        <v>0</v>
      </c>
      <c r="F361" s="41">
        <v>0</v>
      </c>
      <c r="G361" s="41">
        <v>0</v>
      </c>
      <c r="H361" s="25"/>
      <c r="I361" s="25"/>
      <c r="J361" s="25"/>
      <c r="K361" s="25"/>
    </row>
    <row r="362" spans="1:11" ht="14.1" customHeight="1" x14ac:dyDescent="0.25">
      <c r="A362" s="25"/>
      <c r="B362" s="25"/>
      <c r="C362" s="40" t="s">
        <v>94</v>
      </c>
      <c r="D362" s="41">
        <v>0</v>
      </c>
      <c r="E362" s="41">
        <v>0</v>
      </c>
      <c r="F362" s="41">
        <v>0</v>
      </c>
      <c r="G362" s="41">
        <v>0</v>
      </c>
      <c r="H362" s="25"/>
      <c r="I362" s="25"/>
      <c r="J362" s="25"/>
      <c r="K362" s="25"/>
    </row>
    <row r="363" spans="1:11" ht="14.1" customHeight="1" x14ac:dyDescent="0.25">
      <c r="A363" s="25"/>
      <c r="B363" s="25"/>
      <c r="C363" s="40" t="s">
        <v>95</v>
      </c>
      <c r="D363" s="41">
        <v>0</v>
      </c>
      <c r="E363" s="41">
        <v>0</v>
      </c>
      <c r="F363" s="41">
        <v>0</v>
      </c>
      <c r="G363" s="41">
        <v>0</v>
      </c>
      <c r="H363" s="25"/>
      <c r="I363" s="25"/>
      <c r="J363" s="25"/>
      <c r="K363" s="25"/>
    </row>
    <row r="364" spans="1:11" ht="14.1" customHeight="1" x14ac:dyDescent="0.25">
      <c r="A364" s="25"/>
      <c r="B364" s="25"/>
      <c r="C364" s="40" t="s">
        <v>96</v>
      </c>
      <c r="D364" s="41">
        <v>0</v>
      </c>
      <c r="E364" s="41">
        <v>0</v>
      </c>
      <c r="F364" s="41">
        <v>0</v>
      </c>
      <c r="G364" s="41">
        <v>0</v>
      </c>
      <c r="H364" s="25"/>
      <c r="I364" s="25"/>
      <c r="J364" s="25"/>
      <c r="K364" s="25"/>
    </row>
    <row r="365" spans="1:11" ht="14.1" customHeight="1" x14ac:dyDescent="0.25">
      <c r="A365" s="25"/>
      <c r="B365" s="25"/>
      <c r="C365" s="40" t="s">
        <v>83</v>
      </c>
      <c r="D365" s="41">
        <v>0</v>
      </c>
      <c r="E365" s="41">
        <v>0</v>
      </c>
      <c r="F365" s="41">
        <v>0</v>
      </c>
      <c r="G365" s="41">
        <v>0</v>
      </c>
      <c r="H365" s="25"/>
      <c r="I365" s="25"/>
      <c r="J365" s="25"/>
      <c r="K365" s="25"/>
    </row>
    <row r="366" spans="1:11" ht="14.1" customHeight="1" x14ac:dyDescent="0.25">
      <c r="A366" s="25"/>
      <c r="B366" s="25"/>
      <c r="C366" s="40" t="s">
        <v>92</v>
      </c>
      <c r="D366" s="41">
        <v>0</v>
      </c>
      <c r="E366" s="41">
        <v>0</v>
      </c>
      <c r="F366" s="41">
        <v>0</v>
      </c>
      <c r="G366" s="41">
        <v>0</v>
      </c>
      <c r="H366" s="25"/>
      <c r="I366" s="25"/>
      <c r="J366" s="25"/>
      <c r="K366" s="25"/>
    </row>
    <row r="367" spans="1:11" ht="14.1" customHeight="1" x14ac:dyDescent="0.25">
      <c r="A367" s="25"/>
      <c r="B367" s="25"/>
      <c r="C367" s="40" t="s">
        <v>93</v>
      </c>
      <c r="D367" s="41">
        <v>0</v>
      </c>
      <c r="E367" s="41">
        <v>0</v>
      </c>
      <c r="F367" s="41">
        <v>0</v>
      </c>
      <c r="G367" s="41">
        <v>0</v>
      </c>
      <c r="H367" s="25"/>
      <c r="I367" s="25"/>
      <c r="J367" s="25"/>
      <c r="K367" s="25"/>
    </row>
    <row r="368" spans="1:11" ht="14.1" customHeight="1" x14ac:dyDescent="0.25">
      <c r="A368" s="25"/>
      <c r="B368" s="25"/>
      <c r="C368" s="40" t="s">
        <v>94</v>
      </c>
      <c r="D368" s="41">
        <v>0</v>
      </c>
      <c r="E368" s="41">
        <v>0</v>
      </c>
      <c r="F368" s="41">
        <v>0</v>
      </c>
      <c r="G368" s="41">
        <v>0</v>
      </c>
      <c r="H368" s="25"/>
      <c r="I368" s="25"/>
      <c r="J368" s="25"/>
      <c r="K368" s="25"/>
    </row>
    <row r="369" spans="1:11" ht="14.1" customHeight="1" x14ac:dyDescent="0.25">
      <c r="A369" s="25"/>
      <c r="B369" s="25"/>
      <c r="C369" s="40" t="s">
        <v>95</v>
      </c>
      <c r="D369" s="41">
        <v>0</v>
      </c>
      <c r="E369" s="41">
        <v>0</v>
      </c>
      <c r="F369" s="41">
        <v>0</v>
      </c>
      <c r="G369" s="41">
        <v>0</v>
      </c>
      <c r="H369" s="25"/>
      <c r="I369" s="25"/>
      <c r="J369" s="25"/>
      <c r="K369" s="25"/>
    </row>
    <row r="370" spans="1:11" ht="14.1" customHeight="1" x14ac:dyDescent="0.25">
      <c r="A370" s="25"/>
      <c r="B370" s="25"/>
      <c r="C370" s="40" t="s">
        <v>97</v>
      </c>
      <c r="D370" s="41">
        <v>0</v>
      </c>
      <c r="E370" s="41">
        <v>0</v>
      </c>
      <c r="F370" s="41">
        <v>0</v>
      </c>
      <c r="G370" s="41">
        <v>0</v>
      </c>
      <c r="H370" s="25"/>
      <c r="I370" s="25"/>
      <c r="J370" s="25"/>
      <c r="K370" s="25"/>
    </row>
    <row r="371" spans="1:11" ht="14.1" customHeight="1" x14ac:dyDescent="0.25">
      <c r="A371" s="25"/>
      <c r="B371" s="25"/>
      <c r="C371" s="40" t="s">
        <v>83</v>
      </c>
      <c r="D371" s="41">
        <v>0</v>
      </c>
      <c r="E371" s="41">
        <v>0</v>
      </c>
      <c r="F371" s="41">
        <v>0</v>
      </c>
      <c r="G371" s="41">
        <v>0</v>
      </c>
      <c r="H371" s="25"/>
      <c r="I371" s="25"/>
      <c r="J371" s="25"/>
      <c r="K371" s="25"/>
    </row>
    <row r="372" spans="1:11" ht="14.1" customHeight="1" x14ac:dyDescent="0.25">
      <c r="A372" s="25"/>
      <c r="B372" s="25"/>
      <c r="C372" s="40" t="s">
        <v>92</v>
      </c>
      <c r="D372" s="41">
        <v>0</v>
      </c>
      <c r="E372" s="41">
        <v>0</v>
      </c>
      <c r="F372" s="41">
        <v>0</v>
      </c>
      <c r="G372" s="41">
        <v>0</v>
      </c>
      <c r="H372" s="25"/>
      <c r="I372" s="25"/>
      <c r="J372" s="25"/>
      <c r="K372" s="25"/>
    </row>
    <row r="373" spans="1:11" ht="14.1" customHeight="1" x14ac:dyDescent="0.25">
      <c r="A373" s="25"/>
      <c r="B373" s="25"/>
      <c r="C373" s="40" t="s">
        <v>93</v>
      </c>
      <c r="D373" s="41">
        <v>0</v>
      </c>
      <c r="E373" s="41">
        <v>0</v>
      </c>
      <c r="F373" s="41">
        <v>0</v>
      </c>
      <c r="G373" s="41">
        <v>0</v>
      </c>
      <c r="H373" s="25"/>
      <c r="I373" s="25"/>
      <c r="J373" s="25"/>
      <c r="K373" s="25"/>
    </row>
    <row r="374" spans="1:11" ht="14.1" customHeight="1" x14ac:dyDescent="0.25">
      <c r="A374" s="25"/>
      <c r="B374" s="25"/>
      <c r="C374" s="40" t="s">
        <v>94</v>
      </c>
      <c r="D374" s="41">
        <v>0</v>
      </c>
      <c r="E374" s="41">
        <v>0</v>
      </c>
      <c r="F374" s="41">
        <v>0</v>
      </c>
      <c r="G374" s="41">
        <v>0</v>
      </c>
      <c r="H374" s="25"/>
      <c r="I374" s="25"/>
      <c r="J374" s="25"/>
      <c r="K374" s="25"/>
    </row>
    <row r="375" spans="1:11" ht="14.1" customHeight="1" x14ac:dyDescent="0.25">
      <c r="A375" s="25"/>
      <c r="B375" s="25"/>
      <c r="C375" s="40" t="s">
        <v>95</v>
      </c>
      <c r="D375" s="41">
        <v>0</v>
      </c>
      <c r="E375" s="41">
        <v>0</v>
      </c>
      <c r="F375" s="41">
        <v>0</v>
      </c>
      <c r="G375" s="41">
        <v>0</v>
      </c>
      <c r="H375" s="25"/>
      <c r="I375" s="25"/>
      <c r="J375" s="25"/>
      <c r="K375" s="25"/>
    </row>
    <row r="376" spans="1:11" ht="14.1" customHeight="1" x14ac:dyDescent="0.25">
      <c r="A376" s="25"/>
      <c r="B376" s="25"/>
      <c r="C376" s="40" t="s">
        <v>98</v>
      </c>
      <c r="D376" s="41">
        <v>0</v>
      </c>
      <c r="E376" s="41">
        <v>0</v>
      </c>
      <c r="F376" s="41">
        <v>0</v>
      </c>
      <c r="G376" s="41">
        <v>0</v>
      </c>
      <c r="H376" s="25"/>
      <c r="I376" s="25"/>
      <c r="J376" s="25"/>
      <c r="K376" s="25"/>
    </row>
    <row r="377" spans="1:11" ht="14.1" customHeight="1" x14ac:dyDescent="0.25">
      <c r="A377" s="25"/>
      <c r="B377" s="25"/>
      <c r="C377" s="40" t="s">
        <v>99</v>
      </c>
      <c r="D377" s="41">
        <v>0</v>
      </c>
      <c r="E377" s="41">
        <v>0</v>
      </c>
      <c r="F377" s="41">
        <v>0</v>
      </c>
      <c r="G377" s="41">
        <v>0</v>
      </c>
      <c r="H377" s="25"/>
      <c r="I377" s="25"/>
      <c r="J377" s="25"/>
      <c r="K377" s="25"/>
    </row>
    <row r="378" spans="1:11" ht="14.1" customHeight="1" x14ac:dyDescent="0.25">
      <c r="A378" s="25"/>
      <c r="B378" s="25"/>
      <c r="C378" s="36" t="s">
        <v>100</v>
      </c>
      <c r="D378" s="41">
        <v>0</v>
      </c>
      <c r="E378" s="41">
        <v>2800000</v>
      </c>
      <c r="F378" s="41">
        <v>2808917</v>
      </c>
      <c r="G378" s="41">
        <v>2815283</v>
      </c>
      <c r="H378" s="25"/>
      <c r="I378" s="25"/>
      <c r="J378" s="25"/>
      <c r="K378" s="25"/>
    </row>
    <row r="379" spans="1:11" ht="14.1" customHeight="1" x14ac:dyDescent="0.25">
      <c r="A379" s="25"/>
      <c r="B379" s="25"/>
      <c r="C379" s="1585" t="s">
        <v>101</v>
      </c>
      <c r="D379" s="1586"/>
      <c r="E379" s="1586"/>
      <c r="F379" s="1586"/>
      <c r="G379" s="1586"/>
      <c r="H379" s="25"/>
      <c r="I379" s="25"/>
      <c r="J379" s="25"/>
      <c r="K379" s="25"/>
    </row>
    <row r="380" spans="1:11" ht="14.1" customHeight="1" x14ac:dyDescent="0.25">
      <c r="A380" s="25"/>
      <c r="B380" s="25"/>
      <c r="C380" s="29" t="s">
        <v>1238</v>
      </c>
      <c r="D380" s="1585" t="s">
        <v>1020</v>
      </c>
      <c r="E380" s="1586"/>
      <c r="F380" s="1586"/>
      <c r="G380" s="1586"/>
      <c r="H380" s="25"/>
      <c r="I380" s="25"/>
      <c r="J380" s="25"/>
      <c r="K380" s="25"/>
    </row>
    <row r="381" spans="1:11" ht="14.1" customHeight="1" x14ac:dyDescent="0.25">
      <c r="A381" s="25"/>
      <c r="B381" s="25"/>
      <c r="C381" s="30" t="s">
        <v>50</v>
      </c>
      <c r="D381" s="1575" t="s">
        <v>1239</v>
      </c>
      <c r="E381" s="1576"/>
      <c r="F381" s="1576"/>
      <c r="G381" s="1576"/>
      <c r="H381" s="25"/>
      <c r="I381" s="25"/>
      <c r="J381" s="25"/>
      <c r="K381" s="25"/>
    </row>
    <row r="382" spans="1:11" ht="14.1" customHeight="1" x14ac:dyDescent="0.25">
      <c r="A382" s="25"/>
      <c r="B382" s="25"/>
      <c r="C382" s="31" t="s">
        <v>52</v>
      </c>
      <c r="D382" s="1587" t="s">
        <v>1240</v>
      </c>
      <c r="E382" s="1588"/>
      <c r="F382" s="1588"/>
      <c r="G382" s="1588"/>
      <c r="H382" s="25"/>
      <c r="I382" s="25"/>
      <c r="J382" s="25"/>
      <c r="K382" s="25"/>
    </row>
    <row r="383" spans="1:11" ht="14.1" customHeight="1" x14ac:dyDescent="0.25">
      <c r="A383" s="25"/>
      <c r="B383" s="25"/>
      <c r="C383" s="31" t="s">
        <v>54</v>
      </c>
      <c r="D383" s="1587" t="s">
        <v>1101</v>
      </c>
      <c r="E383" s="1588"/>
      <c r="F383" s="1588"/>
      <c r="G383" s="1588"/>
      <c r="H383" s="25"/>
      <c r="I383" s="25"/>
      <c r="J383" s="25"/>
      <c r="K383" s="25"/>
    </row>
    <row r="384" spans="1:11" ht="15" customHeight="1" x14ac:dyDescent="0.25">
      <c r="A384" s="25"/>
      <c r="B384" s="25"/>
      <c r="C384" s="32"/>
      <c r="D384" s="33">
        <v>2023</v>
      </c>
      <c r="E384" s="33">
        <v>2024</v>
      </c>
      <c r="F384" s="33">
        <v>2025</v>
      </c>
      <c r="G384" s="33">
        <v>2026</v>
      </c>
      <c r="H384" s="25"/>
      <c r="I384" s="25"/>
      <c r="J384" s="25"/>
      <c r="K384" s="25"/>
    </row>
    <row r="385" spans="1:11" ht="15" customHeight="1" x14ac:dyDescent="0.25">
      <c r="A385" s="25"/>
      <c r="B385" s="25"/>
      <c r="C385" s="34"/>
      <c r="D385" s="35" t="s">
        <v>17</v>
      </c>
      <c r="E385" s="35" t="s">
        <v>18</v>
      </c>
      <c r="F385" s="35" t="s">
        <v>18</v>
      </c>
      <c r="G385" s="35" t="s">
        <v>18</v>
      </c>
      <c r="H385" s="25"/>
      <c r="I385" s="25"/>
      <c r="J385" s="25"/>
      <c r="K385" s="25"/>
    </row>
    <row r="386" spans="1:11" ht="14.1" customHeight="1" x14ac:dyDescent="0.25">
      <c r="A386" s="25"/>
      <c r="B386" s="25"/>
      <c r="C386" s="38" t="s">
        <v>56</v>
      </c>
      <c r="D386" s="39" t="s">
        <v>75</v>
      </c>
      <c r="E386" s="39" t="s">
        <v>212</v>
      </c>
      <c r="F386" s="39" t="s">
        <v>212</v>
      </c>
      <c r="G386" s="39" t="s">
        <v>212</v>
      </c>
      <c r="H386" s="25"/>
      <c r="I386" s="25"/>
      <c r="J386" s="25"/>
      <c r="K386" s="25"/>
    </row>
    <row r="387" spans="1:11" ht="14.1" customHeight="1" x14ac:dyDescent="0.25">
      <c r="A387" s="25"/>
      <c r="B387" s="25"/>
      <c r="C387" s="38" t="s">
        <v>59</v>
      </c>
      <c r="D387" s="39" t="s">
        <v>75</v>
      </c>
      <c r="E387" s="39" t="s">
        <v>319</v>
      </c>
      <c r="F387" s="39" t="s">
        <v>319</v>
      </c>
      <c r="G387" s="39" t="s">
        <v>319</v>
      </c>
      <c r="H387" s="25"/>
      <c r="I387" s="25"/>
      <c r="J387" s="25"/>
      <c r="K387" s="25"/>
    </row>
    <row r="388" spans="1:11" ht="14.1" customHeight="1" x14ac:dyDescent="0.25">
      <c r="A388" s="25"/>
      <c r="B388" s="25"/>
      <c r="C388" s="38" t="s">
        <v>63</v>
      </c>
      <c r="D388" s="39" t="s">
        <v>75</v>
      </c>
      <c r="E388" s="39" t="s">
        <v>703</v>
      </c>
      <c r="F388" s="39" t="s">
        <v>703</v>
      </c>
      <c r="G388" s="39" t="s">
        <v>703</v>
      </c>
      <c r="H388" s="25"/>
      <c r="I388" s="25"/>
      <c r="J388" s="25"/>
      <c r="K388" s="25"/>
    </row>
    <row r="389" spans="1:11" ht="14.1" customHeight="1" x14ac:dyDescent="0.25">
      <c r="A389" s="25"/>
      <c r="B389" s="25"/>
      <c r="C389" s="38" t="s">
        <v>68</v>
      </c>
      <c r="D389" s="39" t="s">
        <v>69</v>
      </c>
      <c r="E389" s="39" t="s">
        <v>69</v>
      </c>
      <c r="F389" s="39" t="s">
        <v>75</v>
      </c>
      <c r="G389" s="39" t="s">
        <v>75</v>
      </c>
      <c r="H389" s="25"/>
      <c r="I389" s="25"/>
      <c r="J389" s="25"/>
      <c r="K389" s="25"/>
    </row>
    <row r="390" spans="1:11" ht="14.1" customHeight="1" x14ac:dyDescent="0.25">
      <c r="A390" s="25"/>
      <c r="B390" s="25"/>
      <c r="C390" s="38" t="s">
        <v>73</v>
      </c>
      <c r="D390" s="39" t="s">
        <v>69</v>
      </c>
      <c r="E390" s="39" t="s">
        <v>69</v>
      </c>
      <c r="F390" s="39" t="s">
        <v>75</v>
      </c>
      <c r="G390" s="39" t="s">
        <v>75</v>
      </c>
      <c r="H390" s="25"/>
      <c r="I390" s="25"/>
      <c r="J390" s="25"/>
      <c r="K390" s="25"/>
    </row>
    <row r="391" spans="1:11" ht="14.1" customHeight="1" x14ac:dyDescent="0.25">
      <c r="A391" s="25"/>
      <c r="B391" s="25"/>
      <c r="C391" s="38" t="s">
        <v>77</v>
      </c>
      <c r="D391" s="39" t="s">
        <v>69</v>
      </c>
      <c r="E391" s="39" t="s">
        <v>69</v>
      </c>
      <c r="F391" s="39" t="s">
        <v>75</v>
      </c>
      <c r="G391" s="39" t="s">
        <v>75</v>
      </c>
      <c r="H391" s="25"/>
      <c r="I391" s="25"/>
      <c r="J391" s="25"/>
      <c r="K391" s="25"/>
    </row>
    <row r="392" spans="1:11" ht="14.1" customHeight="1" x14ac:dyDescent="0.25">
      <c r="A392" s="25"/>
      <c r="B392" s="25"/>
      <c r="C392" s="1589" t="s">
        <v>81</v>
      </c>
      <c r="D392" s="1590"/>
      <c r="E392" s="1590"/>
      <c r="F392" s="1590"/>
      <c r="G392" s="1590"/>
      <c r="H392" s="25"/>
      <c r="I392" s="25"/>
      <c r="J392" s="25"/>
      <c r="K392" s="25"/>
    </row>
    <row r="393" spans="1:11" ht="14.1" customHeight="1" x14ac:dyDescent="0.25">
      <c r="A393" s="25"/>
      <c r="B393" s="25"/>
      <c r="C393" s="32"/>
      <c r="D393" s="33">
        <v>2023</v>
      </c>
      <c r="E393" s="33">
        <v>2024</v>
      </c>
      <c r="F393" s="33">
        <v>2025</v>
      </c>
      <c r="G393" s="33">
        <v>2026</v>
      </c>
      <c r="H393" s="25"/>
      <c r="I393" s="25"/>
      <c r="J393" s="25"/>
      <c r="K393" s="25"/>
    </row>
    <row r="394" spans="1:11" ht="14.1" customHeight="1" x14ac:dyDescent="0.25">
      <c r="A394" s="25"/>
      <c r="B394" s="25"/>
      <c r="C394" s="34"/>
      <c r="D394" s="35" t="s">
        <v>17</v>
      </c>
      <c r="E394" s="35" t="s">
        <v>18</v>
      </c>
      <c r="F394" s="35" t="s">
        <v>18</v>
      </c>
      <c r="G394" s="35" t="s">
        <v>18</v>
      </c>
      <c r="H394" s="25"/>
      <c r="I394" s="25"/>
      <c r="J394" s="25"/>
      <c r="K394" s="25"/>
    </row>
    <row r="395" spans="1:11" ht="14.1" customHeight="1" x14ac:dyDescent="0.25">
      <c r="A395" s="25"/>
      <c r="B395" s="25"/>
      <c r="C395" s="40" t="s">
        <v>82</v>
      </c>
      <c r="D395" s="41">
        <v>0</v>
      </c>
      <c r="E395" s="41">
        <v>0</v>
      </c>
      <c r="F395" s="41">
        <v>0</v>
      </c>
      <c r="G395" s="41">
        <v>0</v>
      </c>
      <c r="H395" s="25"/>
      <c r="I395" s="25"/>
      <c r="J395" s="25"/>
      <c r="K395" s="25"/>
    </row>
    <row r="396" spans="1:11" ht="14.1" customHeight="1" x14ac:dyDescent="0.25">
      <c r="A396" s="25"/>
      <c r="B396" s="25"/>
      <c r="C396" s="40" t="s">
        <v>83</v>
      </c>
      <c r="D396" s="41">
        <v>0</v>
      </c>
      <c r="E396" s="41">
        <v>0</v>
      </c>
      <c r="F396" s="41">
        <v>0</v>
      </c>
      <c r="G396" s="41">
        <v>0</v>
      </c>
      <c r="H396" s="25"/>
      <c r="I396" s="25"/>
      <c r="J396" s="25"/>
      <c r="K396" s="25"/>
    </row>
    <row r="397" spans="1:11" ht="14.1" customHeight="1" x14ac:dyDescent="0.25">
      <c r="A397" s="25"/>
      <c r="B397" s="25"/>
      <c r="C397" s="40" t="s">
        <v>84</v>
      </c>
      <c r="D397" s="41">
        <v>0</v>
      </c>
      <c r="E397" s="41">
        <v>0</v>
      </c>
      <c r="F397" s="41">
        <v>0</v>
      </c>
      <c r="G397" s="41">
        <v>0</v>
      </c>
      <c r="H397" s="25"/>
      <c r="I397" s="25"/>
      <c r="J397" s="25"/>
      <c r="K397" s="25"/>
    </row>
    <row r="398" spans="1:11" ht="14.1" customHeight="1" x14ac:dyDescent="0.25">
      <c r="A398" s="25"/>
      <c r="B398" s="25"/>
      <c r="C398" s="40" t="s">
        <v>85</v>
      </c>
      <c r="D398" s="41">
        <v>0</v>
      </c>
      <c r="E398" s="41">
        <v>0</v>
      </c>
      <c r="F398" s="41">
        <v>0</v>
      </c>
      <c r="G398" s="41">
        <v>0</v>
      </c>
      <c r="H398" s="25"/>
      <c r="I398" s="25"/>
      <c r="J398" s="25"/>
      <c r="K398" s="25"/>
    </row>
    <row r="399" spans="1:11" ht="14.1" customHeight="1" x14ac:dyDescent="0.25">
      <c r="A399" s="25"/>
      <c r="B399" s="25"/>
      <c r="C399" s="40" t="s">
        <v>83</v>
      </c>
      <c r="D399" s="41">
        <v>0</v>
      </c>
      <c r="E399" s="41">
        <v>0</v>
      </c>
      <c r="F399" s="41">
        <v>0</v>
      </c>
      <c r="G399" s="41">
        <v>0</v>
      </c>
      <c r="H399" s="25"/>
      <c r="I399" s="25"/>
      <c r="J399" s="25"/>
      <c r="K399" s="25"/>
    </row>
    <row r="400" spans="1:11" ht="14.1" customHeight="1" x14ac:dyDescent="0.25">
      <c r="A400" s="25"/>
      <c r="B400" s="25"/>
      <c r="C400" s="40" t="s">
        <v>84</v>
      </c>
      <c r="D400" s="41">
        <v>0</v>
      </c>
      <c r="E400" s="41">
        <v>0</v>
      </c>
      <c r="F400" s="41">
        <v>0</v>
      </c>
      <c r="G400" s="41">
        <v>0</v>
      </c>
      <c r="H400" s="25"/>
      <c r="I400" s="25"/>
      <c r="J400" s="25"/>
      <c r="K400" s="25"/>
    </row>
    <row r="401" spans="1:11" ht="14.1" customHeight="1" x14ac:dyDescent="0.25">
      <c r="A401" s="25"/>
      <c r="B401" s="25"/>
      <c r="C401" s="40" t="s">
        <v>86</v>
      </c>
      <c r="D401" s="41">
        <v>0</v>
      </c>
      <c r="E401" s="41">
        <v>0</v>
      </c>
      <c r="F401" s="41">
        <v>0</v>
      </c>
      <c r="G401" s="41">
        <v>0</v>
      </c>
      <c r="H401" s="25"/>
      <c r="I401" s="25"/>
      <c r="J401" s="25"/>
      <c r="K401" s="25"/>
    </row>
    <row r="402" spans="1:11" ht="14.1" customHeight="1" x14ac:dyDescent="0.25">
      <c r="A402" s="25"/>
      <c r="B402" s="25"/>
      <c r="C402" s="40" t="s">
        <v>83</v>
      </c>
      <c r="D402" s="41">
        <v>0</v>
      </c>
      <c r="E402" s="41">
        <v>0</v>
      </c>
      <c r="F402" s="41">
        <v>0</v>
      </c>
      <c r="G402" s="41">
        <v>0</v>
      </c>
      <c r="H402" s="25"/>
      <c r="I402" s="25"/>
      <c r="J402" s="25"/>
      <c r="K402" s="25"/>
    </row>
    <row r="403" spans="1:11" ht="14.1" customHeight="1" x14ac:dyDescent="0.25">
      <c r="A403" s="25"/>
      <c r="B403" s="25"/>
      <c r="C403" s="40" t="s">
        <v>84</v>
      </c>
      <c r="D403" s="41">
        <v>0</v>
      </c>
      <c r="E403" s="41">
        <v>0</v>
      </c>
      <c r="F403" s="41">
        <v>0</v>
      </c>
      <c r="G403" s="41">
        <v>0</v>
      </c>
      <c r="H403" s="25"/>
      <c r="I403" s="25"/>
      <c r="J403" s="25"/>
      <c r="K403" s="25"/>
    </row>
    <row r="404" spans="1:11" ht="14.1" customHeight="1" x14ac:dyDescent="0.25">
      <c r="A404" s="25"/>
      <c r="B404" s="25"/>
      <c r="C404" s="40" t="s">
        <v>87</v>
      </c>
      <c r="D404" s="41">
        <v>0</v>
      </c>
      <c r="E404" s="41">
        <v>0</v>
      </c>
      <c r="F404" s="41">
        <v>0</v>
      </c>
      <c r="G404" s="41">
        <v>0</v>
      </c>
      <c r="H404" s="25"/>
      <c r="I404" s="25"/>
      <c r="J404" s="25"/>
      <c r="K404" s="25"/>
    </row>
    <row r="405" spans="1:11" ht="14.1" customHeight="1" x14ac:dyDescent="0.25">
      <c r="A405" s="25"/>
      <c r="B405" s="25"/>
      <c r="C405" s="40" t="s">
        <v>83</v>
      </c>
      <c r="D405" s="41">
        <v>0</v>
      </c>
      <c r="E405" s="41">
        <v>0</v>
      </c>
      <c r="F405" s="41">
        <v>0</v>
      </c>
      <c r="G405" s="41">
        <v>0</v>
      </c>
      <c r="H405" s="25"/>
      <c r="I405" s="25"/>
      <c r="J405" s="25"/>
      <c r="K405" s="25"/>
    </row>
    <row r="406" spans="1:11" ht="14.1" customHeight="1" x14ac:dyDescent="0.25">
      <c r="A406" s="25"/>
      <c r="B406" s="25"/>
      <c r="C406" s="40" t="s">
        <v>84</v>
      </c>
      <c r="D406" s="41">
        <v>0</v>
      </c>
      <c r="E406" s="41">
        <v>0</v>
      </c>
      <c r="F406" s="41">
        <v>0</v>
      </c>
      <c r="G406" s="41">
        <v>0</v>
      </c>
      <c r="H406" s="25"/>
      <c r="I406" s="25"/>
      <c r="J406" s="25"/>
      <c r="K406" s="25"/>
    </row>
    <row r="407" spans="1:11" ht="14.1" customHeight="1" x14ac:dyDescent="0.25">
      <c r="A407" s="25"/>
      <c r="B407" s="25"/>
      <c r="C407" s="40" t="s">
        <v>88</v>
      </c>
      <c r="D407" s="41">
        <v>0</v>
      </c>
      <c r="E407" s="41">
        <v>0</v>
      </c>
      <c r="F407" s="41">
        <v>0</v>
      </c>
      <c r="G407" s="41">
        <v>0</v>
      </c>
      <c r="H407" s="25"/>
      <c r="I407" s="25"/>
      <c r="J407" s="25"/>
      <c r="K407" s="25"/>
    </row>
    <row r="408" spans="1:11" ht="14.1" customHeight="1" x14ac:dyDescent="0.25">
      <c r="A408" s="25"/>
      <c r="B408" s="25"/>
      <c r="C408" s="40" t="s">
        <v>83</v>
      </c>
      <c r="D408" s="41">
        <v>0</v>
      </c>
      <c r="E408" s="41">
        <v>0</v>
      </c>
      <c r="F408" s="41">
        <v>0</v>
      </c>
      <c r="G408" s="41">
        <v>0</v>
      </c>
      <c r="H408" s="25"/>
      <c r="I408" s="25"/>
      <c r="J408" s="25"/>
      <c r="K408" s="25"/>
    </row>
    <row r="409" spans="1:11" ht="14.1" customHeight="1" x14ac:dyDescent="0.25">
      <c r="A409" s="25"/>
      <c r="B409" s="25"/>
      <c r="C409" s="40" t="s">
        <v>84</v>
      </c>
      <c r="D409" s="41">
        <v>0</v>
      </c>
      <c r="E409" s="41">
        <v>0</v>
      </c>
      <c r="F409" s="41">
        <v>0</v>
      </c>
      <c r="G409" s="41">
        <v>0</v>
      </c>
      <c r="H409" s="25"/>
      <c r="I409" s="25"/>
      <c r="J409" s="25"/>
      <c r="K409" s="25"/>
    </row>
    <row r="410" spans="1:11" ht="14.1" customHeight="1" x14ac:dyDescent="0.25">
      <c r="A410" s="25"/>
      <c r="B410" s="25"/>
      <c r="C410" s="40" t="s">
        <v>89</v>
      </c>
      <c r="D410" s="41">
        <v>0</v>
      </c>
      <c r="E410" s="41">
        <v>0</v>
      </c>
      <c r="F410" s="41">
        <v>0</v>
      </c>
      <c r="G410" s="41">
        <v>0</v>
      </c>
      <c r="H410" s="25"/>
      <c r="I410" s="25"/>
      <c r="J410" s="25"/>
      <c r="K410" s="25"/>
    </row>
    <row r="411" spans="1:11" ht="14.1" customHeight="1" x14ac:dyDescent="0.25">
      <c r="A411" s="25"/>
      <c r="B411" s="25"/>
      <c r="C411" s="40" t="s">
        <v>83</v>
      </c>
      <c r="D411" s="41">
        <v>0</v>
      </c>
      <c r="E411" s="41">
        <v>0</v>
      </c>
      <c r="F411" s="41">
        <v>0</v>
      </c>
      <c r="G411" s="41">
        <v>0</v>
      </c>
      <c r="H411" s="25"/>
      <c r="I411" s="25"/>
      <c r="J411" s="25"/>
      <c r="K411" s="25"/>
    </row>
    <row r="412" spans="1:11" ht="14.1" customHeight="1" x14ac:dyDescent="0.25">
      <c r="A412" s="25"/>
      <c r="B412" s="25"/>
      <c r="C412" s="40" t="s">
        <v>84</v>
      </c>
      <c r="D412" s="41">
        <v>0</v>
      </c>
      <c r="E412" s="41">
        <v>0</v>
      </c>
      <c r="F412" s="41">
        <v>0</v>
      </c>
      <c r="G412" s="41">
        <v>0</v>
      </c>
      <c r="H412" s="25"/>
      <c r="I412" s="25"/>
      <c r="J412" s="25"/>
      <c r="K412" s="25"/>
    </row>
    <row r="413" spans="1:11" ht="14.1" customHeight="1" x14ac:dyDescent="0.25">
      <c r="A413" s="25"/>
      <c r="B413" s="25"/>
      <c r="C413" s="40" t="s">
        <v>90</v>
      </c>
      <c r="D413" s="41">
        <v>0</v>
      </c>
      <c r="E413" s="41">
        <v>0</v>
      </c>
      <c r="F413" s="41">
        <v>0</v>
      </c>
      <c r="G413" s="41">
        <v>0</v>
      </c>
      <c r="H413" s="25"/>
      <c r="I413" s="25"/>
      <c r="J413" s="25"/>
      <c r="K413" s="25"/>
    </row>
    <row r="414" spans="1:11" ht="14.1" customHeight="1" x14ac:dyDescent="0.25">
      <c r="A414" s="25"/>
      <c r="B414" s="25"/>
      <c r="C414" s="40" t="s">
        <v>83</v>
      </c>
      <c r="D414" s="41">
        <v>0</v>
      </c>
      <c r="E414" s="41">
        <v>0</v>
      </c>
      <c r="F414" s="41">
        <v>0</v>
      </c>
      <c r="G414" s="41">
        <v>0</v>
      </c>
      <c r="H414" s="25"/>
      <c r="I414" s="25"/>
      <c r="J414" s="25"/>
      <c r="K414" s="25"/>
    </row>
    <row r="415" spans="1:11" ht="14.1" customHeight="1" x14ac:dyDescent="0.25">
      <c r="A415" s="25"/>
      <c r="B415" s="25"/>
      <c r="C415" s="40" t="s">
        <v>84</v>
      </c>
      <c r="D415" s="41">
        <v>0</v>
      </c>
      <c r="E415" s="41">
        <v>0</v>
      </c>
      <c r="F415" s="41">
        <v>0</v>
      </c>
      <c r="G415" s="41">
        <v>0</v>
      </c>
      <c r="H415" s="25"/>
      <c r="I415" s="25"/>
      <c r="J415" s="25"/>
      <c r="K415" s="25"/>
    </row>
    <row r="416" spans="1:11" ht="14.1" customHeight="1" x14ac:dyDescent="0.25">
      <c r="A416" s="25"/>
      <c r="B416" s="25"/>
      <c r="C416" s="40" t="s">
        <v>91</v>
      </c>
      <c r="D416" s="41">
        <v>0</v>
      </c>
      <c r="E416" s="41">
        <v>0</v>
      </c>
      <c r="F416" s="41">
        <v>0</v>
      </c>
      <c r="G416" s="41">
        <v>0</v>
      </c>
      <c r="H416" s="25"/>
      <c r="I416" s="25"/>
      <c r="J416" s="25"/>
      <c r="K416" s="25"/>
    </row>
    <row r="417" spans="1:11" ht="14.1" customHeight="1" x14ac:dyDescent="0.25">
      <c r="A417" s="25"/>
      <c r="B417" s="25"/>
      <c r="C417" s="40" t="s">
        <v>83</v>
      </c>
      <c r="D417" s="41">
        <v>0</v>
      </c>
      <c r="E417" s="41">
        <v>0</v>
      </c>
      <c r="F417" s="41">
        <v>0</v>
      </c>
      <c r="G417" s="41">
        <v>0</v>
      </c>
      <c r="H417" s="25"/>
      <c r="I417" s="25"/>
      <c r="J417" s="25"/>
      <c r="K417" s="25"/>
    </row>
    <row r="418" spans="1:11" ht="14.1" customHeight="1" x14ac:dyDescent="0.25">
      <c r="A418" s="25"/>
      <c r="B418" s="25"/>
      <c r="C418" s="40" t="s">
        <v>92</v>
      </c>
      <c r="D418" s="41">
        <v>0</v>
      </c>
      <c r="E418" s="41">
        <v>0</v>
      </c>
      <c r="F418" s="41">
        <v>0</v>
      </c>
      <c r="G418" s="41">
        <v>0</v>
      </c>
      <c r="H418" s="25"/>
      <c r="I418" s="25"/>
      <c r="J418" s="25"/>
      <c r="K418" s="25"/>
    </row>
    <row r="419" spans="1:11" ht="14.1" customHeight="1" x14ac:dyDescent="0.25">
      <c r="A419" s="25"/>
      <c r="B419" s="25"/>
      <c r="C419" s="40" t="s">
        <v>93</v>
      </c>
      <c r="D419" s="41">
        <v>0</v>
      </c>
      <c r="E419" s="41">
        <v>0</v>
      </c>
      <c r="F419" s="41">
        <v>0</v>
      </c>
      <c r="G419" s="41">
        <v>0</v>
      </c>
      <c r="H419" s="25"/>
      <c r="I419" s="25"/>
      <c r="J419" s="25"/>
      <c r="K419" s="25"/>
    </row>
    <row r="420" spans="1:11" ht="14.1" customHeight="1" x14ac:dyDescent="0.25">
      <c r="A420" s="25"/>
      <c r="B420" s="25"/>
      <c r="C420" s="40" t="s">
        <v>94</v>
      </c>
      <c r="D420" s="41">
        <v>0</v>
      </c>
      <c r="E420" s="41">
        <v>0</v>
      </c>
      <c r="F420" s="41">
        <v>0</v>
      </c>
      <c r="G420" s="41">
        <v>0</v>
      </c>
      <c r="H420" s="25"/>
      <c r="I420" s="25"/>
      <c r="J420" s="25"/>
      <c r="K420" s="25"/>
    </row>
    <row r="421" spans="1:11" ht="14.1" customHeight="1" x14ac:dyDescent="0.25">
      <c r="A421" s="25"/>
      <c r="B421" s="25"/>
      <c r="C421" s="40" t="s">
        <v>95</v>
      </c>
      <c r="D421" s="41">
        <v>0</v>
      </c>
      <c r="E421" s="41">
        <v>0</v>
      </c>
      <c r="F421" s="41">
        <v>0</v>
      </c>
      <c r="G421" s="41">
        <v>0</v>
      </c>
      <c r="H421" s="25"/>
      <c r="I421" s="25"/>
      <c r="J421" s="25"/>
      <c r="K421" s="25"/>
    </row>
    <row r="422" spans="1:11" ht="14.1" customHeight="1" x14ac:dyDescent="0.25">
      <c r="A422" s="25"/>
      <c r="B422" s="25"/>
      <c r="C422" s="40" t="s">
        <v>96</v>
      </c>
      <c r="D422" s="41">
        <v>0</v>
      </c>
      <c r="E422" s="41">
        <v>100000</v>
      </c>
      <c r="F422" s="41">
        <v>100000</v>
      </c>
      <c r="G422" s="41">
        <v>100000</v>
      </c>
      <c r="H422" s="25"/>
      <c r="I422" s="25"/>
      <c r="J422" s="25"/>
      <c r="K422" s="25"/>
    </row>
    <row r="423" spans="1:11" ht="14.1" customHeight="1" x14ac:dyDescent="0.25">
      <c r="A423" s="25"/>
      <c r="B423" s="25"/>
      <c r="C423" s="40" t="s">
        <v>83</v>
      </c>
      <c r="D423" s="41">
        <v>0</v>
      </c>
      <c r="E423" s="41">
        <v>100000</v>
      </c>
      <c r="F423" s="41">
        <v>100000</v>
      </c>
      <c r="G423" s="41">
        <v>100000</v>
      </c>
      <c r="H423" s="25"/>
      <c r="I423" s="25"/>
      <c r="J423" s="25"/>
      <c r="K423" s="25"/>
    </row>
    <row r="424" spans="1:11" ht="14.1" customHeight="1" x14ac:dyDescent="0.25">
      <c r="A424" s="25"/>
      <c r="B424" s="25"/>
      <c r="C424" s="40" t="s">
        <v>92</v>
      </c>
      <c r="D424" s="41">
        <v>0</v>
      </c>
      <c r="E424" s="41">
        <v>0</v>
      </c>
      <c r="F424" s="41">
        <v>0</v>
      </c>
      <c r="G424" s="41">
        <v>0</v>
      </c>
      <c r="H424" s="25"/>
      <c r="I424" s="25"/>
      <c r="J424" s="25"/>
      <c r="K424" s="25"/>
    </row>
    <row r="425" spans="1:11" ht="14.1" customHeight="1" x14ac:dyDescent="0.25">
      <c r="A425" s="25"/>
      <c r="B425" s="25"/>
      <c r="C425" s="40" t="s">
        <v>93</v>
      </c>
      <c r="D425" s="41">
        <v>0</v>
      </c>
      <c r="E425" s="41">
        <v>0</v>
      </c>
      <c r="F425" s="41">
        <v>0</v>
      </c>
      <c r="G425" s="41">
        <v>0</v>
      </c>
      <c r="H425" s="25"/>
      <c r="I425" s="25"/>
      <c r="J425" s="25"/>
      <c r="K425" s="25"/>
    </row>
    <row r="426" spans="1:11" ht="14.1" customHeight="1" x14ac:dyDescent="0.25">
      <c r="A426" s="25"/>
      <c r="B426" s="25"/>
      <c r="C426" s="40" t="s">
        <v>94</v>
      </c>
      <c r="D426" s="41">
        <v>0</v>
      </c>
      <c r="E426" s="41">
        <v>0</v>
      </c>
      <c r="F426" s="41">
        <v>0</v>
      </c>
      <c r="G426" s="41">
        <v>0</v>
      </c>
      <c r="H426" s="25"/>
      <c r="I426" s="25"/>
      <c r="J426" s="25"/>
      <c r="K426" s="25"/>
    </row>
    <row r="427" spans="1:11" ht="14.1" customHeight="1" x14ac:dyDescent="0.25">
      <c r="A427" s="25"/>
      <c r="B427" s="25"/>
      <c r="C427" s="40" t="s">
        <v>95</v>
      </c>
      <c r="D427" s="41">
        <v>0</v>
      </c>
      <c r="E427" s="41">
        <v>0</v>
      </c>
      <c r="F427" s="41">
        <v>0</v>
      </c>
      <c r="G427" s="41">
        <v>0</v>
      </c>
      <c r="H427" s="25"/>
      <c r="I427" s="25"/>
      <c r="J427" s="25"/>
      <c r="K427" s="25"/>
    </row>
    <row r="428" spans="1:11" ht="14.1" customHeight="1" x14ac:dyDescent="0.25">
      <c r="A428" s="25"/>
      <c r="B428" s="25"/>
      <c r="C428" s="40" t="s">
        <v>97</v>
      </c>
      <c r="D428" s="41">
        <v>0</v>
      </c>
      <c r="E428" s="41">
        <v>0</v>
      </c>
      <c r="F428" s="41">
        <v>0</v>
      </c>
      <c r="G428" s="41">
        <v>0</v>
      </c>
      <c r="H428" s="25"/>
      <c r="I428" s="25"/>
      <c r="J428" s="25"/>
      <c r="K428" s="25"/>
    </row>
    <row r="429" spans="1:11" ht="14.1" customHeight="1" x14ac:dyDescent="0.25">
      <c r="A429" s="25"/>
      <c r="B429" s="25"/>
      <c r="C429" s="40" t="s">
        <v>83</v>
      </c>
      <c r="D429" s="41">
        <v>0</v>
      </c>
      <c r="E429" s="41">
        <v>0</v>
      </c>
      <c r="F429" s="41">
        <v>0</v>
      </c>
      <c r="G429" s="41">
        <v>0</v>
      </c>
      <c r="H429" s="25"/>
      <c r="I429" s="25"/>
      <c r="J429" s="25"/>
      <c r="K429" s="25"/>
    </row>
    <row r="430" spans="1:11" ht="14.1" customHeight="1" x14ac:dyDescent="0.25">
      <c r="A430" s="25"/>
      <c r="B430" s="25"/>
      <c r="C430" s="40" t="s">
        <v>92</v>
      </c>
      <c r="D430" s="41">
        <v>0</v>
      </c>
      <c r="E430" s="41">
        <v>0</v>
      </c>
      <c r="F430" s="41">
        <v>0</v>
      </c>
      <c r="G430" s="41">
        <v>0</v>
      </c>
      <c r="H430" s="25"/>
      <c r="I430" s="25"/>
      <c r="J430" s="25"/>
      <c r="K430" s="25"/>
    </row>
    <row r="431" spans="1:11" ht="14.1" customHeight="1" x14ac:dyDescent="0.25">
      <c r="A431" s="25"/>
      <c r="B431" s="25"/>
      <c r="C431" s="40" t="s">
        <v>93</v>
      </c>
      <c r="D431" s="41">
        <v>0</v>
      </c>
      <c r="E431" s="41">
        <v>0</v>
      </c>
      <c r="F431" s="41">
        <v>0</v>
      </c>
      <c r="G431" s="41">
        <v>0</v>
      </c>
      <c r="H431" s="25"/>
      <c r="I431" s="25"/>
      <c r="J431" s="25"/>
      <c r="K431" s="25"/>
    </row>
    <row r="432" spans="1:11" ht="14.1" customHeight="1" x14ac:dyDescent="0.25">
      <c r="A432" s="25"/>
      <c r="B432" s="25"/>
      <c r="C432" s="40" t="s">
        <v>94</v>
      </c>
      <c r="D432" s="41">
        <v>0</v>
      </c>
      <c r="E432" s="41">
        <v>0</v>
      </c>
      <c r="F432" s="41">
        <v>0</v>
      </c>
      <c r="G432" s="41">
        <v>0</v>
      </c>
      <c r="H432" s="25"/>
      <c r="I432" s="25"/>
      <c r="J432" s="25"/>
      <c r="K432" s="25"/>
    </row>
    <row r="433" spans="1:11" ht="14.1" customHeight="1" x14ac:dyDescent="0.25">
      <c r="A433" s="25"/>
      <c r="B433" s="25"/>
      <c r="C433" s="40" t="s">
        <v>95</v>
      </c>
      <c r="D433" s="41">
        <v>0</v>
      </c>
      <c r="E433" s="41">
        <v>0</v>
      </c>
      <c r="F433" s="41">
        <v>0</v>
      </c>
      <c r="G433" s="41">
        <v>0</v>
      </c>
      <c r="H433" s="25"/>
      <c r="I433" s="25"/>
      <c r="J433" s="25"/>
      <c r="K433" s="25"/>
    </row>
    <row r="434" spans="1:11" ht="14.1" customHeight="1" x14ac:dyDescent="0.25">
      <c r="A434" s="25"/>
      <c r="B434" s="25"/>
      <c r="C434" s="40" t="s">
        <v>98</v>
      </c>
      <c r="D434" s="41">
        <v>0</v>
      </c>
      <c r="E434" s="41">
        <v>0</v>
      </c>
      <c r="F434" s="41">
        <v>0</v>
      </c>
      <c r="G434" s="41">
        <v>0</v>
      </c>
      <c r="H434" s="25"/>
      <c r="I434" s="25"/>
      <c r="J434" s="25"/>
      <c r="K434" s="25"/>
    </row>
    <row r="435" spans="1:11" ht="14.1" customHeight="1" x14ac:dyDescent="0.25">
      <c r="A435" s="25"/>
      <c r="B435" s="25"/>
      <c r="C435" s="40" t="s">
        <v>99</v>
      </c>
      <c r="D435" s="41">
        <v>0</v>
      </c>
      <c r="E435" s="41">
        <v>0</v>
      </c>
      <c r="F435" s="41">
        <v>0</v>
      </c>
      <c r="G435" s="41">
        <v>0</v>
      </c>
      <c r="H435" s="25"/>
      <c r="I435" s="25"/>
      <c r="J435" s="25"/>
      <c r="K435" s="25"/>
    </row>
    <row r="436" spans="1:11" ht="14.1" customHeight="1" x14ac:dyDescent="0.25">
      <c r="A436" s="25"/>
      <c r="B436" s="25"/>
      <c r="C436" s="36" t="s">
        <v>100</v>
      </c>
      <c r="D436" s="41">
        <v>0</v>
      </c>
      <c r="E436" s="41">
        <v>100000</v>
      </c>
      <c r="F436" s="41">
        <v>100000</v>
      </c>
      <c r="G436" s="41">
        <v>100000</v>
      </c>
      <c r="H436" s="25"/>
      <c r="I436" s="25"/>
      <c r="J436" s="25"/>
      <c r="K436" s="25"/>
    </row>
    <row r="437" spans="1:11" ht="15" customHeight="1" x14ac:dyDescent="0.25">
      <c r="A437" s="25"/>
      <c r="B437" s="25"/>
      <c r="C437" s="42" t="s">
        <v>69</v>
      </c>
      <c r="D437" s="43" t="s">
        <v>69</v>
      </c>
      <c r="E437" s="43" t="s">
        <v>69</v>
      </c>
      <c r="F437" s="43" t="s">
        <v>69</v>
      </c>
      <c r="G437" s="43" t="s">
        <v>69</v>
      </c>
      <c r="H437" s="25"/>
      <c r="I437" s="25"/>
      <c r="J437" s="25"/>
      <c r="K437" s="25"/>
    </row>
    <row r="438" spans="1:11" ht="15" customHeight="1" x14ac:dyDescent="0.25">
      <c r="A438" s="25"/>
      <c r="B438" s="25"/>
      <c r="C438" s="28" t="s">
        <v>113</v>
      </c>
      <c r="D438" s="44">
        <v>0</v>
      </c>
      <c r="E438" s="44">
        <v>366800000</v>
      </c>
      <c r="F438" s="44">
        <v>327800000</v>
      </c>
      <c r="G438" s="44">
        <v>332800000</v>
      </c>
      <c r="H438" s="25"/>
      <c r="I438" s="25"/>
      <c r="J438" s="25"/>
      <c r="K438" s="25"/>
    </row>
    <row r="439" spans="1:11" ht="15" customHeight="1" x14ac:dyDescent="0.25">
      <c r="A439" s="25"/>
      <c r="B439" s="25"/>
      <c r="C439" s="38" t="s">
        <v>82</v>
      </c>
      <c r="D439" s="45">
        <v>0</v>
      </c>
      <c r="E439" s="45">
        <v>71100000</v>
      </c>
      <c r="F439" s="45">
        <v>71100000</v>
      </c>
      <c r="G439" s="45">
        <v>71100000</v>
      </c>
      <c r="H439" s="25"/>
      <c r="I439" s="25"/>
      <c r="J439" s="25"/>
      <c r="K439" s="25"/>
    </row>
    <row r="440" spans="1:11" ht="15" customHeight="1" x14ac:dyDescent="0.25">
      <c r="A440" s="25"/>
      <c r="B440" s="25"/>
      <c r="C440" s="38" t="s">
        <v>83</v>
      </c>
      <c r="D440" s="45">
        <v>0</v>
      </c>
      <c r="E440" s="45">
        <v>71100000</v>
      </c>
      <c r="F440" s="45">
        <v>71100000</v>
      </c>
      <c r="G440" s="45">
        <v>71100000</v>
      </c>
      <c r="H440" s="25"/>
      <c r="I440" s="25"/>
      <c r="J440" s="25"/>
      <c r="K440" s="25"/>
    </row>
    <row r="441" spans="1:11" ht="15" customHeight="1" x14ac:dyDescent="0.25">
      <c r="A441" s="25"/>
      <c r="B441" s="25"/>
      <c r="C441" s="38" t="s">
        <v>84</v>
      </c>
      <c r="D441" s="45">
        <v>0</v>
      </c>
      <c r="E441" s="45">
        <v>0</v>
      </c>
      <c r="F441" s="45">
        <v>0</v>
      </c>
      <c r="G441" s="45">
        <v>0</v>
      </c>
      <c r="H441" s="25"/>
      <c r="I441" s="25"/>
      <c r="J441" s="25"/>
      <c r="K441" s="25"/>
    </row>
    <row r="442" spans="1:11" ht="15" customHeight="1" x14ac:dyDescent="0.25">
      <c r="A442" s="25"/>
      <c r="B442" s="25"/>
      <c r="C442" s="38" t="s">
        <v>85</v>
      </c>
      <c r="D442" s="45">
        <v>0</v>
      </c>
      <c r="E442" s="45">
        <v>8910000</v>
      </c>
      <c r="F442" s="45">
        <v>8910000</v>
      </c>
      <c r="G442" s="45">
        <v>8910000</v>
      </c>
      <c r="H442" s="25"/>
      <c r="I442" s="25"/>
      <c r="J442" s="25"/>
      <c r="K442" s="25"/>
    </row>
    <row r="443" spans="1:11" ht="15" customHeight="1" x14ac:dyDescent="0.25">
      <c r="A443" s="25"/>
      <c r="B443" s="25"/>
      <c r="C443" s="38" t="s">
        <v>83</v>
      </c>
      <c r="D443" s="45">
        <v>0</v>
      </c>
      <c r="E443" s="45">
        <v>8910000</v>
      </c>
      <c r="F443" s="45">
        <v>8910000</v>
      </c>
      <c r="G443" s="45">
        <v>8910000</v>
      </c>
      <c r="H443" s="25"/>
      <c r="I443" s="25"/>
      <c r="J443" s="25"/>
      <c r="K443" s="25"/>
    </row>
    <row r="444" spans="1:11" ht="15" customHeight="1" x14ac:dyDescent="0.25">
      <c r="A444" s="25"/>
      <c r="B444" s="25"/>
      <c r="C444" s="38" t="s">
        <v>84</v>
      </c>
      <c r="D444" s="45">
        <v>0</v>
      </c>
      <c r="E444" s="45">
        <v>0</v>
      </c>
      <c r="F444" s="45">
        <v>0</v>
      </c>
      <c r="G444" s="45">
        <v>0</v>
      </c>
      <c r="H444" s="25"/>
      <c r="I444" s="25"/>
      <c r="J444" s="25"/>
      <c r="K444" s="25"/>
    </row>
    <row r="445" spans="1:11" ht="15" customHeight="1" x14ac:dyDescent="0.25">
      <c r="A445" s="25"/>
      <c r="B445" s="25"/>
      <c r="C445" s="38" t="s">
        <v>86</v>
      </c>
      <c r="D445" s="45">
        <v>0</v>
      </c>
      <c r="E445" s="45">
        <v>77652400</v>
      </c>
      <c r="F445" s="45">
        <v>78867740</v>
      </c>
      <c r="G445" s="45">
        <v>79852000</v>
      </c>
      <c r="H445" s="25"/>
      <c r="I445" s="25"/>
      <c r="J445" s="25"/>
      <c r="K445" s="25"/>
    </row>
    <row r="446" spans="1:11" ht="15" customHeight="1" x14ac:dyDescent="0.25">
      <c r="A446" s="25"/>
      <c r="B446" s="25"/>
      <c r="C446" s="38" t="s">
        <v>83</v>
      </c>
      <c r="D446" s="45">
        <v>0</v>
      </c>
      <c r="E446" s="45">
        <v>74652400</v>
      </c>
      <c r="F446" s="45">
        <v>76867740</v>
      </c>
      <c r="G446" s="45">
        <v>77852000</v>
      </c>
      <c r="H446" s="25"/>
      <c r="I446" s="25"/>
      <c r="J446" s="25"/>
      <c r="K446" s="25"/>
    </row>
    <row r="447" spans="1:11" ht="15" customHeight="1" x14ac:dyDescent="0.25">
      <c r="A447" s="25"/>
      <c r="B447" s="25"/>
      <c r="C447" s="38" t="s">
        <v>84</v>
      </c>
      <c r="D447" s="45">
        <v>0</v>
      </c>
      <c r="E447" s="45">
        <v>3000000</v>
      </c>
      <c r="F447" s="45">
        <v>2000000</v>
      </c>
      <c r="G447" s="45">
        <v>2000000</v>
      </c>
      <c r="H447" s="25"/>
      <c r="I447" s="25"/>
      <c r="J447" s="25"/>
      <c r="K447" s="25"/>
    </row>
    <row r="448" spans="1:11" ht="15" customHeight="1" x14ac:dyDescent="0.25">
      <c r="A448" s="25"/>
      <c r="B448" s="25"/>
      <c r="C448" s="38" t="s">
        <v>87</v>
      </c>
      <c r="D448" s="45">
        <v>0</v>
      </c>
      <c r="E448" s="45">
        <v>0</v>
      </c>
      <c r="F448" s="45">
        <v>0</v>
      </c>
      <c r="G448" s="45">
        <v>0</v>
      </c>
      <c r="H448" s="25"/>
      <c r="I448" s="25"/>
      <c r="J448" s="25"/>
      <c r="K448" s="25"/>
    </row>
    <row r="449" spans="1:11" ht="15" customHeight="1" x14ac:dyDescent="0.25">
      <c r="A449" s="25"/>
      <c r="B449" s="25"/>
      <c r="C449" s="38" t="s">
        <v>83</v>
      </c>
      <c r="D449" s="45">
        <v>0</v>
      </c>
      <c r="E449" s="45">
        <v>0</v>
      </c>
      <c r="F449" s="45">
        <v>0</v>
      </c>
      <c r="G449" s="45">
        <v>0</v>
      </c>
      <c r="H449" s="25"/>
      <c r="I449" s="25"/>
      <c r="J449" s="25"/>
      <c r="K449" s="25"/>
    </row>
    <row r="450" spans="1:11" ht="15" customHeight="1" x14ac:dyDescent="0.25">
      <c r="A450" s="25"/>
      <c r="B450" s="25"/>
      <c r="C450" s="38" t="s">
        <v>84</v>
      </c>
      <c r="D450" s="45">
        <v>0</v>
      </c>
      <c r="E450" s="45">
        <v>0</v>
      </c>
      <c r="F450" s="45">
        <v>0</v>
      </c>
      <c r="G450" s="45">
        <v>0</v>
      </c>
      <c r="H450" s="25"/>
      <c r="I450" s="25"/>
      <c r="J450" s="25"/>
      <c r="K450" s="25"/>
    </row>
    <row r="451" spans="1:11" ht="20.100000000000001" customHeight="1" x14ac:dyDescent="0.25">
      <c r="A451" s="25"/>
      <c r="B451" s="25"/>
      <c r="C451" s="38" t="s">
        <v>114</v>
      </c>
      <c r="D451" s="46">
        <v>0</v>
      </c>
      <c r="E451" s="46">
        <v>0</v>
      </c>
      <c r="F451" s="46">
        <v>0</v>
      </c>
      <c r="G451" s="46">
        <v>0</v>
      </c>
      <c r="H451" s="25"/>
      <c r="I451" s="25"/>
      <c r="J451" s="25"/>
      <c r="K451" s="25"/>
    </row>
    <row r="452" spans="1:11" ht="15" customHeight="1" x14ac:dyDescent="0.25">
      <c r="A452" s="25"/>
      <c r="B452" s="25"/>
      <c r="C452" s="38" t="s">
        <v>83</v>
      </c>
      <c r="D452" s="45">
        <v>0</v>
      </c>
      <c r="E452" s="45">
        <v>0</v>
      </c>
      <c r="F452" s="45">
        <v>0</v>
      </c>
      <c r="G452" s="45">
        <v>0</v>
      </c>
      <c r="H452" s="25"/>
      <c r="I452" s="25"/>
      <c r="J452" s="25"/>
      <c r="K452" s="25"/>
    </row>
    <row r="453" spans="1:11" ht="15" customHeight="1" x14ac:dyDescent="0.25">
      <c r="A453" s="25"/>
      <c r="B453" s="25"/>
      <c r="C453" s="38" t="s">
        <v>84</v>
      </c>
      <c r="D453" s="45">
        <v>0</v>
      </c>
      <c r="E453" s="45">
        <v>0</v>
      </c>
      <c r="F453" s="45">
        <v>0</v>
      </c>
      <c r="G453" s="45">
        <v>0</v>
      </c>
      <c r="H453" s="25"/>
      <c r="I453" s="25"/>
      <c r="J453" s="25"/>
      <c r="K453" s="25"/>
    </row>
    <row r="454" spans="1:11" ht="15" customHeight="1" x14ac:dyDescent="0.25">
      <c r="A454" s="25"/>
      <c r="B454" s="25"/>
      <c r="C454" s="38" t="s">
        <v>89</v>
      </c>
      <c r="D454" s="45">
        <v>0</v>
      </c>
      <c r="E454" s="45">
        <v>0</v>
      </c>
      <c r="F454" s="45">
        <v>0</v>
      </c>
      <c r="G454" s="45">
        <v>0</v>
      </c>
      <c r="H454" s="25"/>
      <c r="I454" s="25"/>
      <c r="J454" s="25"/>
      <c r="K454" s="25"/>
    </row>
    <row r="455" spans="1:11" ht="15" customHeight="1" x14ac:dyDescent="0.25">
      <c r="A455" s="25"/>
      <c r="B455" s="25"/>
      <c r="C455" s="38" t="s">
        <v>83</v>
      </c>
      <c r="D455" s="45">
        <v>0</v>
      </c>
      <c r="E455" s="45">
        <v>0</v>
      </c>
      <c r="F455" s="45">
        <v>0</v>
      </c>
      <c r="G455" s="45">
        <v>0</v>
      </c>
      <c r="H455" s="25"/>
      <c r="I455" s="25"/>
      <c r="J455" s="25"/>
      <c r="K455" s="25"/>
    </row>
    <row r="456" spans="1:11" ht="15" customHeight="1" x14ac:dyDescent="0.25">
      <c r="A456" s="25"/>
      <c r="B456" s="25"/>
      <c r="C456" s="38" t="s">
        <v>84</v>
      </c>
      <c r="D456" s="45">
        <v>0</v>
      </c>
      <c r="E456" s="45">
        <v>0</v>
      </c>
      <c r="F456" s="45">
        <v>0</v>
      </c>
      <c r="G456" s="45">
        <v>0</v>
      </c>
      <c r="H456" s="25"/>
      <c r="I456" s="25"/>
      <c r="J456" s="25"/>
      <c r="K456" s="25"/>
    </row>
    <row r="457" spans="1:11" ht="15" customHeight="1" x14ac:dyDescent="0.25">
      <c r="A457" s="25"/>
      <c r="B457" s="25"/>
      <c r="C457" s="38" t="s">
        <v>90</v>
      </c>
      <c r="D457" s="45">
        <v>0</v>
      </c>
      <c r="E457" s="45">
        <v>204137600</v>
      </c>
      <c r="F457" s="45">
        <v>163922260</v>
      </c>
      <c r="G457" s="45">
        <v>167938000</v>
      </c>
      <c r="H457" s="25"/>
      <c r="I457" s="25"/>
      <c r="J457" s="25"/>
      <c r="K457" s="25"/>
    </row>
    <row r="458" spans="1:11" ht="15" customHeight="1" x14ac:dyDescent="0.25">
      <c r="A458" s="25"/>
      <c r="B458" s="25"/>
      <c r="C458" s="38" t="s">
        <v>83</v>
      </c>
      <c r="D458" s="45">
        <v>0</v>
      </c>
      <c r="E458" s="45">
        <v>204137600</v>
      </c>
      <c r="F458" s="45">
        <v>163922260</v>
      </c>
      <c r="G458" s="45">
        <v>167938000</v>
      </c>
      <c r="H458" s="25"/>
      <c r="I458" s="25"/>
      <c r="J458" s="25"/>
      <c r="K458" s="25"/>
    </row>
    <row r="459" spans="1:11" ht="15" customHeight="1" x14ac:dyDescent="0.25">
      <c r="A459" s="25"/>
      <c r="B459" s="25"/>
      <c r="C459" s="38" t="s">
        <v>84</v>
      </c>
      <c r="D459" s="45">
        <v>0</v>
      </c>
      <c r="E459" s="45">
        <v>0</v>
      </c>
      <c r="F459" s="45">
        <v>0</v>
      </c>
      <c r="G459" s="45">
        <v>0</v>
      </c>
      <c r="H459" s="25"/>
      <c r="I459" s="25"/>
      <c r="J459" s="25"/>
      <c r="K459" s="25"/>
    </row>
    <row r="460" spans="1:11" ht="15" customHeight="1" x14ac:dyDescent="0.25">
      <c r="A460" s="25"/>
      <c r="B460" s="25"/>
      <c r="C460" s="38" t="s">
        <v>91</v>
      </c>
      <c r="D460" s="45">
        <v>0</v>
      </c>
      <c r="E460" s="45">
        <v>0</v>
      </c>
      <c r="F460" s="45">
        <v>0</v>
      </c>
      <c r="G460" s="45">
        <v>0</v>
      </c>
      <c r="H460" s="25"/>
      <c r="I460" s="25"/>
      <c r="J460" s="25"/>
      <c r="K460" s="25"/>
    </row>
    <row r="461" spans="1:11" ht="15" customHeight="1" x14ac:dyDescent="0.25">
      <c r="A461" s="25"/>
      <c r="B461" s="25"/>
      <c r="C461" s="38" t="s">
        <v>83</v>
      </c>
      <c r="D461" s="45">
        <v>0</v>
      </c>
      <c r="E461" s="45">
        <v>0</v>
      </c>
      <c r="F461" s="45">
        <v>0</v>
      </c>
      <c r="G461" s="45">
        <v>0</v>
      </c>
      <c r="H461" s="25"/>
      <c r="I461" s="25"/>
      <c r="J461" s="25"/>
      <c r="K461" s="25"/>
    </row>
    <row r="462" spans="1:11" ht="15" customHeight="1" x14ac:dyDescent="0.25">
      <c r="A462" s="25"/>
      <c r="B462" s="25"/>
      <c r="C462" s="38" t="s">
        <v>92</v>
      </c>
      <c r="D462" s="45">
        <v>0</v>
      </c>
      <c r="E462" s="45">
        <v>0</v>
      </c>
      <c r="F462" s="45">
        <v>0</v>
      </c>
      <c r="G462" s="45">
        <v>0</v>
      </c>
      <c r="H462" s="25"/>
      <c r="I462" s="25"/>
      <c r="J462" s="25"/>
      <c r="K462" s="25"/>
    </row>
    <row r="463" spans="1:11" ht="15" customHeight="1" x14ac:dyDescent="0.25">
      <c r="A463" s="25"/>
      <c r="B463" s="25"/>
      <c r="C463" s="38" t="s">
        <v>93</v>
      </c>
      <c r="D463" s="45">
        <v>0</v>
      </c>
      <c r="E463" s="45">
        <v>0</v>
      </c>
      <c r="F463" s="45">
        <v>0</v>
      </c>
      <c r="G463" s="45">
        <v>0</v>
      </c>
      <c r="H463" s="25"/>
      <c r="I463" s="25"/>
      <c r="J463" s="25"/>
      <c r="K463" s="25"/>
    </row>
    <row r="464" spans="1:11" ht="15" customHeight="1" x14ac:dyDescent="0.25">
      <c r="A464" s="25"/>
      <c r="B464" s="25"/>
      <c r="C464" s="38" t="s">
        <v>94</v>
      </c>
      <c r="D464" s="45">
        <v>0</v>
      </c>
      <c r="E464" s="45">
        <v>0</v>
      </c>
      <c r="F464" s="45">
        <v>0</v>
      </c>
      <c r="G464" s="45">
        <v>0</v>
      </c>
      <c r="H464" s="25"/>
      <c r="I464" s="25"/>
      <c r="J464" s="25"/>
      <c r="K464" s="25"/>
    </row>
    <row r="465" spans="1:11" ht="15" customHeight="1" x14ac:dyDescent="0.25">
      <c r="A465" s="25"/>
      <c r="B465" s="25"/>
      <c r="C465" s="38" t="s">
        <v>95</v>
      </c>
      <c r="D465" s="45">
        <v>0</v>
      </c>
      <c r="E465" s="45">
        <v>0</v>
      </c>
      <c r="F465" s="45">
        <v>0</v>
      </c>
      <c r="G465" s="45">
        <v>0</v>
      </c>
      <c r="H465" s="25"/>
      <c r="I465" s="25"/>
      <c r="J465" s="25"/>
      <c r="K465" s="25"/>
    </row>
    <row r="466" spans="1:11" ht="15" customHeight="1" x14ac:dyDescent="0.25">
      <c r="A466" s="25"/>
      <c r="B466" s="25"/>
      <c r="C466" s="38" t="s">
        <v>96</v>
      </c>
      <c r="D466" s="45">
        <v>0</v>
      </c>
      <c r="E466" s="45">
        <v>5000000</v>
      </c>
      <c r="F466" s="45">
        <v>5000000</v>
      </c>
      <c r="G466" s="45">
        <v>5000000</v>
      </c>
      <c r="H466" s="25"/>
      <c r="I466" s="25"/>
      <c r="J466" s="25"/>
      <c r="K466" s="25"/>
    </row>
    <row r="467" spans="1:11" ht="15" customHeight="1" x14ac:dyDescent="0.25">
      <c r="A467" s="25"/>
      <c r="B467" s="25"/>
      <c r="C467" s="38" t="s">
        <v>83</v>
      </c>
      <c r="D467" s="45">
        <v>0</v>
      </c>
      <c r="E467" s="45">
        <v>5000000</v>
      </c>
      <c r="F467" s="45">
        <v>5000000</v>
      </c>
      <c r="G467" s="45">
        <v>5000000</v>
      </c>
      <c r="H467" s="25"/>
      <c r="I467" s="25"/>
      <c r="J467" s="25"/>
      <c r="K467" s="25"/>
    </row>
    <row r="468" spans="1:11" ht="15" customHeight="1" x14ac:dyDescent="0.25">
      <c r="A468" s="25"/>
      <c r="B468" s="25"/>
      <c r="C468" s="38" t="s">
        <v>92</v>
      </c>
      <c r="D468" s="45">
        <v>0</v>
      </c>
      <c r="E468" s="45">
        <v>0</v>
      </c>
      <c r="F468" s="45">
        <v>0</v>
      </c>
      <c r="G468" s="45">
        <v>0</v>
      </c>
      <c r="H468" s="25"/>
      <c r="I468" s="25"/>
      <c r="J468" s="25"/>
      <c r="K468" s="25"/>
    </row>
    <row r="469" spans="1:11" ht="15" customHeight="1" x14ac:dyDescent="0.25">
      <c r="A469" s="25"/>
      <c r="B469" s="25"/>
      <c r="C469" s="38" t="s">
        <v>93</v>
      </c>
      <c r="D469" s="45">
        <v>0</v>
      </c>
      <c r="E469" s="45">
        <v>0</v>
      </c>
      <c r="F469" s="45">
        <v>0</v>
      </c>
      <c r="G469" s="45">
        <v>0</v>
      </c>
      <c r="H469" s="25"/>
      <c r="I469" s="25"/>
      <c r="J469" s="25"/>
      <c r="K469" s="25"/>
    </row>
    <row r="470" spans="1:11" ht="15" customHeight="1" x14ac:dyDescent="0.25">
      <c r="A470" s="25"/>
      <c r="B470" s="25"/>
      <c r="C470" s="38" t="s">
        <v>94</v>
      </c>
      <c r="D470" s="45">
        <v>0</v>
      </c>
      <c r="E470" s="45">
        <v>0</v>
      </c>
      <c r="F470" s="45">
        <v>0</v>
      </c>
      <c r="G470" s="45">
        <v>0</v>
      </c>
      <c r="H470" s="25"/>
      <c r="I470" s="25"/>
      <c r="J470" s="25"/>
      <c r="K470" s="25"/>
    </row>
    <row r="471" spans="1:11" ht="15" customHeight="1" x14ac:dyDescent="0.25">
      <c r="A471" s="25"/>
      <c r="B471" s="25"/>
      <c r="C471" s="38" t="s">
        <v>95</v>
      </c>
      <c r="D471" s="45">
        <v>0</v>
      </c>
      <c r="E471" s="45">
        <v>0</v>
      </c>
      <c r="F471" s="45">
        <v>0</v>
      </c>
      <c r="G471" s="45">
        <v>0</v>
      </c>
      <c r="H471" s="25"/>
      <c r="I471" s="25"/>
      <c r="J471" s="25"/>
      <c r="K471" s="25"/>
    </row>
    <row r="472" spans="1:11" ht="15" customHeight="1" x14ac:dyDescent="0.25">
      <c r="A472" s="25"/>
      <c r="B472" s="25"/>
      <c r="C472" s="38" t="s">
        <v>97</v>
      </c>
      <c r="D472" s="45">
        <v>0</v>
      </c>
      <c r="E472" s="45">
        <v>0</v>
      </c>
      <c r="F472" s="45">
        <v>0</v>
      </c>
      <c r="G472" s="45">
        <v>0</v>
      </c>
      <c r="H472" s="25"/>
      <c r="I472" s="25"/>
      <c r="J472" s="25"/>
      <c r="K472" s="25"/>
    </row>
    <row r="473" spans="1:11" ht="15" customHeight="1" x14ac:dyDescent="0.25">
      <c r="A473" s="25"/>
      <c r="B473" s="25"/>
      <c r="C473" s="38" t="s">
        <v>83</v>
      </c>
      <c r="D473" s="45">
        <v>0</v>
      </c>
      <c r="E473" s="45">
        <v>0</v>
      </c>
      <c r="F473" s="45">
        <v>0</v>
      </c>
      <c r="G473" s="45">
        <v>0</v>
      </c>
      <c r="H473" s="25"/>
      <c r="I473" s="25"/>
      <c r="J473" s="25"/>
      <c r="K473" s="25"/>
    </row>
    <row r="474" spans="1:11" ht="15" customHeight="1" x14ac:dyDescent="0.25">
      <c r="A474" s="25"/>
      <c r="B474" s="25"/>
      <c r="C474" s="38" t="s">
        <v>92</v>
      </c>
      <c r="D474" s="45">
        <v>0</v>
      </c>
      <c r="E474" s="45">
        <v>0</v>
      </c>
      <c r="F474" s="45">
        <v>0</v>
      </c>
      <c r="G474" s="45">
        <v>0</v>
      </c>
      <c r="H474" s="25"/>
      <c r="I474" s="25"/>
      <c r="J474" s="25"/>
      <c r="K474" s="25"/>
    </row>
    <row r="475" spans="1:11" ht="15" customHeight="1" x14ac:dyDescent="0.25">
      <c r="A475" s="25"/>
      <c r="B475" s="25"/>
      <c r="C475" s="38" t="s">
        <v>93</v>
      </c>
      <c r="D475" s="45">
        <v>0</v>
      </c>
      <c r="E475" s="45">
        <v>0</v>
      </c>
      <c r="F475" s="45">
        <v>0</v>
      </c>
      <c r="G475" s="45">
        <v>0</v>
      </c>
      <c r="H475" s="25"/>
      <c r="I475" s="25"/>
      <c r="J475" s="25"/>
      <c r="K475" s="25"/>
    </row>
    <row r="476" spans="1:11" ht="15" customHeight="1" x14ac:dyDescent="0.25">
      <c r="A476" s="25"/>
      <c r="B476" s="25"/>
      <c r="C476" s="38" t="s">
        <v>94</v>
      </c>
      <c r="D476" s="45">
        <v>0</v>
      </c>
      <c r="E476" s="45">
        <v>0</v>
      </c>
      <c r="F476" s="45">
        <v>0</v>
      </c>
      <c r="G476" s="45">
        <v>0</v>
      </c>
      <c r="H476" s="25"/>
      <c r="I476" s="25"/>
      <c r="J476" s="25"/>
      <c r="K476" s="25"/>
    </row>
    <row r="477" spans="1:11" ht="15" customHeight="1" x14ac:dyDescent="0.25">
      <c r="A477" s="25"/>
      <c r="B477" s="25"/>
      <c r="C477" s="38" t="s">
        <v>95</v>
      </c>
      <c r="D477" s="45">
        <v>0</v>
      </c>
      <c r="E477" s="45">
        <v>0</v>
      </c>
      <c r="F477" s="45">
        <v>0</v>
      </c>
      <c r="G477" s="45">
        <v>0</v>
      </c>
      <c r="H477" s="25"/>
      <c r="I477" s="25"/>
      <c r="J477" s="25"/>
      <c r="K477" s="25"/>
    </row>
    <row r="478" spans="1:11" ht="15" customHeight="1" x14ac:dyDescent="0.25">
      <c r="A478" s="25"/>
      <c r="B478" s="25"/>
      <c r="C478" s="38" t="s">
        <v>98</v>
      </c>
      <c r="D478" s="45">
        <v>0</v>
      </c>
      <c r="E478" s="45">
        <v>0</v>
      </c>
      <c r="F478" s="45">
        <v>0</v>
      </c>
      <c r="G478" s="45">
        <v>0</v>
      </c>
      <c r="H478" s="25"/>
      <c r="I478" s="25"/>
      <c r="J478" s="25"/>
      <c r="K478" s="25"/>
    </row>
    <row r="479" spans="1:11" ht="15" customHeight="1" x14ac:dyDescent="0.25">
      <c r="A479" s="25"/>
      <c r="B479" s="25"/>
      <c r="C479" s="38" t="s">
        <v>99</v>
      </c>
      <c r="D479" s="45">
        <v>0</v>
      </c>
      <c r="E479" s="45">
        <v>0</v>
      </c>
      <c r="F479" s="45">
        <v>0</v>
      </c>
      <c r="G479" s="45">
        <v>0</v>
      </c>
      <c r="H479" s="25"/>
      <c r="I479" s="25"/>
      <c r="J479" s="25"/>
      <c r="K479" s="25"/>
    </row>
    <row r="480" spans="1:11" ht="20.100000000000001" customHeight="1" x14ac:dyDescent="0.25">
      <c r="A480" s="25"/>
      <c r="B480" s="25"/>
      <c r="C480" s="47" t="s">
        <v>69</v>
      </c>
      <c r="D480" s="25"/>
      <c r="E480" s="25"/>
      <c r="F480" s="25"/>
      <c r="G480" s="25"/>
      <c r="H480" s="25"/>
      <c r="I480" s="25"/>
      <c r="J480" s="25"/>
      <c r="K480" s="25"/>
    </row>
  </sheetData>
  <mergeCells count="51">
    <mergeCell ref="D382:G382"/>
    <mergeCell ref="D383:G383"/>
    <mergeCell ref="C392:G392"/>
    <mergeCell ref="D324:G324"/>
    <mergeCell ref="D325:G325"/>
    <mergeCell ref="C334:G334"/>
    <mergeCell ref="C379:G379"/>
    <mergeCell ref="D380:G380"/>
    <mergeCell ref="D381:G381"/>
    <mergeCell ref="D323:G323"/>
    <mergeCell ref="D203:G203"/>
    <mergeCell ref="D204:G204"/>
    <mergeCell ref="D205:G205"/>
    <mergeCell ref="C214:G214"/>
    <mergeCell ref="D259:G259"/>
    <mergeCell ref="C265:G265"/>
    <mergeCell ref="D266:G266"/>
    <mergeCell ref="D267:G267"/>
    <mergeCell ref="D268:G268"/>
    <mergeCell ref="D269:G269"/>
    <mergeCell ref="C278:G278"/>
    <mergeCell ref="D202:G202"/>
    <mergeCell ref="D81:G81"/>
    <mergeCell ref="D82:G82"/>
    <mergeCell ref="D83:G83"/>
    <mergeCell ref="D84:G84"/>
    <mergeCell ref="C93:G93"/>
    <mergeCell ref="D138:G138"/>
    <mergeCell ref="D139:G139"/>
    <mergeCell ref="D140:G140"/>
    <mergeCell ref="C149:G149"/>
    <mergeCell ref="D194:G194"/>
    <mergeCell ref="C201:G201"/>
    <mergeCell ref="C80:G80"/>
    <mergeCell ref="D7:G7"/>
    <mergeCell ref="C8:G8"/>
    <mergeCell ref="C9:G9"/>
    <mergeCell ref="D10:G10"/>
    <mergeCell ref="D15:G15"/>
    <mergeCell ref="C22:G22"/>
    <mergeCell ref="D23:G23"/>
    <mergeCell ref="D24:G24"/>
    <mergeCell ref="D25:G25"/>
    <mergeCell ref="D26:G26"/>
    <mergeCell ref="C35:G35"/>
    <mergeCell ref="D6:G6"/>
    <mergeCell ref="C1:G1"/>
    <mergeCell ref="C2:G2"/>
    <mergeCell ref="D3:G3"/>
    <mergeCell ref="D4:G4"/>
    <mergeCell ref="D5:G5"/>
  </mergeCells>
  <pageMargins left="0" right="0" top="0" bottom="0" header="0" footer="0"/>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ED6EC-E4DA-4E11-B443-62D3F3614F7F}">
  <sheetPr>
    <outlinePr summaryBelow="0"/>
  </sheetPr>
  <dimension ref="A1:K315"/>
  <sheetViews>
    <sheetView view="pageBreakPreview" topLeftCell="B240" zoomScale="77" zoomScaleNormal="100" zoomScaleSheetLayoutView="77" workbookViewId="0">
      <selection activeCell="L290" sqref="L290"/>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373</v>
      </c>
      <c r="E3" s="1570"/>
      <c r="F3" s="1570"/>
      <c r="G3" s="1570"/>
      <c r="H3" s="25"/>
      <c r="I3" s="25"/>
      <c r="J3" s="25"/>
      <c r="K3" s="25"/>
    </row>
    <row r="4" spans="1:11" ht="14.1" customHeight="1" x14ac:dyDescent="0.25">
      <c r="A4" s="25"/>
      <c r="B4" s="25"/>
      <c r="C4" s="27" t="s">
        <v>4</v>
      </c>
      <c r="D4" s="1569" t="s">
        <v>374</v>
      </c>
      <c r="E4" s="1570"/>
      <c r="F4" s="1570"/>
      <c r="G4" s="1570"/>
      <c r="H4" s="25"/>
      <c r="I4" s="25"/>
      <c r="J4" s="25"/>
      <c r="K4" s="25"/>
    </row>
    <row r="5" spans="1:11" ht="14.1" customHeight="1" x14ac:dyDescent="0.25">
      <c r="A5" s="25"/>
      <c r="B5" s="25"/>
      <c r="C5" s="27" t="s">
        <v>6</v>
      </c>
      <c r="D5" s="1569" t="s">
        <v>375</v>
      </c>
      <c r="E5" s="1570"/>
      <c r="F5" s="1570"/>
      <c r="G5" s="1570"/>
      <c r="H5" s="25"/>
      <c r="I5" s="25"/>
      <c r="J5" s="25"/>
      <c r="K5" s="25"/>
    </row>
    <row r="6" spans="1:11" ht="14.1" customHeight="1" x14ac:dyDescent="0.25">
      <c r="A6" s="25"/>
      <c r="B6" s="25"/>
      <c r="C6" s="27" t="s">
        <v>8</v>
      </c>
      <c r="D6" s="1569" t="s">
        <v>376</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30.95" customHeight="1" x14ac:dyDescent="0.25">
      <c r="A9" s="25"/>
      <c r="B9" s="25"/>
      <c r="C9" s="1581" t="s">
        <v>377</v>
      </c>
      <c r="D9" s="1582"/>
      <c r="E9" s="1582"/>
      <c r="F9" s="1582"/>
      <c r="G9" s="1582"/>
      <c r="H9" s="25"/>
      <c r="I9" s="25"/>
      <c r="J9" s="25"/>
      <c r="K9" s="25"/>
    </row>
    <row r="10" spans="1:11" ht="234.95" customHeight="1" x14ac:dyDescent="0.25">
      <c r="A10" s="25"/>
      <c r="B10" s="25"/>
      <c r="C10" s="28" t="s">
        <v>14</v>
      </c>
      <c r="D10" s="1583" t="s">
        <v>378</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62.1" customHeight="1" x14ac:dyDescent="0.25">
      <c r="A13" s="25"/>
      <c r="B13" s="25"/>
      <c r="C13" s="38" t="s">
        <v>379</v>
      </c>
      <c r="D13" s="39" t="s">
        <v>538</v>
      </c>
      <c r="E13" s="39" t="s">
        <v>539</v>
      </c>
      <c r="F13" s="39" t="s">
        <v>540</v>
      </c>
      <c r="G13" s="39" t="s">
        <v>541</v>
      </c>
      <c r="H13" s="25"/>
      <c r="I13" s="25"/>
      <c r="J13" s="25"/>
      <c r="K13" s="25"/>
    </row>
    <row r="14" spans="1:11" ht="51.95" customHeight="1" x14ac:dyDescent="0.25">
      <c r="A14" s="25"/>
      <c r="B14" s="25"/>
      <c r="C14" s="38" t="s">
        <v>542</v>
      </c>
      <c r="D14" s="39" t="s">
        <v>380</v>
      </c>
      <c r="E14" s="39" t="s">
        <v>540</v>
      </c>
      <c r="F14" s="39" t="s">
        <v>543</v>
      </c>
      <c r="G14" s="39" t="s">
        <v>544</v>
      </c>
      <c r="H14" s="25"/>
      <c r="I14" s="25"/>
      <c r="J14" s="25"/>
      <c r="K14" s="25"/>
    </row>
    <row r="15" spans="1:11" ht="41.1" customHeight="1" x14ac:dyDescent="0.25">
      <c r="A15" s="25"/>
      <c r="B15" s="25"/>
      <c r="C15" s="38" t="s">
        <v>545</v>
      </c>
      <c r="D15" s="39" t="s">
        <v>380</v>
      </c>
      <c r="E15" s="39" t="s">
        <v>546</v>
      </c>
      <c r="F15" s="39" t="s">
        <v>547</v>
      </c>
      <c r="G15" s="39" t="s">
        <v>543</v>
      </c>
      <c r="H15" s="25"/>
      <c r="I15" s="25"/>
      <c r="J15" s="25"/>
      <c r="K15" s="25"/>
    </row>
    <row r="16" spans="1:11" ht="27.75" customHeight="1" x14ac:dyDescent="0.25">
      <c r="A16" s="25"/>
      <c r="B16" s="25"/>
      <c r="C16" s="28" t="s">
        <v>24</v>
      </c>
      <c r="D16" s="1583" t="s">
        <v>381</v>
      </c>
      <c r="E16" s="1584"/>
      <c r="F16" s="1584"/>
      <c r="G16" s="1584"/>
      <c r="H16" s="25"/>
      <c r="I16" s="25"/>
      <c r="J16" s="25"/>
      <c r="K16" s="25"/>
    </row>
    <row r="17" spans="1:11" ht="27.95" customHeight="1" x14ac:dyDescent="0.25">
      <c r="A17" s="25"/>
      <c r="B17" s="25"/>
      <c r="C17" s="38" t="s">
        <v>26</v>
      </c>
      <c r="D17" s="48">
        <v>2023</v>
      </c>
      <c r="E17" s="48">
        <v>2024</v>
      </c>
      <c r="F17" s="48">
        <v>2025</v>
      </c>
      <c r="G17" s="48">
        <v>2026</v>
      </c>
      <c r="H17" s="25"/>
      <c r="I17" s="25"/>
      <c r="J17" s="25"/>
      <c r="K17" s="25"/>
    </row>
    <row r="18" spans="1:11" ht="14.1" customHeight="1" x14ac:dyDescent="0.25">
      <c r="A18" s="25"/>
      <c r="B18" s="25"/>
      <c r="C18" s="49"/>
      <c r="D18" s="50" t="s">
        <v>17</v>
      </c>
      <c r="E18" s="50" t="s">
        <v>18</v>
      </c>
      <c r="F18" s="50" t="s">
        <v>18</v>
      </c>
      <c r="G18" s="50" t="s">
        <v>18</v>
      </c>
      <c r="H18" s="25"/>
      <c r="I18" s="25"/>
      <c r="J18" s="25"/>
      <c r="K18" s="25"/>
    </row>
    <row r="19" spans="1:11" ht="62.1" customHeight="1" x14ac:dyDescent="0.25">
      <c r="A19" s="25"/>
      <c r="B19" s="25"/>
      <c r="C19" s="38" t="s">
        <v>382</v>
      </c>
      <c r="D19" s="39" t="s">
        <v>212</v>
      </c>
      <c r="E19" s="39" t="s">
        <v>212</v>
      </c>
      <c r="F19" s="39" t="s">
        <v>212</v>
      </c>
      <c r="G19" s="39" t="s">
        <v>212</v>
      </c>
      <c r="H19" s="25"/>
      <c r="I19" s="25"/>
      <c r="J19" s="25"/>
      <c r="K19" s="25"/>
    </row>
    <row r="20" spans="1:11" ht="62.1" customHeight="1" x14ac:dyDescent="0.25">
      <c r="A20" s="25"/>
      <c r="B20" s="25"/>
      <c r="C20" s="38" t="s">
        <v>383</v>
      </c>
      <c r="D20" s="39" t="s">
        <v>324</v>
      </c>
      <c r="E20" s="39" t="s">
        <v>324</v>
      </c>
      <c r="F20" s="39" t="s">
        <v>324</v>
      </c>
      <c r="G20" s="39" t="s">
        <v>324</v>
      </c>
      <c r="H20" s="25"/>
      <c r="I20" s="25"/>
      <c r="J20" s="25"/>
      <c r="K20" s="25"/>
    </row>
    <row r="21" spans="1:11" ht="62.1" customHeight="1" x14ac:dyDescent="0.25">
      <c r="A21" s="25"/>
      <c r="B21" s="25"/>
      <c r="C21" s="38" t="s">
        <v>384</v>
      </c>
      <c r="D21" s="39" t="s">
        <v>268</v>
      </c>
      <c r="E21" s="39" t="s">
        <v>268</v>
      </c>
      <c r="F21" s="39" t="s">
        <v>268</v>
      </c>
      <c r="G21" s="39" t="s">
        <v>268</v>
      </c>
      <c r="H21" s="25"/>
      <c r="I21" s="25"/>
      <c r="J21" s="25"/>
      <c r="K21" s="25"/>
    </row>
    <row r="22" spans="1:11" ht="30.95" customHeight="1" x14ac:dyDescent="0.25">
      <c r="A22" s="25"/>
      <c r="B22" s="25"/>
      <c r="C22" s="38" t="s">
        <v>385</v>
      </c>
      <c r="D22" s="39" t="s">
        <v>69</v>
      </c>
      <c r="E22" s="39" t="s">
        <v>69</v>
      </c>
      <c r="F22" s="39" t="s">
        <v>69</v>
      </c>
      <c r="G22" s="39" t="s">
        <v>69</v>
      </c>
      <c r="H22" s="25"/>
      <c r="I22" s="25"/>
      <c r="J22" s="25"/>
      <c r="K22" s="25"/>
    </row>
    <row r="23" spans="1:11" ht="62.1" customHeight="1" x14ac:dyDescent="0.25">
      <c r="A23" s="25"/>
      <c r="B23" s="25"/>
      <c r="C23" s="38" t="s">
        <v>386</v>
      </c>
      <c r="D23" s="39" t="s">
        <v>69</v>
      </c>
      <c r="E23" s="39" t="s">
        <v>69</v>
      </c>
      <c r="F23" s="39" t="s">
        <v>69</v>
      </c>
      <c r="G23" s="39" t="s">
        <v>69</v>
      </c>
      <c r="H23" s="25"/>
      <c r="I23" s="25"/>
      <c r="J23" s="25"/>
      <c r="K23" s="25"/>
    </row>
    <row r="24" spans="1:11" ht="41.1" customHeight="1" x14ac:dyDescent="0.25">
      <c r="A24" s="25"/>
      <c r="B24" s="25"/>
      <c r="C24" s="38" t="s">
        <v>387</v>
      </c>
      <c r="D24" s="39" t="s">
        <v>548</v>
      </c>
      <c r="E24" s="39" t="s">
        <v>549</v>
      </c>
      <c r="F24" s="39" t="s">
        <v>538</v>
      </c>
      <c r="G24" s="39" t="s">
        <v>380</v>
      </c>
      <c r="H24" s="25"/>
      <c r="I24" s="25"/>
      <c r="J24" s="25"/>
      <c r="K24" s="25"/>
    </row>
    <row r="25" spans="1:11" ht="14.1" customHeight="1" x14ac:dyDescent="0.25">
      <c r="A25" s="25"/>
      <c r="B25" s="25"/>
      <c r="C25" s="1585" t="s">
        <v>47</v>
      </c>
      <c r="D25" s="1586"/>
      <c r="E25" s="1586"/>
      <c r="F25" s="1586"/>
      <c r="G25" s="1586"/>
      <c r="H25" s="25"/>
      <c r="I25" s="25"/>
      <c r="J25" s="25"/>
      <c r="K25" s="25"/>
    </row>
    <row r="26" spans="1:11" ht="14.1" customHeight="1" x14ac:dyDescent="0.25">
      <c r="A26" s="25"/>
      <c r="B26" s="25"/>
      <c r="C26" s="29" t="s">
        <v>388</v>
      </c>
      <c r="D26" s="1585" t="s">
        <v>389</v>
      </c>
      <c r="E26" s="1586"/>
      <c r="F26" s="1586"/>
      <c r="G26" s="1586"/>
      <c r="H26" s="25"/>
      <c r="I26" s="25"/>
      <c r="J26" s="25"/>
      <c r="K26" s="25"/>
    </row>
    <row r="27" spans="1:11" ht="54.95" customHeight="1" x14ac:dyDescent="0.25">
      <c r="A27" s="25"/>
      <c r="B27" s="25"/>
      <c r="C27" s="30" t="s">
        <v>50</v>
      </c>
      <c r="D27" s="1575" t="s">
        <v>390</v>
      </c>
      <c r="E27" s="1576"/>
      <c r="F27" s="1576"/>
      <c r="G27" s="1576"/>
      <c r="H27" s="25"/>
      <c r="I27" s="25"/>
      <c r="J27" s="25"/>
      <c r="K27" s="25"/>
    </row>
    <row r="28" spans="1:11" ht="54.95" customHeight="1" x14ac:dyDescent="0.25">
      <c r="A28" s="25"/>
      <c r="B28" s="25"/>
      <c r="C28" s="31" t="s">
        <v>52</v>
      </c>
      <c r="D28" s="1587" t="s">
        <v>391</v>
      </c>
      <c r="E28" s="1588"/>
      <c r="F28" s="1588"/>
      <c r="G28" s="1588"/>
      <c r="H28" s="25"/>
      <c r="I28" s="25"/>
      <c r="J28" s="25"/>
      <c r="K28" s="25"/>
    </row>
    <row r="29" spans="1:11" ht="54.95" customHeight="1" x14ac:dyDescent="0.25">
      <c r="A29" s="25"/>
      <c r="B29" s="25"/>
      <c r="C29" s="31" t="s">
        <v>54</v>
      </c>
      <c r="D29" s="1587" t="s">
        <v>392</v>
      </c>
      <c r="E29" s="1588"/>
      <c r="F29" s="1588"/>
      <c r="G29" s="1588"/>
      <c r="H29" s="25"/>
      <c r="I29" s="25"/>
      <c r="J29" s="25"/>
      <c r="K29" s="25"/>
    </row>
    <row r="30" spans="1:11" ht="15" customHeight="1" x14ac:dyDescent="0.25">
      <c r="A30" s="25"/>
      <c r="B30" s="25"/>
      <c r="C30" s="32"/>
      <c r="D30" s="33">
        <v>2023</v>
      </c>
      <c r="E30" s="33">
        <v>2024</v>
      </c>
      <c r="F30" s="33">
        <v>2025</v>
      </c>
      <c r="G30" s="33">
        <v>2026</v>
      </c>
      <c r="H30" s="25"/>
      <c r="I30" s="25"/>
      <c r="J30" s="25"/>
      <c r="K30" s="25"/>
    </row>
    <row r="31" spans="1:11" ht="15" customHeight="1" x14ac:dyDescent="0.25">
      <c r="A31" s="25"/>
      <c r="B31" s="25"/>
      <c r="C31" s="34"/>
      <c r="D31" s="35" t="s">
        <v>17</v>
      </c>
      <c r="E31" s="35" t="s">
        <v>18</v>
      </c>
      <c r="F31" s="35" t="s">
        <v>18</v>
      </c>
      <c r="G31" s="35" t="s">
        <v>18</v>
      </c>
      <c r="H31" s="25"/>
      <c r="I31" s="25"/>
      <c r="J31" s="25"/>
      <c r="K31" s="25"/>
    </row>
    <row r="32" spans="1:11" ht="14.1" customHeight="1" x14ac:dyDescent="0.25">
      <c r="A32" s="25"/>
      <c r="B32" s="25"/>
      <c r="C32" s="38" t="s">
        <v>56</v>
      </c>
      <c r="D32" s="39" t="s">
        <v>393</v>
      </c>
      <c r="E32" s="39" t="s">
        <v>393</v>
      </c>
      <c r="F32" s="39" t="s">
        <v>393</v>
      </c>
      <c r="G32" s="39" t="s">
        <v>393</v>
      </c>
      <c r="H32" s="25"/>
      <c r="I32" s="25"/>
      <c r="J32" s="25"/>
      <c r="K32" s="25"/>
    </row>
    <row r="33" spans="1:11" ht="14.1" customHeight="1" x14ac:dyDescent="0.25">
      <c r="A33" s="25"/>
      <c r="B33" s="25"/>
      <c r="C33" s="38" t="s">
        <v>59</v>
      </c>
      <c r="D33" s="39" t="s">
        <v>394</v>
      </c>
      <c r="E33" s="39" t="s">
        <v>395</v>
      </c>
      <c r="F33" s="39" t="s">
        <v>395</v>
      </c>
      <c r="G33" s="39" t="s">
        <v>396</v>
      </c>
      <c r="H33" s="25"/>
      <c r="I33" s="25"/>
      <c r="J33" s="25"/>
      <c r="K33" s="25"/>
    </row>
    <row r="34" spans="1:11" ht="14.1" customHeight="1" x14ac:dyDescent="0.25">
      <c r="A34" s="25"/>
      <c r="B34" s="25"/>
      <c r="C34" s="38" t="s">
        <v>63</v>
      </c>
      <c r="D34" s="39" t="s">
        <v>397</v>
      </c>
      <c r="E34" s="39" t="s">
        <v>398</v>
      </c>
      <c r="F34" s="39" t="s">
        <v>398</v>
      </c>
      <c r="G34" s="39" t="s">
        <v>399</v>
      </c>
      <c r="H34" s="25"/>
      <c r="I34" s="25"/>
      <c r="J34" s="25"/>
      <c r="K34" s="25"/>
    </row>
    <row r="35" spans="1:11" ht="14.1" customHeight="1" x14ac:dyDescent="0.25">
      <c r="A35" s="25"/>
      <c r="B35" s="25"/>
      <c r="C35" s="38" t="s">
        <v>68</v>
      </c>
      <c r="D35" s="39" t="s">
        <v>69</v>
      </c>
      <c r="E35" s="39" t="s">
        <v>75</v>
      </c>
      <c r="F35" s="39" t="s">
        <v>75</v>
      </c>
      <c r="G35" s="39" t="s">
        <v>75</v>
      </c>
      <c r="H35" s="25"/>
      <c r="I35" s="25"/>
      <c r="J35" s="25"/>
      <c r="K35" s="25"/>
    </row>
    <row r="36" spans="1:11" ht="14.1" customHeight="1" x14ac:dyDescent="0.25">
      <c r="A36" s="25"/>
      <c r="B36" s="25"/>
      <c r="C36" s="38" t="s">
        <v>73</v>
      </c>
      <c r="D36" s="39" t="s">
        <v>69</v>
      </c>
      <c r="E36" s="39" t="s">
        <v>400</v>
      </c>
      <c r="F36" s="39" t="s">
        <v>75</v>
      </c>
      <c r="G36" s="39" t="s">
        <v>401</v>
      </c>
      <c r="H36" s="25"/>
      <c r="I36" s="25"/>
      <c r="J36" s="25"/>
      <c r="K36" s="25"/>
    </row>
    <row r="37" spans="1:11" ht="14.1" customHeight="1" x14ac:dyDescent="0.25">
      <c r="A37" s="25"/>
      <c r="B37" s="25"/>
      <c r="C37" s="38" t="s">
        <v>77</v>
      </c>
      <c r="D37" s="39" t="s">
        <v>69</v>
      </c>
      <c r="E37" s="39" t="s">
        <v>400</v>
      </c>
      <c r="F37" s="39" t="s">
        <v>75</v>
      </c>
      <c r="G37" s="39" t="s">
        <v>401</v>
      </c>
      <c r="H37" s="25"/>
      <c r="I37" s="25"/>
      <c r="J37" s="25"/>
      <c r="K37" s="25"/>
    </row>
    <row r="38" spans="1:11" ht="14.1" customHeight="1" x14ac:dyDescent="0.25">
      <c r="A38" s="25"/>
      <c r="B38" s="25"/>
      <c r="C38" s="1589" t="s">
        <v>81</v>
      </c>
      <c r="D38" s="1590"/>
      <c r="E38" s="1590"/>
      <c r="F38" s="1590"/>
      <c r="G38" s="1590"/>
      <c r="H38" s="25"/>
      <c r="I38" s="25"/>
      <c r="J38" s="25"/>
      <c r="K38" s="25"/>
    </row>
    <row r="39" spans="1:11" ht="14.1" customHeight="1" x14ac:dyDescent="0.25">
      <c r="A39" s="25"/>
      <c r="B39" s="25"/>
      <c r="C39" s="32"/>
      <c r="D39" s="33">
        <v>2023</v>
      </c>
      <c r="E39" s="33">
        <v>2024</v>
      </c>
      <c r="F39" s="33">
        <v>2025</v>
      </c>
      <c r="G39" s="33">
        <v>2026</v>
      </c>
      <c r="H39" s="25"/>
      <c r="I39" s="25"/>
      <c r="J39" s="25"/>
      <c r="K39" s="25"/>
    </row>
    <row r="40" spans="1:11" ht="14.1" customHeight="1" x14ac:dyDescent="0.25">
      <c r="A40" s="25"/>
      <c r="B40" s="25"/>
      <c r="C40" s="34"/>
      <c r="D40" s="35" t="s">
        <v>17</v>
      </c>
      <c r="E40" s="35" t="s">
        <v>18</v>
      </c>
      <c r="F40" s="35" t="s">
        <v>18</v>
      </c>
      <c r="G40" s="35" t="s">
        <v>18</v>
      </c>
      <c r="H40" s="25"/>
      <c r="I40" s="25"/>
      <c r="J40" s="25"/>
      <c r="K40" s="25"/>
    </row>
    <row r="41" spans="1:11" ht="14.1" customHeight="1" x14ac:dyDescent="0.25">
      <c r="A41" s="25"/>
      <c r="B41" s="25"/>
      <c r="C41" s="40" t="s">
        <v>82</v>
      </c>
      <c r="D41" s="41">
        <v>0</v>
      </c>
      <c r="E41" s="41">
        <v>8532000</v>
      </c>
      <c r="F41" s="41">
        <v>8532000</v>
      </c>
      <c r="G41" s="41">
        <v>8532000</v>
      </c>
      <c r="H41" s="25"/>
      <c r="I41" s="25"/>
      <c r="J41" s="25"/>
      <c r="K41" s="25"/>
    </row>
    <row r="42" spans="1:11" ht="14.1" customHeight="1" x14ac:dyDescent="0.25">
      <c r="A42" s="25"/>
      <c r="B42" s="25"/>
      <c r="C42" s="40" t="s">
        <v>83</v>
      </c>
      <c r="D42" s="41">
        <v>0</v>
      </c>
      <c r="E42" s="41">
        <v>8532000</v>
      </c>
      <c r="F42" s="41">
        <v>8532000</v>
      </c>
      <c r="G42" s="41">
        <v>8532000</v>
      </c>
      <c r="H42" s="25"/>
      <c r="I42" s="25"/>
      <c r="J42" s="25"/>
      <c r="K42" s="25"/>
    </row>
    <row r="43" spans="1:11" ht="14.1" customHeight="1" x14ac:dyDescent="0.25">
      <c r="A43" s="25"/>
      <c r="B43" s="25"/>
      <c r="C43" s="40" t="s">
        <v>84</v>
      </c>
      <c r="D43" s="41">
        <v>0</v>
      </c>
      <c r="E43" s="41">
        <v>0</v>
      </c>
      <c r="F43" s="41">
        <v>0</v>
      </c>
      <c r="G43" s="41">
        <v>0</v>
      </c>
      <c r="H43" s="25"/>
      <c r="I43" s="25"/>
      <c r="J43" s="25"/>
      <c r="K43" s="25"/>
    </row>
    <row r="44" spans="1:11" ht="14.1" customHeight="1" x14ac:dyDescent="0.25">
      <c r="A44" s="25"/>
      <c r="B44" s="25"/>
      <c r="C44" s="40" t="s">
        <v>85</v>
      </c>
      <c r="D44" s="41">
        <v>0</v>
      </c>
      <c r="E44" s="41">
        <v>1358000</v>
      </c>
      <c r="F44" s="41">
        <v>1358000</v>
      </c>
      <c r="G44" s="41">
        <v>1358000</v>
      </c>
      <c r="H44" s="25"/>
      <c r="I44" s="25"/>
      <c r="J44" s="25"/>
      <c r="K44" s="25"/>
    </row>
    <row r="45" spans="1:11" ht="14.1" customHeight="1" x14ac:dyDescent="0.25">
      <c r="A45" s="25"/>
      <c r="B45" s="25"/>
      <c r="C45" s="40" t="s">
        <v>83</v>
      </c>
      <c r="D45" s="41">
        <v>0</v>
      </c>
      <c r="E45" s="41">
        <v>1358000</v>
      </c>
      <c r="F45" s="41">
        <v>1358000</v>
      </c>
      <c r="G45" s="41">
        <v>1358000</v>
      </c>
      <c r="H45" s="25"/>
      <c r="I45" s="25"/>
      <c r="J45" s="25"/>
      <c r="K45" s="25"/>
    </row>
    <row r="46" spans="1:11" ht="14.1" customHeight="1" x14ac:dyDescent="0.25">
      <c r="A46" s="25"/>
      <c r="B46" s="25"/>
      <c r="C46" s="40" t="s">
        <v>84</v>
      </c>
      <c r="D46" s="41">
        <v>0</v>
      </c>
      <c r="E46" s="41">
        <v>0</v>
      </c>
      <c r="F46" s="41">
        <v>0</v>
      </c>
      <c r="G46" s="41">
        <v>0</v>
      </c>
      <c r="H46" s="25"/>
      <c r="I46" s="25"/>
      <c r="J46" s="25"/>
      <c r="K46" s="25"/>
    </row>
    <row r="47" spans="1:11" ht="14.1" customHeight="1" x14ac:dyDescent="0.25">
      <c r="A47" s="25"/>
      <c r="B47" s="25"/>
      <c r="C47" s="40" t="s">
        <v>86</v>
      </c>
      <c r="D47" s="41">
        <v>0</v>
      </c>
      <c r="E47" s="41">
        <v>4000000</v>
      </c>
      <c r="F47" s="41">
        <v>4000000</v>
      </c>
      <c r="G47" s="41">
        <v>3000000</v>
      </c>
      <c r="H47" s="25"/>
      <c r="I47" s="25"/>
      <c r="J47" s="25"/>
      <c r="K47" s="25"/>
    </row>
    <row r="48" spans="1:11" ht="14.1" customHeight="1" x14ac:dyDescent="0.25">
      <c r="A48" s="25"/>
      <c r="B48" s="25"/>
      <c r="C48" s="40" t="s">
        <v>83</v>
      </c>
      <c r="D48" s="41">
        <v>0</v>
      </c>
      <c r="E48" s="41">
        <v>4000000</v>
      </c>
      <c r="F48" s="41">
        <v>4000000</v>
      </c>
      <c r="G48" s="41">
        <v>3000000</v>
      </c>
      <c r="H48" s="25"/>
      <c r="I48" s="25"/>
      <c r="J48" s="25"/>
      <c r="K48" s="25"/>
    </row>
    <row r="49" spans="1:11" ht="14.1" customHeight="1" x14ac:dyDescent="0.25">
      <c r="A49" s="25"/>
      <c r="B49" s="25"/>
      <c r="C49" s="40" t="s">
        <v>84</v>
      </c>
      <c r="D49" s="41">
        <v>0</v>
      </c>
      <c r="E49" s="41">
        <v>0</v>
      </c>
      <c r="F49" s="41">
        <v>0</v>
      </c>
      <c r="G49" s="41">
        <v>0</v>
      </c>
      <c r="H49" s="25"/>
      <c r="I49" s="25"/>
      <c r="J49" s="25"/>
      <c r="K49" s="25"/>
    </row>
    <row r="50" spans="1:11" ht="14.1" customHeight="1" x14ac:dyDescent="0.25">
      <c r="A50" s="25"/>
      <c r="B50" s="25"/>
      <c r="C50" s="40" t="s">
        <v>87</v>
      </c>
      <c r="D50" s="41">
        <v>0</v>
      </c>
      <c r="E50" s="41">
        <v>0</v>
      </c>
      <c r="F50" s="41">
        <v>0</v>
      </c>
      <c r="G50" s="41">
        <v>0</v>
      </c>
      <c r="H50" s="25"/>
      <c r="I50" s="25"/>
      <c r="J50" s="25"/>
      <c r="K50" s="25"/>
    </row>
    <row r="51" spans="1:11" ht="14.1" customHeight="1" x14ac:dyDescent="0.25">
      <c r="A51" s="25"/>
      <c r="B51" s="25"/>
      <c r="C51" s="40" t="s">
        <v>83</v>
      </c>
      <c r="D51" s="41">
        <v>0</v>
      </c>
      <c r="E51" s="41">
        <v>0</v>
      </c>
      <c r="F51" s="41">
        <v>0</v>
      </c>
      <c r="G51" s="41">
        <v>0</v>
      </c>
      <c r="H51" s="25"/>
      <c r="I51" s="25"/>
      <c r="J51" s="25"/>
      <c r="K51" s="25"/>
    </row>
    <row r="52" spans="1:11" ht="14.1" customHeight="1" x14ac:dyDescent="0.25">
      <c r="A52" s="25"/>
      <c r="B52" s="25"/>
      <c r="C52" s="40" t="s">
        <v>84</v>
      </c>
      <c r="D52" s="41">
        <v>0</v>
      </c>
      <c r="E52" s="41">
        <v>0</v>
      </c>
      <c r="F52" s="41">
        <v>0</v>
      </c>
      <c r="G52" s="41">
        <v>0</v>
      </c>
      <c r="H52" s="25"/>
      <c r="I52" s="25"/>
      <c r="J52" s="25"/>
      <c r="K52" s="25"/>
    </row>
    <row r="53" spans="1:11" ht="14.1" customHeight="1" x14ac:dyDescent="0.25">
      <c r="A53" s="25"/>
      <c r="B53" s="25"/>
      <c r="C53" s="40" t="s">
        <v>88</v>
      </c>
      <c r="D53" s="41">
        <v>0</v>
      </c>
      <c r="E53" s="41">
        <v>109110000</v>
      </c>
      <c r="F53" s="41">
        <v>109110000</v>
      </c>
      <c r="G53" s="41">
        <v>112110000</v>
      </c>
      <c r="H53" s="25"/>
      <c r="I53" s="25"/>
      <c r="J53" s="25"/>
      <c r="K53" s="25"/>
    </row>
    <row r="54" spans="1:11" ht="14.1" customHeight="1" x14ac:dyDescent="0.25">
      <c r="A54" s="25"/>
      <c r="B54" s="25"/>
      <c r="C54" s="40" t="s">
        <v>83</v>
      </c>
      <c r="D54" s="41">
        <v>0</v>
      </c>
      <c r="E54" s="41">
        <v>109110000</v>
      </c>
      <c r="F54" s="41">
        <v>109110000</v>
      </c>
      <c r="G54" s="41">
        <v>112110000</v>
      </c>
      <c r="H54" s="25"/>
      <c r="I54" s="25"/>
      <c r="J54" s="25"/>
      <c r="K54" s="25"/>
    </row>
    <row r="55" spans="1:11" ht="14.1" customHeight="1" x14ac:dyDescent="0.25">
      <c r="A55" s="25"/>
      <c r="B55" s="25"/>
      <c r="C55" s="40" t="s">
        <v>84</v>
      </c>
      <c r="D55" s="41">
        <v>0</v>
      </c>
      <c r="E55" s="41">
        <v>0</v>
      </c>
      <c r="F55" s="41">
        <v>0</v>
      </c>
      <c r="G55" s="41">
        <v>0</v>
      </c>
      <c r="H55" s="25"/>
      <c r="I55" s="25"/>
      <c r="J55" s="25"/>
      <c r="K55" s="25"/>
    </row>
    <row r="56" spans="1:11" ht="14.1" customHeight="1" x14ac:dyDescent="0.25">
      <c r="A56" s="25"/>
      <c r="B56" s="25"/>
      <c r="C56" s="40" t="s">
        <v>89</v>
      </c>
      <c r="D56" s="41">
        <v>0</v>
      </c>
      <c r="E56" s="41">
        <v>0</v>
      </c>
      <c r="F56" s="41">
        <v>0</v>
      </c>
      <c r="G56" s="41">
        <v>0</v>
      </c>
      <c r="H56" s="25"/>
      <c r="I56" s="25"/>
      <c r="J56" s="25"/>
      <c r="K56" s="25"/>
    </row>
    <row r="57" spans="1:11" ht="14.1" customHeight="1" x14ac:dyDescent="0.25">
      <c r="A57" s="25"/>
      <c r="B57" s="25"/>
      <c r="C57" s="40" t="s">
        <v>83</v>
      </c>
      <c r="D57" s="41">
        <v>0</v>
      </c>
      <c r="E57" s="41">
        <v>0</v>
      </c>
      <c r="F57" s="41">
        <v>0</v>
      </c>
      <c r="G57" s="41">
        <v>0</v>
      </c>
      <c r="H57" s="25"/>
      <c r="I57" s="25"/>
      <c r="J57" s="25"/>
      <c r="K57" s="25"/>
    </row>
    <row r="58" spans="1:11" ht="14.1" customHeight="1" x14ac:dyDescent="0.25">
      <c r="A58" s="25"/>
      <c r="B58" s="25"/>
      <c r="C58" s="40" t="s">
        <v>84</v>
      </c>
      <c r="D58" s="41">
        <v>0</v>
      </c>
      <c r="E58" s="41">
        <v>0</v>
      </c>
      <c r="F58" s="41">
        <v>0</v>
      </c>
      <c r="G58" s="41">
        <v>0</v>
      </c>
      <c r="H58" s="25"/>
      <c r="I58" s="25"/>
      <c r="J58" s="25"/>
      <c r="K58" s="25"/>
    </row>
    <row r="59" spans="1:11" ht="14.1" customHeight="1" x14ac:dyDescent="0.25">
      <c r="A59" s="25"/>
      <c r="B59" s="25"/>
      <c r="C59" s="40" t="s">
        <v>90</v>
      </c>
      <c r="D59" s="41">
        <v>0</v>
      </c>
      <c r="E59" s="41">
        <v>0</v>
      </c>
      <c r="F59" s="41">
        <v>0</v>
      </c>
      <c r="G59" s="41">
        <v>0</v>
      </c>
      <c r="H59" s="25"/>
      <c r="I59" s="25"/>
      <c r="J59" s="25"/>
      <c r="K59" s="25"/>
    </row>
    <row r="60" spans="1:11" ht="14.1" customHeight="1" x14ac:dyDescent="0.25">
      <c r="A60" s="25"/>
      <c r="B60" s="25"/>
      <c r="C60" s="40" t="s">
        <v>83</v>
      </c>
      <c r="D60" s="41">
        <v>0</v>
      </c>
      <c r="E60" s="41">
        <v>0</v>
      </c>
      <c r="F60" s="41">
        <v>0</v>
      </c>
      <c r="G60" s="41">
        <v>0</v>
      </c>
      <c r="H60" s="25"/>
      <c r="I60" s="25"/>
      <c r="J60" s="25"/>
      <c r="K60" s="25"/>
    </row>
    <row r="61" spans="1:11" ht="14.1" customHeight="1" x14ac:dyDescent="0.25">
      <c r="A61" s="25"/>
      <c r="B61" s="25"/>
      <c r="C61" s="40" t="s">
        <v>84</v>
      </c>
      <c r="D61" s="41">
        <v>0</v>
      </c>
      <c r="E61" s="41">
        <v>0</v>
      </c>
      <c r="F61" s="41">
        <v>0</v>
      </c>
      <c r="G61" s="41">
        <v>0</v>
      </c>
      <c r="H61" s="25"/>
      <c r="I61" s="25"/>
      <c r="J61" s="25"/>
      <c r="K61" s="25"/>
    </row>
    <row r="62" spans="1:11" ht="14.1" customHeight="1" x14ac:dyDescent="0.25">
      <c r="A62" s="25"/>
      <c r="B62" s="25"/>
      <c r="C62" s="40" t="s">
        <v>91</v>
      </c>
      <c r="D62" s="41">
        <v>0</v>
      </c>
      <c r="E62" s="41">
        <v>0</v>
      </c>
      <c r="F62" s="41">
        <v>0</v>
      </c>
      <c r="G62" s="41">
        <v>0</v>
      </c>
      <c r="H62" s="25"/>
      <c r="I62" s="25"/>
      <c r="J62" s="25"/>
      <c r="K62" s="25"/>
    </row>
    <row r="63" spans="1:11" ht="14.1" customHeight="1" x14ac:dyDescent="0.25">
      <c r="A63" s="25"/>
      <c r="B63" s="25"/>
      <c r="C63" s="40" t="s">
        <v>83</v>
      </c>
      <c r="D63" s="41">
        <v>0</v>
      </c>
      <c r="E63" s="41">
        <v>0</v>
      </c>
      <c r="F63" s="41">
        <v>0</v>
      </c>
      <c r="G63" s="41">
        <v>0</v>
      </c>
      <c r="H63" s="25"/>
      <c r="I63" s="25"/>
      <c r="J63" s="25"/>
      <c r="K63" s="25"/>
    </row>
    <row r="64" spans="1:11" ht="14.1" customHeight="1" x14ac:dyDescent="0.25">
      <c r="A64" s="25"/>
      <c r="B64" s="25"/>
      <c r="C64" s="40" t="s">
        <v>92</v>
      </c>
      <c r="D64" s="41">
        <v>0</v>
      </c>
      <c r="E64" s="41">
        <v>0</v>
      </c>
      <c r="F64" s="41">
        <v>0</v>
      </c>
      <c r="G64" s="41">
        <v>0</v>
      </c>
      <c r="H64" s="25"/>
      <c r="I64" s="25"/>
      <c r="J64" s="25"/>
      <c r="K64" s="25"/>
    </row>
    <row r="65" spans="1:11" ht="14.1" customHeight="1" x14ac:dyDescent="0.25">
      <c r="A65" s="25"/>
      <c r="B65" s="25"/>
      <c r="C65" s="40" t="s">
        <v>93</v>
      </c>
      <c r="D65" s="41">
        <v>0</v>
      </c>
      <c r="E65" s="41">
        <v>0</v>
      </c>
      <c r="F65" s="41">
        <v>0</v>
      </c>
      <c r="G65" s="41">
        <v>0</v>
      </c>
      <c r="H65" s="25"/>
      <c r="I65" s="25"/>
      <c r="J65" s="25"/>
      <c r="K65" s="25"/>
    </row>
    <row r="66" spans="1:11" ht="14.1" customHeight="1" x14ac:dyDescent="0.25">
      <c r="A66" s="25"/>
      <c r="B66" s="25"/>
      <c r="C66" s="40" t="s">
        <v>94</v>
      </c>
      <c r="D66" s="41">
        <v>0</v>
      </c>
      <c r="E66" s="41">
        <v>0</v>
      </c>
      <c r="F66" s="41">
        <v>0</v>
      </c>
      <c r="G66" s="41">
        <v>0</v>
      </c>
      <c r="H66" s="25"/>
      <c r="I66" s="25"/>
      <c r="J66" s="25"/>
      <c r="K66" s="25"/>
    </row>
    <row r="67" spans="1:11" ht="14.1" customHeight="1" x14ac:dyDescent="0.25">
      <c r="A67" s="25"/>
      <c r="B67" s="25"/>
      <c r="C67" s="40" t="s">
        <v>95</v>
      </c>
      <c r="D67" s="41">
        <v>0</v>
      </c>
      <c r="E67" s="41">
        <v>0</v>
      </c>
      <c r="F67" s="41">
        <v>0</v>
      </c>
      <c r="G67" s="41">
        <v>0</v>
      </c>
      <c r="H67" s="25"/>
      <c r="I67" s="25"/>
      <c r="J67" s="25"/>
      <c r="K67" s="25"/>
    </row>
    <row r="68" spans="1:11" ht="14.1" customHeight="1" x14ac:dyDescent="0.25">
      <c r="A68" s="25"/>
      <c r="B68" s="25"/>
      <c r="C68" s="40" t="s">
        <v>96</v>
      </c>
      <c r="D68" s="41">
        <v>0</v>
      </c>
      <c r="E68" s="41">
        <v>0</v>
      </c>
      <c r="F68" s="41">
        <v>0</v>
      </c>
      <c r="G68" s="41">
        <v>0</v>
      </c>
      <c r="H68" s="25"/>
      <c r="I68" s="25"/>
      <c r="J68" s="25"/>
      <c r="K68" s="25"/>
    </row>
    <row r="69" spans="1:11" ht="14.1" customHeight="1" x14ac:dyDescent="0.25">
      <c r="A69" s="25"/>
      <c r="B69" s="25"/>
      <c r="C69" s="40" t="s">
        <v>83</v>
      </c>
      <c r="D69" s="41">
        <v>0</v>
      </c>
      <c r="E69" s="41">
        <v>0</v>
      </c>
      <c r="F69" s="41">
        <v>0</v>
      </c>
      <c r="G69" s="41">
        <v>0</v>
      </c>
      <c r="H69" s="25"/>
      <c r="I69" s="25"/>
      <c r="J69" s="25"/>
      <c r="K69" s="25"/>
    </row>
    <row r="70" spans="1:11" ht="14.1" customHeight="1" x14ac:dyDescent="0.25">
      <c r="A70" s="25"/>
      <c r="B70" s="25"/>
      <c r="C70" s="40" t="s">
        <v>92</v>
      </c>
      <c r="D70" s="41">
        <v>0</v>
      </c>
      <c r="E70" s="41">
        <v>0</v>
      </c>
      <c r="F70" s="41">
        <v>0</v>
      </c>
      <c r="G70" s="41">
        <v>0</v>
      </c>
      <c r="H70" s="25"/>
      <c r="I70" s="25"/>
      <c r="J70" s="25"/>
      <c r="K70" s="25"/>
    </row>
    <row r="71" spans="1:11" ht="14.1" customHeight="1" x14ac:dyDescent="0.25">
      <c r="A71" s="25"/>
      <c r="B71" s="25"/>
      <c r="C71" s="40" t="s">
        <v>93</v>
      </c>
      <c r="D71" s="41">
        <v>0</v>
      </c>
      <c r="E71" s="41">
        <v>0</v>
      </c>
      <c r="F71" s="41">
        <v>0</v>
      </c>
      <c r="G71" s="41">
        <v>0</v>
      </c>
      <c r="H71" s="25"/>
      <c r="I71" s="25"/>
      <c r="J71" s="25"/>
      <c r="K71" s="25"/>
    </row>
    <row r="72" spans="1:11" ht="14.1" customHeight="1" x14ac:dyDescent="0.25">
      <c r="A72" s="25"/>
      <c r="B72" s="25"/>
      <c r="C72" s="40" t="s">
        <v>94</v>
      </c>
      <c r="D72" s="41">
        <v>0</v>
      </c>
      <c r="E72" s="41">
        <v>0</v>
      </c>
      <c r="F72" s="41">
        <v>0</v>
      </c>
      <c r="G72" s="41">
        <v>0</v>
      </c>
      <c r="H72" s="25"/>
      <c r="I72" s="25"/>
      <c r="J72" s="25"/>
      <c r="K72" s="25"/>
    </row>
    <row r="73" spans="1:11" ht="14.1" customHeight="1" x14ac:dyDescent="0.25">
      <c r="A73" s="25"/>
      <c r="B73" s="25"/>
      <c r="C73" s="40" t="s">
        <v>95</v>
      </c>
      <c r="D73" s="41">
        <v>0</v>
      </c>
      <c r="E73" s="41">
        <v>0</v>
      </c>
      <c r="F73" s="41">
        <v>0</v>
      </c>
      <c r="G73" s="41">
        <v>0</v>
      </c>
      <c r="H73" s="25"/>
      <c r="I73" s="25"/>
      <c r="J73" s="25"/>
      <c r="K73" s="25"/>
    </row>
    <row r="74" spans="1:11" ht="14.1" customHeight="1" x14ac:dyDescent="0.25">
      <c r="A74" s="25"/>
      <c r="B74" s="25"/>
      <c r="C74" s="40" t="s">
        <v>97</v>
      </c>
      <c r="D74" s="41">
        <v>0</v>
      </c>
      <c r="E74" s="41">
        <v>0</v>
      </c>
      <c r="F74" s="41">
        <v>0</v>
      </c>
      <c r="G74" s="41">
        <v>0</v>
      </c>
      <c r="H74" s="25"/>
      <c r="I74" s="25"/>
      <c r="J74" s="25"/>
      <c r="K74" s="25"/>
    </row>
    <row r="75" spans="1:11" ht="14.1" customHeight="1" x14ac:dyDescent="0.25">
      <c r="A75" s="25"/>
      <c r="B75" s="25"/>
      <c r="C75" s="40" t="s">
        <v>83</v>
      </c>
      <c r="D75" s="41">
        <v>0</v>
      </c>
      <c r="E75" s="41">
        <v>0</v>
      </c>
      <c r="F75" s="41">
        <v>0</v>
      </c>
      <c r="G75" s="41">
        <v>0</v>
      </c>
      <c r="H75" s="25"/>
      <c r="I75" s="25"/>
      <c r="J75" s="25"/>
      <c r="K75" s="25"/>
    </row>
    <row r="76" spans="1:11" ht="14.1" customHeight="1" x14ac:dyDescent="0.25">
      <c r="A76" s="25"/>
      <c r="B76" s="25"/>
      <c r="C76" s="40" t="s">
        <v>92</v>
      </c>
      <c r="D76" s="41">
        <v>0</v>
      </c>
      <c r="E76" s="41">
        <v>0</v>
      </c>
      <c r="F76" s="41">
        <v>0</v>
      </c>
      <c r="G76" s="41">
        <v>0</v>
      </c>
      <c r="H76" s="25"/>
      <c r="I76" s="25"/>
      <c r="J76" s="25"/>
      <c r="K76" s="25"/>
    </row>
    <row r="77" spans="1:11" ht="14.1" customHeight="1" x14ac:dyDescent="0.25">
      <c r="A77" s="25"/>
      <c r="B77" s="25"/>
      <c r="C77" s="40" t="s">
        <v>93</v>
      </c>
      <c r="D77" s="41">
        <v>0</v>
      </c>
      <c r="E77" s="41">
        <v>0</v>
      </c>
      <c r="F77" s="41">
        <v>0</v>
      </c>
      <c r="G77" s="41">
        <v>0</v>
      </c>
      <c r="H77" s="25"/>
      <c r="I77" s="25"/>
      <c r="J77" s="25"/>
      <c r="K77" s="25"/>
    </row>
    <row r="78" spans="1:11" ht="14.1" customHeight="1" x14ac:dyDescent="0.25">
      <c r="A78" s="25"/>
      <c r="B78" s="25"/>
      <c r="C78" s="40" t="s">
        <v>94</v>
      </c>
      <c r="D78" s="41">
        <v>0</v>
      </c>
      <c r="E78" s="41">
        <v>0</v>
      </c>
      <c r="F78" s="41">
        <v>0</v>
      </c>
      <c r="G78" s="41">
        <v>0</v>
      </c>
      <c r="H78" s="25"/>
      <c r="I78" s="25"/>
      <c r="J78" s="25"/>
      <c r="K78" s="25"/>
    </row>
    <row r="79" spans="1:11" ht="14.1" customHeight="1" x14ac:dyDescent="0.25">
      <c r="A79" s="25"/>
      <c r="B79" s="25"/>
      <c r="C79" s="40" t="s">
        <v>95</v>
      </c>
      <c r="D79" s="41">
        <v>0</v>
      </c>
      <c r="E79" s="41">
        <v>0</v>
      </c>
      <c r="F79" s="41">
        <v>0</v>
      </c>
      <c r="G79" s="41">
        <v>0</v>
      </c>
      <c r="H79" s="25"/>
      <c r="I79" s="25"/>
      <c r="J79" s="25"/>
      <c r="K79" s="25"/>
    </row>
    <row r="80" spans="1:11" ht="14.1" customHeight="1" x14ac:dyDescent="0.25">
      <c r="A80" s="25"/>
      <c r="B80" s="25"/>
      <c r="C80" s="40" t="s">
        <v>98</v>
      </c>
      <c r="D80" s="41">
        <v>0</v>
      </c>
      <c r="E80" s="41">
        <v>0</v>
      </c>
      <c r="F80" s="41">
        <v>0</v>
      </c>
      <c r="G80" s="41">
        <v>0</v>
      </c>
      <c r="H80" s="25"/>
      <c r="I80" s="25"/>
      <c r="J80" s="25"/>
      <c r="K80" s="25"/>
    </row>
    <row r="81" spans="1:11" ht="14.1" customHeight="1" x14ac:dyDescent="0.25">
      <c r="A81" s="25"/>
      <c r="B81" s="25"/>
      <c r="C81" s="40" t="s">
        <v>99</v>
      </c>
      <c r="D81" s="41">
        <v>0</v>
      </c>
      <c r="E81" s="41">
        <v>0</v>
      </c>
      <c r="F81" s="41">
        <v>0</v>
      </c>
      <c r="G81" s="41">
        <v>0</v>
      </c>
      <c r="H81" s="25"/>
      <c r="I81" s="25"/>
      <c r="J81" s="25"/>
      <c r="K81" s="25"/>
    </row>
    <row r="82" spans="1:11" ht="14.1" customHeight="1" x14ac:dyDescent="0.25">
      <c r="A82" s="25"/>
      <c r="B82" s="25"/>
      <c r="C82" s="36" t="s">
        <v>100</v>
      </c>
      <c r="D82" s="41">
        <v>0</v>
      </c>
      <c r="E82" s="41">
        <v>123000000</v>
      </c>
      <c r="F82" s="41">
        <v>123000000</v>
      </c>
      <c r="G82" s="41">
        <v>125000000</v>
      </c>
      <c r="H82" s="25"/>
      <c r="I82" s="25"/>
      <c r="J82" s="25"/>
      <c r="K82" s="25"/>
    </row>
    <row r="83" spans="1:11" ht="55.5" customHeight="1" x14ac:dyDescent="0.25">
      <c r="A83" s="25"/>
      <c r="B83" s="25"/>
      <c r="C83" s="30" t="s">
        <v>50</v>
      </c>
      <c r="D83" s="1575" t="s">
        <v>402</v>
      </c>
      <c r="E83" s="1576"/>
      <c r="F83" s="1576"/>
      <c r="G83" s="1576"/>
      <c r="H83" s="25"/>
      <c r="I83" s="25"/>
      <c r="J83" s="25"/>
      <c r="K83" s="25"/>
    </row>
    <row r="84" spans="1:11" ht="83.1" customHeight="1" x14ac:dyDescent="0.25">
      <c r="A84" s="25"/>
      <c r="B84" s="25"/>
      <c r="C84" s="31" t="s">
        <v>52</v>
      </c>
      <c r="D84" s="1587" t="s">
        <v>403</v>
      </c>
      <c r="E84" s="1588"/>
      <c r="F84" s="1588"/>
      <c r="G84" s="1588"/>
      <c r="H84" s="25"/>
      <c r="I84" s="25"/>
      <c r="J84" s="25"/>
      <c r="K84" s="25"/>
    </row>
    <row r="85" spans="1:11" ht="30.75" customHeight="1" x14ac:dyDescent="0.25">
      <c r="A85" s="25"/>
      <c r="B85" s="25"/>
      <c r="C85" s="31" t="s">
        <v>54</v>
      </c>
      <c r="D85" s="1587" t="s">
        <v>404</v>
      </c>
      <c r="E85" s="1588"/>
      <c r="F85" s="1588"/>
      <c r="G85" s="1588"/>
      <c r="H85" s="25"/>
      <c r="I85" s="25"/>
      <c r="J85" s="25"/>
      <c r="K85" s="25"/>
    </row>
    <row r="86" spans="1:11" ht="15" customHeight="1" x14ac:dyDescent="0.25">
      <c r="A86" s="25"/>
      <c r="B86" s="25"/>
      <c r="C86" s="32"/>
      <c r="D86" s="33">
        <v>2023</v>
      </c>
      <c r="E86" s="33">
        <v>2024</v>
      </c>
      <c r="F86" s="33">
        <v>2025</v>
      </c>
      <c r="G86" s="33">
        <v>2026</v>
      </c>
      <c r="H86" s="25"/>
      <c r="I86" s="25"/>
      <c r="J86" s="25"/>
      <c r="K86" s="25"/>
    </row>
    <row r="87" spans="1:11" ht="15" customHeight="1" x14ac:dyDescent="0.25">
      <c r="A87" s="25"/>
      <c r="B87" s="25"/>
      <c r="C87" s="34"/>
      <c r="D87" s="35" t="s">
        <v>17</v>
      </c>
      <c r="E87" s="35" t="s">
        <v>18</v>
      </c>
      <c r="F87" s="35" t="s">
        <v>18</v>
      </c>
      <c r="G87" s="35" t="s">
        <v>18</v>
      </c>
      <c r="H87" s="25"/>
      <c r="I87" s="25"/>
      <c r="J87" s="25"/>
      <c r="K87" s="25"/>
    </row>
    <row r="88" spans="1:11" ht="14.1" customHeight="1" x14ac:dyDescent="0.25">
      <c r="A88" s="25"/>
      <c r="B88" s="25"/>
      <c r="C88" s="38" t="s">
        <v>56</v>
      </c>
      <c r="D88" s="39" t="s">
        <v>405</v>
      </c>
      <c r="E88" s="39" t="s">
        <v>405</v>
      </c>
      <c r="F88" s="39" t="s">
        <v>405</v>
      </c>
      <c r="G88" s="39" t="s">
        <v>405</v>
      </c>
      <c r="H88" s="25"/>
      <c r="I88" s="25"/>
      <c r="J88" s="25"/>
      <c r="K88" s="25"/>
    </row>
    <row r="89" spans="1:11" ht="14.1" customHeight="1" x14ac:dyDescent="0.25">
      <c r="A89" s="25"/>
      <c r="B89" s="25"/>
      <c r="C89" s="38" t="s">
        <v>59</v>
      </c>
      <c r="D89" s="39" t="s">
        <v>406</v>
      </c>
      <c r="E89" s="39" t="s">
        <v>407</v>
      </c>
      <c r="F89" s="39" t="s">
        <v>407</v>
      </c>
      <c r="G89" s="39" t="s">
        <v>292</v>
      </c>
      <c r="H89" s="25"/>
      <c r="I89" s="25"/>
      <c r="J89" s="25"/>
      <c r="K89" s="25"/>
    </row>
    <row r="90" spans="1:11" ht="14.1" customHeight="1" x14ac:dyDescent="0.25">
      <c r="A90" s="25"/>
      <c r="B90" s="25"/>
      <c r="C90" s="38" t="s">
        <v>63</v>
      </c>
      <c r="D90" s="39" t="s">
        <v>408</v>
      </c>
      <c r="E90" s="39" t="s">
        <v>409</v>
      </c>
      <c r="F90" s="39" t="s">
        <v>409</v>
      </c>
      <c r="G90" s="39" t="s">
        <v>410</v>
      </c>
      <c r="H90" s="25"/>
      <c r="I90" s="25"/>
      <c r="J90" s="25"/>
      <c r="K90" s="25"/>
    </row>
    <row r="91" spans="1:11" ht="14.1" customHeight="1" x14ac:dyDescent="0.25">
      <c r="A91" s="25"/>
      <c r="B91" s="25"/>
      <c r="C91" s="38" t="s">
        <v>68</v>
      </c>
      <c r="D91" s="39" t="s">
        <v>69</v>
      </c>
      <c r="E91" s="39" t="s">
        <v>75</v>
      </c>
      <c r="F91" s="39" t="s">
        <v>75</v>
      </c>
      <c r="G91" s="39" t="s">
        <v>75</v>
      </c>
      <c r="H91" s="25"/>
      <c r="I91" s="25"/>
      <c r="J91" s="25"/>
      <c r="K91" s="25"/>
    </row>
    <row r="92" spans="1:11" ht="14.1" customHeight="1" x14ac:dyDescent="0.25">
      <c r="A92" s="25"/>
      <c r="B92" s="25"/>
      <c r="C92" s="38" t="s">
        <v>73</v>
      </c>
      <c r="D92" s="39" t="s">
        <v>69</v>
      </c>
      <c r="E92" s="39" t="s">
        <v>411</v>
      </c>
      <c r="F92" s="39" t="s">
        <v>75</v>
      </c>
      <c r="G92" s="39" t="s">
        <v>412</v>
      </c>
      <c r="H92" s="25"/>
      <c r="I92" s="25"/>
      <c r="J92" s="25"/>
      <c r="K92" s="25"/>
    </row>
    <row r="93" spans="1:11" ht="14.1" customHeight="1" x14ac:dyDescent="0.25">
      <c r="A93" s="25"/>
      <c r="B93" s="25"/>
      <c r="C93" s="38" t="s">
        <v>77</v>
      </c>
      <c r="D93" s="39" t="s">
        <v>69</v>
      </c>
      <c r="E93" s="39" t="s">
        <v>411</v>
      </c>
      <c r="F93" s="39" t="s">
        <v>75</v>
      </c>
      <c r="G93" s="39" t="s">
        <v>412</v>
      </c>
      <c r="H93" s="25"/>
      <c r="I93" s="25"/>
      <c r="J93" s="25"/>
      <c r="K93" s="25"/>
    </row>
    <row r="94" spans="1:11" ht="14.1" customHeight="1" x14ac:dyDescent="0.25">
      <c r="A94" s="25"/>
      <c r="B94" s="25"/>
      <c r="C94" s="1589" t="s">
        <v>81</v>
      </c>
      <c r="D94" s="1590"/>
      <c r="E94" s="1590"/>
      <c r="F94" s="1590"/>
      <c r="G94" s="1590"/>
      <c r="H94" s="25"/>
      <c r="I94" s="25"/>
      <c r="J94" s="25"/>
      <c r="K94" s="25"/>
    </row>
    <row r="95" spans="1:11" ht="14.1" customHeight="1" x14ac:dyDescent="0.25">
      <c r="A95" s="25"/>
      <c r="B95" s="25"/>
      <c r="C95" s="32"/>
      <c r="D95" s="33">
        <v>2023</v>
      </c>
      <c r="E95" s="33">
        <v>2024</v>
      </c>
      <c r="F95" s="33">
        <v>2025</v>
      </c>
      <c r="G95" s="33">
        <v>2026</v>
      </c>
      <c r="H95" s="25"/>
      <c r="I95" s="25"/>
      <c r="J95" s="25"/>
      <c r="K95" s="25"/>
    </row>
    <row r="96" spans="1:11" ht="14.1" customHeight="1" x14ac:dyDescent="0.25">
      <c r="A96" s="25"/>
      <c r="B96" s="25"/>
      <c r="C96" s="34"/>
      <c r="D96" s="35" t="s">
        <v>17</v>
      </c>
      <c r="E96" s="35" t="s">
        <v>18</v>
      </c>
      <c r="F96" s="35" t="s">
        <v>18</v>
      </c>
      <c r="G96" s="35" t="s">
        <v>18</v>
      </c>
      <c r="H96" s="25"/>
      <c r="I96" s="25"/>
      <c r="J96" s="25"/>
      <c r="K96" s="25"/>
    </row>
    <row r="97" spans="1:11" ht="14.1" customHeight="1" x14ac:dyDescent="0.25">
      <c r="A97" s="25"/>
      <c r="B97" s="25"/>
      <c r="C97" s="40" t="s">
        <v>82</v>
      </c>
      <c r="D97" s="41">
        <v>0</v>
      </c>
      <c r="E97" s="41">
        <v>0</v>
      </c>
      <c r="F97" s="41">
        <v>0</v>
      </c>
      <c r="G97" s="41">
        <v>0</v>
      </c>
      <c r="H97" s="25"/>
      <c r="I97" s="25"/>
      <c r="J97" s="25"/>
      <c r="K97" s="25"/>
    </row>
    <row r="98" spans="1:11" ht="14.1" customHeight="1" x14ac:dyDescent="0.25">
      <c r="A98" s="25"/>
      <c r="B98" s="25"/>
      <c r="C98" s="40" t="s">
        <v>83</v>
      </c>
      <c r="D98" s="41">
        <v>0</v>
      </c>
      <c r="E98" s="41">
        <v>0</v>
      </c>
      <c r="F98" s="41">
        <v>0</v>
      </c>
      <c r="G98" s="41">
        <v>0</v>
      </c>
      <c r="H98" s="25"/>
      <c r="I98" s="25"/>
      <c r="J98" s="25"/>
      <c r="K98" s="25"/>
    </row>
    <row r="99" spans="1:11" ht="14.1" customHeight="1" x14ac:dyDescent="0.25">
      <c r="A99" s="25"/>
      <c r="B99" s="25"/>
      <c r="C99" s="40" t="s">
        <v>84</v>
      </c>
      <c r="D99" s="41">
        <v>0</v>
      </c>
      <c r="E99" s="41">
        <v>0</v>
      </c>
      <c r="F99" s="41">
        <v>0</v>
      </c>
      <c r="G99" s="41">
        <v>0</v>
      </c>
      <c r="H99" s="25"/>
      <c r="I99" s="25"/>
      <c r="J99" s="25"/>
      <c r="K99" s="25"/>
    </row>
    <row r="100" spans="1:11" ht="14.1" customHeight="1" x14ac:dyDescent="0.25">
      <c r="A100" s="25"/>
      <c r="B100" s="25"/>
      <c r="C100" s="40" t="s">
        <v>85</v>
      </c>
      <c r="D100" s="41">
        <v>0</v>
      </c>
      <c r="E100" s="41">
        <v>0</v>
      </c>
      <c r="F100" s="41">
        <v>0</v>
      </c>
      <c r="G100" s="41">
        <v>0</v>
      </c>
      <c r="H100" s="25"/>
      <c r="I100" s="25"/>
      <c r="J100" s="25"/>
      <c r="K100" s="25"/>
    </row>
    <row r="101" spans="1:11" ht="14.1" customHeight="1" x14ac:dyDescent="0.25">
      <c r="A101" s="25"/>
      <c r="B101" s="25"/>
      <c r="C101" s="40" t="s">
        <v>83</v>
      </c>
      <c r="D101" s="41">
        <v>0</v>
      </c>
      <c r="E101" s="41">
        <v>0</v>
      </c>
      <c r="F101" s="41">
        <v>0</v>
      </c>
      <c r="G101" s="41">
        <v>0</v>
      </c>
      <c r="H101" s="25"/>
      <c r="I101" s="25"/>
      <c r="J101" s="25"/>
      <c r="K101" s="25"/>
    </row>
    <row r="102" spans="1:11" ht="14.1" customHeight="1" x14ac:dyDescent="0.25">
      <c r="A102" s="25"/>
      <c r="B102" s="25"/>
      <c r="C102" s="40" t="s">
        <v>84</v>
      </c>
      <c r="D102" s="41">
        <v>0</v>
      </c>
      <c r="E102" s="41">
        <v>0</v>
      </c>
      <c r="F102" s="41">
        <v>0</v>
      </c>
      <c r="G102" s="41">
        <v>0</v>
      </c>
      <c r="H102" s="25"/>
      <c r="I102" s="25"/>
      <c r="J102" s="25"/>
      <c r="K102" s="25"/>
    </row>
    <row r="103" spans="1:11" ht="14.1" customHeight="1" x14ac:dyDescent="0.25">
      <c r="A103" s="25"/>
      <c r="B103" s="25"/>
      <c r="C103" s="40" t="s">
        <v>86</v>
      </c>
      <c r="D103" s="41">
        <v>0</v>
      </c>
      <c r="E103" s="41">
        <v>0</v>
      </c>
      <c r="F103" s="41">
        <v>0</v>
      </c>
      <c r="G103" s="41">
        <v>0</v>
      </c>
      <c r="H103" s="25"/>
      <c r="I103" s="25"/>
      <c r="J103" s="25"/>
      <c r="K103" s="25"/>
    </row>
    <row r="104" spans="1:11" ht="14.1" customHeight="1" x14ac:dyDescent="0.25">
      <c r="A104" s="25"/>
      <c r="B104" s="25"/>
      <c r="C104" s="40" t="s">
        <v>83</v>
      </c>
      <c r="D104" s="41">
        <v>0</v>
      </c>
      <c r="E104" s="41">
        <v>0</v>
      </c>
      <c r="F104" s="41">
        <v>0</v>
      </c>
      <c r="G104" s="41">
        <v>0</v>
      </c>
      <c r="H104" s="25"/>
      <c r="I104" s="25"/>
      <c r="J104" s="25"/>
      <c r="K104" s="25"/>
    </row>
    <row r="105" spans="1:11" ht="14.1" customHeight="1" x14ac:dyDescent="0.25">
      <c r="A105" s="25"/>
      <c r="B105" s="25"/>
      <c r="C105" s="40" t="s">
        <v>84</v>
      </c>
      <c r="D105" s="41">
        <v>0</v>
      </c>
      <c r="E105" s="41">
        <v>0</v>
      </c>
      <c r="F105" s="41">
        <v>0</v>
      </c>
      <c r="G105" s="41">
        <v>0</v>
      </c>
      <c r="H105" s="25"/>
      <c r="I105" s="25"/>
      <c r="J105" s="25"/>
      <c r="K105" s="25"/>
    </row>
    <row r="106" spans="1:11" ht="14.1" customHeight="1" x14ac:dyDescent="0.25">
      <c r="A106" s="25"/>
      <c r="B106" s="25"/>
      <c r="C106" s="40" t="s">
        <v>87</v>
      </c>
      <c r="D106" s="41">
        <v>0</v>
      </c>
      <c r="E106" s="41">
        <v>0</v>
      </c>
      <c r="F106" s="41">
        <v>0</v>
      </c>
      <c r="G106" s="41">
        <v>0</v>
      </c>
      <c r="H106" s="25"/>
      <c r="I106" s="25"/>
      <c r="J106" s="25"/>
      <c r="K106" s="25"/>
    </row>
    <row r="107" spans="1:11" ht="14.1" customHeight="1" x14ac:dyDescent="0.25">
      <c r="A107" s="25"/>
      <c r="B107" s="25"/>
      <c r="C107" s="40" t="s">
        <v>83</v>
      </c>
      <c r="D107" s="41">
        <v>0</v>
      </c>
      <c r="E107" s="41">
        <v>0</v>
      </c>
      <c r="F107" s="41">
        <v>0</v>
      </c>
      <c r="G107" s="41">
        <v>0</v>
      </c>
      <c r="H107" s="25"/>
      <c r="I107" s="25"/>
      <c r="J107" s="25"/>
      <c r="K107" s="25"/>
    </row>
    <row r="108" spans="1:11" ht="14.1" customHeight="1" x14ac:dyDescent="0.25">
      <c r="A108" s="25"/>
      <c r="B108" s="25"/>
      <c r="C108" s="40" t="s">
        <v>84</v>
      </c>
      <c r="D108" s="41">
        <v>0</v>
      </c>
      <c r="E108" s="41">
        <v>0</v>
      </c>
      <c r="F108" s="41">
        <v>0</v>
      </c>
      <c r="G108" s="41">
        <v>0</v>
      </c>
      <c r="H108" s="25"/>
      <c r="I108" s="25"/>
      <c r="J108" s="25"/>
      <c r="K108" s="25"/>
    </row>
    <row r="109" spans="1:11" ht="14.1" customHeight="1" x14ac:dyDescent="0.25">
      <c r="A109" s="25"/>
      <c r="B109" s="25"/>
      <c r="C109" s="40" t="s">
        <v>88</v>
      </c>
      <c r="D109" s="41">
        <v>0</v>
      </c>
      <c r="E109" s="41">
        <v>22000000</v>
      </c>
      <c r="F109" s="41">
        <v>22000000</v>
      </c>
      <c r="G109" s="41">
        <v>21000000</v>
      </c>
      <c r="H109" s="25"/>
      <c r="I109" s="25"/>
      <c r="J109" s="25"/>
      <c r="K109" s="25"/>
    </row>
    <row r="110" spans="1:11" ht="14.1" customHeight="1" x14ac:dyDescent="0.25">
      <c r="A110" s="25"/>
      <c r="B110" s="25"/>
      <c r="C110" s="40" t="s">
        <v>83</v>
      </c>
      <c r="D110" s="41">
        <v>0</v>
      </c>
      <c r="E110" s="41">
        <v>22000000</v>
      </c>
      <c r="F110" s="41">
        <v>22000000</v>
      </c>
      <c r="G110" s="41">
        <v>21000000</v>
      </c>
      <c r="H110" s="25"/>
      <c r="I110" s="25"/>
      <c r="J110" s="25"/>
      <c r="K110" s="25"/>
    </row>
    <row r="111" spans="1:11" ht="14.1" customHeight="1" x14ac:dyDescent="0.25">
      <c r="A111" s="25"/>
      <c r="B111" s="25"/>
      <c r="C111" s="40" t="s">
        <v>84</v>
      </c>
      <c r="D111" s="41">
        <v>0</v>
      </c>
      <c r="E111" s="41">
        <v>0</v>
      </c>
      <c r="F111" s="41">
        <v>0</v>
      </c>
      <c r="G111" s="41">
        <v>0</v>
      </c>
      <c r="H111" s="25"/>
      <c r="I111" s="25"/>
      <c r="J111" s="25"/>
      <c r="K111" s="25"/>
    </row>
    <row r="112" spans="1:11" ht="14.1" customHeight="1" x14ac:dyDescent="0.25">
      <c r="A112" s="25"/>
      <c r="B112" s="25"/>
      <c r="C112" s="40" t="s">
        <v>89</v>
      </c>
      <c r="D112" s="41">
        <v>0</v>
      </c>
      <c r="E112" s="41">
        <v>16000000</v>
      </c>
      <c r="F112" s="41">
        <v>16000000</v>
      </c>
      <c r="G112" s="41">
        <v>16000000</v>
      </c>
      <c r="H112" s="25"/>
      <c r="I112" s="25"/>
      <c r="J112" s="25"/>
      <c r="K112" s="25"/>
    </row>
    <row r="113" spans="1:11" ht="14.1" customHeight="1" x14ac:dyDescent="0.25">
      <c r="A113" s="25"/>
      <c r="B113" s="25"/>
      <c r="C113" s="40" t="s">
        <v>83</v>
      </c>
      <c r="D113" s="41">
        <v>0</v>
      </c>
      <c r="E113" s="41">
        <v>16000000</v>
      </c>
      <c r="F113" s="41">
        <v>16000000</v>
      </c>
      <c r="G113" s="41">
        <v>16000000</v>
      </c>
      <c r="H113" s="25"/>
      <c r="I113" s="25"/>
      <c r="J113" s="25"/>
      <c r="K113" s="25"/>
    </row>
    <row r="114" spans="1:11" ht="14.1" customHeight="1" x14ac:dyDescent="0.25">
      <c r="A114" s="25"/>
      <c r="B114" s="25"/>
      <c r="C114" s="40" t="s">
        <v>84</v>
      </c>
      <c r="D114" s="41">
        <v>0</v>
      </c>
      <c r="E114" s="41">
        <v>0</v>
      </c>
      <c r="F114" s="41">
        <v>0</v>
      </c>
      <c r="G114" s="41">
        <v>0</v>
      </c>
      <c r="H114" s="25"/>
      <c r="I114" s="25"/>
      <c r="J114" s="25"/>
      <c r="K114" s="25"/>
    </row>
    <row r="115" spans="1:11" ht="14.1" customHeight="1" x14ac:dyDescent="0.25">
      <c r="A115" s="25"/>
      <c r="B115" s="25"/>
      <c r="C115" s="40" t="s">
        <v>90</v>
      </c>
      <c r="D115" s="41">
        <v>0</v>
      </c>
      <c r="E115" s="41">
        <v>0</v>
      </c>
      <c r="F115" s="41">
        <v>0</v>
      </c>
      <c r="G115" s="41">
        <v>0</v>
      </c>
      <c r="H115" s="25"/>
      <c r="I115" s="25"/>
      <c r="J115" s="25"/>
      <c r="K115" s="25"/>
    </row>
    <row r="116" spans="1:11" ht="14.1" customHeight="1" x14ac:dyDescent="0.25">
      <c r="A116" s="25"/>
      <c r="B116" s="25"/>
      <c r="C116" s="40" t="s">
        <v>83</v>
      </c>
      <c r="D116" s="41">
        <v>0</v>
      </c>
      <c r="E116" s="41">
        <v>0</v>
      </c>
      <c r="F116" s="41">
        <v>0</v>
      </c>
      <c r="G116" s="41">
        <v>0</v>
      </c>
      <c r="H116" s="25"/>
      <c r="I116" s="25"/>
      <c r="J116" s="25"/>
      <c r="K116" s="25"/>
    </row>
    <row r="117" spans="1:11" ht="14.1" customHeight="1" x14ac:dyDescent="0.25">
      <c r="A117" s="25"/>
      <c r="B117" s="25"/>
      <c r="C117" s="40" t="s">
        <v>84</v>
      </c>
      <c r="D117" s="41">
        <v>0</v>
      </c>
      <c r="E117" s="41">
        <v>0</v>
      </c>
      <c r="F117" s="41">
        <v>0</v>
      </c>
      <c r="G117" s="41">
        <v>0</v>
      </c>
      <c r="H117" s="25"/>
      <c r="I117" s="25"/>
      <c r="J117" s="25"/>
      <c r="K117" s="25"/>
    </row>
    <row r="118" spans="1:11" ht="14.1" customHeight="1" x14ac:dyDescent="0.25">
      <c r="A118" s="25"/>
      <c r="B118" s="25"/>
      <c r="C118" s="40" t="s">
        <v>91</v>
      </c>
      <c r="D118" s="41">
        <v>0</v>
      </c>
      <c r="E118" s="41">
        <v>0</v>
      </c>
      <c r="F118" s="41">
        <v>0</v>
      </c>
      <c r="G118" s="41">
        <v>0</v>
      </c>
      <c r="H118" s="25"/>
      <c r="I118" s="25"/>
      <c r="J118" s="25"/>
      <c r="K118" s="25"/>
    </row>
    <row r="119" spans="1:11" ht="14.1" customHeight="1" x14ac:dyDescent="0.25">
      <c r="A119" s="25"/>
      <c r="B119" s="25"/>
      <c r="C119" s="40" t="s">
        <v>83</v>
      </c>
      <c r="D119" s="41">
        <v>0</v>
      </c>
      <c r="E119" s="41">
        <v>0</v>
      </c>
      <c r="F119" s="41">
        <v>0</v>
      </c>
      <c r="G119" s="41">
        <v>0</v>
      </c>
      <c r="H119" s="25"/>
      <c r="I119" s="25"/>
      <c r="J119" s="25"/>
      <c r="K119" s="25"/>
    </row>
    <row r="120" spans="1:11" ht="14.1" customHeight="1" x14ac:dyDescent="0.25">
      <c r="A120" s="25"/>
      <c r="B120" s="25"/>
      <c r="C120" s="40" t="s">
        <v>92</v>
      </c>
      <c r="D120" s="41">
        <v>0</v>
      </c>
      <c r="E120" s="41">
        <v>0</v>
      </c>
      <c r="F120" s="41">
        <v>0</v>
      </c>
      <c r="G120" s="41">
        <v>0</v>
      </c>
      <c r="H120" s="25"/>
      <c r="I120" s="25"/>
      <c r="J120" s="25"/>
      <c r="K120" s="25"/>
    </row>
    <row r="121" spans="1:11" ht="14.1" customHeight="1" x14ac:dyDescent="0.25">
      <c r="A121" s="25"/>
      <c r="B121" s="25"/>
      <c r="C121" s="40" t="s">
        <v>93</v>
      </c>
      <c r="D121" s="41">
        <v>0</v>
      </c>
      <c r="E121" s="41">
        <v>0</v>
      </c>
      <c r="F121" s="41">
        <v>0</v>
      </c>
      <c r="G121" s="41">
        <v>0</v>
      </c>
      <c r="H121" s="25"/>
      <c r="I121" s="25"/>
      <c r="J121" s="25"/>
      <c r="K121" s="25"/>
    </row>
    <row r="122" spans="1:11" ht="14.1" customHeight="1" x14ac:dyDescent="0.25">
      <c r="A122" s="25"/>
      <c r="B122" s="25"/>
      <c r="C122" s="40" t="s">
        <v>94</v>
      </c>
      <c r="D122" s="41">
        <v>0</v>
      </c>
      <c r="E122" s="41">
        <v>0</v>
      </c>
      <c r="F122" s="41">
        <v>0</v>
      </c>
      <c r="G122" s="41">
        <v>0</v>
      </c>
      <c r="H122" s="25"/>
      <c r="I122" s="25"/>
      <c r="J122" s="25"/>
      <c r="K122" s="25"/>
    </row>
    <row r="123" spans="1:11" ht="14.1" customHeight="1" x14ac:dyDescent="0.25">
      <c r="A123" s="25"/>
      <c r="B123" s="25"/>
      <c r="C123" s="40" t="s">
        <v>95</v>
      </c>
      <c r="D123" s="41">
        <v>0</v>
      </c>
      <c r="E123" s="41">
        <v>0</v>
      </c>
      <c r="F123" s="41">
        <v>0</v>
      </c>
      <c r="G123" s="41">
        <v>0</v>
      </c>
      <c r="H123" s="25"/>
      <c r="I123" s="25"/>
      <c r="J123" s="25"/>
      <c r="K123" s="25"/>
    </row>
    <row r="124" spans="1:11" ht="14.1" customHeight="1" x14ac:dyDescent="0.25">
      <c r="A124" s="25"/>
      <c r="B124" s="25"/>
      <c r="C124" s="40" t="s">
        <v>96</v>
      </c>
      <c r="D124" s="41">
        <v>0</v>
      </c>
      <c r="E124" s="41">
        <v>0</v>
      </c>
      <c r="F124" s="41">
        <v>0</v>
      </c>
      <c r="G124" s="41">
        <v>0</v>
      </c>
      <c r="H124" s="25"/>
      <c r="I124" s="25"/>
      <c r="J124" s="25"/>
      <c r="K124" s="25"/>
    </row>
    <row r="125" spans="1:11" ht="14.1" customHeight="1" x14ac:dyDescent="0.25">
      <c r="A125" s="25"/>
      <c r="B125" s="25"/>
      <c r="C125" s="40" t="s">
        <v>83</v>
      </c>
      <c r="D125" s="41">
        <v>0</v>
      </c>
      <c r="E125" s="41">
        <v>0</v>
      </c>
      <c r="F125" s="41">
        <v>0</v>
      </c>
      <c r="G125" s="41">
        <v>0</v>
      </c>
      <c r="H125" s="25"/>
      <c r="I125" s="25"/>
      <c r="J125" s="25"/>
      <c r="K125" s="25"/>
    </row>
    <row r="126" spans="1:11" ht="14.1" customHeight="1" x14ac:dyDescent="0.25">
      <c r="A126" s="25"/>
      <c r="B126" s="25"/>
      <c r="C126" s="40" t="s">
        <v>92</v>
      </c>
      <c r="D126" s="41">
        <v>0</v>
      </c>
      <c r="E126" s="41">
        <v>0</v>
      </c>
      <c r="F126" s="41">
        <v>0</v>
      </c>
      <c r="G126" s="41">
        <v>0</v>
      </c>
      <c r="H126" s="25"/>
      <c r="I126" s="25"/>
      <c r="J126" s="25"/>
      <c r="K126" s="25"/>
    </row>
    <row r="127" spans="1:11" ht="14.1" customHeight="1" x14ac:dyDescent="0.25">
      <c r="A127" s="25"/>
      <c r="B127" s="25"/>
      <c r="C127" s="40" t="s">
        <v>93</v>
      </c>
      <c r="D127" s="41">
        <v>0</v>
      </c>
      <c r="E127" s="41">
        <v>0</v>
      </c>
      <c r="F127" s="41">
        <v>0</v>
      </c>
      <c r="G127" s="41">
        <v>0</v>
      </c>
      <c r="H127" s="25"/>
      <c r="I127" s="25"/>
      <c r="J127" s="25"/>
      <c r="K127" s="25"/>
    </row>
    <row r="128" spans="1:11" ht="14.1" customHeight="1" x14ac:dyDescent="0.25">
      <c r="A128" s="25"/>
      <c r="B128" s="25"/>
      <c r="C128" s="40" t="s">
        <v>94</v>
      </c>
      <c r="D128" s="41">
        <v>0</v>
      </c>
      <c r="E128" s="41">
        <v>0</v>
      </c>
      <c r="F128" s="41">
        <v>0</v>
      </c>
      <c r="G128" s="41">
        <v>0</v>
      </c>
      <c r="H128" s="25"/>
      <c r="I128" s="25"/>
      <c r="J128" s="25"/>
      <c r="K128" s="25"/>
    </row>
    <row r="129" spans="1:11" ht="14.1" customHeight="1" x14ac:dyDescent="0.25">
      <c r="A129" s="25"/>
      <c r="B129" s="25"/>
      <c r="C129" s="40" t="s">
        <v>95</v>
      </c>
      <c r="D129" s="41">
        <v>0</v>
      </c>
      <c r="E129" s="41">
        <v>0</v>
      </c>
      <c r="F129" s="41">
        <v>0</v>
      </c>
      <c r="G129" s="41">
        <v>0</v>
      </c>
      <c r="H129" s="25"/>
      <c r="I129" s="25"/>
      <c r="J129" s="25"/>
      <c r="K129" s="25"/>
    </row>
    <row r="130" spans="1:11" ht="14.1" customHeight="1" x14ac:dyDescent="0.25">
      <c r="A130" s="25"/>
      <c r="B130" s="25"/>
      <c r="C130" s="40" t="s">
        <v>97</v>
      </c>
      <c r="D130" s="41">
        <v>0</v>
      </c>
      <c r="E130" s="41">
        <v>0</v>
      </c>
      <c r="F130" s="41">
        <v>0</v>
      </c>
      <c r="G130" s="41">
        <v>0</v>
      </c>
      <c r="H130" s="25"/>
      <c r="I130" s="25"/>
      <c r="J130" s="25"/>
      <c r="K130" s="25"/>
    </row>
    <row r="131" spans="1:11" ht="14.1" customHeight="1" x14ac:dyDescent="0.25">
      <c r="A131" s="25"/>
      <c r="B131" s="25"/>
      <c r="C131" s="40" t="s">
        <v>83</v>
      </c>
      <c r="D131" s="41">
        <v>0</v>
      </c>
      <c r="E131" s="41">
        <v>0</v>
      </c>
      <c r="F131" s="41">
        <v>0</v>
      </c>
      <c r="G131" s="41">
        <v>0</v>
      </c>
      <c r="H131" s="25"/>
      <c r="I131" s="25"/>
      <c r="J131" s="25"/>
      <c r="K131" s="25"/>
    </row>
    <row r="132" spans="1:11" ht="14.1" customHeight="1" x14ac:dyDescent="0.25">
      <c r="A132" s="25"/>
      <c r="B132" s="25"/>
      <c r="C132" s="40" t="s">
        <v>92</v>
      </c>
      <c r="D132" s="41">
        <v>0</v>
      </c>
      <c r="E132" s="41">
        <v>0</v>
      </c>
      <c r="F132" s="41">
        <v>0</v>
      </c>
      <c r="G132" s="41">
        <v>0</v>
      </c>
      <c r="H132" s="25"/>
      <c r="I132" s="25"/>
      <c r="J132" s="25"/>
      <c r="K132" s="25"/>
    </row>
    <row r="133" spans="1:11" ht="14.1" customHeight="1" x14ac:dyDescent="0.25">
      <c r="A133" s="25"/>
      <c r="B133" s="25"/>
      <c r="C133" s="40" t="s">
        <v>93</v>
      </c>
      <c r="D133" s="41">
        <v>0</v>
      </c>
      <c r="E133" s="41">
        <v>0</v>
      </c>
      <c r="F133" s="41">
        <v>0</v>
      </c>
      <c r="G133" s="41">
        <v>0</v>
      </c>
      <c r="H133" s="25"/>
      <c r="I133" s="25"/>
      <c r="J133" s="25"/>
      <c r="K133" s="25"/>
    </row>
    <row r="134" spans="1:11" ht="14.1" customHeight="1" x14ac:dyDescent="0.25">
      <c r="A134" s="25"/>
      <c r="B134" s="25"/>
      <c r="C134" s="40" t="s">
        <v>94</v>
      </c>
      <c r="D134" s="41">
        <v>0</v>
      </c>
      <c r="E134" s="41">
        <v>0</v>
      </c>
      <c r="F134" s="41">
        <v>0</v>
      </c>
      <c r="G134" s="41">
        <v>0</v>
      </c>
      <c r="H134" s="25"/>
      <c r="I134" s="25"/>
      <c r="J134" s="25"/>
      <c r="K134" s="25"/>
    </row>
    <row r="135" spans="1:11" ht="14.1" customHeight="1" x14ac:dyDescent="0.25">
      <c r="A135" s="25"/>
      <c r="B135" s="25"/>
      <c r="C135" s="40" t="s">
        <v>95</v>
      </c>
      <c r="D135" s="41">
        <v>0</v>
      </c>
      <c r="E135" s="41">
        <v>0</v>
      </c>
      <c r="F135" s="41">
        <v>0</v>
      </c>
      <c r="G135" s="41">
        <v>0</v>
      </c>
      <c r="H135" s="25"/>
      <c r="I135" s="25"/>
      <c r="J135" s="25"/>
      <c r="K135" s="25"/>
    </row>
    <row r="136" spans="1:11" ht="14.1" customHeight="1" x14ac:dyDescent="0.25">
      <c r="A136" s="25"/>
      <c r="B136" s="25"/>
      <c r="C136" s="40" t="s">
        <v>98</v>
      </c>
      <c r="D136" s="41">
        <v>0</v>
      </c>
      <c r="E136" s="41">
        <v>0</v>
      </c>
      <c r="F136" s="41">
        <v>0</v>
      </c>
      <c r="G136" s="41">
        <v>0</v>
      </c>
      <c r="H136" s="25"/>
      <c r="I136" s="25"/>
      <c r="J136" s="25"/>
      <c r="K136" s="25"/>
    </row>
    <row r="137" spans="1:11" ht="14.1" customHeight="1" x14ac:dyDescent="0.25">
      <c r="A137" s="25"/>
      <c r="B137" s="25"/>
      <c r="C137" s="40" t="s">
        <v>99</v>
      </c>
      <c r="D137" s="41">
        <v>0</v>
      </c>
      <c r="E137" s="41">
        <v>0</v>
      </c>
      <c r="F137" s="41">
        <v>0</v>
      </c>
      <c r="G137" s="41">
        <v>0</v>
      </c>
      <c r="H137" s="25"/>
      <c r="I137" s="25"/>
      <c r="J137" s="25"/>
      <c r="K137" s="25"/>
    </row>
    <row r="138" spans="1:11" ht="14.1" customHeight="1" x14ac:dyDescent="0.25">
      <c r="A138" s="25"/>
      <c r="B138" s="25"/>
      <c r="C138" s="36" t="s">
        <v>100</v>
      </c>
      <c r="D138" s="41">
        <v>0</v>
      </c>
      <c r="E138" s="41">
        <v>38000000</v>
      </c>
      <c r="F138" s="41">
        <v>38000000</v>
      </c>
      <c r="G138" s="41">
        <v>37000000</v>
      </c>
      <c r="H138" s="25"/>
      <c r="I138" s="25"/>
      <c r="J138" s="25"/>
      <c r="K138" s="25"/>
    </row>
    <row r="139" spans="1:11" ht="14.1" customHeight="1" x14ac:dyDescent="0.25">
      <c r="A139" s="25"/>
      <c r="B139" s="25"/>
      <c r="C139" s="1585" t="s">
        <v>101</v>
      </c>
      <c r="D139" s="1586"/>
      <c r="E139" s="1586"/>
      <c r="F139" s="1586"/>
      <c r="G139" s="1586"/>
      <c r="H139" s="25"/>
      <c r="I139" s="25"/>
      <c r="J139" s="25"/>
      <c r="K139" s="25"/>
    </row>
    <row r="140" spans="1:11" ht="14.1" customHeight="1" x14ac:dyDescent="0.25">
      <c r="A140" s="25"/>
      <c r="B140" s="25"/>
      <c r="C140" s="29" t="s">
        <v>413</v>
      </c>
      <c r="D140" s="1585" t="s">
        <v>314</v>
      </c>
      <c r="E140" s="1586"/>
      <c r="F140" s="1586"/>
      <c r="G140" s="1586"/>
      <c r="H140" s="25"/>
      <c r="I140" s="25"/>
      <c r="J140" s="25"/>
      <c r="K140" s="25"/>
    </row>
    <row r="141" spans="1:11" ht="14.1" customHeight="1" x14ac:dyDescent="0.25">
      <c r="A141" s="25"/>
      <c r="B141" s="25"/>
      <c r="C141" s="30" t="s">
        <v>50</v>
      </c>
      <c r="D141" s="1575" t="s">
        <v>414</v>
      </c>
      <c r="E141" s="1576"/>
      <c r="F141" s="1576"/>
      <c r="G141" s="1576"/>
      <c r="H141" s="25"/>
      <c r="I141" s="25"/>
      <c r="J141" s="25"/>
      <c r="K141" s="25"/>
    </row>
    <row r="142" spans="1:11" ht="14.1" customHeight="1" x14ac:dyDescent="0.25">
      <c r="A142" s="25"/>
      <c r="B142" s="25"/>
      <c r="C142" s="31" t="s">
        <v>52</v>
      </c>
      <c r="D142" s="1587" t="s">
        <v>415</v>
      </c>
      <c r="E142" s="1588"/>
      <c r="F142" s="1588"/>
      <c r="G142" s="1588"/>
      <c r="H142" s="25"/>
      <c r="I142" s="25"/>
      <c r="J142" s="25"/>
      <c r="K142" s="25"/>
    </row>
    <row r="143" spans="1:11" ht="14.1" customHeight="1" x14ac:dyDescent="0.25">
      <c r="A143" s="25"/>
      <c r="B143" s="25"/>
      <c r="C143" s="31" t="s">
        <v>54</v>
      </c>
      <c r="D143" s="1587" t="s">
        <v>106</v>
      </c>
      <c r="E143" s="1588"/>
      <c r="F143" s="1588"/>
      <c r="G143" s="1588"/>
      <c r="H143" s="25"/>
      <c r="I143" s="25"/>
      <c r="J143" s="25"/>
      <c r="K143" s="25"/>
    </row>
    <row r="144" spans="1:11" ht="15" customHeight="1" x14ac:dyDescent="0.25">
      <c r="A144" s="25"/>
      <c r="B144" s="25"/>
      <c r="C144" s="32"/>
      <c r="D144" s="33">
        <v>2023</v>
      </c>
      <c r="E144" s="33">
        <v>2024</v>
      </c>
      <c r="F144" s="33">
        <v>2025</v>
      </c>
      <c r="G144" s="33">
        <v>2026</v>
      </c>
      <c r="H144" s="25"/>
      <c r="I144" s="25"/>
      <c r="J144" s="25"/>
      <c r="K144" s="25"/>
    </row>
    <row r="145" spans="1:11" ht="15" customHeight="1" x14ac:dyDescent="0.25">
      <c r="A145" s="25"/>
      <c r="B145" s="25"/>
      <c r="C145" s="34"/>
      <c r="D145" s="35" t="s">
        <v>17</v>
      </c>
      <c r="E145" s="35" t="s">
        <v>18</v>
      </c>
      <c r="F145" s="35" t="s">
        <v>18</v>
      </c>
      <c r="G145" s="35" t="s">
        <v>18</v>
      </c>
      <c r="H145" s="25"/>
      <c r="I145" s="25"/>
      <c r="J145" s="25"/>
      <c r="K145" s="25"/>
    </row>
    <row r="146" spans="1:11" ht="14.1" customHeight="1" x14ac:dyDescent="0.25">
      <c r="A146" s="25"/>
      <c r="B146" s="25"/>
      <c r="C146" s="38" t="s">
        <v>56</v>
      </c>
      <c r="D146" s="39" t="s">
        <v>238</v>
      </c>
      <c r="E146" s="39" t="s">
        <v>237</v>
      </c>
      <c r="F146" s="39" t="s">
        <v>237</v>
      </c>
      <c r="G146" s="39" t="s">
        <v>237</v>
      </c>
      <c r="H146" s="25"/>
      <c r="I146" s="25"/>
      <c r="J146" s="25"/>
      <c r="K146" s="25"/>
    </row>
    <row r="147" spans="1:11" ht="14.1" customHeight="1" x14ac:dyDescent="0.25">
      <c r="A147" s="25"/>
      <c r="B147" s="25"/>
      <c r="C147" s="38" t="s">
        <v>59</v>
      </c>
      <c r="D147" s="39" t="s">
        <v>317</v>
      </c>
      <c r="E147" s="39" t="s">
        <v>416</v>
      </c>
      <c r="F147" s="39" t="s">
        <v>416</v>
      </c>
      <c r="G147" s="39" t="s">
        <v>416</v>
      </c>
      <c r="H147" s="25"/>
      <c r="I147" s="25"/>
      <c r="J147" s="25"/>
      <c r="K147" s="25"/>
    </row>
    <row r="148" spans="1:11" ht="14.1" customHeight="1" x14ac:dyDescent="0.25">
      <c r="A148" s="25"/>
      <c r="B148" s="25"/>
      <c r="C148" s="38" t="s">
        <v>63</v>
      </c>
      <c r="D148" s="39" t="s">
        <v>417</v>
      </c>
      <c r="E148" s="39" t="s">
        <v>319</v>
      </c>
      <c r="F148" s="39" t="s">
        <v>319</v>
      </c>
      <c r="G148" s="39" t="s">
        <v>319</v>
      </c>
      <c r="H148" s="25"/>
      <c r="I148" s="25"/>
      <c r="J148" s="25"/>
      <c r="K148" s="25"/>
    </row>
    <row r="149" spans="1:11" ht="14.1" customHeight="1" x14ac:dyDescent="0.25">
      <c r="A149" s="25"/>
      <c r="B149" s="25"/>
      <c r="C149" s="38" t="s">
        <v>68</v>
      </c>
      <c r="D149" s="39" t="s">
        <v>69</v>
      </c>
      <c r="E149" s="39" t="s">
        <v>223</v>
      </c>
      <c r="F149" s="39" t="s">
        <v>75</v>
      </c>
      <c r="G149" s="39" t="s">
        <v>75</v>
      </c>
      <c r="H149" s="25"/>
      <c r="I149" s="25"/>
      <c r="J149" s="25"/>
      <c r="K149" s="25"/>
    </row>
    <row r="150" spans="1:11" ht="14.1" customHeight="1" x14ac:dyDescent="0.25">
      <c r="A150" s="25"/>
      <c r="B150" s="25"/>
      <c r="C150" s="38" t="s">
        <v>73</v>
      </c>
      <c r="D150" s="39" t="s">
        <v>69</v>
      </c>
      <c r="E150" s="39" t="s">
        <v>418</v>
      </c>
      <c r="F150" s="39" t="s">
        <v>75</v>
      </c>
      <c r="G150" s="39" t="s">
        <v>75</v>
      </c>
      <c r="H150" s="25"/>
      <c r="I150" s="25"/>
      <c r="J150" s="25"/>
      <c r="K150" s="25"/>
    </row>
    <row r="151" spans="1:11" ht="14.1" customHeight="1" x14ac:dyDescent="0.25">
      <c r="A151" s="25"/>
      <c r="B151" s="25"/>
      <c r="C151" s="38" t="s">
        <v>77</v>
      </c>
      <c r="D151" s="39" t="s">
        <v>69</v>
      </c>
      <c r="E151" s="39" t="s">
        <v>419</v>
      </c>
      <c r="F151" s="39" t="s">
        <v>75</v>
      </c>
      <c r="G151" s="39" t="s">
        <v>75</v>
      </c>
      <c r="H151" s="25"/>
      <c r="I151" s="25"/>
      <c r="J151" s="25"/>
      <c r="K151" s="25"/>
    </row>
    <row r="152" spans="1:11" ht="14.1" customHeight="1" x14ac:dyDescent="0.25">
      <c r="A152" s="25"/>
      <c r="B152" s="25"/>
      <c r="C152" s="1589" t="s">
        <v>81</v>
      </c>
      <c r="D152" s="1590"/>
      <c r="E152" s="1590"/>
      <c r="F152" s="1590"/>
      <c r="G152" s="1590"/>
      <c r="H152" s="25"/>
      <c r="I152" s="25"/>
      <c r="J152" s="25"/>
      <c r="K152" s="25"/>
    </row>
    <row r="153" spans="1:11" ht="14.1" customHeight="1" x14ac:dyDescent="0.25">
      <c r="A153" s="25"/>
      <c r="B153" s="25"/>
      <c r="C153" s="32"/>
      <c r="D153" s="33">
        <v>2023</v>
      </c>
      <c r="E153" s="33">
        <v>2024</v>
      </c>
      <c r="F153" s="33">
        <v>2025</v>
      </c>
      <c r="G153" s="33">
        <v>2026</v>
      </c>
      <c r="H153" s="25"/>
      <c r="I153" s="25"/>
      <c r="J153" s="25"/>
      <c r="K153" s="25"/>
    </row>
    <row r="154" spans="1:11" ht="14.1" customHeight="1" x14ac:dyDescent="0.25">
      <c r="A154" s="25"/>
      <c r="B154" s="25"/>
      <c r="C154" s="34"/>
      <c r="D154" s="35" t="s">
        <v>17</v>
      </c>
      <c r="E154" s="35" t="s">
        <v>18</v>
      </c>
      <c r="F154" s="35" t="s">
        <v>18</v>
      </c>
      <c r="G154" s="35" t="s">
        <v>18</v>
      </c>
      <c r="H154" s="25"/>
      <c r="I154" s="25"/>
      <c r="J154" s="25"/>
      <c r="K154" s="25"/>
    </row>
    <row r="155" spans="1:11" ht="14.1" customHeight="1" x14ac:dyDescent="0.25">
      <c r="A155" s="25"/>
      <c r="B155" s="25"/>
      <c r="C155" s="40" t="s">
        <v>82</v>
      </c>
      <c r="D155" s="41">
        <v>0</v>
      </c>
      <c r="E155" s="41">
        <v>0</v>
      </c>
      <c r="F155" s="41">
        <v>0</v>
      </c>
      <c r="G155" s="41">
        <v>0</v>
      </c>
      <c r="H155" s="25"/>
      <c r="I155" s="25"/>
      <c r="J155" s="25"/>
      <c r="K155" s="25"/>
    </row>
    <row r="156" spans="1:11" ht="14.1" customHeight="1" x14ac:dyDescent="0.25">
      <c r="A156" s="25"/>
      <c r="B156" s="25"/>
      <c r="C156" s="40" t="s">
        <v>83</v>
      </c>
      <c r="D156" s="41">
        <v>0</v>
      </c>
      <c r="E156" s="41">
        <v>0</v>
      </c>
      <c r="F156" s="41">
        <v>0</v>
      </c>
      <c r="G156" s="41">
        <v>0</v>
      </c>
      <c r="H156" s="25"/>
      <c r="I156" s="25"/>
      <c r="J156" s="25"/>
      <c r="K156" s="25"/>
    </row>
    <row r="157" spans="1:11" ht="14.1" customHeight="1" x14ac:dyDescent="0.25">
      <c r="A157" s="25"/>
      <c r="B157" s="25"/>
      <c r="C157" s="40" t="s">
        <v>84</v>
      </c>
      <c r="D157" s="41">
        <v>0</v>
      </c>
      <c r="E157" s="41">
        <v>0</v>
      </c>
      <c r="F157" s="41">
        <v>0</v>
      </c>
      <c r="G157" s="41">
        <v>0</v>
      </c>
      <c r="H157" s="25"/>
      <c r="I157" s="25"/>
      <c r="J157" s="25"/>
      <c r="K157" s="25"/>
    </row>
    <row r="158" spans="1:11" ht="14.1" customHeight="1" x14ac:dyDescent="0.25">
      <c r="A158" s="25"/>
      <c r="B158" s="25"/>
      <c r="C158" s="40" t="s">
        <v>85</v>
      </c>
      <c r="D158" s="41">
        <v>0</v>
      </c>
      <c r="E158" s="41">
        <v>0</v>
      </c>
      <c r="F158" s="41">
        <v>0</v>
      </c>
      <c r="G158" s="41">
        <v>0</v>
      </c>
      <c r="H158" s="25"/>
      <c r="I158" s="25"/>
      <c r="J158" s="25"/>
      <c r="K158" s="25"/>
    </row>
    <row r="159" spans="1:11" ht="14.1" customHeight="1" x14ac:dyDescent="0.25">
      <c r="A159" s="25"/>
      <c r="B159" s="25"/>
      <c r="C159" s="40" t="s">
        <v>83</v>
      </c>
      <c r="D159" s="41">
        <v>0</v>
      </c>
      <c r="E159" s="41">
        <v>0</v>
      </c>
      <c r="F159" s="41">
        <v>0</v>
      </c>
      <c r="G159" s="41">
        <v>0</v>
      </c>
      <c r="H159" s="25"/>
      <c r="I159" s="25"/>
      <c r="J159" s="25"/>
      <c r="K159" s="25"/>
    </row>
    <row r="160" spans="1:11" ht="14.1" customHeight="1" x14ac:dyDescent="0.25">
      <c r="A160" s="25"/>
      <c r="B160" s="25"/>
      <c r="C160" s="40" t="s">
        <v>84</v>
      </c>
      <c r="D160" s="41">
        <v>0</v>
      </c>
      <c r="E160" s="41">
        <v>0</v>
      </c>
      <c r="F160" s="41">
        <v>0</v>
      </c>
      <c r="G160" s="41">
        <v>0</v>
      </c>
      <c r="H160" s="25"/>
      <c r="I160" s="25"/>
      <c r="J160" s="25"/>
      <c r="K160" s="25"/>
    </row>
    <row r="161" spans="1:11" ht="14.1" customHeight="1" x14ac:dyDescent="0.25">
      <c r="A161" s="25"/>
      <c r="B161" s="25"/>
      <c r="C161" s="40" t="s">
        <v>86</v>
      </c>
      <c r="D161" s="41">
        <v>0</v>
      </c>
      <c r="E161" s="41">
        <v>0</v>
      </c>
      <c r="F161" s="41">
        <v>0</v>
      </c>
      <c r="G161" s="41">
        <v>0</v>
      </c>
      <c r="H161" s="25"/>
      <c r="I161" s="25"/>
      <c r="J161" s="25"/>
      <c r="K161" s="25"/>
    </row>
    <row r="162" spans="1:11" ht="14.1" customHeight="1" x14ac:dyDescent="0.25">
      <c r="A162" s="25"/>
      <c r="B162" s="25"/>
      <c r="C162" s="40" t="s">
        <v>83</v>
      </c>
      <c r="D162" s="41">
        <v>0</v>
      </c>
      <c r="E162" s="41">
        <v>0</v>
      </c>
      <c r="F162" s="41">
        <v>0</v>
      </c>
      <c r="G162" s="41">
        <v>0</v>
      </c>
      <c r="H162" s="25"/>
      <c r="I162" s="25"/>
      <c r="J162" s="25"/>
      <c r="K162" s="25"/>
    </row>
    <row r="163" spans="1:11" ht="14.1" customHeight="1" x14ac:dyDescent="0.25">
      <c r="A163" s="25"/>
      <c r="B163" s="25"/>
      <c r="C163" s="40" t="s">
        <v>84</v>
      </c>
      <c r="D163" s="41">
        <v>0</v>
      </c>
      <c r="E163" s="41">
        <v>0</v>
      </c>
      <c r="F163" s="41">
        <v>0</v>
      </c>
      <c r="G163" s="41">
        <v>0</v>
      </c>
      <c r="H163" s="25"/>
      <c r="I163" s="25"/>
      <c r="J163" s="25"/>
      <c r="K163" s="25"/>
    </row>
    <row r="164" spans="1:11" ht="14.1" customHeight="1" x14ac:dyDescent="0.25">
      <c r="A164" s="25"/>
      <c r="B164" s="25"/>
      <c r="C164" s="40" t="s">
        <v>87</v>
      </c>
      <c r="D164" s="41">
        <v>0</v>
      </c>
      <c r="E164" s="41">
        <v>0</v>
      </c>
      <c r="F164" s="41">
        <v>0</v>
      </c>
      <c r="G164" s="41">
        <v>0</v>
      </c>
      <c r="H164" s="25"/>
      <c r="I164" s="25"/>
      <c r="J164" s="25"/>
      <c r="K164" s="25"/>
    </row>
    <row r="165" spans="1:11" ht="14.1" customHeight="1" x14ac:dyDescent="0.25">
      <c r="A165" s="25"/>
      <c r="B165" s="25"/>
      <c r="C165" s="40" t="s">
        <v>83</v>
      </c>
      <c r="D165" s="41">
        <v>0</v>
      </c>
      <c r="E165" s="41">
        <v>0</v>
      </c>
      <c r="F165" s="41">
        <v>0</v>
      </c>
      <c r="G165" s="41">
        <v>0</v>
      </c>
      <c r="H165" s="25"/>
      <c r="I165" s="25"/>
      <c r="J165" s="25"/>
      <c r="K165" s="25"/>
    </row>
    <row r="166" spans="1:11" ht="14.1" customHeight="1" x14ac:dyDescent="0.25">
      <c r="A166" s="25"/>
      <c r="B166" s="25"/>
      <c r="C166" s="40" t="s">
        <v>84</v>
      </c>
      <c r="D166" s="41">
        <v>0</v>
      </c>
      <c r="E166" s="41">
        <v>0</v>
      </c>
      <c r="F166" s="41">
        <v>0</v>
      </c>
      <c r="G166" s="41">
        <v>0</v>
      </c>
      <c r="H166" s="25"/>
      <c r="I166" s="25"/>
      <c r="J166" s="25"/>
      <c r="K166" s="25"/>
    </row>
    <row r="167" spans="1:11" ht="14.1" customHeight="1" x14ac:dyDescent="0.25">
      <c r="A167" s="25"/>
      <c r="B167" s="25"/>
      <c r="C167" s="40" t="s">
        <v>88</v>
      </c>
      <c r="D167" s="41">
        <v>0</v>
      </c>
      <c r="E167" s="41">
        <v>0</v>
      </c>
      <c r="F167" s="41">
        <v>0</v>
      </c>
      <c r="G167" s="41">
        <v>0</v>
      </c>
      <c r="H167" s="25"/>
      <c r="I167" s="25"/>
      <c r="J167" s="25"/>
      <c r="K167" s="25"/>
    </row>
    <row r="168" spans="1:11" ht="14.1" customHeight="1" x14ac:dyDescent="0.25">
      <c r="A168" s="25"/>
      <c r="B168" s="25"/>
      <c r="C168" s="40" t="s">
        <v>83</v>
      </c>
      <c r="D168" s="41">
        <v>0</v>
      </c>
      <c r="E168" s="41">
        <v>0</v>
      </c>
      <c r="F168" s="41">
        <v>0</v>
      </c>
      <c r="G168" s="41">
        <v>0</v>
      </c>
      <c r="H168" s="25"/>
      <c r="I168" s="25"/>
      <c r="J168" s="25"/>
      <c r="K168" s="25"/>
    </row>
    <row r="169" spans="1:11" ht="14.1" customHeight="1" x14ac:dyDescent="0.25">
      <c r="A169" s="25"/>
      <c r="B169" s="25"/>
      <c r="C169" s="40" t="s">
        <v>84</v>
      </c>
      <c r="D169" s="41">
        <v>0</v>
      </c>
      <c r="E169" s="41">
        <v>0</v>
      </c>
      <c r="F169" s="41">
        <v>0</v>
      </c>
      <c r="G169" s="41">
        <v>0</v>
      </c>
      <c r="H169" s="25"/>
      <c r="I169" s="25"/>
      <c r="J169" s="25"/>
      <c r="K169" s="25"/>
    </row>
    <row r="170" spans="1:11" ht="14.1" customHeight="1" x14ac:dyDescent="0.25">
      <c r="A170" s="25"/>
      <c r="B170" s="25"/>
      <c r="C170" s="40" t="s">
        <v>89</v>
      </c>
      <c r="D170" s="41">
        <v>0</v>
      </c>
      <c r="E170" s="41">
        <v>0</v>
      </c>
      <c r="F170" s="41">
        <v>0</v>
      </c>
      <c r="G170" s="41">
        <v>0</v>
      </c>
      <c r="H170" s="25"/>
      <c r="I170" s="25"/>
      <c r="J170" s="25"/>
      <c r="K170" s="25"/>
    </row>
    <row r="171" spans="1:11" ht="14.1" customHeight="1" x14ac:dyDescent="0.25">
      <c r="A171" s="25"/>
      <c r="B171" s="25"/>
      <c r="C171" s="40" t="s">
        <v>83</v>
      </c>
      <c r="D171" s="41">
        <v>0</v>
      </c>
      <c r="E171" s="41">
        <v>0</v>
      </c>
      <c r="F171" s="41">
        <v>0</v>
      </c>
      <c r="G171" s="41">
        <v>0</v>
      </c>
      <c r="H171" s="25"/>
      <c r="I171" s="25"/>
      <c r="J171" s="25"/>
      <c r="K171" s="25"/>
    </row>
    <row r="172" spans="1:11" ht="14.1" customHeight="1" x14ac:dyDescent="0.25">
      <c r="A172" s="25"/>
      <c r="B172" s="25"/>
      <c r="C172" s="40" t="s">
        <v>84</v>
      </c>
      <c r="D172" s="41">
        <v>0</v>
      </c>
      <c r="E172" s="41">
        <v>0</v>
      </c>
      <c r="F172" s="41">
        <v>0</v>
      </c>
      <c r="G172" s="41">
        <v>0</v>
      </c>
      <c r="H172" s="25"/>
      <c r="I172" s="25"/>
      <c r="J172" s="25"/>
      <c r="K172" s="25"/>
    </row>
    <row r="173" spans="1:11" ht="14.1" customHeight="1" x14ac:dyDescent="0.25">
      <c r="A173" s="25"/>
      <c r="B173" s="25"/>
      <c r="C173" s="40" t="s">
        <v>90</v>
      </c>
      <c r="D173" s="41">
        <v>0</v>
      </c>
      <c r="E173" s="41">
        <v>0</v>
      </c>
      <c r="F173" s="41">
        <v>0</v>
      </c>
      <c r="G173" s="41">
        <v>0</v>
      </c>
      <c r="H173" s="25"/>
      <c r="I173" s="25"/>
      <c r="J173" s="25"/>
      <c r="K173" s="25"/>
    </row>
    <row r="174" spans="1:11" ht="14.1" customHeight="1" x14ac:dyDescent="0.25">
      <c r="A174" s="25"/>
      <c r="B174" s="25"/>
      <c r="C174" s="40" t="s">
        <v>83</v>
      </c>
      <c r="D174" s="41">
        <v>0</v>
      </c>
      <c r="E174" s="41">
        <v>0</v>
      </c>
      <c r="F174" s="41">
        <v>0</v>
      </c>
      <c r="G174" s="41">
        <v>0</v>
      </c>
      <c r="H174" s="25"/>
      <c r="I174" s="25"/>
      <c r="J174" s="25"/>
      <c r="K174" s="25"/>
    </row>
    <row r="175" spans="1:11" ht="14.1" customHeight="1" x14ac:dyDescent="0.25">
      <c r="A175" s="25"/>
      <c r="B175" s="25"/>
      <c r="C175" s="40" t="s">
        <v>84</v>
      </c>
      <c r="D175" s="41">
        <v>0</v>
      </c>
      <c r="E175" s="41">
        <v>0</v>
      </c>
      <c r="F175" s="41">
        <v>0</v>
      </c>
      <c r="G175" s="41">
        <v>0</v>
      </c>
      <c r="H175" s="25"/>
      <c r="I175" s="25"/>
      <c r="J175" s="25"/>
      <c r="K175" s="25"/>
    </row>
    <row r="176" spans="1:11" ht="14.1" customHeight="1" x14ac:dyDescent="0.25">
      <c r="A176" s="25"/>
      <c r="B176" s="25"/>
      <c r="C176" s="40" t="s">
        <v>91</v>
      </c>
      <c r="D176" s="41">
        <v>0</v>
      </c>
      <c r="E176" s="41">
        <v>0</v>
      </c>
      <c r="F176" s="41">
        <v>0</v>
      </c>
      <c r="G176" s="41">
        <v>0</v>
      </c>
      <c r="H176" s="25"/>
      <c r="I176" s="25"/>
      <c r="J176" s="25"/>
      <c r="K176" s="25"/>
    </row>
    <row r="177" spans="1:11" ht="14.1" customHeight="1" x14ac:dyDescent="0.25">
      <c r="A177" s="25"/>
      <c r="B177" s="25"/>
      <c r="C177" s="40" t="s">
        <v>83</v>
      </c>
      <c r="D177" s="41">
        <v>0</v>
      </c>
      <c r="E177" s="41">
        <v>0</v>
      </c>
      <c r="F177" s="41">
        <v>0</v>
      </c>
      <c r="G177" s="41">
        <v>0</v>
      </c>
      <c r="H177" s="25"/>
      <c r="I177" s="25"/>
      <c r="J177" s="25"/>
      <c r="K177" s="25"/>
    </row>
    <row r="178" spans="1:11" ht="14.1" customHeight="1" x14ac:dyDescent="0.25">
      <c r="A178" s="25"/>
      <c r="B178" s="25"/>
      <c r="C178" s="40" t="s">
        <v>92</v>
      </c>
      <c r="D178" s="41">
        <v>0</v>
      </c>
      <c r="E178" s="41">
        <v>0</v>
      </c>
      <c r="F178" s="41">
        <v>0</v>
      </c>
      <c r="G178" s="41">
        <v>0</v>
      </c>
      <c r="H178" s="25"/>
      <c r="I178" s="25"/>
      <c r="J178" s="25"/>
      <c r="K178" s="25"/>
    </row>
    <row r="179" spans="1:11" ht="14.1" customHeight="1" x14ac:dyDescent="0.25">
      <c r="A179" s="25"/>
      <c r="B179" s="25"/>
      <c r="C179" s="40" t="s">
        <v>93</v>
      </c>
      <c r="D179" s="41">
        <v>0</v>
      </c>
      <c r="E179" s="41">
        <v>0</v>
      </c>
      <c r="F179" s="41">
        <v>0</v>
      </c>
      <c r="G179" s="41">
        <v>0</v>
      </c>
      <c r="H179" s="25"/>
      <c r="I179" s="25"/>
      <c r="J179" s="25"/>
      <c r="K179" s="25"/>
    </row>
    <row r="180" spans="1:11" ht="14.1" customHeight="1" x14ac:dyDescent="0.25">
      <c r="A180" s="25"/>
      <c r="B180" s="25"/>
      <c r="C180" s="40" t="s">
        <v>94</v>
      </c>
      <c r="D180" s="41">
        <v>0</v>
      </c>
      <c r="E180" s="41">
        <v>0</v>
      </c>
      <c r="F180" s="41">
        <v>0</v>
      </c>
      <c r="G180" s="41">
        <v>0</v>
      </c>
      <c r="H180" s="25"/>
      <c r="I180" s="25"/>
      <c r="J180" s="25"/>
      <c r="K180" s="25"/>
    </row>
    <row r="181" spans="1:11" ht="14.1" customHeight="1" x14ac:dyDescent="0.25">
      <c r="A181" s="25"/>
      <c r="B181" s="25"/>
      <c r="C181" s="40" t="s">
        <v>95</v>
      </c>
      <c r="D181" s="41">
        <v>0</v>
      </c>
      <c r="E181" s="41">
        <v>0</v>
      </c>
      <c r="F181" s="41">
        <v>0</v>
      </c>
      <c r="G181" s="41">
        <v>0</v>
      </c>
      <c r="H181" s="25"/>
      <c r="I181" s="25"/>
      <c r="J181" s="25"/>
      <c r="K181" s="25"/>
    </row>
    <row r="182" spans="1:11" ht="14.1" customHeight="1" x14ac:dyDescent="0.25">
      <c r="A182" s="25"/>
      <c r="B182" s="25"/>
      <c r="C182" s="40" t="s">
        <v>96</v>
      </c>
      <c r="D182" s="41">
        <v>0</v>
      </c>
      <c r="E182" s="41">
        <v>500000</v>
      </c>
      <c r="F182" s="41">
        <v>500000</v>
      </c>
      <c r="G182" s="41">
        <v>500000</v>
      </c>
      <c r="H182" s="25"/>
      <c r="I182" s="25"/>
      <c r="J182" s="25"/>
      <c r="K182" s="25"/>
    </row>
    <row r="183" spans="1:11" ht="14.1" customHeight="1" x14ac:dyDescent="0.25">
      <c r="A183" s="25"/>
      <c r="B183" s="25"/>
      <c r="C183" s="40" t="s">
        <v>83</v>
      </c>
      <c r="D183" s="41">
        <v>0</v>
      </c>
      <c r="E183" s="41">
        <v>500000</v>
      </c>
      <c r="F183" s="41">
        <v>500000</v>
      </c>
      <c r="G183" s="41">
        <v>500000</v>
      </c>
      <c r="H183" s="25"/>
      <c r="I183" s="25"/>
      <c r="J183" s="25"/>
      <c r="K183" s="25"/>
    </row>
    <row r="184" spans="1:11" ht="14.1" customHeight="1" x14ac:dyDescent="0.25">
      <c r="A184" s="25"/>
      <c r="B184" s="25"/>
      <c r="C184" s="40" t="s">
        <v>92</v>
      </c>
      <c r="D184" s="41">
        <v>0</v>
      </c>
      <c r="E184" s="41">
        <v>0</v>
      </c>
      <c r="F184" s="41">
        <v>0</v>
      </c>
      <c r="G184" s="41">
        <v>0</v>
      </c>
      <c r="H184" s="25"/>
      <c r="I184" s="25"/>
      <c r="J184" s="25"/>
      <c r="K184" s="25"/>
    </row>
    <row r="185" spans="1:11" ht="14.1" customHeight="1" x14ac:dyDescent="0.25">
      <c r="A185" s="25"/>
      <c r="B185" s="25"/>
      <c r="C185" s="40" t="s">
        <v>93</v>
      </c>
      <c r="D185" s="41">
        <v>0</v>
      </c>
      <c r="E185" s="41">
        <v>0</v>
      </c>
      <c r="F185" s="41">
        <v>0</v>
      </c>
      <c r="G185" s="41">
        <v>0</v>
      </c>
      <c r="H185" s="25"/>
      <c r="I185" s="25"/>
      <c r="J185" s="25"/>
      <c r="K185" s="25"/>
    </row>
    <row r="186" spans="1:11" ht="14.1" customHeight="1" x14ac:dyDescent="0.25">
      <c r="A186" s="25"/>
      <c r="B186" s="25"/>
      <c r="C186" s="40" t="s">
        <v>94</v>
      </c>
      <c r="D186" s="41">
        <v>0</v>
      </c>
      <c r="E186" s="41">
        <v>0</v>
      </c>
      <c r="F186" s="41">
        <v>0</v>
      </c>
      <c r="G186" s="41">
        <v>0</v>
      </c>
      <c r="H186" s="25"/>
      <c r="I186" s="25"/>
      <c r="J186" s="25"/>
      <c r="K186" s="25"/>
    </row>
    <row r="187" spans="1:11" ht="14.1" customHeight="1" x14ac:dyDescent="0.25">
      <c r="A187" s="25"/>
      <c r="B187" s="25"/>
      <c r="C187" s="40" t="s">
        <v>95</v>
      </c>
      <c r="D187" s="41">
        <v>0</v>
      </c>
      <c r="E187" s="41">
        <v>0</v>
      </c>
      <c r="F187" s="41">
        <v>0</v>
      </c>
      <c r="G187" s="41">
        <v>0</v>
      </c>
      <c r="H187" s="25"/>
      <c r="I187" s="25"/>
      <c r="J187" s="25"/>
      <c r="K187" s="25"/>
    </row>
    <row r="188" spans="1:11" ht="14.1" customHeight="1" x14ac:dyDescent="0.25">
      <c r="A188" s="25"/>
      <c r="B188" s="25"/>
      <c r="C188" s="40" t="s">
        <v>97</v>
      </c>
      <c r="D188" s="41">
        <v>0</v>
      </c>
      <c r="E188" s="41">
        <v>0</v>
      </c>
      <c r="F188" s="41">
        <v>0</v>
      </c>
      <c r="G188" s="41">
        <v>0</v>
      </c>
      <c r="H188" s="25"/>
      <c r="I188" s="25"/>
      <c r="J188" s="25"/>
      <c r="K188" s="25"/>
    </row>
    <row r="189" spans="1:11" ht="14.1" customHeight="1" x14ac:dyDescent="0.25">
      <c r="A189" s="25"/>
      <c r="B189" s="25"/>
      <c r="C189" s="40" t="s">
        <v>83</v>
      </c>
      <c r="D189" s="41">
        <v>0</v>
      </c>
      <c r="E189" s="41">
        <v>0</v>
      </c>
      <c r="F189" s="41">
        <v>0</v>
      </c>
      <c r="G189" s="41">
        <v>0</v>
      </c>
      <c r="H189" s="25"/>
      <c r="I189" s="25"/>
      <c r="J189" s="25"/>
      <c r="K189" s="25"/>
    </row>
    <row r="190" spans="1:11" ht="14.1" customHeight="1" x14ac:dyDescent="0.25">
      <c r="A190" s="25"/>
      <c r="B190" s="25"/>
      <c r="C190" s="40" t="s">
        <v>92</v>
      </c>
      <c r="D190" s="41">
        <v>0</v>
      </c>
      <c r="E190" s="41">
        <v>0</v>
      </c>
      <c r="F190" s="41">
        <v>0</v>
      </c>
      <c r="G190" s="41">
        <v>0</v>
      </c>
      <c r="H190" s="25"/>
      <c r="I190" s="25"/>
      <c r="J190" s="25"/>
      <c r="K190" s="25"/>
    </row>
    <row r="191" spans="1:11" ht="14.1" customHeight="1" x14ac:dyDescent="0.25">
      <c r="A191" s="25"/>
      <c r="B191" s="25"/>
      <c r="C191" s="40" t="s">
        <v>93</v>
      </c>
      <c r="D191" s="41">
        <v>0</v>
      </c>
      <c r="E191" s="41">
        <v>0</v>
      </c>
      <c r="F191" s="41">
        <v>0</v>
      </c>
      <c r="G191" s="41">
        <v>0</v>
      </c>
      <c r="H191" s="25"/>
      <c r="I191" s="25"/>
      <c r="J191" s="25"/>
      <c r="K191" s="25"/>
    </row>
    <row r="192" spans="1:11" ht="14.1" customHeight="1" x14ac:dyDescent="0.25">
      <c r="A192" s="25"/>
      <c r="B192" s="25"/>
      <c r="C192" s="40" t="s">
        <v>94</v>
      </c>
      <c r="D192" s="41">
        <v>0</v>
      </c>
      <c r="E192" s="41">
        <v>0</v>
      </c>
      <c r="F192" s="41">
        <v>0</v>
      </c>
      <c r="G192" s="41">
        <v>0</v>
      </c>
      <c r="H192" s="25"/>
      <c r="I192" s="25"/>
      <c r="J192" s="25"/>
      <c r="K192" s="25"/>
    </row>
    <row r="193" spans="1:11" ht="14.1" customHeight="1" x14ac:dyDescent="0.25">
      <c r="A193" s="25"/>
      <c r="B193" s="25"/>
      <c r="C193" s="40" t="s">
        <v>95</v>
      </c>
      <c r="D193" s="41">
        <v>0</v>
      </c>
      <c r="E193" s="41">
        <v>0</v>
      </c>
      <c r="F193" s="41">
        <v>0</v>
      </c>
      <c r="G193" s="41">
        <v>0</v>
      </c>
      <c r="H193" s="25"/>
      <c r="I193" s="25"/>
      <c r="J193" s="25"/>
      <c r="K193" s="25"/>
    </row>
    <row r="194" spans="1:11" ht="14.1" customHeight="1" x14ac:dyDescent="0.25">
      <c r="A194" s="25"/>
      <c r="B194" s="25"/>
      <c r="C194" s="40" t="s">
        <v>98</v>
      </c>
      <c r="D194" s="41">
        <v>0</v>
      </c>
      <c r="E194" s="41">
        <v>0</v>
      </c>
      <c r="F194" s="41">
        <v>0</v>
      </c>
      <c r="G194" s="41">
        <v>0</v>
      </c>
      <c r="H194" s="25"/>
      <c r="I194" s="25"/>
      <c r="J194" s="25"/>
      <c r="K194" s="25"/>
    </row>
    <row r="195" spans="1:11" ht="14.1" customHeight="1" x14ac:dyDescent="0.25">
      <c r="A195" s="25"/>
      <c r="B195" s="25"/>
      <c r="C195" s="40" t="s">
        <v>99</v>
      </c>
      <c r="D195" s="41">
        <v>0</v>
      </c>
      <c r="E195" s="41">
        <v>0</v>
      </c>
      <c r="F195" s="41">
        <v>0</v>
      </c>
      <c r="G195" s="41">
        <v>0</v>
      </c>
      <c r="H195" s="25"/>
      <c r="I195" s="25"/>
      <c r="J195" s="25"/>
      <c r="K195" s="25"/>
    </row>
    <row r="196" spans="1:11" ht="14.1" customHeight="1" x14ac:dyDescent="0.25">
      <c r="A196" s="25"/>
      <c r="B196" s="25"/>
      <c r="C196" s="36" t="s">
        <v>100</v>
      </c>
      <c r="D196" s="41">
        <v>0</v>
      </c>
      <c r="E196" s="41">
        <v>500000</v>
      </c>
      <c r="F196" s="41">
        <v>500000</v>
      </c>
      <c r="G196" s="41">
        <v>500000</v>
      </c>
      <c r="H196" s="25"/>
      <c r="I196" s="25"/>
      <c r="J196" s="25"/>
      <c r="K196" s="25"/>
    </row>
    <row r="197" spans="1:11" ht="14.1" customHeight="1" x14ac:dyDescent="0.25">
      <c r="A197" s="25"/>
      <c r="B197" s="25"/>
      <c r="C197" s="30" t="s">
        <v>50</v>
      </c>
      <c r="D197" s="1575" t="s">
        <v>420</v>
      </c>
      <c r="E197" s="1576"/>
      <c r="F197" s="1576"/>
      <c r="G197" s="1576"/>
      <c r="H197" s="25"/>
      <c r="I197" s="25"/>
      <c r="J197" s="25"/>
      <c r="K197" s="25"/>
    </row>
    <row r="198" spans="1:11" ht="14.1" customHeight="1" x14ac:dyDescent="0.25">
      <c r="A198" s="25"/>
      <c r="B198" s="25"/>
      <c r="C198" s="31" t="s">
        <v>52</v>
      </c>
      <c r="D198" s="1587" t="s">
        <v>421</v>
      </c>
      <c r="E198" s="1588"/>
      <c r="F198" s="1588"/>
      <c r="G198" s="1588"/>
      <c r="H198" s="25"/>
      <c r="I198" s="25"/>
      <c r="J198" s="25"/>
      <c r="K198" s="25"/>
    </row>
    <row r="199" spans="1:11" ht="14.1" customHeight="1" x14ac:dyDescent="0.25">
      <c r="A199" s="25"/>
      <c r="B199" s="25"/>
      <c r="C199" s="31" t="s">
        <v>54</v>
      </c>
      <c r="D199" s="1587" t="s">
        <v>106</v>
      </c>
      <c r="E199" s="1588"/>
      <c r="F199" s="1588"/>
      <c r="G199" s="1588"/>
      <c r="H199" s="25"/>
      <c r="I199" s="25"/>
      <c r="J199" s="25"/>
      <c r="K199" s="25"/>
    </row>
    <row r="200" spans="1:11" ht="15" customHeight="1" x14ac:dyDescent="0.25">
      <c r="A200" s="25"/>
      <c r="B200" s="25"/>
      <c r="C200" s="32"/>
      <c r="D200" s="33">
        <v>2023</v>
      </c>
      <c r="E200" s="33">
        <v>2024</v>
      </c>
      <c r="F200" s="33">
        <v>2025</v>
      </c>
      <c r="G200" s="33">
        <v>2026</v>
      </c>
      <c r="H200" s="25"/>
      <c r="I200" s="25"/>
      <c r="J200" s="25"/>
      <c r="K200" s="25"/>
    </row>
    <row r="201" spans="1:11" ht="15" customHeight="1" x14ac:dyDescent="0.25">
      <c r="A201" s="25"/>
      <c r="B201" s="25"/>
      <c r="C201" s="34"/>
      <c r="D201" s="35" t="s">
        <v>17</v>
      </c>
      <c r="E201" s="35" t="s">
        <v>18</v>
      </c>
      <c r="F201" s="35" t="s">
        <v>18</v>
      </c>
      <c r="G201" s="35" t="s">
        <v>18</v>
      </c>
      <c r="H201" s="25"/>
      <c r="I201" s="25"/>
      <c r="J201" s="25"/>
      <c r="K201" s="25"/>
    </row>
    <row r="202" spans="1:11" ht="14.1" customHeight="1" x14ac:dyDescent="0.25">
      <c r="A202" s="25"/>
      <c r="B202" s="25"/>
      <c r="C202" s="38" t="s">
        <v>56</v>
      </c>
      <c r="D202" s="39" t="s">
        <v>69</v>
      </c>
      <c r="E202" s="39" t="s">
        <v>324</v>
      </c>
      <c r="F202" s="39" t="s">
        <v>324</v>
      </c>
      <c r="G202" s="39" t="s">
        <v>324</v>
      </c>
      <c r="H202" s="25"/>
      <c r="I202" s="25"/>
      <c r="J202" s="25"/>
      <c r="K202" s="25"/>
    </row>
    <row r="203" spans="1:11" ht="14.1" customHeight="1" x14ac:dyDescent="0.25">
      <c r="A203" s="25"/>
      <c r="B203" s="25"/>
      <c r="C203" s="38" t="s">
        <v>59</v>
      </c>
      <c r="D203" s="39" t="s">
        <v>75</v>
      </c>
      <c r="E203" s="39" t="s">
        <v>416</v>
      </c>
      <c r="F203" s="39" t="s">
        <v>416</v>
      </c>
      <c r="G203" s="39" t="s">
        <v>416</v>
      </c>
      <c r="H203" s="25"/>
      <c r="I203" s="25"/>
      <c r="J203" s="25"/>
      <c r="K203" s="25"/>
    </row>
    <row r="204" spans="1:11" ht="14.1" customHeight="1" x14ac:dyDescent="0.25">
      <c r="A204" s="25"/>
      <c r="B204" s="25"/>
      <c r="C204" s="38" t="s">
        <v>63</v>
      </c>
      <c r="D204" s="39" t="s">
        <v>75</v>
      </c>
      <c r="E204" s="39" t="s">
        <v>216</v>
      </c>
      <c r="F204" s="39" t="s">
        <v>216</v>
      </c>
      <c r="G204" s="39" t="s">
        <v>216</v>
      </c>
      <c r="H204" s="25"/>
      <c r="I204" s="25"/>
      <c r="J204" s="25"/>
      <c r="K204" s="25"/>
    </row>
    <row r="205" spans="1:11" ht="14.1" customHeight="1" x14ac:dyDescent="0.25">
      <c r="A205" s="25"/>
      <c r="B205" s="25"/>
      <c r="C205" s="38" t="s">
        <v>68</v>
      </c>
      <c r="D205" s="39" t="s">
        <v>69</v>
      </c>
      <c r="E205" s="39" t="s">
        <v>69</v>
      </c>
      <c r="F205" s="39" t="s">
        <v>75</v>
      </c>
      <c r="G205" s="39" t="s">
        <v>75</v>
      </c>
      <c r="H205" s="25"/>
      <c r="I205" s="25"/>
      <c r="J205" s="25"/>
      <c r="K205" s="25"/>
    </row>
    <row r="206" spans="1:11" ht="14.1" customHeight="1" x14ac:dyDescent="0.25">
      <c r="A206" s="25"/>
      <c r="B206" s="25"/>
      <c r="C206" s="38" t="s">
        <v>73</v>
      </c>
      <c r="D206" s="39" t="s">
        <v>69</v>
      </c>
      <c r="E206" s="39" t="s">
        <v>69</v>
      </c>
      <c r="F206" s="39" t="s">
        <v>75</v>
      </c>
      <c r="G206" s="39" t="s">
        <v>75</v>
      </c>
      <c r="H206" s="25"/>
      <c r="I206" s="25"/>
      <c r="J206" s="25"/>
      <c r="K206" s="25"/>
    </row>
    <row r="207" spans="1:11" ht="14.1" customHeight="1" x14ac:dyDescent="0.25">
      <c r="A207" s="25"/>
      <c r="B207" s="25"/>
      <c r="C207" s="38" t="s">
        <v>77</v>
      </c>
      <c r="D207" s="39" t="s">
        <v>69</v>
      </c>
      <c r="E207" s="39" t="s">
        <v>69</v>
      </c>
      <c r="F207" s="39" t="s">
        <v>75</v>
      </c>
      <c r="G207" s="39" t="s">
        <v>75</v>
      </c>
      <c r="H207" s="25"/>
      <c r="I207" s="25"/>
      <c r="J207" s="25"/>
      <c r="K207" s="25"/>
    </row>
    <row r="208" spans="1:11" ht="14.1" customHeight="1" x14ac:dyDescent="0.25">
      <c r="A208" s="25"/>
      <c r="B208" s="25"/>
      <c r="C208" s="1589" t="s">
        <v>81</v>
      </c>
      <c r="D208" s="1590"/>
      <c r="E208" s="1590"/>
      <c r="F208" s="1590"/>
      <c r="G208" s="1590"/>
      <c r="H208" s="25"/>
      <c r="I208" s="25"/>
      <c r="J208" s="25"/>
      <c r="K208" s="25"/>
    </row>
    <row r="209" spans="1:11" ht="14.1" customHeight="1" x14ac:dyDescent="0.25">
      <c r="A209" s="25"/>
      <c r="B209" s="25"/>
      <c r="C209" s="32"/>
      <c r="D209" s="33">
        <v>2023</v>
      </c>
      <c r="E209" s="33">
        <v>2024</v>
      </c>
      <c r="F209" s="33">
        <v>2025</v>
      </c>
      <c r="G209" s="33">
        <v>2026</v>
      </c>
      <c r="H209" s="25"/>
      <c r="I209" s="25"/>
      <c r="J209" s="25"/>
      <c r="K209" s="25"/>
    </row>
    <row r="210" spans="1:11" ht="14.1" customHeight="1" x14ac:dyDescent="0.25">
      <c r="A210" s="25"/>
      <c r="B210" s="25"/>
      <c r="C210" s="34"/>
      <c r="D210" s="35" t="s">
        <v>17</v>
      </c>
      <c r="E210" s="35" t="s">
        <v>18</v>
      </c>
      <c r="F210" s="35" t="s">
        <v>18</v>
      </c>
      <c r="G210" s="35" t="s">
        <v>18</v>
      </c>
      <c r="H210" s="25"/>
      <c r="I210" s="25"/>
      <c r="J210" s="25"/>
      <c r="K210" s="25"/>
    </row>
    <row r="211" spans="1:11" ht="14.1" customHeight="1" x14ac:dyDescent="0.25">
      <c r="A211" s="25"/>
      <c r="B211" s="25"/>
      <c r="C211" s="40" t="s">
        <v>82</v>
      </c>
      <c r="D211" s="41">
        <v>0</v>
      </c>
      <c r="E211" s="41">
        <v>0</v>
      </c>
      <c r="F211" s="41">
        <v>0</v>
      </c>
      <c r="G211" s="41">
        <v>0</v>
      </c>
      <c r="H211" s="25"/>
      <c r="I211" s="25"/>
      <c r="J211" s="25"/>
      <c r="K211" s="25"/>
    </row>
    <row r="212" spans="1:11" ht="14.1" customHeight="1" x14ac:dyDescent="0.25">
      <c r="A212" s="25"/>
      <c r="B212" s="25"/>
      <c r="C212" s="40" t="s">
        <v>83</v>
      </c>
      <c r="D212" s="41">
        <v>0</v>
      </c>
      <c r="E212" s="41">
        <v>0</v>
      </c>
      <c r="F212" s="41">
        <v>0</v>
      </c>
      <c r="G212" s="41">
        <v>0</v>
      </c>
      <c r="H212" s="25"/>
      <c r="I212" s="25"/>
      <c r="J212" s="25"/>
      <c r="K212" s="25"/>
    </row>
    <row r="213" spans="1:11" ht="14.1" customHeight="1" x14ac:dyDescent="0.25">
      <c r="A213" s="25"/>
      <c r="B213" s="25"/>
      <c r="C213" s="40" t="s">
        <v>84</v>
      </c>
      <c r="D213" s="41">
        <v>0</v>
      </c>
      <c r="E213" s="41">
        <v>0</v>
      </c>
      <c r="F213" s="41">
        <v>0</v>
      </c>
      <c r="G213" s="41">
        <v>0</v>
      </c>
      <c r="H213" s="25"/>
      <c r="I213" s="25"/>
      <c r="J213" s="25"/>
      <c r="K213" s="25"/>
    </row>
    <row r="214" spans="1:11" ht="14.1" customHeight="1" x14ac:dyDescent="0.25">
      <c r="A214" s="25"/>
      <c r="B214" s="25"/>
      <c r="C214" s="40" t="s">
        <v>85</v>
      </c>
      <c r="D214" s="41">
        <v>0</v>
      </c>
      <c r="E214" s="41">
        <v>0</v>
      </c>
      <c r="F214" s="41">
        <v>0</v>
      </c>
      <c r="G214" s="41">
        <v>0</v>
      </c>
      <c r="H214" s="25"/>
      <c r="I214" s="25"/>
      <c r="J214" s="25"/>
      <c r="K214" s="25"/>
    </row>
    <row r="215" spans="1:11" ht="14.1" customHeight="1" x14ac:dyDescent="0.25">
      <c r="A215" s="25"/>
      <c r="B215" s="25"/>
      <c r="C215" s="40" t="s">
        <v>83</v>
      </c>
      <c r="D215" s="41">
        <v>0</v>
      </c>
      <c r="E215" s="41">
        <v>0</v>
      </c>
      <c r="F215" s="41">
        <v>0</v>
      </c>
      <c r="G215" s="41">
        <v>0</v>
      </c>
      <c r="H215" s="25"/>
      <c r="I215" s="25"/>
      <c r="J215" s="25"/>
      <c r="K215" s="25"/>
    </row>
    <row r="216" spans="1:11" ht="14.1" customHeight="1" x14ac:dyDescent="0.25">
      <c r="A216" s="25"/>
      <c r="B216" s="25"/>
      <c r="C216" s="40" t="s">
        <v>84</v>
      </c>
      <c r="D216" s="41">
        <v>0</v>
      </c>
      <c r="E216" s="41">
        <v>0</v>
      </c>
      <c r="F216" s="41">
        <v>0</v>
      </c>
      <c r="G216" s="41">
        <v>0</v>
      </c>
      <c r="H216" s="25"/>
      <c r="I216" s="25"/>
      <c r="J216" s="25"/>
      <c r="K216" s="25"/>
    </row>
    <row r="217" spans="1:11" ht="14.1" customHeight="1" x14ac:dyDescent="0.25">
      <c r="A217" s="25"/>
      <c r="B217" s="25"/>
      <c r="C217" s="40" t="s">
        <v>86</v>
      </c>
      <c r="D217" s="41">
        <v>0</v>
      </c>
      <c r="E217" s="41">
        <v>0</v>
      </c>
      <c r="F217" s="41">
        <v>0</v>
      </c>
      <c r="G217" s="41">
        <v>0</v>
      </c>
      <c r="H217" s="25"/>
      <c r="I217" s="25"/>
      <c r="J217" s="25"/>
      <c r="K217" s="25"/>
    </row>
    <row r="218" spans="1:11" ht="14.1" customHeight="1" x14ac:dyDescent="0.25">
      <c r="A218" s="25"/>
      <c r="B218" s="25"/>
      <c r="C218" s="40" t="s">
        <v>83</v>
      </c>
      <c r="D218" s="41">
        <v>0</v>
      </c>
      <c r="E218" s="41">
        <v>0</v>
      </c>
      <c r="F218" s="41">
        <v>0</v>
      </c>
      <c r="G218" s="41">
        <v>0</v>
      </c>
      <c r="H218" s="25"/>
      <c r="I218" s="25"/>
      <c r="J218" s="25"/>
      <c r="K218" s="25"/>
    </row>
    <row r="219" spans="1:11" ht="14.1" customHeight="1" x14ac:dyDescent="0.25">
      <c r="A219" s="25"/>
      <c r="B219" s="25"/>
      <c r="C219" s="40" t="s">
        <v>84</v>
      </c>
      <c r="D219" s="41">
        <v>0</v>
      </c>
      <c r="E219" s="41">
        <v>0</v>
      </c>
      <c r="F219" s="41">
        <v>0</v>
      </c>
      <c r="G219" s="41">
        <v>0</v>
      </c>
      <c r="H219" s="25"/>
      <c r="I219" s="25"/>
      <c r="J219" s="25"/>
      <c r="K219" s="25"/>
    </row>
    <row r="220" spans="1:11" ht="14.1" customHeight="1" x14ac:dyDescent="0.25">
      <c r="A220" s="25"/>
      <c r="B220" s="25"/>
      <c r="C220" s="40" t="s">
        <v>87</v>
      </c>
      <c r="D220" s="41">
        <v>0</v>
      </c>
      <c r="E220" s="41">
        <v>0</v>
      </c>
      <c r="F220" s="41">
        <v>0</v>
      </c>
      <c r="G220" s="41">
        <v>0</v>
      </c>
      <c r="H220" s="25"/>
      <c r="I220" s="25"/>
      <c r="J220" s="25"/>
      <c r="K220" s="25"/>
    </row>
    <row r="221" spans="1:11" ht="14.1" customHeight="1" x14ac:dyDescent="0.25">
      <c r="A221" s="25"/>
      <c r="B221" s="25"/>
      <c r="C221" s="40" t="s">
        <v>83</v>
      </c>
      <c r="D221" s="41">
        <v>0</v>
      </c>
      <c r="E221" s="41">
        <v>0</v>
      </c>
      <c r="F221" s="41">
        <v>0</v>
      </c>
      <c r="G221" s="41">
        <v>0</v>
      </c>
      <c r="H221" s="25"/>
      <c r="I221" s="25"/>
      <c r="J221" s="25"/>
      <c r="K221" s="25"/>
    </row>
    <row r="222" spans="1:11" ht="14.1" customHeight="1" x14ac:dyDescent="0.25">
      <c r="A222" s="25"/>
      <c r="B222" s="25"/>
      <c r="C222" s="40" t="s">
        <v>84</v>
      </c>
      <c r="D222" s="41">
        <v>0</v>
      </c>
      <c r="E222" s="41">
        <v>0</v>
      </c>
      <c r="F222" s="41">
        <v>0</v>
      </c>
      <c r="G222" s="41">
        <v>0</v>
      </c>
      <c r="H222" s="25"/>
      <c r="I222" s="25"/>
      <c r="J222" s="25"/>
      <c r="K222" s="25"/>
    </row>
    <row r="223" spans="1:11" ht="14.1" customHeight="1" x14ac:dyDescent="0.25">
      <c r="A223" s="25"/>
      <c r="B223" s="25"/>
      <c r="C223" s="40" t="s">
        <v>88</v>
      </c>
      <c r="D223" s="41">
        <v>0</v>
      </c>
      <c r="E223" s="41">
        <v>0</v>
      </c>
      <c r="F223" s="41">
        <v>0</v>
      </c>
      <c r="G223" s="41">
        <v>0</v>
      </c>
      <c r="H223" s="25"/>
      <c r="I223" s="25"/>
      <c r="J223" s="25"/>
      <c r="K223" s="25"/>
    </row>
    <row r="224" spans="1:11" ht="14.1" customHeight="1" x14ac:dyDescent="0.25">
      <c r="A224" s="25"/>
      <c r="B224" s="25"/>
      <c r="C224" s="40" t="s">
        <v>83</v>
      </c>
      <c r="D224" s="41">
        <v>0</v>
      </c>
      <c r="E224" s="41">
        <v>0</v>
      </c>
      <c r="F224" s="41">
        <v>0</v>
      </c>
      <c r="G224" s="41">
        <v>0</v>
      </c>
      <c r="H224" s="25"/>
      <c r="I224" s="25"/>
      <c r="J224" s="25"/>
      <c r="K224" s="25"/>
    </row>
    <row r="225" spans="1:11" ht="14.1" customHeight="1" x14ac:dyDescent="0.25">
      <c r="A225" s="25"/>
      <c r="B225" s="25"/>
      <c r="C225" s="40" t="s">
        <v>84</v>
      </c>
      <c r="D225" s="41">
        <v>0</v>
      </c>
      <c r="E225" s="41">
        <v>0</v>
      </c>
      <c r="F225" s="41">
        <v>0</v>
      </c>
      <c r="G225" s="41">
        <v>0</v>
      </c>
      <c r="H225" s="25"/>
      <c r="I225" s="25"/>
      <c r="J225" s="25"/>
      <c r="K225" s="25"/>
    </row>
    <row r="226" spans="1:11" ht="14.1" customHeight="1" x14ac:dyDescent="0.25">
      <c r="A226" s="25"/>
      <c r="B226" s="25"/>
      <c r="C226" s="40" t="s">
        <v>89</v>
      </c>
      <c r="D226" s="41">
        <v>0</v>
      </c>
      <c r="E226" s="41">
        <v>0</v>
      </c>
      <c r="F226" s="41">
        <v>0</v>
      </c>
      <c r="G226" s="41">
        <v>0</v>
      </c>
      <c r="H226" s="25"/>
      <c r="I226" s="25"/>
      <c r="J226" s="25"/>
      <c r="K226" s="25"/>
    </row>
    <row r="227" spans="1:11" ht="14.1" customHeight="1" x14ac:dyDescent="0.25">
      <c r="A227" s="25"/>
      <c r="B227" s="25"/>
      <c r="C227" s="40" t="s">
        <v>83</v>
      </c>
      <c r="D227" s="41">
        <v>0</v>
      </c>
      <c r="E227" s="41">
        <v>0</v>
      </c>
      <c r="F227" s="41">
        <v>0</v>
      </c>
      <c r="G227" s="41">
        <v>0</v>
      </c>
      <c r="H227" s="25"/>
      <c r="I227" s="25"/>
      <c r="J227" s="25"/>
      <c r="K227" s="25"/>
    </row>
    <row r="228" spans="1:11" ht="14.1" customHeight="1" x14ac:dyDescent="0.25">
      <c r="A228" s="25"/>
      <c r="B228" s="25"/>
      <c r="C228" s="40" t="s">
        <v>84</v>
      </c>
      <c r="D228" s="41">
        <v>0</v>
      </c>
      <c r="E228" s="41">
        <v>0</v>
      </c>
      <c r="F228" s="41">
        <v>0</v>
      </c>
      <c r="G228" s="41">
        <v>0</v>
      </c>
      <c r="H228" s="25"/>
      <c r="I228" s="25"/>
      <c r="J228" s="25"/>
      <c r="K228" s="25"/>
    </row>
    <row r="229" spans="1:11" ht="14.1" customHeight="1" x14ac:dyDescent="0.25">
      <c r="A229" s="25"/>
      <c r="B229" s="25"/>
      <c r="C229" s="40" t="s">
        <v>90</v>
      </c>
      <c r="D229" s="41">
        <v>0</v>
      </c>
      <c r="E229" s="41">
        <v>0</v>
      </c>
      <c r="F229" s="41">
        <v>0</v>
      </c>
      <c r="G229" s="41">
        <v>0</v>
      </c>
      <c r="H229" s="25"/>
      <c r="I229" s="25"/>
      <c r="J229" s="25"/>
      <c r="K229" s="25"/>
    </row>
    <row r="230" spans="1:11" ht="14.1" customHeight="1" x14ac:dyDescent="0.25">
      <c r="A230" s="25"/>
      <c r="B230" s="25"/>
      <c r="C230" s="40" t="s">
        <v>83</v>
      </c>
      <c r="D230" s="41">
        <v>0</v>
      </c>
      <c r="E230" s="41">
        <v>0</v>
      </c>
      <c r="F230" s="41">
        <v>0</v>
      </c>
      <c r="G230" s="41">
        <v>0</v>
      </c>
      <c r="H230" s="25"/>
      <c r="I230" s="25"/>
      <c r="J230" s="25"/>
      <c r="K230" s="25"/>
    </row>
    <row r="231" spans="1:11" ht="14.1" customHeight="1" x14ac:dyDescent="0.25">
      <c r="A231" s="25"/>
      <c r="B231" s="25"/>
      <c r="C231" s="40" t="s">
        <v>84</v>
      </c>
      <c r="D231" s="41">
        <v>0</v>
      </c>
      <c r="E231" s="41">
        <v>0</v>
      </c>
      <c r="F231" s="41">
        <v>0</v>
      </c>
      <c r="G231" s="41">
        <v>0</v>
      </c>
      <c r="H231" s="25"/>
      <c r="I231" s="25"/>
      <c r="J231" s="25"/>
      <c r="K231" s="25"/>
    </row>
    <row r="232" spans="1:11" ht="14.1" customHeight="1" x14ac:dyDescent="0.25">
      <c r="A232" s="25"/>
      <c r="B232" s="25"/>
      <c r="C232" s="40" t="s">
        <v>91</v>
      </c>
      <c r="D232" s="41">
        <v>0</v>
      </c>
      <c r="E232" s="41">
        <v>0</v>
      </c>
      <c r="F232" s="41">
        <v>0</v>
      </c>
      <c r="G232" s="41">
        <v>0</v>
      </c>
      <c r="H232" s="25"/>
      <c r="I232" s="25"/>
      <c r="J232" s="25"/>
      <c r="K232" s="25"/>
    </row>
    <row r="233" spans="1:11" ht="14.1" customHeight="1" x14ac:dyDescent="0.25">
      <c r="A233" s="25"/>
      <c r="B233" s="25"/>
      <c r="C233" s="40" t="s">
        <v>83</v>
      </c>
      <c r="D233" s="41">
        <v>0</v>
      </c>
      <c r="E233" s="41">
        <v>0</v>
      </c>
      <c r="F233" s="41">
        <v>0</v>
      </c>
      <c r="G233" s="41">
        <v>0</v>
      </c>
      <c r="H233" s="25"/>
      <c r="I233" s="25"/>
      <c r="J233" s="25"/>
      <c r="K233" s="25"/>
    </row>
    <row r="234" spans="1:11" ht="14.1" customHeight="1" x14ac:dyDescent="0.25">
      <c r="A234" s="25"/>
      <c r="B234" s="25"/>
      <c r="C234" s="40" t="s">
        <v>92</v>
      </c>
      <c r="D234" s="41">
        <v>0</v>
      </c>
      <c r="E234" s="41">
        <v>0</v>
      </c>
      <c r="F234" s="41">
        <v>0</v>
      </c>
      <c r="G234" s="41">
        <v>0</v>
      </c>
      <c r="H234" s="25"/>
      <c r="I234" s="25"/>
      <c r="J234" s="25"/>
      <c r="K234" s="25"/>
    </row>
    <row r="235" spans="1:11" ht="14.1" customHeight="1" x14ac:dyDescent="0.25">
      <c r="A235" s="25"/>
      <c r="B235" s="25"/>
      <c r="C235" s="40" t="s">
        <v>93</v>
      </c>
      <c r="D235" s="41">
        <v>0</v>
      </c>
      <c r="E235" s="41">
        <v>0</v>
      </c>
      <c r="F235" s="41">
        <v>0</v>
      </c>
      <c r="G235" s="41">
        <v>0</v>
      </c>
      <c r="H235" s="25"/>
      <c r="I235" s="25"/>
      <c r="J235" s="25"/>
      <c r="K235" s="25"/>
    </row>
    <row r="236" spans="1:11" ht="14.1" customHeight="1" x14ac:dyDescent="0.25">
      <c r="A236" s="25"/>
      <c r="B236" s="25"/>
      <c r="C236" s="40" t="s">
        <v>94</v>
      </c>
      <c r="D236" s="41">
        <v>0</v>
      </c>
      <c r="E236" s="41">
        <v>0</v>
      </c>
      <c r="F236" s="41">
        <v>0</v>
      </c>
      <c r="G236" s="41">
        <v>0</v>
      </c>
      <c r="H236" s="25"/>
      <c r="I236" s="25"/>
      <c r="J236" s="25"/>
      <c r="K236" s="25"/>
    </row>
    <row r="237" spans="1:11" ht="14.1" customHeight="1" x14ac:dyDescent="0.25">
      <c r="A237" s="25"/>
      <c r="B237" s="25"/>
      <c r="C237" s="40" t="s">
        <v>95</v>
      </c>
      <c r="D237" s="41">
        <v>0</v>
      </c>
      <c r="E237" s="41">
        <v>0</v>
      </c>
      <c r="F237" s="41">
        <v>0</v>
      </c>
      <c r="G237" s="41">
        <v>0</v>
      </c>
      <c r="H237" s="25"/>
      <c r="I237" s="25"/>
      <c r="J237" s="25"/>
      <c r="K237" s="25"/>
    </row>
    <row r="238" spans="1:11" ht="14.1" customHeight="1" x14ac:dyDescent="0.25">
      <c r="A238" s="25"/>
      <c r="B238" s="25"/>
      <c r="C238" s="40" t="s">
        <v>96</v>
      </c>
      <c r="D238" s="41">
        <v>0</v>
      </c>
      <c r="E238" s="41">
        <v>500000</v>
      </c>
      <c r="F238" s="41">
        <v>500000</v>
      </c>
      <c r="G238" s="41">
        <v>500000</v>
      </c>
      <c r="H238" s="25"/>
      <c r="I238" s="25"/>
      <c r="J238" s="25"/>
      <c r="K238" s="25"/>
    </row>
    <row r="239" spans="1:11" ht="14.1" customHeight="1" x14ac:dyDescent="0.25">
      <c r="A239" s="25"/>
      <c r="B239" s="25"/>
      <c r="C239" s="40" t="s">
        <v>83</v>
      </c>
      <c r="D239" s="41">
        <v>0</v>
      </c>
      <c r="E239" s="41">
        <v>500000</v>
      </c>
      <c r="F239" s="41">
        <v>500000</v>
      </c>
      <c r="G239" s="41">
        <v>500000</v>
      </c>
      <c r="H239" s="25"/>
      <c r="I239" s="25"/>
      <c r="J239" s="25"/>
      <c r="K239" s="25"/>
    </row>
    <row r="240" spans="1:11" ht="14.1" customHeight="1" x14ac:dyDescent="0.25">
      <c r="A240" s="25"/>
      <c r="B240" s="25"/>
      <c r="C240" s="40" t="s">
        <v>92</v>
      </c>
      <c r="D240" s="41">
        <v>0</v>
      </c>
      <c r="E240" s="41">
        <v>0</v>
      </c>
      <c r="F240" s="41">
        <v>0</v>
      </c>
      <c r="G240" s="41">
        <v>0</v>
      </c>
      <c r="H240" s="25"/>
      <c r="I240" s="25"/>
      <c r="J240" s="25"/>
      <c r="K240" s="25"/>
    </row>
    <row r="241" spans="1:11" ht="14.1" customHeight="1" x14ac:dyDescent="0.25">
      <c r="A241" s="25"/>
      <c r="B241" s="25"/>
      <c r="C241" s="40" t="s">
        <v>93</v>
      </c>
      <c r="D241" s="41">
        <v>0</v>
      </c>
      <c r="E241" s="41">
        <v>0</v>
      </c>
      <c r="F241" s="41">
        <v>0</v>
      </c>
      <c r="G241" s="41">
        <v>0</v>
      </c>
      <c r="H241" s="25"/>
      <c r="I241" s="25"/>
      <c r="J241" s="25"/>
      <c r="K241" s="25"/>
    </row>
    <row r="242" spans="1:11" ht="14.1" customHeight="1" x14ac:dyDescent="0.25">
      <c r="A242" s="25"/>
      <c r="B242" s="25"/>
      <c r="C242" s="40" t="s">
        <v>94</v>
      </c>
      <c r="D242" s="41">
        <v>0</v>
      </c>
      <c r="E242" s="41">
        <v>0</v>
      </c>
      <c r="F242" s="41">
        <v>0</v>
      </c>
      <c r="G242" s="41">
        <v>0</v>
      </c>
      <c r="H242" s="25"/>
      <c r="I242" s="25"/>
      <c r="J242" s="25"/>
      <c r="K242" s="25"/>
    </row>
    <row r="243" spans="1:11" ht="14.1" customHeight="1" x14ac:dyDescent="0.25">
      <c r="A243" s="25"/>
      <c r="B243" s="25"/>
      <c r="C243" s="40" t="s">
        <v>95</v>
      </c>
      <c r="D243" s="41">
        <v>0</v>
      </c>
      <c r="E243" s="41">
        <v>0</v>
      </c>
      <c r="F243" s="41">
        <v>0</v>
      </c>
      <c r="G243" s="41">
        <v>0</v>
      </c>
      <c r="H243" s="25"/>
      <c r="I243" s="25"/>
      <c r="J243" s="25"/>
      <c r="K243" s="25"/>
    </row>
    <row r="244" spans="1:11" ht="14.1" customHeight="1" x14ac:dyDescent="0.25">
      <c r="A244" s="25"/>
      <c r="B244" s="25"/>
      <c r="C244" s="40" t="s">
        <v>97</v>
      </c>
      <c r="D244" s="41">
        <v>0</v>
      </c>
      <c r="E244" s="41">
        <v>0</v>
      </c>
      <c r="F244" s="41">
        <v>0</v>
      </c>
      <c r="G244" s="41">
        <v>0</v>
      </c>
      <c r="H244" s="25"/>
      <c r="I244" s="25"/>
      <c r="J244" s="25"/>
      <c r="K244" s="25"/>
    </row>
    <row r="245" spans="1:11" ht="14.1" customHeight="1" x14ac:dyDescent="0.25">
      <c r="A245" s="25"/>
      <c r="B245" s="25"/>
      <c r="C245" s="40" t="s">
        <v>83</v>
      </c>
      <c r="D245" s="41">
        <v>0</v>
      </c>
      <c r="E245" s="41">
        <v>0</v>
      </c>
      <c r="F245" s="41">
        <v>0</v>
      </c>
      <c r="G245" s="41">
        <v>0</v>
      </c>
      <c r="H245" s="25"/>
      <c r="I245" s="25"/>
      <c r="J245" s="25"/>
      <c r="K245" s="25"/>
    </row>
    <row r="246" spans="1:11" ht="14.1" customHeight="1" x14ac:dyDescent="0.25">
      <c r="A246" s="25"/>
      <c r="B246" s="25"/>
      <c r="C246" s="40" t="s">
        <v>92</v>
      </c>
      <c r="D246" s="41">
        <v>0</v>
      </c>
      <c r="E246" s="41">
        <v>0</v>
      </c>
      <c r="F246" s="41">
        <v>0</v>
      </c>
      <c r="G246" s="41">
        <v>0</v>
      </c>
      <c r="H246" s="25"/>
      <c r="I246" s="25"/>
      <c r="J246" s="25"/>
      <c r="K246" s="25"/>
    </row>
    <row r="247" spans="1:11" ht="14.1" customHeight="1" x14ac:dyDescent="0.25">
      <c r="A247" s="25"/>
      <c r="B247" s="25"/>
      <c r="C247" s="40" t="s">
        <v>93</v>
      </c>
      <c r="D247" s="41">
        <v>0</v>
      </c>
      <c r="E247" s="41">
        <v>0</v>
      </c>
      <c r="F247" s="41">
        <v>0</v>
      </c>
      <c r="G247" s="41">
        <v>0</v>
      </c>
      <c r="H247" s="25"/>
      <c r="I247" s="25"/>
      <c r="J247" s="25"/>
      <c r="K247" s="25"/>
    </row>
    <row r="248" spans="1:11" ht="14.1" customHeight="1" x14ac:dyDescent="0.25">
      <c r="A248" s="25"/>
      <c r="B248" s="25"/>
      <c r="C248" s="40" t="s">
        <v>94</v>
      </c>
      <c r="D248" s="41">
        <v>0</v>
      </c>
      <c r="E248" s="41">
        <v>0</v>
      </c>
      <c r="F248" s="41">
        <v>0</v>
      </c>
      <c r="G248" s="41">
        <v>0</v>
      </c>
      <c r="H248" s="25"/>
      <c r="I248" s="25"/>
      <c r="J248" s="25"/>
      <c r="K248" s="25"/>
    </row>
    <row r="249" spans="1:11" ht="14.1" customHeight="1" x14ac:dyDescent="0.25">
      <c r="A249" s="25"/>
      <c r="B249" s="25"/>
      <c r="C249" s="40" t="s">
        <v>95</v>
      </c>
      <c r="D249" s="41">
        <v>0</v>
      </c>
      <c r="E249" s="41">
        <v>0</v>
      </c>
      <c r="F249" s="41">
        <v>0</v>
      </c>
      <c r="G249" s="41">
        <v>0</v>
      </c>
      <c r="H249" s="25"/>
      <c r="I249" s="25"/>
      <c r="J249" s="25"/>
      <c r="K249" s="25"/>
    </row>
    <row r="250" spans="1:11" ht="14.1" customHeight="1" x14ac:dyDescent="0.25">
      <c r="A250" s="25"/>
      <c r="B250" s="25"/>
      <c r="C250" s="40" t="s">
        <v>98</v>
      </c>
      <c r="D250" s="41">
        <v>0</v>
      </c>
      <c r="E250" s="41">
        <v>0</v>
      </c>
      <c r="F250" s="41">
        <v>0</v>
      </c>
      <c r="G250" s="41">
        <v>0</v>
      </c>
      <c r="H250" s="25"/>
      <c r="I250" s="25"/>
      <c r="J250" s="25"/>
      <c r="K250" s="25"/>
    </row>
    <row r="251" spans="1:11" ht="14.1" customHeight="1" x14ac:dyDescent="0.25">
      <c r="A251" s="25"/>
      <c r="B251" s="25"/>
      <c r="C251" s="40" t="s">
        <v>99</v>
      </c>
      <c r="D251" s="41">
        <v>0</v>
      </c>
      <c r="E251" s="41">
        <v>0</v>
      </c>
      <c r="F251" s="41">
        <v>0</v>
      </c>
      <c r="G251" s="41">
        <v>0</v>
      </c>
      <c r="H251" s="25"/>
      <c r="I251" s="25"/>
      <c r="J251" s="25"/>
      <c r="K251" s="25"/>
    </row>
    <row r="252" spans="1:11" ht="14.1" customHeight="1" x14ac:dyDescent="0.25">
      <c r="A252" s="25"/>
      <c r="B252" s="25"/>
      <c r="C252" s="36" t="s">
        <v>100</v>
      </c>
      <c r="D252" s="41">
        <v>0</v>
      </c>
      <c r="E252" s="41">
        <v>500000</v>
      </c>
      <c r="F252" s="41">
        <v>500000</v>
      </c>
      <c r="G252" s="41">
        <v>500000</v>
      </c>
      <c r="H252" s="25"/>
      <c r="I252" s="25"/>
      <c r="J252" s="25"/>
      <c r="K252" s="25"/>
    </row>
    <row r="253" spans="1:11" ht="188.1" hidden="1" customHeight="1" x14ac:dyDescent="0.25">
      <c r="A253" s="25"/>
      <c r="B253" s="25"/>
      <c r="C253" s="28" t="s">
        <v>14</v>
      </c>
      <c r="D253" s="1583" t="s">
        <v>422</v>
      </c>
      <c r="E253" s="1584"/>
      <c r="F253" s="1584"/>
      <c r="G253" s="1584"/>
      <c r="H253" s="25"/>
      <c r="I253" s="25"/>
      <c r="J253" s="25"/>
      <c r="K253" s="25"/>
    </row>
    <row r="254" spans="1:11" ht="27.95" hidden="1" customHeight="1" x14ac:dyDescent="0.25">
      <c r="A254" s="25"/>
      <c r="B254" s="25"/>
      <c r="C254" s="38" t="s">
        <v>16</v>
      </c>
      <c r="D254" s="48">
        <v>2023</v>
      </c>
      <c r="E254" s="48">
        <v>2024</v>
      </c>
      <c r="F254" s="48">
        <v>2025</v>
      </c>
      <c r="G254" s="48">
        <v>2026</v>
      </c>
      <c r="H254" s="25"/>
      <c r="I254" s="25"/>
      <c r="J254" s="25"/>
      <c r="K254" s="25"/>
    </row>
    <row r="255" spans="1:11" ht="14.1" hidden="1" customHeight="1" x14ac:dyDescent="0.25">
      <c r="A255" s="25"/>
      <c r="B255" s="25"/>
      <c r="C255" s="49"/>
      <c r="D255" s="50" t="s">
        <v>17</v>
      </c>
      <c r="E255" s="50" t="s">
        <v>18</v>
      </c>
      <c r="F255" s="50" t="s">
        <v>18</v>
      </c>
      <c r="G255" s="50" t="s">
        <v>18</v>
      </c>
      <c r="H255" s="25"/>
      <c r="I255" s="25"/>
      <c r="J255" s="25"/>
      <c r="K255" s="25"/>
    </row>
    <row r="256" spans="1:11" ht="41.1" hidden="1" customHeight="1" x14ac:dyDescent="0.25">
      <c r="A256" s="25"/>
      <c r="B256" s="25"/>
      <c r="C256" s="38" t="s">
        <v>550</v>
      </c>
      <c r="D256" s="39" t="s">
        <v>538</v>
      </c>
      <c r="E256" s="39" t="s">
        <v>539</v>
      </c>
      <c r="F256" s="39" t="s">
        <v>551</v>
      </c>
      <c r="G256" s="39" t="s">
        <v>540</v>
      </c>
      <c r="H256" s="25"/>
      <c r="I256" s="25"/>
      <c r="J256" s="25"/>
      <c r="K256" s="25"/>
    </row>
    <row r="257" spans="1:11" ht="20.100000000000001" hidden="1" customHeight="1" x14ac:dyDescent="0.25">
      <c r="A257" s="25"/>
      <c r="B257" s="25"/>
      <c r="C257" s="38" t="s">
        <v>552</v>
      </c>
      <c r="D257" s="39" t="s">
        <v>380</v>
      </c>
      <c r="E257" s="39" t="s">
        <v>540</v>
      </c>
      <c r="F257" s="39" t="s">
        <v>547</v>
      </c>
      <c r="G257" s="39" t="s">
        <v>543</v>
      </c>
      <c r="H257" s="25"/>
      <c r="I257" s="25"/>
      <c r="J257" s="25"/>
      <c r="K257" s="25"/>
    </row>
    <row r="258" spans="1:11" ht="41.1" hidden="1" customHeight="1" x14ac:dyDescent="0.25">
      <c r="A258" s="25"/>
      <c r="B258" s="25"/>
      <c r="C258" s="38" t="s">
        <v>553</v>
      </c>
      <c r="D258" s="39" t="s">
        <v>538</v>
      </c>
      <c r="E258" s="39" t="s">
        <v>539</v>
      </c>
      <c r="F258" s="39" t="s">
        <v>540</v>
      </c>
      <c r="G258" s="39" t="s">
        <v>543</v>
      </c>
      <c r="H258" s="25"/>
      <c r="I258" s="25"/>
      <c r="J258" s="25"/>
      <c r="K258" s="25"/>
    </row>
    <row r="259" spans="1:11" ht="72.95" hidden="1" customHeight="1" x14ac:dyDescent="0.25">
      <c r="A259" s="25"/>
      <c r="B259" s="25"/>
      <c r="C259" s="38" t="s">
        <v>554</v>
      </c>
      <c r="D259" s="39" t="s">
        <v>549</v>
      </c>
      <c r="E259" s="39" t="s">
        <v>380</v>
      </c>
      <c r="F259" s="39" t="s">
        <v>539</v>
      </c>
      <c r="G259" s="39" t="s">
        <v>540</v>
      </c>
      <c r="H259" s="25"/>
      <c r="I259" s="25"/>
      <c r="J259" s="25"/>
      <c r="K259" s="25"/>
    </row>
    <row r="260" spans="1:11" ht="26.1" hidden="1" customHeight="1" x14ac:dyDescent="0.25">
      <c r="A260" s="25"/>
      <c r="B260" s="25"/>
      <c r="C260" s="28" t="s">
        <v>24</v>
      </c>
      <c r="D260" s="1583" t="s">
        <v>69</v>
      </c>
      <c r="E260" s="1584"/>
      <c r="F260" s="1584"/>
      <c r="G260" s="1584"/>
      <c r="H260" s="25"/>
      <c r="I260" s="25"/>
      <c r="J260" s="25"/>
      <c r="K260" s="25"/>
    </row>
    <row r="261" spans="1:11" ht="14.1" hidden="1" customHeight="1" x14ac:dyDescent="0.25">
      <c r="A261" s="25"/>
      <c r="B261" s="25"/>
      <c r="C261" s="1585" t="s">
        <v>69</v>
      </c>
      <c r="D261" s="1586"/>
      <c r="E261" s="1586"/>
      <c r="F261" s="1586"/>
      <c r="G261" s="1586"/>
      <c r="H261" s="25"/>
      <c r="I261" s="25"/>
      <c r="J261" s="25"/>
      <c r="K261" s="25"/>
    </row>
    <row r="262" spans="1:11" ht="14.1" hidden="1" customHeight="1" x14ac:dyDescent="0.25">
      <c r="A262" s="25"/>
      <c r="B262" s="25"/>
      <c r="C262" s="29" t="s">
        <v>69</v>
      </c>
      <c r="D262" s="1585" t="s">
        <v>69</v>
      </c>
      <c r="E262" s="1586"/>
      <c r="F262" s="1586"/>
      <c r="G262" s="1586"/>
      <c r="H262" s="25"/>
      <c r="I262" s="25"/>
      <c r="J262" s="25"/>
      <c r="K262" s="25"/>
    </row>
    <row r="263" spans="1:11" ht="14.1" hidden="1" customHeight="1" x14ac:dyDescent="0.25">
      <c r="A263" s="25"/>
      <c r="B263" s="25"/>
      <c r="C263" s="30" t="s">
        <v>50</v>
      </c>
      <c r="D263" s="1575" t="s">
        <v>69</v>
      </c>
      <c r="E263" s="1576"/>
      <c r="F263" s="1576"/>
      <c r="G263" s="1576"/>
      <c r="H263" s="25"/>
      <c r="I263" s="25"/>
      <c r="J263" s="25"/>
      <c r="K263" s="25"/>
    </row>
    <row r="264" spans="1:11" ht="14.1" hidden="1" customHeight="1" x14ac:dyDescent="0.25">
      <c r="A264" s="25"/>
      <c r="B264" s="25"/>
      <c r="C264" s="31" t="s">
        <v>52</v>
      </c>
      <c r="D264" s="1587" t="s">
        <v>69</v>
      </c>
      <c r="E264" s="1588"/>
      <c r="F264" s="1588"/>
      <c r="G264" s="1588"/>
      <c r="H264" s="25"/>
      <c r="I264" s="25"/>
      <c r="J264" s="25"/>
      <c r="K264" s="25"/>
    </row>
    <row r="265" spans="1:11" ht="14.1" hidden="1" customHeight="1" x14ac:dyDescent="0.25">
      <c r="A265" s="25"/>
      <c r="B265" s="25"/>
      <c r="C265" s="31" t="s">
        <v>54</v>
      </c>
      <c r="D265" s="1587" t="s">
        <v>69</v>
      </c>
      <c r="E265" s="1588"/>
      <c r="F265" s="1588"/>
      <c r="G265" s="1588"/>
      <c r="H265" s="25"/>
      <c r="I265" s="25"/>
      <c r="J265" s="25"/>
      <c r="K265" s="25"/>
    </row>
    <row r="266" spans="1:11" ht="15" hidden="1" customHeight="1" x14ac:dyDescent="0.25">
      <c r="A266" s="25"/>
      <c r="B266" s="25"/>
      <c r="C266" s="32"/>
      <c r="D266" s="33">
        <v>2023</v>
      </c>
      <c r="E266" s="33">
        <v>2024</v>
      </c>
      <c r="F266" s="33">
        <v>2025</v>
      </c>
      <c r="G266" s="33">
        <v>2026</v>
      </c>
      <c r="H266" s="25"/>
      <c r="I266" s="25"/>
      <c r="J266" s="25"/>
      <c r="K266" s="25"/>
    </row>
    <row r="267" spans="1:11" ht="15" hidden="1" customHeight="1" x14ac:dyDescent="0.25">
      <c r="A267" s="25"/>
      <c r="B267" s="25"/>
      <c r="C267" s="34"/>
      <c r="D267" s="35" t="s">
        <v>17</v>
      </c>
      <c r="E267" s="35" t="s">
        <v>18</v>
      </c>
      <c r="F267" s="35" t="s">
        <v>18</v>
      </c>
      <c r="G267" s="35" t="s">
        <v>18</v>
      </c>
      <c r="H267" s="25"/>
      <c r="I267" s="25"/>
      <c r="J267" s="25"/>
      <c r="K267" s="25"/>
    </row>
    <row r="268" spans="1:11" ht="14.1" hidden="1" customHeight="1" x14ac:dyDescent="0.25">
      <c r="A268" s="25"/>
      <c r="B268" s="25"/>
      <c r="C268" s="1589" t="s">
        <v>81</v>
      </c>
      <c r="D268" s="1590"/>
      <c r="E268" s="1590"/>
      <c r="F268" s="1590"/>
      <c r="G268" s="1590"/>
      <c r="H268" s="25"/>
      <c r="I268" s="25"/>
      <c r="J268" s="25"/>
      <c r="K268" s="25"/>
    </row>
    <row r="269" spans="1:11" ht="14.1" hidden="1" customHeight="1" x14ac:dyDescent="0.25">
      <c r="A269" s="25"/>
      <c r="B269" s="25"/>
      <c r="C269" s="32"/>
      <c r="D269" s="33">
        <v>2023</v>
      </c>
      <c r="E269" s="33">
        <v>2024</v>
      </c>
      <c r="F269" s="33">
        <v>2025</v>
      </c>
      <c r="G269" s="33">
        <v>2026</v>
      </c>
      <c r="H269" s="25"/>
      <c r="I269" s="25"/>
      <c r="J269" s="25"/>
      <c r="K269" s="25"/>
    </row>
    <row r="270" spans="1:11" ht="14.1" hidden="1" customHeight="1" x14ac:dyDescent="0.25">
      <c r="A270" s="25"/>
      <c r="B270" s="25"/>
      <c r="C270" s="34"/>
      <c r="D270" s="35" t="s">
        <v>17</v>
      </c>
      <c r="E270" s="35" t="s">
        <v>18</v>
      </c>
      <c r="F270" s="35" t="s">
        <v>18</v>
      </c>
      <c r="G270" s="35" t="s">
        <v>18</v>
      </c>
      <c r="H270" s="25"/>
      <c r="I270" s="25"/>
      <c r="J270" s="25"/>
      <c r="K270" s="25"/>
    </row>
    <row r="271" spans="1:11" ht="14.1" hidden="1" customHeight="1" x14ac:dyDescent="0.25">
      <c r="A271" s="25"/>
      <c r="B271" s="25"/>
      <c r="C271" s="36" t="s">
        <v>100</v>
      </c>
      <c r="D271" s="37" t="s">
        <v>69</v>
      </c>
      <c r="E271" s="37" t="s">
        <v>69</v>
      </c>
      <c r="F271" s="37" t="s">
        <v>69</v>
      </c>
      <c r="G271" s="37" t="s">
        <v>69</v>
      </c>
      <c r="H271" s="25"/>
      <c r="I271" s="25"/>
      <c r="J271" s="25"/>
      <c r="K271" s="25"/>
    </row>
    <row r="272" spans="1:11" ht="15" customHeight="1" x14ac:dyDescent="0.25">
      <c r="A272" s="25"/>
      <c r="B272" s="25"/>
      <c r="C272" s="42" t="s">
        <v>69</v>
      </c>
      <c r="D272" s="43" t="s">
        <v>69</v>
      </c>
      <c r="E272" s="43" t="s">
        <v>69</v>
      </c>
      <c r="F272" s="43" t="s">
        <v>69</v>
      </c>
      <c r="G272" s="43" t="s">
        <v>69</v>
      </c>
      <c r="H272" s="25"/>
      <c r="I272" s="25"/>
      <c r="J272" s="25"/>
      <c r="K272" s="25"/>
    </row>
    <row r="273" spans="1:11" ht="15" customHeight="1" x14ac:dyDescent="0.25">
      <c r="A273" s="25"/>
      <c r="B273" s="25"/>
      <c r="C273" s="28" t="s">
        <v>113</v>
      </c>
      <c r="D273" s="44">
        <v>0</v>
      </c>
      <c r="E273" s="44">
        <v>162000000</v>
      </c>
      <c r="F273" s="44">
        <v>162000000</v>
      </c>
      <c r="G273" s="44">
        <v>163000000</v>
      </c>
      <c r="H273" s="25"/>
      <c r="I273" s="25"/>
      <c r="J273" s="25"/>
      <c r="K273" s="25"/>
    </row>
    <row r="274" spans="1:11" ht="15" customHeight="1" x14ac:dyDescent="0.25">
      <c r="A274" s="25"/>
      <c r="B274" s="25"/>
      <c r="C274" s="38" t="s">
        <v>82</v>
      </c>
      <c r="D274" s="45">
        <v>0</v>
      </c>
      <c r="E274" s="45">
        <v>8532000</v>
      </c>
      <c r="F274" s="45">
        <v>8532000</v>
      </c>
      <c r="G274" s="45">
        <v>8532000</v>
      </c>
      <c r="H274" s="25"/>
      <c r="I274" s="25"/>
      <c r="J274" s="25"/>
      <c r="K274" s="25"/>
    </row>
    <row r="275" spans="1:11" ht="15" customHeight="1" x14ac:dyDescent="0.25">
      <c r="A275" s="25"/>
      <c r="B275" s="25"/>
      <c r="C275" s="38" t="s">
        <v>83</v>
      </c>
      <c r="D275" s="45">
        <v>0</v>
      </c>
      <c r="E275" s="45">
        <v>8532000</v>
      </c>
      <c r="F275" s="45">
        <v>8532000</v>
      </c>
      <c r="G275" s="45">
        <v>8532000</v>
      </c>
      <c r="H275" s="25"/>
      <c r="I275" s="25"/>
      <c r="J275" s="25"/>
      <c r="K275" s="25"/>
    </row>
    <row r="276" spans="1:11" ht="15" customHeight="1" x14ac:dyDescent="0.25">
      <c r="A276" s="25"/>
      <c r="B276" s="25"/>
      <c r="C276" s="38" t="s">
        <v>84</v>
      </c>
      <c r="D276" s="45">
        <v>0</v>
      </c>
      <c r="E276" s="45">
        <v>0</v>
      </c>
      <c r="F276" s="45">
        <v>0</v>
      </c>
      <c r="G276" s="45">
        <v>0</v>
      </c>
      <c r="H276" s="25"/>
      <c r="I276" s="25"/>
      <c r="J276" s="25"/>
      <c r="K276" s="25"/>
    </row>
    <row r="277" spans="1:11" ht="15" customHeight="1" x14ac:dyDescent="0.25">
      <c r="A277" s="25"/>
      <c r="B277" s="25"/>
      <c r="C277" s="38" t="s">
        <v>85</v>
      </c>
      <c r="D277" s="45">
        <v>0</v>
      </c>
      <c r="E277" s="45">
        <v>1358000</v>
      </c>
      <c r="F277" s="45">
        <v>1358000</v>
      </c>
      <c r="G277" s="45">
        <v>1358000</v>
      </c>
      <c r="H277" s="25"/>
      <c r="I277" s="25"/>
      <c r="J277" s="25"/>
      <c r="K277" s="25"/>
    </row>
    <row r="278" spans="1:11" ht="15" customHeight="1" x14ac:dyDescent="0.25">
      <c r="A278" s="25"/>
      <c r="B278" s="25"/>
      <c r="C278" s="38" t="s">
        <v>83</v>
      </c>
      <c r="D278" s="45">
        <v>0</v>
      </c>
      <c r="E278" s="45">
        <v>1358000</v>
      </c>
      <c r="F278" s="45">
        <v>1358000</v>
      </c>
      <c r="G278" s="45">
        <v>1358000</v>
      </c>
      <c r="H278" s="25"/>
      <c r="I278" s="25"/>
      <c r="J278" s="25"/>
      <c r="K278" s="25"/>
    </row>
    <row r="279" spans="1:11" ht="15" customHeight="1" x14ac:dyDescent="0.25">
      <c r="A279" s="25"/>
      <c r="B279" s="25"/>
      <c r="C279" s="38" t="s">
        <v>84</v>
      </c>
      <c r="D279" s="45">
        <v>0</v>
      </c>
      <c r="E279" s="45">
        <v>0</v>
      </c>
      <c r="F279" s="45">
        <v>0</v>
      </c>
      <c r="G279" s="45">
        <v>0</v>
      </c>
      <c r="H279" s="25"/>
      <c r="I279" s="25"/>
      <c r="J279" s="25"/>
      <c r="K279" s="25"/>
    </row>
    <row r="280" spans="1:11" ht="15" customHeight="1" x14ac:dyDescent="0.25">
      <c r="A280" s="25"/>
      <c r="B280" s="25"/>
      <c r="C280" s="38" t="s">
        <v>86</v>
      </c>
      <c r="D280" s="45">
        <v>0</v>
      </c>
      <c r="E280" s="45">
        <v>4000000</v>
      </c>
      <c r="F280" s="45">
        <v>4000000</v>
      </c>
      <c r="G280" s="45">
        <v>3000000</v>
      </c>
      <c r="H280" s="25"/>
      <c r="I280" s="25"/>
      <c r="J280" s="25"/>
      <c r="K280" s="25"/>
    </row>
    <row r="281" spans="1:11" ht="15" customHeight="1" x14ac:dyDescent="0.25">
      <c r="A281" s="25"/>
      <c r="B281" s="25"/>
      <c r="C281" s="38" t="s">
        <v>83</v>
      </c>
      <c r="D281" s="45">
        <v>0</v>
      </c>
      <c r="E281" s="45">
        <v>4000000</v>
      </c>
      <c r="F281" s="45">
        <v>4000000</v>
      </c>
      <c r="G281" s="45">
        <v>3000000</v>
      </c>
      <c r="H281" s="25"/>
      <c r="I281" s="25"/>
      <c r="J281" s="25"/>
      <c r="K281" s="25"/>
    </row>
    <row r="282" spans="1:11" ht="15" customHeight="1" x14ac:dyDescent="0.25">
      <c r="A282" s="25"/>
      <c r="B282" s="25"/>
      <c r="C282" s="38" t="s">
        <v>84</v>
      </c>
      <c r="D282" s="45">
        <v>0</v>
      </c>
      <c r="E282" s="45">
        <v>0</v>
      </c>
      <c r="F282" s="45">
        <v>0</v>
      </c>
      <c r="G282" s="45">
        <v>0</v>
      </c>
      <c r="H282" s="25"/>
      <c r="I282" s="25"/>
      <c r="J282" s="25"/>
      <c r="K282" s="25"/>
    </row>
    <row r="283" spans="1:11" ht="15" customHeight="1" x14ac:dyDescent="0.25">
      <c r="A283" s="25"/>
      <c r="B283" s="25"/>
      <c r="C283" s="38" t="s">
        <v>87</v>
      </c>
      <c r="D283" s="45">
        <v>0</v>
      </c>
      <c r="E283" s="45">
        <v>0</v>
      </c>
      <c r="F283" s="45">
        <v>0</v>
      </c>
      <c r="G283" s="45">
        <v>0</v>
      </c>
      <c r="H283" s="25"/>
      <c r="I283" s="25"/>
      <c r="J283" s="25"/>
      <c r="K283" s="25"/>
    </row>
    <row r="284" spans="1:11" ht="15" customHeight="1" x14ac:dyDescent="0.25">
      <c r="A284" s="25"/>
      <c r="B284" s="25"/>
      <c r="C284" s="38" t="s">
        <v>83</v>
      </c>
      <c r="D284" s="45">
        <v>0</v>
      </c>
      <c r="E284" s="45">
        <v>0</v>
      </c>
      <c r="F284" s="45">
        <v>0</v>
      </c>
      <c r="G284" s="45">
        <v>0</v>
      </c>
      <c r="H284" s="25"/>
      <c r="I284" s="25"/>
      <c r="J284" s="25"/>
      <c r="K284" s="25"/>
    </row>
    <row r="285" spans="1:11" ht="15" customHeight="1" x14ac:dyDescent="0.25">
      <c r="A285" s="25"/>
      <c r="B285" s="25"/>
      <c r="C285" s="38" t="s">
        <v>84</v>
      </c>
      <c r="D285" s="45">
        <v>0</v>
      </c>
      <c r="E285" s="45">
        <v>0</v>
      </c>
      <c r="F285" s="45">
        <v>0</v>
      </c>
      <c r="G285" s="45">
        <v>0</v>
      </c>
      <c r="H285" s="25"/>
      <c r="I285" s="25"/>
      <c r="J285" s="25"/>
      <c r="K285" s="25"/>
    </row>
    <row r="286" spans="1:11" ht="20.100000000000001" customHeight="1" x14ac:dyDescent="0.25">
      <c r="A286" s="25"/>
      <c r="B286" s="25"/>
      <c r="C286" s="38" t="s">
        <v>114</v>
      </c>
      <c r="D286" s="46">
        <v>0</v>
      </c>
      <c r="E286" s="46">
        <v>131110000</v>
      </c>
      <c r="F286" s="46">
        <v>131110000</v>
      </c>
      <c r="G286" s="46">
        <v>133110000</v>
      </c>
      <c r="H286" s="25"/>
      <c r="I286" s="25"/>
      <c r="J286" s="25"/>
      <c r="K286" s="25"/>
    </row>
    <row r="287" spans="1:11" ht="15" customHeight="1" x14ac:dyDescent="0.25">
      <c r="A287" s="25"/>
      <c r="B287" s="25"/>
      <c r="C287" s="38" t="s">
        <v>83</v>
      </c>
      <c r="D287" s="45">
        <v>0</v>
      </c>
      <c r="E287" s="45">
        <v>131110000</v>
      </c>
      <c r="F287" s="45">
        <v>131110000</v>
      </c>
      <c r="G287" s="45">
        <v>133110000</v>
      </c>
      <c r="H287" s="25"/>
      <c r="I287" s="25"/>
      <c r="J287" s="25"/>
      <c r="K287" s="25"/>
    </row>
    <row r="288" spans="1:11" ht="15" customHeight="1" x14ac:dyDescent="0.25">
      <c r="A288" s="25"/>
      <c r="B288" s="25"/>
      <c r="C288" s="38" t="s">
        <v>84</v>
      </c>
      <c r="D288" s="45">
        <v>0</v>
      </c>
      <c r="E288" s="45">
        <v>0</v>
      </c>
      <c r="F288" s="45">
        <v>0</v>
      </c>
      <c r="G288" s="45">
        <v>0</v>
      </c>
      <c r="H288" s="25"/>
      <c r="I288" s="25"/>
      <c r="J288" s="25"/>
      <c r="K288" s="25"/>
    </row>
    <row r="289" spans="1:11" ht="15" customHeight="1" x14ac:dyDescent="0.25">
      <c r="A289" s="25"/>
      <c r="B289" s="25"/>
      <c r="C289" s="38" t="s">
        <v>89</v>
      </c>
      <c r="D289" s="45">
        <v>0</v>
      </c>
      <c r="E289" s="45">
        <v>16000000</v>
      </c>
      <c r="F289" s="45">
        <v>16000000</v>
      </c>
      <c r="G289" s="45">
        <v>16000000</v>
      </c>
      <c r="H289" s="25"/>
      <c r="I289" s="25"/>
      <c r="J289" s="25"/>
      <c r="K289" s="25"/>
    </row>
    <row r="290" spans="1:11" ht="15" customHeight="1" x14ac:dyDescent="0.25">
      <c r="A290" s="25"/>
      <c r="B290" s="25"/>
      <c r="C290" s="38" t="s">
        <v>83</v>
      </c>
      <c r="D290" s="45">
        <v>0</v>
      </c>
      <c r="E290" s="45">
        <v>16000000</v>
      </c>
      <c r="F290" s="45">
        <v>16000000</v>
      </c>
      <c r="G290" s="45">
        <v>16000000</v>
      </c>
      <c r="H290" s="25"/>
      <c r="I290" s="25"/>
      <c r="J290" s="25"/>
      <c r="K290" s="25"/>
    </row>
    <row r="291" spans="1:11" ht="15" customHeight="1" x14ac:dyDescent="0.25">
      <c r="A291" s="25"/>
      <c r="B291" s="25"/>
      <c r="C291" s="38" t="s">
        <v>84</v>
      </c>
      <c r="D291" s="45">
        <v>0</v>
      </c>
      <c r="E291" s="45">
        <v>0</v>
      </c>
      <c r="F291" s="45">
        <v>0</v>
      </c>
      <c r="G291" s="45">
        <v>0</v>
      </c>
      <c r="H291" s="25"/>
      <c r="I291" s="25"/>
      <c r="J291" s="25"/>
      <c r="K291" s="25"/>
    </row>
    <row r="292" spans="1:11" ht="15" customHeight="1" x14ac:dyDescent="0.25">
      <c r="A292" s="25"/>
      <c r="B292" s="25"/>
      <c r="C292" s="38" t="s">
        <v>90</v>
      </c>
      <c r="D292" s="45">
        <v>0</v>
      </c>
      <c r="E292" s="45">
        <v>0</v>
      </c>
      <c r="F292" s="45">
        <v>0</v>
      </c>
      <c r="G292" s="45">
        <v>0</v>
      </c>
      <c r="H292" s="25"/>
      <c r="I292" s="25"/>
      <c r="J292" s="25"/>
      <c r="K292" s="25"/>
    </row>
    <row r="293" spans="1:11" ht="15" customHeight="1" x14ac:dyDescent="0.25">
      <c r="A293" s="25"/>
      <c r="B293" s="25"/>
      <c r="C293" s="38" t="s">
        <v>83</v>
      </c>
      <c r="D293" s="45">
        <v>0</v>
      </c>
      <c r="E293" s="45">
        <v>0</v>
      </c>
      <c r="F293" s="45">
        <v>0</v>
      </c>
      <c r="G293" s="45">
        <v>0</v>
      </c>
      <c r="H293" s="25"/>
      <c r="I293" s="25"/>
      <c r="J293" s="25"/>
      <c r="K293" s="25"/>
    </row>
    <row r="294" spans="1:11" ht="15" customHeight="1" x14ac:dyDescent="0.25">
      <c r="A294" s="25"/>
      <c r="B294" s="25"/>
      <c r="C294" s="38" t="s">
        <v>84</v>
      </c>
      <c r="D294" s="45">
        <v>0</v>
      </c>
      <c r="E294" s="45">
        <v>0</v>
      </c>
      <c r="F294" s="45">
        <v>0</v>
      </c>
      <c r="G294" s="45">
        <v>0</v>
      </c>
      <c r="H294" s="25"/>
      <c r="I294" s="25"/>
      <c r="J294" s="25"/>
      <c r="K294" s="25"/>
    </row>
    <row r="295" spans="1:11" ht="15" customHeight="1" x14ac:dyDescent="0.25">
      <c r="A295" s="25"/>
      <c r="B295" s="25"/>
      <c r="C295" s="38" t="s">
        <v>91</v>
      </c>
      <c r="D295" s="45">
        <v>0</v>
      </c>
      <c r="E295" s="45">
        <v>0</v>
      </c>
      <c r="F295" s="45">
        <v>0</v>
      </c>
      <c r="G295" s="45">
        <v>0</v>
      </c>
      <c r="H295" s="25"/>
      <c r="I295" s="25"/>
      <c r="J295" s="25"/>
      <c r="K295" s="25"/>
    </row>
    <row r="296" spans="1:11" ht="15" customHeight="1" x14ac:dyDescent="0.25">
      <c r="A296" s="25"/>
      <c r="B296" s="25"/>
      <c r="C296" s="38" t="s">
        <v>83</v>
      </c>
      <c r="D296" s="45">
        <v>0</v>
      </c>
      <c r="E296" s="45">
        <v>0</v>
      </c>
      <c r="F296" s="45">
        <v>0</v>
      </c>
      <c r="G296" s="45">
        <v>0</v>
      </c>
      <c r="H296" s="25"/>
      <c r="I296" s="25"/>
      <c r="J296" s="25"/>
      <c r="K296" s="25"/>
    </row>
    <row r="297" spans="1:11" ht="15" customHeight="1" x14ac:dyDescent="0.25">
      <c r="A297" s="25"/>
      <c r="B297" s="25"/>
      <c r="C297" s="38" t="s">
        <v>92</v>
      </c>
      <c r="D297" s="45">
        <v>0</v>
      </c>
      <c r="E297" s="45">
        <v>0</v>
      </c>
      <c r="F297" s="45">
        <v>0</v>
      </c>
      <c r="G297" s="45">
        <v>0</v>
      </c>
      <c r="H297" s="25"/>
      <c r="I297" s="25"/>
      <c r="J297" s="25"/>
      <c r="K297" s="25"/>
    </row>
    <row r="298" spans="1:11" ht="15" customHeight="1" x14ac:dyDescent="0.25">
      <c r="A298" s="25"/>
      <c r="B298" s="25"/>
      <c r="C298" s="38" t="s">
        <v>93</v>
      </c>
      <c r="D298" s="45">
        <v>0</v>
      </c>
      <c r="E298" s="45">
        <v>0</v>
      </c>
      <c r="F298" s="45">
        <v>0</v>
      </c>
      <c r="G298" s="45">
        <v>0</v>
      </c>
      <c r="H298" s="25"/>
      <c r="I298" s="25"/>
      <c r="J298" s="25"/>
      <c r="K298" s="25"/>
    </row>
    <row r="299" spans="1:11" ht="15" customHeight="1" x14ac:dyDescent="0.25">
      <c r="A299" s="25"/>
      <c r="B299" s="25"/>
      <c r="C299" s="38" t="s">
        <v>94</v>
      </c>
      <c r="D299" s="45">
        <v>0</v>
      </c>
      <c r="E299" s="45">
        <v>0</v>
      </c>
      <c r="F299" s="45">
        <v>0</v>
      </c>
      <c r="G299" s="45">
        <v>0</v>
      </c>
      <c r="H299" s="25"/>
      <c r="I299" s="25"/>
      <c r="J299" s="25"/>
      <c r="K299" s="25"/>
    </row>
    <row r="300" spans="1:11" ht="15" customHeight="1" x14ac:dyDescent="0.25">
      <c r="A300" s="25"/>
      <c r="B300" s="25"/>
      <c r="C300" s="38" t="s">
        <v>95</v>
      </c>
      <c r="D300" s="45">
        <v>0</v>
      </c>
      <c r="E300" s="45">
        <v>0</v>
      </c>
      <c r="F300" s="45">
        <v>0</v>
      </c>
      <c r="G300" s="45">
        <v>0</v>
      </c>
      <c r="H300" s="25"/>
      <c r="I300" s="25"/>
      <c r="J300" s="25"/>
      <c r="K300" s="25"/>
    </row>
    <row r="301" spans="1:11" ht="15" customHeight="1" x14ac:dyDescent="0.25">
      <c r="A301" s="25"/>
      <c r="B301" s="25"/>
      <c r="C301" s="38" t="s">
        <v>96</v>
      </c>
      <c r="D301" s="45">
        <v>0</v>
      </c>
      <c r="E301" s="45">
        <v>1000000</v>
      </c>
      <c r="F301" s="45">
        <v>1000000</v>
      </c>
      <c r="G301" s="45">
        <v>1000000</v>
      </c>
      <c r="H301" s="25"/>
      <c r="I301" s="25"/>
      <c r="J301" s="25"/>
      <c r="K301" s="25"/>
    </row>
    <row r="302" spans="1:11" ht="15" customHeight="1" x14ac:dyDescent="0.25">
      <c r="A302" s="25"/>
      <c r="B302" s="25"/>
      <c r="C302" s="38" t="s">
        <v>83</v>
      </c>
      <c r="D302" s="45">
        <v>0</v>
      </c>
      <c r="E302" s="45">
        <v>1000000</v>
      </c>
      <c r="F302" s="45">
        <v>1000000</v>
      </c>
      <c r="G302" s="45">
        <v>1000000</v>
      </c>
      <c r="H302" s="25"/>
      <c r="I302" s="25"/>
      <c r="J302" s="25"/>
      <c r="K302" s="25"/>
    </row>
    <row r="303" spans="1:11" ht="15" customHeight="1" x14ac:dyDescent="0.25">
      <c r="A303" s="25"/>
      <c r="B303" s="25"/>
      <c r="C303" s="38" t="s">
        <v>92</v>
      </c>
      <c r="D303" s="45">
        <v>0</v>
      </c>
      <c r="E303" s="45">
        <v>0</v>
      </c>
      <c r="F303" s="45">
        <v>0</v>
      </c>
      <c r="G303" s="45">
        <v>0</v>
      </c>
      <c r="H303" s="25"/>
      <c r="I303" s="25"/>
      <c r="J303" s="25"/>
      <c r="K303" s="25"/>
    </row>
    <row r="304" spans="1:11" ht="15" customHeight="1" x14ac:dyDescent="0.25">
      <c r="A304" s="25"/>
      <c r="B304" s="25"/>
      <c r="C304" s="38" t="s">
        <v>93</v>
      </c>
      <c r="D304" s="45">
        <v>0</v>
      </c>
      <c r="E304" s="45">
        <v>0</v>
      </c>
      <c r="F304" s="45">
        <v>0</v>
      </c>
      <c r="G304" s="45">
        <v>0</v>
      </c>
      <c r="H304" s="25"/>
      <c r="I304" s="25"/>
      <c r="J304" s="25"/>
      <c r="K304" s="25"/>
    </row>
    <row r="305" spans="1:11" ht="15" customHeight="1" x14ac:dyDescent="0.25">
      <c r="A305" s="25"/>
      <c r="B305" s="25"/>
      <c r="C305" s="38" t="s">
        <v>94</v>
      </c>
      <c r="D305" s="45">
        <v>0</v>
      </c>
      <c r="E305" s="45">
        <v>0</v>
      </c>
      <c r="F305" s="45">
        <v>0</v>
      </c>
      <c r="G305" s="45">
        <v>0</v>
      </c>
      <c r="H305" s="25"/>
      <c r="I305" s="25"/>
      <c r="J305" s="25"/>
      <c r="K305" s="25"/>
    </row>
    <row r="306" spans="1:11" ht="15" customHeight="1" x14ac:dyDescent="0.25">
      <c r="A306" s="25"/>
      <c r="B306" s="25"/>
      <c r="C306" s="38" t="s">
        <v>95</v>
      </c>
      <c r="D306" s="45">
        <v>0</v>
      </c>
      <c r="E306" s="45">
        <v>0</v>
      </c>
      <c r="F306" s="45">
        <v>0</v>
      </c>
      <c r="G306" s="45">
        <v>0</v>
      </c>
      <c r="H306" s="25"/>
      <c r="I306" s="25"/>
      <c r="J306" s="25"/>
      <c r="K306" s="25"/>
    </row>
    <row r="307" spans="1:11" ht="15" customHeight="1" x14ac:dyDescent="0.25">
      <c r="A307" s="25"/>
      <c r="B307" s="25"/>
      <c r="C307" s="38" t="s">
        <v>97</v>
      </c>
      <c r="D307" s="45">
        <v>0</v>
      </c>
      <c r="E307" s="45">
        <v>0</v>
      </c>
      <c r="F307" s="45">
        <v>0</v>
      </c>
      <c r="G307" s="45">
        <v>0</v>
      </c>
      <c r="H307" s="25"/>
      <c r="I307" s="25"/>
      <c r="J307" s="25"/>
      <c r="K307" s="25"/>
    </row>
    <row r="308" spans="1:11" ht="15" customHeight="1" x14ac:dyDescent="0.25">
      <c r="A308" s="25"/>
      <c r="B308" s="25"/>
      <c r="C308" s="38" t="s">
        <v>83</v>
      </c>
      <c r="D308" s="45">
        <v>0</v>
      </c>
      <c r="E308" s="45">
        <v>0</v>
      </c>
      <c r="F308" s="45">
        <v>0</v>
      </c>
      <c r="G308" s="45">
        <v>0</v>
      </c>
      <c r="H308" s="25"/>
      <c r="I308" s="25"/>
      <c r="J308" s="25"/>
      <c r="K308" s="25"/>
    </row>
    <row r="309" spans="1:11" ht="15" customHeight="1" x14ac:dyDescent="0.25">
      <c r="A309" s="25"/>
      <c r="B309" s="25"/>
      <c r="C309" s="38" t="s">
        <v>92</v>
      </c>
      <c r="D309" s="45">
        <v>0</v>
      </c>
      <c r="E309" s="45">
        <v>0</v>
      </c>
      <c r="F309" s="45">
        <v>0</v>
      </c>
      <c r="G309" s="45">
        <v>0</v>
      </c>
      <c r="H309" s="25"/>
      <c r="I309" s="25"/>
      <c r="J309" s="25"/>
      <c r="K309" s="25"/>
    </row>
    <row r="310" spans="1:11" ht="15" customHeight="1" x14ac:dyDescent="0.25">
      <c r="A310" s="25"/>
      <c r="B310" s="25"/>
      <c r="C310" s="38" t="s">
        <v>93</v>
      </c>
      <c r="D310" s="45">
        <v>0</v>
      </c>
      <c r="E310" s="45">
        <v>0</v>
      </c>
      <c r="F310" s="45">
        <v>0</v>
      </c>
      <c r="G310" s="45">
        <v>0</v>
      </c>
      <c r="H310" s="25"/>
      <c r="I310" s="25"/>
      <c r="J310" s="25"/>
      <c r="K310" s="25"/>
    </row>
    <row r="311" spans="1:11" ht="15" customHeight="1" x14ac:dyDescent="0.25">
      <c r="A311" s="25"/>
      <c r="B311" s="25"/>
      <c r="C311" s="38" t="s">
        <v>94</v>
      </c>
      <c r="D311" s="45">
        <v>0</v>
      </c>
      <c r="E311" s="45">
        <v>0</v>
      </c>
      <c r="F311" s="45">
        <v>0</v>
      </c>
      <c r="G311" s="45">
        <v>0</v>
      </c>
      <c r="H311" s="25"/>
      <c r="I311" s="25"/>
      <c r="J311" s="25"/>
      <c r="K311" s="25"/>
    </row>
    <row r="312" spans="1:11" ht="15" customHeight="1" x14ac:dyDescent="0.25">
      <c r="A312" s="25"/>
      <c r="B312" s="25"/>
      <c r="C312" s="38" t="s">
        <v>95</v>
      </c>
      <c r="D312" s="45">
        <v>0</v>
      </c>
      <c r="E312" s="45">
        <v>0</v>
      </c>
      <c r="F312" s="45">
        <v>0</v>
      </c>
      <c r="G312" s="45">
        <v>0</v>
      </c>
      <c r="H312" s="25"/>
      <c r="I312" s="25"/>
      <c r="J312" s="25"/>
      <c r="K312" s="25"/>
    </row>
    <row r="313" spans="1:11" ht="15" customHeight="1" x14ac:dyDescent="0.25">
      <c r="A313" s="25"/>
      <c r="B313" s="25"/>
      <c r="C313" s="38" t="s">
        <v>98</v>
      </c>
      <c r="D313" s="45">
        <v>0</v>
      </c>
      <c r="E313" s="45">
        <v>0</v>
      </c>
      <c r="F313" s="45">
        <v>0</v>
      </c>
      <c r="G313" s="45">
        <v>0</v>
      </c>
      <c r="H313" s="25"/>
      <c r="I313" s="25"/>
      <c r="J313" s="25"/>
      <c r="K313" s="25"/>
    </row>
    <row r="314" spans="1:11" ht="15" customHeight="1" x14ac:dyDescent="0.25">
      <c r="A314" s="25"/>
      <c r="B314" s="25"/>
      <c r="C314" s="38" t="s">
        <v>99</v>
      </c>
      <c r="D314" s="45">
        <v>0</v>
      </c>
      <c r="E314" s="45">
        <v>0</v>
      </c>
      <c r="F314" s="45">
        <v>0</v>
      </c>
      <c r="G314" s="45">
        <v>0</v>
      </c>
      <c r="H314" s="25"/>
      <c r="I314" s="25"/>
      <c r="J314" s="25"/>
      <c r="K314" s="25"/>
    </row>
    <row r="315" spans="1:11" ht="20.100000000000001" customHeight="1" x14ac:dyDescent="0.25">
      <c r="A315" s="25"/>
      <c r="B315" s="25"/>
      <c r="C315" s="47" t="s">
        <v>69</v>
      </c>
      <c r="D315" s="25"/>
      <c r="E315" s="25"/>
      <c r="F315" s="25"/>
      <c r="G315" s="25"/>
      <c r="H315" s="25"/>
      <c r="I315" s="25"/>
      <c r="J315" s="25"/>
      <c r="K315" s="25"/>
    </row>
  </sheetData>
  <mergeCells count="39">
    <mergeCell ref="D6:G6"/>
    <mergeCell ref="C1:G1"/>
    <mergeCell ref="C2:G2"/>
    <mergeCell ref="D3:G3"/>
    <mergeCell ref="D4:G4"/>
    <mergeCell ref="D5:G5"/>
    <mergeCell ref="D83:G83"/>
    <mergeCell ref="D7:G7"/>
    <mergeCell ref="C8:G8"/>
    <mergeCell ref="C9:G9"/>
    <mergeCell ref="D10:G10"/>
    <mergeCell ref="D16:G16"/>
    <mergeCell ref="C25:G25"/>
    <mergeCell ref="D26:G26"/>
    <mergeCell ref="D27:G27"/>
    <mergeCell ref="D28:G28"/>
    <mergeCell ref="D29:G29"/>
    <mergeCell ref="C38:G38"/>
    <mergeCell ref="D199:G199"/>
    <mergeCell ref="D84:G84"/>
    <mergeCell ref="D85:G85"/>
    <mergeCell ref="C94:G94"/>
    <mergeCell ref="C139:G139"/>
    <mergeCell ref="D140:G140"/>
    <mergeCell ref="D141:G141"/>
    <mergeCell ref="D142:G142"/>
    <mergeCell ref="D143:G143"/>
    <mergeCell ref="C152:G152"/>
    <mergeCell ref="D197:G197"/>
    <mergeCell ref="D198:G198"/>
    <mergeCell ref="D264:G264"/>
    <mergeCell ref="D265:G265"/>
    <mergeCell ref="C268:G268"/>
    <mergeCell ref="C208:G208"/>
    <mergeCell ref="D253:G253"/>
    <mergeCell ref="D260:G260"/>
    <mergeCell ref="C261:G261"/>
    <mergeCell ref="D262:G262"/>
    <mergeCell ref="D263:G263"/>
  </mergeCells>
  <pageMargins left="0" right="0" top="0" bottom="0" header="0" footer="0"/>
  <pageSetup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6BB89-9899-4E03-AA74-CFB439205E16}">
  <sheetPr>
    <pageSetUpPr fitToPage="1"/>
  </sheetPr>
  <dimension ref="B2:R380"/>
  <sheetViews>
    <sheetView view="pageBreakPreview" topLeftCell="B153" zoomScale="80" zoomScaleNormal="130" zoomScaleSheetLayoutView="80" workbookViewId="0">
      <selection activeCell="N373" sqref="N373"/>
    </sheetView>
  </sheetViews>
  <sheetFormatPr defaultRowHeight="15" x14ac:dyDescent="0.25"/>
  <cols>
    <col min="1" max="1" width="0" style="26" hidden="1" customWidth="1"/>
    <col min="2" max="2" width="11.28515625" style="26" customWidth="1"/>
    <col min="3" max="3" width="28.5703125" style="26" customWidth="1"/>
    <col min="4" max="4" width="9.140625" style="26" bestFit="1" customWidth="1"/>
    <col min="5" max="5" width="11.7109375" style="26" customWidth="1"/>
    <col min="6" max="6" width="10" style="26" customWidth="1"/>
    <col min="7" max="7" width="17.5703125" style="26" bestFit="1" customWidth="1"/>
    <col min="8" max="8" width="3.5703125" style="26" customWidth="1"/>
    <col min="9" max="9" width="9.140625" style="26"/>
    <col min="10" max="10" width="11" style="26" customWidth="1"/>
    <col min="11" max="11" width="14.28515625" style="26" bestFit="1" customWidth="1"/>
    <col min="12" max="16384" width="9.140625" style="26"/>
  </cols>
  <sheetData>
    <row r="2" spans="2:8" ht="18" customHeight="1" x14ac:dyDescent="0.25">
      <c r="B2" s="223" t="s">
        <v>1241</v>
      </c>
      <c r="C2" s="223"/>
      <c r="D2" s="223"/>
      <c r="E2" s="223"/>
      <c r="F2" s="223"/>
      <c r="G2" s="223"/>
      <c r="H2" s="223"/>
    </row>
    <row r="3" spans="2:8" ht="18" customHeight="1" x14ac:dyDescent="0.25">
      <c r="B3" s="54"/>
      <c r="C3" s="1616" t="s">
        <v>1394</v>
      </c>
      <c r="D3" s="1616"/>
      <c r="E3" s="1616"/>
      <c r="F3" s="1616"/>
      <c r="G3" s="1616"/>
      <c r="H3" s="54"/>
    </row>
    <row r="4" spans="2:8" ht="15.75" thickBot="1" x14ac:dyDescent="0.3"/>
    <row r="5" spans="2:8" ht="15.75" thickBot="1" x14ac:dyDescent="0.3">
      <c r="C5" s="224" t="s">
        <v>6</v>
      </c>
      <c r="D5" s="1617" t="s">
        <v>1395</v>
      </c>
      <c r="E5" s="1618"/>
      <c r="F5" s="1618"/>
      <c r="G5" s="1618"/>
    </row>
    <row r="6" spans="2:8" ht="15.75" thickBot="1" x14ac:dyDescent="0.3">
      <c r="C6" s="224" t="s">
        <v>8</v>
      </c>
      <c r="D6" s="1619" t="s">
        <v>1396</v>
      </c>
      <c r="E6" s="1620"/>
      <c r="F6" s="1620"/>
      <c r="G6" s="1621"/>
    </row>
    <row r="7" spans="2:8" ht="15.75" thickBot="1" x14ac:dyDescent="0.3">
      <c r="C7" s="224" t="s">
        <v>10</v>
      </c>
      <c r="D7" s="1622" t="s">
        <v>1243</v>
      </c>
      <c r="E7" s="1623"/>
      <c r="F7" s="1623"/>
      <c r="G7" s="1624"/>
    </row>
    <row r="8" spans="2:8" ht="15.75" thickBot="1" x14ac:dyDescent="0.3">
      <c r="C8" s="1625" t="s">
        <v>12</v>
      </c>
      <c r="D8" s="1626"/>
      <c r="E8" s="1626"/>
      <c r="F8" s="1626"/>
      <c r="G8" s="1627"/>
    </row>
    <row r="9" spans="2:8" ht="15.75" thickBot="1" x14ac:dyDescent="0.3">
      <c r="C9" s="1613" t="s">
        <v>1397</v>
      </c>
      <c r="D9" s="1614"/>
      <c r="E9" s="1614"/>
      <c r="F9" s="1614"/>
      <c r="G9" s="1615"/>
    </row>
    <row r="10" spans="2:8" ht="36.75" customHeight="1" thickBot="1" x14ac:dyDescent="0.3">
      <c r="C10" s="1613"/>
      <c r="D10" s="1614"/>
      <c r="E10" s="1614"/>
      <c r="F10" s="1614"/>
      <c r="G10" s="1615"/>
    </row>
    <row r="11" spans="2:8" ht="15.75" thickBot="1" x14ac:dyDescent="0.3">
      <c r="C11" s="1613"/>
      <c r="D11" s="1614"/>
      <c r="E11" s="1614"/>
      <c r="F11" s="1614"/>
      <c r="G11" s="1615"/>
    </row>
    <row r="12" spans="2:8" ht="88.9" customHeight="1" thickBot="1" x14ac:dyDescent="0.3">
      <c r="C12" s="225" t="s">
        <v>14</v>
      </c>
      <c r="D12" s="1630" t="s">
        <v>1398</v>
      </c>
      <c r="E12" s="1631"/>
      <c r="F12" s="1631"/>
      <c r="G12" s="1632"/>
    </row>
    <row r="13" spans="2:8" ht="23.25" customHeight="1" x14ac:dyDescent="0.25">
      <c r="C13" s="1628" t="s">
        <v>16</v>
      </c>
      <c r="D13" s="61">
        <v>2023</v>
      </c>
      <c r="E13" s="61">
        <v>2024</v>
      </c>
      <c r="F13" s="61">
        <v>2025</v>
      </c>
      <c r="G13" s="61">
        <v>2026</v>
      </c>
    </row>
    <row r="14" spans="2:8" ht="15.75" thickBot="1" x14ac:dyDescent="0.3">
      <c r="C14" s="1629"/>
      <c r="D14" s="63" t="s">
        <v>17</v>
      </c>
      <c r="E14" s="63" t="s">
        <v>18</v>
      </c>
      <c r="F14" s="63" t="s">
        <v>18</v>
      </c>
      <c r="G14" s="63" t="s">
        <v>18</v>
      </c>
    </row>
    <row r="15" spans="2:8" ht="18.75" customHeight="1" thickBot="1" x14ac:dyDescent="0.3">
      <c r="C15" s="226" t="s">
        <v>1399</v>
      </c>
      <c r="D15" s="227">
        <v>110</v>
      </c>
      <c r="E15" s="227">
        <v>90</v>
      </c>
      <c r="F15" s="227">
        <v>0</v>
      </c>
      <c r="G15" s="227">
        <v>0</v>
      </c>
    </row>
    <row r="16" spans="2:8" ht="15.75" thickBot="1" x14ac:dyDescent="0.3">
      <c r="C16" s="208" t="s">
        <v>1400</v>
      </c>
      <c r="D16" s="228" t="s">
        <v>1401</v>
      </c>
      <c r="E16" s="228" t="s">
        <v>1402</v>
      </c>
      <c r="F16" s="228" t="s">
        <v>1402</v>
      </c>
      <c r="G16" s="228" t="s">
        <v>1402</v>
      </c>
    </row>
    <row r="17" spans="3:13" ht="23.25" thickBot="1" x14ac:dyDescent="0.3">
      <c r="C17" s="208" t="s">
        <v>1403</v>
      </c>
      <c r="D17" s="228" t="s">
        <v>1401</v>
      </c>
      <c r="E17" s="228" t="s">
        <v>1402</v>
      </c>
      <c r="F17" s="228" t="s">
        <v>1402</v>
      </c>
      <c r="G17" s="228" t="s">
        <v>1402</v>
      </c>
    </row>
    <row r="18" spans="3:13" ht="32.25" customHeight="1" thickBot="1" x14ac:dyDescent="0.3">
      <c r="C18" s="229" t="s">
        <v>1247</v>
      </c>
      <c r="D18" s="1633" t="s">
        <v>1404</v>
      </c>
      <c r="E18" s="1634"/>
      <c r="F18" s="1634"/>
      <c r="G18" s="1635"/>
    </row>
    <row r="19" spans="3:13" ht="23.25" customHeight="1" thickBot="1" x14ac:dyDescent="0.3">
      <c r="C19" s="1636" t="s">
        <v>1249</v>
      </c>
      <c r="D19" s="1637"/>
      <c r="E19" s="1637"/>
      <c r="F19" s="1637"/>
      <c r="G19" s="1638"/>
    </row>
    <row r="20" spans="3:13" ht="27" customHeight="1" thickBot="1" x14ac:dyDescent="0.3">
      <c r="C20" s="226" t="s">
        <v>1405</v>
      </c>
      <c r="D20" s="230" t="s">
        <v>1401</v>
      </c>
      <c r="E20" s="72" t="s">
        <v>1402</v>
      </c>
      <c r="F20" s="72" t="s">
        <v>1402</v>
      </c>
      <c r="G20" s="72" t="s">
        <v>1402</v>
      </c>
    </row>
    <row r="21" spans="3:13" ht="30.75" customHeight="1" thickBot="1" x14ac:dyDescent="0.3">
      <c r="C21" s="208" t="s">
        <v>1403</v>
      </c>
      <c r="D21" s="71" t="s">
        <v>1401</v>
      </c>
      <c r="E21" s="72" t="s">
        <v>1402</v>
      </c>
      <c r="F21" s="72" t="s">
        <v>1402</v>
      </c>
      <c r="G21" s="72" t="s">
        <v>1402</v>
      </c>
    </row>
    <row r="22" spans="3:13" ht="24" customHeight="1" thickBot="1" x14ac:dyDescent="0.3">
      <c r="C22" s="1639" t="s">
        <v>1315</v>
      </c>
      <c r="D22" s="1640"/>
      <c r="E22" s="1640"/>
      <c r="F22" s="1640"/>
      <c r="G22" s="1641"/>
    </row>
    <row r="23" spans="3:13" ht="15.75" thickBot="1" x14ac:dyDescent="0.3">
      <c r="C23" s="1642" t="s">
        <v>1255</v>
      </c>
      <c r="D23" s="1643"/>
      <c r="E23" s="1643"/>
      <c r="F23" s="1643"/>
      <c r="G23" s="1644"/>
    </row>
    <row r="24" spans="3:13" ht="18.75" customHeight="1" thickBot="1" x14ac:dyDescent="0.3">
      <c r="C24" s="103" t="s">
        <v>1256</v>
      </c>
      <c r="D24" s="1645" t="s">
        <v>1406</v>
      </c>
      <c r="E24" s="1646"/>
      <c r="F24" s="1646"/>
      <c r="G24" s="1647"/>
    </row>
    <row r="25" spans="3:13" ht="142.15" customHeight="1" thickBot="1" x14ac:dyDescent="0.3">
      <c r="C25" s="208" t="s">
        <v>1258</v>
      </c>
      <c r="D25" s="1648" t="s">
        <v>1407</v>
      </c>
      <c r="E25" s="1649"/>
      <c r="F25" s="1649"/>
      <c r="G25" s="1650"/>
    </row>
    <row r="26" spans="3:13" ht="15.75" thickBot="1" x14ac:dyDescent="0.3">
      <c r="C26" s="208" t="s">
        <v>54</v>
      </c>
      <c r="D26" s="1651" t="s">
        <v>1408</v>
      </c>
      <c r="E26" s="1652"/>
      <c r="F26" s="1652"/>
      <c r="G26" s="1653"/>
    </row>
    <row r="27" spans="3:13" ht="12.75" customHeight="1" x14ac:dyDescent="0.25">
      <c r="C27" s="1628"/>
      <c r="D27" s="76">
        <v>2023</v>
      </c>
      <c r="E27" s="76">
        <v>2024</v>
      </c>
      <c r="F27" s="76">
        <v>2025</v>
      </c>
      <c r="G27" s="76">
        <v>2026</v>
      </c>
    </row>
    <row r="28" spans="3:13" ht="9" customHeight="1" thickBot="1" x14ac:dyDescent="0.3">
      <c r="C28" s="1629"/>
      <c r="D28" s="78" t="s">
        <v>17</v>
      </c>
      <c r="E28" s="78" t="s">
        <v>18</v>
      </c>
      <c r="F28" s="78" t="s">
        <v>18</v>
      </c>
      <c r="G28" s="78" t="s">
        <v>18</v>
      </c>
    </row>
    <row r="29" spans="3:13" ht="15.75" thickBot="1" x14ac:dyDescent="0.3">
      <c r="C29" s="208" t="s">
        <v>56</v>
      </c>
      <c r="D29" s="81">
        <v>110</v>
      </c>
      <c r="E29" s="81">
        <v>90</v>
      </c>
      <c r="F29" s="81">
        <v>0</v>
      </c>
      <c r="G29" s="81">
        <v>0</v>
      </c>
    </row>
    <row r="30" spans="3:13" ht="15.75" thickBot="1" x14ac:dyDescent="0.3">
      <c r="C30" s="208" t="s">
        <v>1260</v>
      </c>
      <c r="D30" s="81">
        <f>D59</f>
        <v>273500</v>
      </c>
      <c r="E30" s="81">
        <f>E59</f>
        <v>273300</v>
      </c>
      <c r="F30" s="81">
        <f t="shared" ref="F30:G30" si="0">F59</f>
        <v>0</v>
      </c>
      <c r="G30" s="81">
        <f t="shared" si="0"/>
        <v>0</v>
      </c>
    </row>
    <row r="31" spans="3:13" ht="15.75" thickBot="1" x14ac:dyDescent="0.3">
      <c r="C31" s="208" t="s">
        <v>1261</v>
      </c>
      <c r="D31" s="81">
        <f>D30/D29</f>
        <v>2486.3636363636365</v>
      </c>
      <c r="E31" s="81">
        <f t="shared" ref="E31:G31" si="1">E30/E29</f>
        <v>3036.6666666666665</v>
      </c>
      <c r="F31" s="81" t="e">
        <f t="shared" si="1"/>
        <v>#DIV/0!</v>
      </c>
      <c r="G31" s="81" t="e">
        <f t="shared" si="1"/>
        <v>#DIV/0!</v>
      </c>
    </row>
    <row r="32" spans="3:13" ht="15.75" thickBot="1" x14ac:dyDescent="0.3">
      <c r="C32" s="208" t="s">
        <v>1262</v>
      </c>
      <c r="D32" s="83" t="s">
        <v>1263</v>
      </c>
      <c r="E32" s="84">
        <f>E29/D29-1</f>
        <v>-0.18181818181818177</v>
      </c>
      <c r="F32" s="84">
        <f t="shared" ref="F32:G34" si="2">F29/E29-1</f>
        <v>-1</v>
      </c>
      <c r="G32" s="84" t="e">
        <f t="shared" si="2"/>
        <v>#DIV/0!</v>
      </c>
      <c r="M32" s="182"/>
    </row>
    <row r="33" spans="3:10" ht="15.75" thickBot="1" x14ac:dyDescent="0.3">
      <c r="C33" s="208" t="s">
        <v>1264</v>
      </c>
      <c r="D33" s="83" t="s">
        <v>1263</v>
      </c>
      <c r="E33" s="84">
        <f>E30/D30-1</f>
        <v>-7.3126142595980603E-4</v>
      </c>
      <c r="F33" s="84">
        <f t="shared" si="2"/>
        <v>-1</v>
      </c>
      <c r="G33" s="84" t="e">
        <f t="shared" si="2"/>
        <v>#DIV/0!</v>
      </c>
    </row>
    <row r="34" spans="3:10" ht="15.75" thickBot="1" x14ac:dyDescent="0.3">
      <c r="C34" s="208" t="s">
        <v>77</v>
      </c>
      <c r="D34" s="83" t="s">
        <v>1263</v>
      </c>
      <c r="E34" s="84">
        <f>E31/D31-1</f>
        <v>0.22132845825716019</v>
      </c>
      <c r="F34" s="84" t="e">
        <f t="shared" si="2"/>
        <v>#DIV/0!</v>
      </c>
      <c r="G34" s="84" t="e">
        <f t="shared" si="2"/>
        <v>#DIV/0!</v>
      </c>
    </row>
    <row r="35" spans="3:10" ht="15.75" thickBot="1" x14ac:dyDescent="0.3">
      <c r="C35" s="1654" t="s">
        <v>1265</v>
      </c>
      <c r="D35" s="1655"/>
      <c r="E35" s="1655"/>
      <c r="F35" s="1655"/>
      <c r="G35" s="1656"/>
    </row>
    <row r="36" spans="3:10" x14ac:dyDescent="0.25">
      <c r="C36" s="1628"/>
      <c r="D36" s="76">
        <v>2023</v>
      </c>
      <c r="E36" s="76">
        <v>2024</v>
      </c>
      <c r="F36" s="76">
        <v>2025</v>
      </c>
      <c r="G36" s="76">
        <v>2026</v>
      </c>
    </row>
    <row r="37" spans="3:10" ht="15.75" thickBot="1" x14ac:dyDescent="0.3">
      <c r="C37" s="1629"/>
      <c r="D37" s="78" t="s">
        <v>17</v>
      </c>
      <c r="E37" s="78" t="s">
        <v>18</v>
      </c>
      <c r="F37" s="78" t="s">
        <v>18</v>
      </c>
      <c r="G37" s="78" t="s">
        <v>18</v>
      </c>
    </row>
    <row r="38" spans="3:10" ht="15.75" thickBot="1" x14ac:dyDescent="0.3">
      <c r="C38" s="210" t="s">
        <v>1266</v>
      </c>
      <c r="D38" s="96">
        <f>D39+D40</f>
        <v>217300</v>
      </c>
      <c r="E38" s="96">
        <f>E39+E40</f>
        <v>217300</v>
      </c>
      <c r="F38" s="96">
        <f>F39+F40</f>
        <v>0</v>
      </c>
      <c r="G38" s="96">
        <f>G39+G40</f>
        <v>0</v>
      </c>
    </row>
    <row r="39" spans="3:10" ht="15.75" thickBot="1" x14ac:dyDescent="0.3">
      <c r="C39" s="211" t="s">
        <v>1267</v>
      </c>
      <c r="D39" s="94">
        <f>217300</f>
        <v>217300</v>
      </c>
      <c r="E39" s="94">
        <v>217300</v>
      </c>
      <c r="F39" s="94">
        <v>0</v>
      </c>
      <c r="G39" s="94">
        <v>0</v>
      </c>
    </row>
    <row r="40" spans="3:10" ht="15.75" thickBot="1" x14ac:dyDescent="0.3">
      <c r="C40" s="211" t="s">
        <v>1268</v>
      </c>
      <c r="D40" s="95"/>
      <c r="E40" s="94"/>
      <c r="F40" s="94"/>
      <c r="G40" s="94"/>
    </row>
    <row r="41" spans="3:10" ht="24.75" thickBot="1" x14ac:dyDescent="0.3">
      <c r="C41" s="210" t="s">
        <v>1269</v>
      </c>
      <c r="D41" s="91">
        <f>D42+D43</f>
        <v>22250</v>
      </c>
      <c r="E41" s="96">
        <f t="shared" ref="E41:G41" si="3">E42+E43</f>
        <v>22250</v>
      </c>
      <c r="F41" s="96">
        <f t="shared" si="3"/>
        <v>0</v>
      </c>
      <c r="G41" s="96">
        <f t="shared" si="3"/>
        <v>0</v>
      </c>
      <c r="J41" s="182"/>
    </row>
    <row r="42" spans="3:10" ht="15.75" thickBot="1" x14ac:dyDescent="0.3">
      <c r="C42" s="211" t="s">
        <v>1267</v>
      </c>
      <c r="D42" s="94">
        <f>22250</f>
        <v>22250</v>
      </c>
      <c r="E42" s="94">
        <v>22250</v>
      </c>
      <c r="F42" s="94">
        <v>0</v>
      </c>
      <c r="G42" s="94">
        <v>0</v>
      </c>
    </row>
    <row r="43" spans="3:10" ht="15.75" thickBot="1" x14ac:dyDescent="0.3">
      <c r="C43" s="211" t="s">
        <v>1268</v>
      </c>
      <c r="D43" s="95"/>
      <c r="E43" s="94"/>
      <c r="F43" s="94"/>
      <c r="G43" s="94"/>
      <c r="J43" s="182"/>
    </row>
    <row r="44" spans="3:10" ht="15.75" thickBot="1" x14ac:dyDescent="0.3">
      <c r="C44" s="210" t="s">
        <v>1270</v>
      </c>
      <c r="D44" s="95">
        <f>D45+D46</f>
        <v>33750</v>
      </c>
      <c r="E44" s="94">
        <f>E45+E46</f>
        <v>33750</v>
      </c>
      <c r="F44" s="94">
        <f>F45+F46</f>
        <v>0</v>
      </c>
      <c r="G44" s="94">
        <f>G45+G46</f>
        <v>0</v>
      </c>
    </row>
    <row r="45" spans="3:10" ht="15.75" thickBot="1" x14ac:dyDescent="0.3">
      <c r="C45" s="211" t="s">
        <v>1267</v>
      </c>
      <c r="D45" s="95">
        <f>37500-3750</f>
        <v>33750</v>
      </c>
      <c r="E45" s="94">
        <v>33750</v>
      </c>
      <c r="F45" s="94">
        <v>0</v>
      </c>
      <c r="G45" s="94">
        <v>0</v>
      </c>
    </row>
    <row r="46" spans="3:10" ht="15.75" thickBot="1" x14ac:dyDescent="0.3">
      <c r="C46" s="211" t="s">
        <v>1268</v>
      </c>
      <c r="D46" s="95"/>
      <c r="E46" s="91"/>
      <c r="F46" s="91"/>
      <c r="G46" s="96"/>
    </row>
    <row r="47" spans="3:10" ht="15.75" thickBot="1" x14ac:dyDescent="0.3">
      <c r="C47" s="210" t="s">
        <v>1271</v>
      </c>
      <c r="D47" s="95"/>
      <c r="E47" s="91"/>
      <c r="F47" s="91"/>
      <c r="G47" s="96"/>
    </row>
    <row r="48" spans="3:10" ht="15.75" thickBot="1" x14ac:dyDescent="0.3">
      <c r="C48" s="211" t="s">
        <v>1267</v>
      </c>
      <c r="D48" s="95"/>
      <c r="E48" s="91"/>
      <c r="F48" s="91"/>
      <c r="G48" s="96"/>
    </row>
    <row r="49" spans="3:14" ht="15.75" thickBot="1" x14ac:dyDescent="0.3">
      <c r="C49" s="211" t="s">
        <v>1268</v>
      </c>
      <c r="D49" s="95"/>
      <c r="E49" s="91"/>
      <c r="F49" s="91"/>
      <c r="G49" s="96"/>
    </row>
    <row r="50" spans="3:14" ht="15.75" thickBot="1" x14ac:dyDescent="0.3">
      <c r="C50" s="210" t="s">
        <v>1272</v>
      </c>
      <c r="D50" s="95">
        <f t="shared" ref="D50:G50" si="4">D51+D52</f>
        <v>0</v>
      </c>
      <c r="E50" s="95">
        <f t="shared" si="4"/>
        <v>0</v>
      </c>
      <c r="F50" s="95">
        <f t="shared" si="4"/>
        <v>0</v>
      </c>
      <c r="G50" s="94">
        <f t="shared" si="4"/>
        <v>0</v>
      </c>
    </row>
    <row r="51" spans="3:14" ht="15.75" thickBot="1" x14ac:dyDescent="0.3">
      <c r="C51" s="211" t="s">
        <v>1267</v>
      </c>
      <c r="D51" s="95"/>
      <c r="E51" s="91"/>
      <c r="F51" s="91"/>
      <c r="G51" s="96"/>
    </row>
    <row r="52" spans="3:14" ht="15.75" thickBot="1" x14ac:dyDescent="0.3">
      <c r="C52" s="211" t="s">
        <v>1268</v>
      </c>
      <c r="D52" s="95"/>
      <c r="E52" s="91"/>
      <c r="F52" s="91"/>
      <c r="G52" s="96"/>
    </row>
    <row r="53" spans="3:14" ht="15.75" thickBot="1" x14ac:dyDescent="0.3">
      <c r="C53" s="210" t="s">
        <v>1273</v>
      </c>
      <c r="D53" s="95">
        <f>D54+D55</f>
        <v>0</v>
      </c>
      <c r="E53" s="91">
        <f t="shared" ref="E53:G53" si="5">E54+E55</f>
        <v>0</v>
      </c>
      <c r="F53" s="91">
        <f t="shared" si="5"/>
        <v>0</v>
      </c>
      <c r="G53" s="96">
        <f t="shared" si="5"/>
        <v>0</v>
      </c>
    </row>
    <row r="54" spans="3:14" ht="15.75" thickBot="1" x14ac:dyDescent="0.3">
      <c r="C54" s="211" t="s">
        <v>1267</v>
      </c>
      <c r="D54" s="94"/>
      <c r="E54" s="91"/>
      <c r="F54" s="96"/>
      <c r="G54" s="96"/>
    </row>
    <row r="55" spans="3:14" ht="15.75" thickBot="1" x14ac:dyDescent="0.3">
      <c r="C55" s="211" t="s">
        <v>1268</v>
      </c>
      <c r="D55" s="95"/>
      <c r="E55" s="91"/>
      <c r="F55" s="91"/>
      <c r="G55" s="96"/>
    </row>
    <row r="56" spans="3:14" ht="28.15" customHeight="1" thickBot="1" x14ac:dyDescent="0.3">
      <c r="C56" s="210" t="s">
        <v>1274</v>
      </c>
      <c r="D56" s="95">
        <f t="shared" ref="D56" si="6">D57+D58</f>
        <v>200</v>
      </c>
      <c r="E56" s="95">
        <v>0</v>
      </c>
      <c r="F56" s="95">
        <v>0</v>
      </c>
      <c r="G56" s="94">
        <v>0</v>
      </c>
      <c r="J56" s="231"/>
    </row>
    <row r="57" spans="3:14" ht="15.75" thickBot="1" x14ac:dyDescent="0.3">
      <c r="C57" s="211" t="s">
        <v>1267</v>
      </c>
      <c r="D57" s="95">
        <v>200</v>
      </c>
      <c r="E57" s="91"/>
      <c r="F57" s="91"/>
      <c r="G57" s="96"/>
      <c r="L57" s="232"/>
      <c r="M57" s="232"/>
      <c r="N57" s="232"/>
    </row>
    <row r="58" spans="3:14" ht="15.75" thickBot="1" x14ac:dyDescent="0.3">
      <c r="C58" s="211" t="s">
        <v>1268</v>
      </c>
      <c r="D58" s="95"/>
      <c r="E58" s="233"/>
      <c r="F58" s="234"/>
      <c r="G58" s="235"/>
    </row>
    <row r="59" spans="3:14" ht="15.75" thickBot="1" x14ac:dyDescent="0.3">
      <c r="C59" s="236" t="s">
        <v>1275</v>
      </c>
      <c r="D59" s="95">
        <f>D56+D53+D50+D47+D44+D41+D38</f>
        <v>273500</v>
      </c>
      <c r="E59" s="95">
        <f>E56+E53+E50+E47+E44+E41+E38</f>
        <v>273300</v>
      </c>
      <c r="F59" s="95">
        <f t="shared" ref="F59:G59" si="7">F56+F53+F50+F47+F44+F41+F38</f>
        <v>0</v>
      </c>
      <c r="G59" s="94">
        <f t="shared" si="7"/>
        <v>0</v>
      </c>
    </row>
    <row r="60" spans="3:14" ht="13.9" customHeight="1" thickBot="1" x14ac:dyDescent="0.3">
      <c r="C60" s="237" t="s">
        <v>1276</v>
      </c>
      <c r="D60" s="101">
        <f>IF(D59-D30=0,0,"Error")</f>
        <v>0</v>
      </c>
      <c r="E60" s="101">
        <f>IF(E59-E30=0,0,"Error")</f>
        <v>0</v>
      </c>
      <c r="F60" s="101">
        <f>IF(F59-F30=0,0,"Error")</f>
        <v>0</v>
      </c>
      <c r="G60" s="101">
        <f>IF(G59-G30=0,0,"Error")</f>
        <v>0</v>
      </c>
    </row>
    <row r="61" spans="3:14" ht="15.75" hidden="1" thickBot="1" x14ac:dyDescent="0.3">
      <c r="C61" s="238" t="s">
        <v>1409</v>
      </c>
      <c r="D61" s="1645"/>
      <c r="E61" s="1646"/>
      <c r="F61" s="1646"/>
      <c r="G61" s="1647"/>
    </row>
    <row r="62" spans="3:14" ht="26.25" hidden="1" customHeight="1" thickBot="1" x14ac:dyDescent="0.3">
      <c r="C62" s="208" t="s">
        <v>1258</v>
      </c>
      <c r="D62" s="1636"/>
      <c r="E62" s="1637"/>
      <c r="F62" s="1637"/>
      <c r="G62" s="1638"/>
    </row>
    <row r="63" spans="3:14" ht="15.75" hidden="1" thickBot="1" x14ac:dyDescent="0.3">
      <c r="C63" s="208" t="s">
        <v>54</v>
      </c>
      <c r="D63" s="1657"/>
      <c r="E63" s="1658"/>
      <c r="F63" s="1658"/>
      <c r="G63" s="1659"/>
    </row>
    <row r="64" spans="3:14" ht="12.75" hidden="1" customHeight="1" x14ac:dyDescent="0.25">
      <c r="C64" s="1628"/>
      <c r="D64" s="76">
        <v>2018</v>
      </c>
      <c r="E64" s="76">
        <v>2019</v>
      </c>
      <c r="F64" s="76">
        <v>2020</v>
      </c>
      <c r="G64" s="76">
        <v>2021</v>
      </c>
    </row>
    <row r="65" spans="3:7" ht="9" hidden="1" customHeight="1" thickBot="1" x14ac:dyDescent="0.3">
      <c r="C65" s="1629"/>
      <c r="D65" s="78" t="s">
        <v>17</v>
      </c>
      <c r="E65" s="78" t="s">
        <v>18</v>
      </c>
      <c r="F65" s="78" t="s">
        <v>18</v>
      </c>
      <c r="G65" s="78" t="s">
        <v>18</v>
      </c>
    </row>
    <row r="66" spans="3:7" ht="15.75" hidden="1" thickBot="1" x14ac:dyDescent="0.3">
      <c r="C66" s="208" t="s">
        <v>56</v>
      </c>
      <c r="D66" s="208"/>
      <c r="E66" s="208"/>
      <c r="F66" s="208"/>
      <c r="G66" s="208"/>
    </row>
    <row r="67" spans="3:7" ht="15.75" hidden="1" thickBot="1" x14ac:dyDescent="0.3">
      <c r="C67" s="208" t="s">
        <v>1260</v>
      </c>
      <c r="D67" s="81">
        <f>D96</f>
        <v>0</v>
      </c>
      <c r="E67" s="81">
        <f t="shared" ref="E67:G67" si="8">E96</f>
        <v>0</v>
      </c>
      <c r="F67" s="81">
        <f t="shared" si="8"/>
        <v>0</v>
      </c>
      <c r="G67" s="81">
        <f t="shared" si="8"/>
        <v>0</v>
      </c>
    </row>
    <row r="68" spans="3:7" ht="15.75" hidden="1" thickBot="1" x14ac:dyDescent="0.3">
      <c r="C68" s="208" t="s">
        <v>1261</v>
      </c>
      <c r="D68" s="81" t="e">
        <f>D67/D66</f>
        <v>#DIV/0!</v>
      </c>
      <c r="E68" s="81" t="e">
        <f>E67/E66</f>
        <v>#DIV/0!</v>
      </c>
      <c r="F68" s="81" t="e">
        <f>F67/F66</f>
        <v>#DIV/0!</v>
      </c>
      <c r="G68" s="81" t="e">
        <f>G67/G66</f>
        <v>#DIV/0!</v>
      </c>
    </row>
    <row r="69" spans="3:7" ht="15.75" hidden="1" thickBot="1" x14ac:dyDescent="0.3">
      <c r="C69" s="208" t="s">
        <v>1262</v>
      </c>
      <c r="D69" s="83"/>
      <c r="E69" s="84" t="e">
        <f>E66/D66-1</f>
        <v>#DIV/0!</v>
      </c>
      <c r="F69" s="84" t="e">
        <f>F66/E66-1</f>
        <v>#DIV/0!</v>
      </c>
      <c r="G69" s="84" t="e">
        <f>G66/F66-1</f>
        <v>#DIV/0!</v>
      </c>
    </row>
    <row r="70" spans="3:7" ht="15.75" hidden="1" thickBot="1" x14ac:dyDescent="0.3">
      <c r="C70" s="208" t="s">
        <v>1264</v>
      </c>
      <c r="D70" s="83"/>
      <c r="E70" s="84" t="e">
        <f>E67/D67-1</f>
        <v>#DIV/0!</v>
      </c>
      <c r="F70" s="84" t="e">
        <f t="shared" ref="F70:G71" si="9">F67/E67-1</f>
        <v>#DIV/0!</v>
      </c>
      <c r="G70" s="84" t="e">
        <f t="shared" si="9"/>
        <v>#DIV/0!</v>
      </c>
    </row>
    <row r="71" spans="3:7" ht="15.75" hidden="1" thickBot="1" x14ac:dyDescent="0.3">
      <c r="C71" s="208" t="s">
        <v>77</v>
      </c>
      <c r="D71" s="83"/>
      <c r="E71" s="84" t="e">
        <f>E68/D68-1</f>
        <v>#DIV/0!</v>
      </c>
      <c r="F71" s="84" t="e">
        <f t="shared" si="9"/>
        <v>#DIV/0!</v>
      </c>
      <c r="G71" s="84" t="e">
        <f t="shared" si="9"/>
        <v>#DIV/0!</v>
      </c>
    </row>
    <row r="72" spans="3:7" ht="24.75" hidden="1" customHeight="1" thickBot="1" x14ac:dyDescent="0.3">
      <c r="C72" s="1654" t="s">
        <v>1410</v>
      </c>
      <c r="D72" s="1655"/>
      <c r="E72" s="1655"/>
      <c r="F72" s="1655"/>
      <c r="G72" s="1656"/>
    </row>
    <row r="73" spans="3:7" ht="12.75" hidden="1" customHeight="1" x14ac:dyDescent="0.25">
      <c r="C73" s="1628"/>
      <c r="D73" s="76">
        <v>2018</v>
      </c>
      <c r="E73" s="76">
        <v>2019</v>
      </c>
      <c r="F73" s="76">
        <v>2020</v>
      </c>
      <c r="G73" s="76">
        <v>2021</v>
      </c>
    </row>
    <row r="74" spans="3:7" ht="9" hidden="1" customHeight="1" thickBot="1" x14ac:dyDescent="0.3">
      <c r="C74" s="1629"/>
      <c r="D74" s="78" t="s">
        <v>17</v>
      </c>
      <c r="E74" s="78" t="s">
        <v>18</v>
      </c>
      <c r="F74" s="78" t="s">
        <v>18</v>
      </c>
      <c r="G74" s="78" t="s">
        <v>18</v>
      </c>
    </row>
    <row r="75" spans="3:7" ht="24.75" hidden="1" customHeight="1" thickBot="1" x14ac:dyDescent="0.3">
      <c r="C75" s="210" t="s">
        <v>1266</v>
      </c>
      <c r="D75" s="91"/>
      <c r="E75" s="91"/>
      <c r="F75" s="91"/>
      <c r="G75" s="91"/>
    </row>
    <row r="76" spans="3:7" ht="38.25" hidden="1" customHeight="1" thickBot="1" x14ac:dyDescent="0.3">
      <c r="C76" s="211" t="s">
        <v>1267</v>
      </c>
      <c r="D76" s="95"/>
      <c r="E76" s="239"/>
      <c r="F76" s="239"/>
      <c r="G76" s="239"/>
    </row>
    <row r="77" spans="3:7" ht="24.75" hidden="1" customHeight="1" thickBot="1" x14ac:dyDescent="0.3">
      <c r="C77" s="211" t="s">
        <v>1268</v>
      </c>
      <c r="D77" s="95"/>
      <c r="E77" s="239"/>
      <c r="F77" s="239"/>
      <c r="G77" s="239"/>
    </row>
    <row r="78" spans="3:7" ht="24.75" hidden="1" customHeight="1" thickBot="1" x14ac:dyDescent="0.3">
      <c r="C78" s="210" t="s">
        <v>1269</v>
      </c>
      <c r="D78" s="91"/>
      <c r="E78" s="91"/>
      <c r="F78" s="91"/>
      <c r="G78" s="91"/>
    </row>
    <row r="79" spans="3:7" ht="15.75" hidden="1" thickBot="1" x14ac:dyDescent="0.3">
      <c r="C79" s="211" t="s">
        <v>1267</v>
      </c>
      <c r="D79" s="95"/>
      <c r="E79" s="91"/>
      <c r="F79" s="91"/>
      <c r="G79" s="91"/>
    </row>
    <row r="80" spans="3:7" ht="15.75" hidden="1" thickBot="1" x14ac:dyDescent="0.3">
      <c r="C80" s="211" t="s">
        <v>1268</v>
      </c>
      <c r="D80" s="95"/>
      <c r="E80" s="91"/>
      <c r="F80" s="91"/>
      <c r="G80" s="91"/>
    </row>
    <row r="81" spans="3:7" ht="24.75" hidden="1" customHeight="1" thickBot="1" x14ac:dyDescent="0.3">
      <c r="C81" s="210" t="s">
        <v>1270</v>
      </c>
      <c r="D81" s="95">
        <v>0</v>
      </c>
      <c r="E81" s="91">
        <v>0</v>
      </c>
      <c r="F81" s="91">
        <v>0</v>
      </c>
      <c r="G81" s="91">
        <v>0</v>
      </c>
    </row>
    <row r="82" spans="3:7" ht="15.75" hidden="1" thickBot="1" x14ac:dyDescent="0.3">
      <c r="C82" s="211" t="s">
        <v>1267</v>
      </c>
      <c r="D82" s="95"/>
      <c r="E82" s="91"/>
      <c r="F82" s="91"/>
      <c r="G82" s="91"/>
    </row>
    <row r="83" spans="3:7" ht="15.75" hidden="1" thickBot="1" x14ac:dyDescent="0.3">
      <c r="C83" s="211" t="s">
        <v>1268</v>
      </c>
      <c r="D83" s="95"/>
      <c r="E83" s="91"/>
      <c r="F83" s="91"/>
      <c r="G83" s="91"/>
    </row>
    <row r="84" spans="3:7" ht="15.75" hidden="1" thickBot="1" x14ac:dyDescent="0.3">
      <c r="C84" s="210" t="s">
        <v>1271</v>
      </c>
      <c r="D84" s="95"/>
      <c r="E84" s="91"/>
      <c r="F84" s="91"/>
      <c r="G84" s="91"/>
    </row>
    <row r="85" spans="3:7" ht="15.75" hidden="1" thickBot="1" x14ac:dyDescent="0.3">
      <c r="C85" s="211" t="s">
        <v>1267</v>
      </c>
      <c r="D85" s="95"/>
      <c r="E85" s="91"/>
      <c r="F85" s="91"/>
      <c r="G85" s="91"/>
    </row>
    <row r="86" spans="3:7" ht="15.75" hidden="1" thickBot="1" x14ac:dyDescent="0.3">
      <c r="C86" s="211" t="s">
        <v>1268</v>
      </c>
      <c r="D86" s="95"/>
      <c r="E86" s="91"/>
      <c r="F86" s="91"/>
      <c r="G86" s="91"/>
    </row>
    <row r="87" spans="3:7" ht="15.75" hidden="1" thickBot="1" x14ac:dyDescent="0.3">
      <c r="C87" s="210" t="s">
        <v>1272</v>
      </c>
      <c r="D87" s="95"/>
      <c r="E87" s="91"/>
      <c r="F87" s="91"/>
      <c r="G87" s="91"/>
    </row>
    <row r="88" spans="3:7" ht="15.75" hidden="1" thickBot="1" x14ac:dyDescent="0.3">
      <c r="C88" s="211" t="s">
        <v>1267</v>
      </c>
      <c r="D88" s="95"/>
      <c r="E88" s="91"/>
      <c r="F88" s="91"/>
      <c r="G88" s="91"/>
    </row>
    <row r="89" spans="3:7" ht="15.75" hidden="1" thickBot="1" x14ac:dyDescent="0.3">
      <c r="C89" s="211" t="s">
        <v>1268</v>
      </c>
      <c r="D89" s="95"/>
      <c r="E89" s="91"/>
      <c r="F89" s="91"/>
      <c r="G89" s="91"/>
    </row>
    <row r="90" spans="3:7" ht="15.75" hidden="1" thickBot="1" x14ac:dyDescent="0.3">
      <c r="C90" s="210" t="s">
        <v>1273</v>
      </c>
      <c r="D90" s="95"/>
      <c r="E90" s="91"/>
      <c r="F90" s="91"/>
      <c r="G90" s="91"/>
    </row>
    <row r="91" spans="3:7" ht="15.75" hidden="1" thickBot="1" x14ac:dyDescent="0.3">
      <c r="C91" s="211" t="s">
        <v>1267</v>
      </c>
      <c r="D91" s="95"/>
      <c r="E91" s="91"/>
      <c r="F91" s="91"/>
      <c r="G91" s="91"/>
    </row>
    <row r="92" spans="3:7" ht="15.75" hidden="1" thickBot="1" x14ac:dyDescent="0.3">
      <c r="C92" s="211" t="s">
        <v>1268</v>
      </c>
      <c r="D92" s="95"/>
      <c r="E92" s="91"/>
      <c r="F92" s="91"/>
      <c r="G92" s="91"/>
    </row>
    <row r="93" spans="3:7" ht="24.75" hidden="1" thickBot="1" x14ac:dyDescent="0.3">
      <c r="C93" s="210" t="s">
        <v>1274</v>
      </c>
      <c r="D93" s="95"/>
      <c r="E93" s="91"/>
      <c r="F93" s="91"/>
      <c r="G93" s="91"/>
    </row>
    <row r="94" spans="3:7" ht="15.75" hidden="1" thickBot="1" x14ac:dyDescent="0.3">
      <c r="C94" s="211" t="s">
        <v>1267</v>
      </c>
      <c r="D94" s="95"/>
      <c r="E94" s="91"/>
      <c r="F94" s="91"/>
      <c r="G94" s="91"/>
    </row>
    <row r="95" spans="3:7" ht="15.75" hidden="1" thickBot="1" x14ac:dyDescent="0.3">
      <c r="C95" s="211" t="s">
        <v>1268</v>
      </c>
      <c r="D95" s="95"/>
      <c r="E95" s="91"/>
      <c r="F95" s="91"/>
      <c r="G95" s="91"/>
    </row>
    <row r="96" spans="3:7" ht="15.75" hidden="1" thickBot="1" x14ac:dyDescent="0.3">
      <c r="C96" s="240" t="s">
        <v>1320</v>
      </c>
      <c r="D96" s="95">
        <f>D93+D90+D87+D84+D81+D78+D75</f>
        <v>0</v>
      </c>
      <c r="E96" s="95">
        <f t="shared" ref="E96:G96" si="10">E93+E90+E87+E84+E81+E78+E75</f>
        <v>0</v>
      </c>
      <c r="F96" s="95">
        <f t="shared" si="10"/>
        <v>0</v>
      </c>
      <c r="G96" s="95">
        <f t="shared" si="10"/>
        <v>0</v>
      </c>
    </row>
    <row r="97" spans="3:7" ht="17.25" hidden="1" customHeight="1" thickBot="1" x14ac:dyDescent="0.3">
      <c r="C97" s="237" t="s">
        <v>1276</v>
      </c>
      <c r="D97" s="101">
        <f>IF(D96-D67=0,0,"Error")</f>
        <v>0</v>
      </c>
      <c r="E97" s="101">
        <f>IF(E96-E67=0,0,"Error")</f>
        <v>0</v>
      </c>
      <c r="F97" s="101">
        <f>IF(F96-F67=0,0,"Error")</f>
        <v>0</v>
      </c>
      <c r="G97" s="101">
        <f>IF(G96-G67=0,0,"Error")</f>
        <v>0</v>
      </c>
    </row>
    <row r="98" spans="3:7" ht="15.75" hidden="1" thickBot="1" x14ac:dyDescent="0.3">
      <c r="C98" s="238" t="s">
        <v>1411</v>
      </c>
      <c r="D98" s="1645"/>
      <c r="E98" s="1646"/>
      <c r="F98" s="1646"/>
      <c r="G98" s="1647"/>
    </row>
    <row r="99" spans="3:7" ht="26.25" hidden="1" customHeight="1" thickBot="1" x14ac:dyDescent="0.3">
      <c r="C99" s="208" t="s">
        <v>1258</v>
      </c>
      <c r="D99" s="1636"/>
      <c r="E99" s="1637"/>
      <c r="F99" s="1637"/>
      <c r="G99" s="1638"/>
    </row>
    <row r="100" spans="3:7" ht="15.75" hidden="1" thickBot="1" x14ac:dyDescent="0.3">
      <c r="C100" s="208" t="s">
        <v>54</v>
      </c>
      <c r="D100" s="1657"/>
      <c r="E100" s="1658"/>
      <c r="F100" s="1658"/>
      <c r="G100" s="1659"/>
    </row>
    <row r="101" spans="3:7" ht="12.75" hidden="1" customHeight="1" x14ac:dyDescent="0.25">
      <c r="C101" s="1628"/>
      <c r="D101" s="76">
        <v>2018</v>
      </c>
      <c r="E101" s="76">
        <v>2019</v>
      </c>
      <c r="F101" s="76">
        <v>2020</v>
      </c>
      <c r="G101" s="76">
        <v>2021</v>
      </c>
    </row>
    <row r="102" spans="3:7" ht="9" hidden="1" customHeight="1" thickBot="1" x14ac:dyDescent="0.3">
      <c r="C102" s="1629"/>
      <c r="D102" s="78" t="s">
        <v>17</v>
      </c>
      <c r="E102" s="78" t="s">
        <v>18</v>
      </c>
      <c r="F102" s="78" t="s">
        <v>18</v>
      </c>
      <c r="G102" s="78" t="s">
        <v>18</v>
      </c>
    </row>
    <row r="103" spans="3:7" ht="15.75" hidden="1" thickBot="1" x14ac:dyDescent="0.3">
      <c r="C103" s="208" t="s">
        <v>56</v>
      </c>
      <c r="D103" s="105"/>
      <c r="E103" s="105"/>
      <c r="F103" s="105"/>
      <c r="G103" s="105"/>
    </row>
    <row r="104" spans="3:7" ht="15.75" hidden="1" thickBot="1" x14ac:dyDescent="0.3">
      <c r="C104" s="208" t="s">
        <v>1260</v>
      </c>
      <c r="D104" s="81">
        <f>D133</f>
        <v>0</v>
      </c>
      <c r="E104" s="81">
        <f>E133</f>
        <v>0</v>
      </c>
      <c r="F104" s="81">
        <f>F133</f>
        <v>0</v>
      </c>
      <c r="G104" s="81">
        <f>G133</f>
        <v>0</v>
      </c>
    </row>
    <row r="105" spans="3:7" ht="15.75" hidden="1" thickBot="1" x14ac:dyDescent="0.3">
      <c r="C105" s="208" t="s">
        <v>1261</v>
      </c>
      <c r="D105" s="81" t="e">
        <f>D104/D103</f>
        <v>#DIV/0!</v>
      </c>
      <c r="E105" s="81" t="e">
        <f>E104/E103</f>
        <v>#DIV/0!</v>
      </c>
      <c r="F105" s="81" t="e">
        <f>F104/F103</f>
        <v>#DIV/0!</v>
      </c>
      <c r="G105" s="81" t="e">
        <f>G104/G103</f>
        <v>#DIV/0!</v>
      </c>
    </row>
    <row r="106" spans="3:7" ht="15.75" hidden="1" thickBot="1" x14ac:dyDescent="0.3">
      <c r="C106" s="208" t="s">
        <v>1262</v>
      </c>
      <c r="D106" s="83"/>
      <c r="E106" s="84" t="e">
        <f>E103/D103-1</f>
        <v>#DIV/0!</v>
      </c>
      <c r="F106" s="84" t="e">
        <f>F103/E103-1</f>
        <v>#DIV/0!</v>
      </c>
      <c r="G106" s="84" t="e">
        <f>G103/F103-1</f>
        <v>#DIV/0!</v>
      </c>
    </row>
    <row r="107" spans="3:7" ht="15.75" hidden="1" thickBot="1" x14ac:dyDescent="0.3">
      <c r="C107" s="208" t="s">
        <v>1264</v>
      </c>
      <c r="D107" s="83"/>
      <c r="E107" s="84" t="e">
        <f>E104/D104-1</f>
        <v>#DIV/0!</v>
      </c>
      <c r="F107" s="84" t="e">
        <f t="shared" ref="F107:G108" si="11">F104/E104-1</f>
        <v>#DIV/0!</v>
      </c>
      <c r="G107" s="84" t="e">
        <f t="shared" si="11"/>
        <v>#DIV/0!</v>
      </c>
    </row>
    <row r="108" spans="3:7" ht="15.75" hidden="1" thickBot="1" x14ac:dyDescent="0.3">
      <c r="C108" s="208" t="s">
        <v>77</v>
      </c>
      <c r="D108" s="83"/>
      <c r="E108" s="84" t="e">
        <f>E105/D105-1</f>
        <v>#DIV/0!</v>
      </c>
      <c r="F108" s="84" t="e">
        <f t="shared" si="11"/>
        <v>#DIV/0!</v>
      </c>
      <c r="G108" s="84" t="e">
        <f t="shared" si="11"/>
        <v>#DIV/0!</v>
      </c>
    </row>
    <row r="109" spans="3:7" ht="24.75" hidden="1" customHeight="1" thickBot="1" x14ac:dyDescent="0.3">
      <c r="C109" s="1654" t="s">
        <v>1410</v>
      </c>
      <c r="D109" s="1655"/>
      <c r="E109" s="1655"/>
      <c r="F109" s="1655"/>
      <c r="G109" s="1656"/>
    </row>
    <row r="110" spans="3:7" ht="12.75" hidden="1" customHeight="1" x14ac:dyDescent="0.25">
      <c r="C110" s="1628"/>
      <c r="D110" s="76">
        <v>2018</v>
      </c>
      <c r="E110" s="76">
        <v>2019</v>
      </c>
      <c r="F110" s="76">
        <v>2020</v>
      </c>
      <c r="G110" s="76">
        <v>2021</v>
      </c>
    </row>
    <row r="111" spans="3:7" ht="9" hidden="1" customHeight="1" thickBot="1" x14ac:dyDescent="0.3">
      <c r="C111" s="1629"/>
      <c r="D111" s="78" t="s">
        <v>17</v>
      </c>
      <c r="E111" s="78" t="s">
        <v>18</v>
      </c>
      <c r="F111" s="78" t="s">
        <v>18</v>
      </c>
      <c r="G111" s="78" t="s">
        <v>18</v>
      </c>
    </row>
    <row r="112" spans="3:7" ht="24.75" hidden="1" customHeight="1" thickBot="1" x14ac:dyDescent="0.3">
      <c r="C112" s="210" t="s">
        <v>1266</v>
      </c>
      <c r="D112" s="91"/>
      <c r="E112" s="91"/>
      <c r="F112" s="91"/>
      <c r="G112" s="91"/>
    </row>
    <row r="113" spans="3:7" ht="15.75" hidden="1" thickBot="1" x14ac:dyDescent="0.3">
      <c r="C113" s="211" t="s">
        <v>1267</v>
      </c>
      <c r="D113" s="95"/>
      <c r="E113" s="239"/>
      <c r="F113" s="239"/>
      <c r="G113" s="239"/>
    </row>
    <row r="114" spans="3:7" ht="15.75" hidden="1" thickBot="1" x14ac:dyDescent="0.3">
      <c r="C114" s="211" t="s">
        <v>1268</v>
      </c>
      <c r="D114" s="95"/>
      <c r="E114" s="239"/>
      <c r="F114" s="239"/>
      <c r="G114" s="239"/>
    </row>
    <row r="115" spans="3:7" ht="24.75" hidden="1" customHeight="1" thickBot="1" x14ac:dyDescent="0.3">
      <c r="C115" s="210" t="s">
        <v>1269</v>
      </c>
      <c r="D115" s="91"/>
      <c r="E115" s="91"/>
      <c r="F115" s="91"/>
      <c r="G115" s="91"/>
    </row>
    <row r="116" spans="3:7" ht="15.75" hidden="1" thickBot="1" x14ac:dyDescent="0.3">
      <c r="C116" s="211" t="s">
        <v>1267</v>
      </c>
      <c r="D116" s="95"/>
      <c r="E116" s="91"/>
      <c r="F116" s="91"/>
      <c r="G116" s="91"/>
    </row>
    <row r="117" spans="3:7" ht="15.75" hidden="1" thickBot="1" x14ac:dyDescent="0.3">
      <c r="C117" s="211" t="s">
        <v>1268</v>
      </c>
      <c r="D117" s="95"/>
      <c r="E117" s="91"/>
      <c r="F117" s="91"/>
      <c r="G117" s="91"/>
    </row>
    <row r="118" spans="3:7" ht="24.75" hidden="1" customHeight="1" thickBot="1" x14ac:dyDescent="0.3">
      <c r="C118" s="210" t="s">
        <v>1270</v>
      </c>
      <c r="D118" s="95">
        <v>0</v>
      </c>
      <c r="E118" s="91">
        <v>0</v>
      </c>
      <c r="F118" s="91">
        <v>0</v>
      </c>
      <c r="G118" s="91">
        <v>0</v>
      </c>
    </row>
    <row r="119" spans="3:7" ht="15.75" hidden="1" thickBot="1" x14ac:dyDescent="0.3">
      <c r="C119" s="211" t="s">
        <v>1267</v>
      </c>
      <c r="D119" s="95"/>
      <c r="E119" s="91"/>
      <c r="F119" s="91"/>
      <c r="G119" s="91"/>
    </row>
    <row r="120" spans="3:7" ht="15.75" hidden="1" thickBot="1" x14ac:dyDescent="0.3">
      <c r="C120" s="211" t="s">
        <v>1268</v>
      </c>
      <c r="D120" s="95"/>
      <c r="E120" s="91"/>
      <c r="F120" s="91"/>
      <c r="G120" s="91"/>
    </row>
    <row r="121" spans="3:7" ht="15.75" hidden="1" thickBot="1" x14ac:dyDescent="0.3">
      <c r="C121" s="210" t="s">
        <v>1271</v>
      </c>
      <c r="D121" s="95"/>
      <c r="E121" s="91"/>
      <c r="F121" s="91"/>
      <c r="G121" s="91"/>
    </row>
    <row r="122" spans="3:7" ht="15.75" hidden="1" thickBot="1" x14ac:dyDescent="0.3">
      <c r="C122" s="211" t="s">
        <v>1267</v>
      </c>
      <c r="D122" s="95"/>
      <c r="E122" s="91"/>
      <c r="F122" s="91"/>
      <c r="G122" s="91"/>
    </row>
    <row r="123" spans="3:7" ht="15.75" hidden="1" thickBot="1" x14ac:dyDescent="0.3">
      <c r="C123" s="211" t="s">
        <v>1268</v>
      </c>
      <c r="D123" s="95"/>
      <c r="E123" s="91"/>
      <c r="F123" s="91"/>
      <c r="G123" s="91"/>
    </row>
    <row r="124" spans="3:7" ht="15.75" hidden="1" thickBot="1" x14ac:dyDescent="0.3">
      <c r="C124" s="210" t="s">
        <v>1272</v>
      </c>
      <c r="D124" s="95"/>
      <c r="E124" s="91"/>
      <c r="F124" s="91"/>
      <c r="G124" s="91"/>
    </row>
    <row r="125" spans="3:7" ht="15.75" hidden="1" thickBot="1" x14ac:dyDescent="0.3">
      <c r="C125" s="211" t="s">
        <v>1267</v>
      </c>
      <c r="D125" s="95"/>
      <c r="E125" s="91"/>
      <c r="F125" s="91"/>
      <c r="G125" s="91"/>
    </row>
    <row r="126" spans="3:7" ht="15" hidden="1" customHeight="1" thickBot="1" x14ac:dyDescent="0.3">
      <c r="C126" s="211" t="s">
        <v>1268</v>
      </c>
      <c r="D126" s="95"/>
      <c r="E126" s="91"/>
      <c r="F126" s="91"/>
      <c r="G126" s="91"/>
    </row>
    <row r="127" spans="3:7" ht="15.75" hidden="1" thickBot="1" x14ac:dyDescent="0.3">
      <c r="C127" s="210" t="s">
        <v>1273</v>
      </c>
      <c r="D127" s="95">
        <v>0</v>
      </c>
      <c r="E127" s="91">
        <v>0</v>
      </c>
      <c r="F127" s="91">
        <v>0</v>
      </c>
      <c r="G127" s="91">
        <v>0</v>
      </c>
    </row>
    <row r="128" spans="3:7" ht="15.75" hidden="1" thickBot="1" x14ac:dyDescent="0.3">
      <c r="C128" s="211" t="s">
        <v>1267</v>
      </c>
      <c r="D128" s="95"/>
      <c r="E128" s="91"/>
      <c r="F128" s="91"/>
      <c r="G128" s="91"/>
    </row>
    <row r="129" spans="3:18" ht="15.75" hidden="1" thickBot="1" x14ac:dyDescent="0.3">
      <c r="C129" s="211" t="s">
        <v>1268</v>
      </c>
      <c r="D129" s="95"/>
      <c r="E129" s="91"/>
      <c r="F129" s="91"/>
      <c r="G129" s="91"/>
    </row>
    <row r="130" spans="3:18" ht="24.75" hidden="1" thickBot="1" x14ac:dyDescent="0.3">
      <c r="C130" s="210" t="s">
        <v>1274</v>
      </c>
      <c r="D130" s="95"/>
      <c r="E130" s="91"/>
      <c r="F130" s="91"/>
      <c r="G130" s="91"/>
    </row>
    <row r="131" spans="3:18" ht="15.75" hidden="1" thickBot="1" x14ac:dyDescent="0.3">
      <c r="C131" s="211" t="s">
        <v>1267</v>
      </c>
      <c r="D131" s="95"/>
      <c r="E131" s="91"/>
      <c r="F131" s="91"/>
      <c r="G131" s="91"/>
    </row>
    <row r="132" spans="3:18" ht="13.15" hidden="1" customHeight="1" thickBot="1" x14ac:dyDescent="0.3">
      <c r="C132" s="211" t="s">
        <v>1268</v>
      </c>
      <c r="D132" s="95"/>
      <c r="E132" s="91"/>
      <c r="F132" s="91"/>
      <c r="G132" s="91"/>
    </row>
    <row r="133" spans="3:18" ht="21.6" hidden="1" customHeight="1" thickBot="1" x14ac:dyDescent="0.3">
      <c r="C133" s="240" t="s">
        <v>1320</v>
      </c>
      <c r="D133" s="95">
        <f>D130+D127+D124+D121+D118+D115+D112</f>
        <v>0</v>
      </c>
      <c r="E133" s="95">
        <f t="shared" ref="E133:G133" si="12">E130+E127+E124+E121+E118+E115+E112</f>
        <v>0</v>
      </c>
      <c r="F133" s="95">
        <f t="shared" si="12"/>
        <v>0</v>
      </c>
      <c r="G133" s="95">
        <f t="shared" si="12"/>
        <v>0</v>
      </c>
    </row>
    <row r="134" spans="3:18" ht="18.600000000000001" hidden="1" customHeight="1" thickBot="1" x14ac:dyDescent="0.3">
      <c r="C134" s="237" t="s">
        <v>1276</v>
      </c>
      <c r="D134" s="101">
        <f>IF(D133-D104=0,0,"Error")</f>
        <v>0</v>
      </c>
      <c r="E134" s="101">
        <f>IF(E133-E104=0,0,"Error")</f>
        <v>0</v>
      </c>
      <c r="F134" s="101">
        <f>IF(F133-F104=0,0,"Error")</f>
        <v>0</v>
      </c>
      <c r="G134" s="101">
        <f>IF(G133-G104=0,0,"Error")</f>
        <v>0</v>
      </c>
    </row>
    <row r="135" spans="3:18" ht="15.75" thickBot="1" x14ac:dyDescent="0.3">
      <c r="C135" s="1642" t="s">
        <v>1277</v>
      </c>
      <c r="D135" s="1643"/>
      <c r="E135" s="1643"/>
      <c r="F135" s="1643"/>
      <c r="G135" s="1644"/>
    </row>
    <row r="136" spans="3:18" ht="15.75" thickBot="1" x14ac:dyDescent="0.3">
      <c r="C136" s="1642" t="s">
        <v>1278</v>
      </c>
      <c r="D136" s="1643"/>
      <c r="E136" s="1643"/>
      <c r="F136" s="1643"/>
      <c r="G136" s="1644"/>
    </row>
    <row r="137" spans="3:18" ht="15.75" thickBot="1" x14ac:dyDescent="0.3">
      <c r="C137" s="241" t="s">
        <v>1412</v>
      </c>
      <c r="D137" s="1660" t="s">
        <v>1330</v>
      </c>
      <c r="E137" s="1661"/>
      <c r="F137" s="1661"/>
      <c r="G137" s="1662"/>
    </row>
    <row r="138" spans="3:18" ht="30.75" customHeight="1" thickBot="1" x14ac:dyDescent="0.3">
      <c r="C138" s="103" t="s">
        <v>1256</v>
      </c>
      <c r="D138" s="103" t="s">
        <v>1413</v>
      </c>
      <c r="E138" s="104" t="s">
        <v>1280</v>
      </c>
      <c r="F138" s="1663" t="s">
        <v>1330</v>
      </c>
      <c r="G138" s="1664"/>
      <c r="N138" s="1665" t="s">
        <v>1414</v>
      </c>
      <c r="O138" s="1666"/>
      <c r="P138" s="1666"/>
      <c r="Q138" s="1666"/>
      <c r="R138" s="1667"/>
    </row>
    <row r="139" spans="3:18" ht="15.75" thickBot="1" x14ac:dyDescent="0.3">
      <c r="C139" s="242"/>
      <c r="D139" s="1674"/>
      <c r="E139" s="1675"/>
      <c r="F139" s="1676"/>
      <c r="G139" s="1677"/>
      <c r="N139" s="1668"/>
      <c r="O139" s="1669"/>
      <c r="P139" s="1669"/>
      <c r="Q139" s="1669"/>
      <c r="R139" s="1670"/>
    </row>
    <row r="140" spans="3:18" ht="49.9" customHeight="1" thickBot="1" x14ac:dyDescent="0.3">
      <c r="C140" s="208" t="s">
        <v>1258</v>
      </c>
      <c r="D140" s="1678" t="s">
        <v>1415</v>
      </c>
      <c r="E140" s="1679"/>
      <c r="F140" s="1679"/>
      <c r="G140" s="1680"/>
      <c r="N140" s="1671"/>
      <c r="O140" s="1672"/>
      <c r="P140" s="1672"/>
      <c r="Q140" s="1672"/>
      <c r="R140" s="1673"/>
    </row>
    <row r="141" spans="3:18" ht="15.75" thickBot="1" x14ac:dyDescent="0.3">
      <c r="C141" s="208" t="s">
        <v>54</v>
      </c>
      <c r="D141" s="1657" t="s">
        <v>1416</v>
      </c>
      <c r="E141" s="1658"/>
      <c r="F141" s="1658"/>
      <c r="G141" s="1659"/>
    </row>
    <row r="142" spans="3:18" ht="12.75" customHeight="1" x14ac:dyDescent="0.25">
      <c r="C142" s="1628"/>
      <c r="D142" s="76">
        <v>2023</v>
      </c>
      <c r="E142" s="76">
        <v>2024</v>
      </c>
      <c r="F142" s="76">
        <v>2025</v>
      </c>
      <c r="G142" s="76">
        <v>2026</v>
      </c>
    </row>
    <row r="143" spans="3:18" ht="9" customHeight="1" thickBot="1" x14ac:dyDescent="0.3">
      <c r="C143" s="1629"/>
      <c r="D143" s="78" t="s">
        <v>17</v>
      </c>
      <c r="E143" s="78" t="s">
        <v>18</v>
      </c>
      <c r="F143" s="78" t="s">
        <v>18</v>
      </c>
      <c r="G143" s="78" t="s">
        <v>18</v>
      </c>
    </row>
    <row r="144" spans="3:18" ht="15.75" thickBot="1" x14ac:dyDescent="0.3">
      <c r="C144" s="208" t="s">
        <v>56</v>
      </c>
      <c r="D144" s="81">
        <v>76</v>
      </c>
      <c r="E144" s="81">
        <v>76</v>
      </c>
      <c r="F144" s="81"/>
      <c r="G144" s="81"/>
    </row>
    <row r="145" spans="3:13" ht="15.75" thickBot="1" x14ac:dyDescent="0.3">
      <c r="C145" s="208" t="s">
        <v>1260</v>
      </c>
      <c r="D145" s="81">
        <f>D163</f>
        <v>2000</v>
      </c>
      <c r="E145" s="81">
        <f>E163</f>
        <v>2000</v>
      </c>
      <c r="F145" s="81">
        <f t="shared" ref="F145:G145" si="13">F163</f>
        <v>2000</v>
      </c>
      <c r="G145" s="81">
        <f t="shared" si="13"/>
        <v>2000</v>
      </c>
    </row>
    <row r="146" spans="3:13" ht="15.75" thickBot="1" x14ac:dyDescent="0.3">
      <c r="C146" s="208" t="s">
        <v>1261</v>
      </c>
      <c r="D146" s="81">
        <f>D145/D144</f>
        <v>26.315789473684209</v>
      </c>
      <c r="E146" s="81">
        <f t="shared" ref="E146:G146" si="14">E145/E144</f>
        <v>26.315789473684209</v>
      </c>
      <c r="F146" s="81" t="e">
        <f t="shared" si="14"/>
        <v>#DIV/0!</v>
      </c>
      <c r="G146" s="81" t="e">
        <f t="shared" si="14"/>
        <v>#DIV/0!</v>
      </c>
    </row>
    <row r="147" spans="3:13" ht="15.75" thickBot="1" x14ac:dyDescent="0.3">
      <c r="C147" s="208" t="s">
        <v>1262</v>
      </c>
      <c r="D147" s="83" t="s">
        <v>1263</v>
      </c>
      <c r="E147" s="84">
        <f>E144/D144-1</f>
        <v>0</v>
      </c>
      <c r="F147" s="84">
        <f t="shared" ref="F147:G149" si="15">F144/E144-1</f>
        <v>-1</v>
      </c>
      <c r="G147" s="84" t="e">
        <f t="shared" si="15"/>
        <v>#DIV/0!</v>
      </c>
      <c r="I147" s="182"/>
      <c r="J147" s="182"/>
      <c r="K147" s="182"/>
      <c r="L147" s="182"/>
      <c r="M147" s="182"/>
    </row>
    <row r="148" spans="3:13" ht="15.75" thickBot="1" x14ac:dyDescent="0.3">
      <c r="C148" s="208" t="s">
        <v>1264</v>
      </c>
      <c r="D148" s="83" t="s">
        <v>1263</v>
      </c>
      <c r="E148" s="84">
        <f>E145/D145-1</f>
        <v>0</v>
      </c>
      <c r="F148" s="84">
        <f t="shared" si="15"/>
        <v>0</v>
      </c>
      <c r="G148" s="84">
        <f t="shared" si="15"/>
        <v>0</v>
      </c>
    </row>
    <row r="149" spans="3:13" ht="15.75" thickBot="1" x14ac:dyDescent="0.3">
      <c r="C149" s="208" t="s">
        <v>77</v>
      </c>
      <c r="D149" s="83" t="s">
        <v>1263</v>
      </c>
      <c r="E149" s="84">
        <f>E146/D146-1</f>
        <v>0</v>
      </c>
      <c r="F149" s="84" t="e">
        <f t="shared" si="15"/>
        <v>#DIV/0!</v>
      </c>
      <c r="G149" s="84" t="e">
        <f t="shared" si="15"/>
        <v>#DIV/0!</v>
      </c>
    </row>
    <row r="150" spans="3:13" ht="15.75" thickBot="1" x14ac:dyDescent="0.3">
      <c r="C150" s="1654" t="s">
        <v>1283</v>
      </c>
      <c r="D150" s="1655"/>
      <c r="E150" s="1655"/>
      <c r="F150" s="1655"/>
      <c r="G150" s="1656"/>
    </row>
    <row r="151" spans="3:13" ht="12.75" customHeight="1" x14ac:dyDescent="0.25">
      <c r="C151" s="1628"/>
      <c r="D151" s="76">
        <v>2023</v>
      </c>
      <c r="E151" s="76">
        <v>2024</v>
      </c>
      <c r="F151" s="76">
        <v>2025</v>
      </c>
      <c r="G151" s="76">
        <v>2025</v>
      </c>
    </row>
    <row r="152" spans="3:13" ht="9" customHeight="1" thickBot="1" x14ac:dyDescent="0.3">
      <c r="C152" s="1629"/>
      <c r="D152" s="78" t="s">
        <v>17</v>
      </c>
      <c r="E152" s="78" t="s">
        <v>18</v>
      </c>
      <c r="F152" s="78" t="s">
        <v>18</v>
      </c>
      <c r="G152" s="78" t="s">
        <v>18</v>
      </c>
    </row>
    <row r="153" spans="3:13" ht="15.75" thickBot="1" x14ac:dyDescent="0.3">
      <c r="C153" s="210" t="s">
        <v>1284</v>
      </c>
      <c r="D153" s="91">
        <f>D154+D155+D156+D157</f>
        <v>0</v>
      </c>
      <c r="E153" s="91">
        <f t="shared" ref="E153:G153" si="16">E154+E155+E156+E157</f>
        <v>0</v>
      </c>
      <c r="F153" s="91">
        <f t="shared" si="16"/>
        <v>0</v>
      </c>
      <c r="G153" s="91">
        <f t="shared" si="16"/>
        <v>0</v>
      </c>
    </row>
    <row r="154" spans="3:13" ht="15.75" thickBot="1" x14ac:dyDescent="0.3">
      <c r="C154" s="211" t="s">
        <v>1267</v>
      </c>
      <c r="D154" s="91"/>
      <c r="E154" s="91"/>
      <c r="F154" s="91"/>
      <c r="G154" s="91"/>
    </row>
    <row r="155" spans="3:13" ht="15.75" thickBot="1" x14ac:dyDescent="0.3">
      <c r="C155" s="211" t="s">
        <v>1285</v>
      </c>
      <c r="D155" s="91"/>
      <c r="E155" s="91"/>
      <c r="F155" s="91"/>
      <c r="G155" s="91"/>
    </row>
    <row r="156" spans="3:13" ht="15.75" thickBot="1" x14ac:dyDescent="0.3">
      <c r="C156" s="211" t="s">
        <v>1286</v>
      </c>
      <c r="D156" s="91"/>
      <c r="E156" s="91"/>
      <c r="F156" s="91"/>
      <c r="G156" s="91"/>
    </row>
    <row r="157" spans="3:13" ht="15.75" thickBot="1" x14ac:dyDescent="0.3">
      <c r="C157" s="211" t="s">
        <v>1287</v>
      </c>
      <c r="D157" s="91"/>
      <c r="E157" s="91"/>
      <c r="F157" s="91"/>
      <c r="G157" s="91"/>
    </row>
    <row r="158" spans="3:13" ht="15.75" thickBot="1" x14ac:dyDescent="0.3">
      <c r="C158" s="210" t="s">
        <v>1288</v>
      </c>
      <c r="D158" s="95">
        <f>D159+D160+D161+D162</f>
        <v>2000</v>
      </c>
      <c r="E158" s="95">
        <f t="shared" ref="E158:G158" si="17">E159+E160+E161+E162</f>
        <v>2000</v>
      </c>
      <c r="F158" s="95">
        <f t="shared" si="17"/>
        <v>2000</v>
      </c>
      <c r="G158" s="95">
        <f t="shared" si="17"/>
        <v>2000</v>
      </c>
    </row>
    <row r="159" spans="3:13" ht="15.75" thickBot="1" x14ac:dyDescent="0.3">
      <c r="C159" s="211" t="s">
        <v>1267</v>
      </c>
      <c r="D159" s="95">
        <v>2000</v>
      </c>
      <c r="E159" s="91">
        <v>2000</v>
      </c>
      <c r="F159" s="91">
        <v>2000</v>
      </c>
      <c r="G159" s="91">
        <v>2000</v>
      </c>
    </row>
    <row r="160" spans="3:13" ht="15.75" thickBot="1" x14ac:dyDescent="0.3">
      <c r="C160" s="211" t="s">
        <v>1285</v>
      </c>
      <c r="D160" s="95"/>
      <c r="E160" s="91"/>
      <c r="F160" s="91"/>
      <c r="G160" s="91"/>
    </row>
    <row r="161" spans="3:7" ht="15.75" thickBot="1" x14ac:dyDescent="0.3">
      <c r="C161" s="211" t="s">
        <v>1286</v>
      </c>
      <c r="D161" s="95"/>
      <c r="E161" s="91"/>
      <c r="F161" s="91"/>
      <c r="G161" s="91"/>
    </row>
    <row r="162" spans="3:7" ht="15.75" thickBot="1" x14ac:dyDescent="0.3">
      <c r="C162" s="211" t="s">
        <v>1287</v>
      </c>
      <c r="D162" s="95"/>
      <c r="E162" s="91"/>
      <c r="F162" s="91"/>
      <c r="G162" s="91"/>
    </row>
    <row r="163" spans="3:7" ht="15.75" thickBot="1" x14ac:dyDescent="0.3">
      <c r="C163" s="243" t="s">
        <v>1275</v>
      </c>
      <c r="D163" s="95">
        <f>D153+D158</f>
        <v>2000</v>
      </c>
      <c r="E163" s="95">
        <f t="shared" ref="E163:G163" si="18">E153+E158</f>
        <v>2000</v>
      </c>
      <c r="F163" s="95">
        <f t="shared" si="18"/>
        <v>2000</v>
      </c>
      <c r="G163" s="95">
        <f t="shared" si="18"/>
        <v>2000</v>
      </c>
    </row>
    <row r="164" spans="3:7" ht="31.15" hidden="1" customHeight="1" thickBot="1" x14ac:dyDescent="0.3">
      <c r="C164" s="103" t="s">
        <v>1289</v>
      </c>
      <c r="D164" s="103" t="s">
        <v>1417</v>
      </c>
      <c r="E164" s="104" t="s">
        <v>1280</v>
      </c>
      <c r="F164" s="1676"/>
      <c r="G164" s="1677"/>
    </row>
    <row r="165" spans="3:7" ht="17.25" hidden="1" customHeight="1" thickBot="1" x14ac:dyDescent="0.3">
      <c r="C165" s="208" t="s">
        <v>1258</v>
      </c>
      <c r="D165" s="1636" t="s">
        <v>1418</v>
      </c>
      <c r="E165" s="1637"/>
      <c r="F165" s="1637"/>
      <c r="G165" s="1638"/>
    </row>
    <row r="166" spans="3:7" ht="15" hidden="1" customHeight="1" thickBot="1" x14ac:dyDescent="0.3">
      <c r="C166" s="208" t="s">
        <v>54</v>
      </c>
      <c r="D166" s="1657" t="s">
        <v>316</v>
      </c>
      <c r="E166" s="1658"/>
      <c r="F166" s="1658"/>
      <c r="G166" s="1659"/>
    </row>
    <row r="167" spans="3:7" ht="12.75" hidden="1" customHeight="1" x14ac:dyDescent="0.25">
      <c r="C167" s="1628"/>
      <c r="D167" s="76">
        <v>2020</v>
      </c>
      <c r="E167" s="76">
        <v>2021</v>
      </c>
      <c r="F167" s="76">
        <v>2022</v>
      </c>
      <c r="G167" s="76">
        <v>2023</v>
      </c>
    </row>
    <row r="168" spans="3:7" ht="9" hidden="1" customHeight="1" thickBot="1" x14ac:dyDescent="0.3">
      <c r="C168" s="1629"/>
      <c r="D168" s="78" t="s">
        <v>17</v>
      </c>
      <c r="E168" s="78" t="s">
        <v>18</v>
      </c>
      <c r="F168" s="78" t="s">
        <v>18</v>
      </c>
      <c r="G168" s="78" t="s">
        <v>18</v>
      </c>
    </row>
    <row r="169" spans="3:7" ht="15" hidden="1" customHeight="1" thickBot="1" x14ac:dyDescent="0.3">
      <c r="C169" s="208" t="s">
        <v>56</v>
      </c>
      <c r="D169" s="208"/>
      <c r="E169" s="83">
        <v>0</v>
      </c>
      <c r="F169" s="208"/>
      <c r="G169" s="208"/>
    </row>
    <row r="170" spans="3:7" ht="15" hidden="1" customHeight="1" thickBot="1" x14ac:dyDescent="0.3">
      <c r="C170" s="208" t="s">
        <v>1260</v>
      </c>
      <c r="D170" s="81"/>
      <c r="E170" s="81">
        <f>E188</f>
        <v>0</v>
      </c>
      <c r="F170" s="81"/>
      <c r="G170" s="81"/>
    </row>
    <row r="171" spans="3:7" ht="15" hidden="1" customHeight="1" thickBot="1" x14ac:dyDescent="0.3">
      <c r="C171" s="208" t="s">
        <v>1261</v>
      </c>
      <c r="D171" s="81" t="e">
        <f>D170/D169</f>
        <v>#DIV/0!</v>
      </c>
      <c r="E171" s="81" t="e">
        <f t="shared" ref="E171:G171" si="19">E170/E169</f>
        <v>#DIV/0!</v>
      </c>
      <c r="F171" s="81" t="e">
        <f t="shared" si="19"/>
        <v>#DIV/0!</v>
      </c>
      <c r="G171" s="81" t="e">
        <f t="shared" si="19"/>
        <v>#DIV/0!</v>
      </c>
    </row>
    <row r="172" spans="3:7" ht="15" hidden="1" customHeight="1" thickBot="1" x14ac:dyDescent="0.3">
      <c r="C172" s="208" t="s">
        <v>1262</v>
      </c>
      <c r="D172" s="83" t="s">
        <v>1263</v>
      </c>
      <c r="E172" s="84" t="e">
        <f>E169/D169-1</f>
        <v>#DIV/0!</v>
      </c>
      <c r="F172" s="84" t="e">
        <f t="shared" ref="F172:G174" si="20">F169/E169-1</f>
        <v>#DIV/0!</v>
      </c>
      <c r="G172" s="84" t="e">
        <f t="shared" si="20"/>
        <v>#DIV/0!</v>
      </c>
    </row>
    <row r="173" spans="3:7" ht="15" hidden="1" customHeight="1" thickBot="1" x14ac:dyDescent="0.3">
      <c r="C173" s="208" t="s">
        <v>1264</v>
      </c>
      <c r="D173" s="83" t="s">
        <v>1263</v>
      </c>
      <c r="E173" s="84" t="e">
        <f>E170/D170-1</f>
        <v>#DIV/0!</v>
      </c>
      <c r="F173" s="84" t="e">
        <f t="shared" si="20"/>
        <v>#DIV/0!</v>
      </c>
      <c r="G173" s="84" t="e">
        <f t="shared" si="20"/>
        <v>#DIV/0!</v>
      </c>
    </row>
    <row r="174" spans="3:7" ht="15" hidden="1" customHeight="1" thickBot="1" x14ac:dyDescent="0.3">
      <c r="C174" s="208" t="s">
        <v>77</v>
      </c>
      <c r="D174" s="83" t="s">
        <v>1263</v>
      </c>
      <c r="E174" s="84" t="e">
        <f>E171/D171-1</f>
        <v>#DIV/0!</v>
      </c>
      <c r="F174" s="84" t="e">
        <f t="shared" si="20"/>
        <v>#DIV/0!</v>
      </c>
      <c r="G174" s="84" t="e">
        <f t="shared" si="20"/>
        <v>#DIV/0!</v>
      </c>
    </row>
    <row r="175" spans="3:7" ht="15" hidden="1" customHeight="1" thickBot="1" x14ac:dyDescent="0.3">
      <c r="C175" s="1654" t="s">
        <v>1293</v>
      </c>
      <c r="D175" s="1655"/>
      <c r="E175" s="1655"/>
      <c r="F175" s="1655"/>
      <c r="G175" s="1656"/>
    </row>
    <row r="176" spans="3:7" ht="12.75" hidden="1" customHeight="1" x14ac:dyDescent="0.25">
      <c r="C176" s="1628"/>
      <c r="D176" s="76">
        <v>2020</v>
      </c>
      <c r="E176" s="76">
        <v>2021</v>
      </c>
      <c r="F176" s="76">
        <v>2022</v>
      </c>
      <c r="G176" s="76">
        <v>2023</v>
      </c>
    </row>
    <row r="177" spans="3:7" ht="9" hidden="1" customHeight="1" thickBot="1" x14ac:dyDescent="0.3">
      <c r="C177" s="1629"/>
      <c r="D177" s="78" t="s">
        <v>17</v>
      </c>
      <c r="E177" s="78" t="s">
        <v>18</v>
      </c>
      <c r="F177" s="78" t="s">
        <v>18</v>
      </c>
      <c r="G177" s="78" t="s">
        <v>18</v>
      </c>
    </row>
    <row r="178" spans="3:7" ht="15" hidden="1" customHeight="1" thickBot="1" x14ac:dyDescent="0.3">
      <c r="C178" s="210" t="s">
        <v>1284</v>
      </c>
      <c r="D178" s="91">
        <f>D179+D180+D181+D182</f>
        <v>0</v>
      </c>
      <c r="E178" s="91">
        <f t="shared" ref="E178:G178" si="21">E179+E180+E181+E182</f>
        <v>0</v>
      </c>
      <c r="F178" s="91">
        <f t="shared" si="21"/>
        <v>0</v>
      </c>
      <c r="G178" s="91">
        <f t="shared" si="21"/>
        <v>0</v>
      </c>
    </row>
    <row r="179" spans="3:7" ht="15" hidden="1" customHeight="1" thickBot="1" x14ac:dyDescent="0.3">
      <c r="C179" s="211" t="s">
        <v>1267</v>
      </c>
      <c r="D179" s="91"/>
      <c r="E179" s="91"/>
      <c r="F179" s="91"/>
      <c r="G179" s="91"/>
    </row>
    <row r="180" spans="3:7" ht="15" hidden="1" customHeight="1" thickBot="1" x14ac:dyDescent="0.3">
      <c r="C180" s="211" t="s">
        <v>1285</v>
      </c>
      <c r="D180" s="91"/>
      <c r="E180" s="91"/>
      <c r="F180" s="91"/>
      <c r="G180" s="91"/>
    </row>
    <row r="181" spans="3:7" ht="15" hidden="1" customHeight="1" thickBot="1" x14ac:dyDescent="0.3">
      <c r="C181" s="211" t="s">
        <v>1286</v>
      </c>
      <c r="D181" s="91"/>
      <c r="E181" s="91"/>
      <c r="F181" s="91"/>
      <c r="G181" s="91"/>
    </row>
    <row r="182" spans="3:7" ht="15" hidden="1" customHeight="1" thickBot="1" x14ac:dyDescent="0.3">
      <c r="C182" s="211" t="s">
        <v>1287</v>
      </c>
      <c r="D182" s="91"/>
      <c r="E182" s="91"/>
      <c r="F182" s="91"/>
      <c r="G182" s="91"/>
    </row>
    <row r="183" spans="3:7" ht="15" hidden="1" customHeight="1" thickBot="1" x14ac:dyDescent="0.3">
      <c r="C183" s="210" t="s">
        <v>1288</v>
      </c>
      <c r="D183" s="95">
        <f>D184+D185+D186+D187</f>
        <v>0</v>
      </c>
      <c r="E183" s="95">
        <f t="shared" ref="E183:G183" si="22">E184+E185+E186+E187</f>
        <v>0</v>
      </c>
      <c r="F183" s="95">
        <f t="shared" si="22"/>
        <v>0</v>
      </c>
      <c r="G183" s="95">
        <f t="shared" si="22"/>
        <v>0</v>
      </c>
    </row>
    <row r="184" spans="3:7" ht="15" hidden="1" customHeight="1" thickBot="1" x14ac:dyDescent="0.3">
      <c r="C184" s="211" t="s">
        <v>1267</v>
      </c>
      <c r="D184" s="95"/>
      <c r="E184" s="96">
        <v>0</v>
      </c>
      <c r="F184" s="91"/>
      <c r="G184" s="91"/>
    </row>
    <row r="185" spans="3:7" ht="15" hidden="1" customHeight="1" thickBot="1" x14ac:dyDescent="0.3">
      <c r="C185" s="211" t="s">
        <v>1285</v>
      </c>
      <c r="D185" s="95"/>
      <c r="E185" s="91"/>
      <c r="F185" s="91"/>
      <c r="G185" s="91"/>
    </row>
    <row r="186" spans="3:7" ht="15" hidden="1" customHeight="1" thickBot="1" x14ac:dyDescent="0.3">
      <c r="C186" s="211" t="s">
        <v>1286</v>
      </c>
      <c r="D186" s="95"/>
      <c r="E186" s="91"/>
      <c r="F186" s="91"/>
      <c r="G186" s="91"/>
    </row>
    <row r="187" spans="3:7" ht="15" hidden="1" customHeight="1" thickBot="1" x14ac:dyDescent="0.3">
      <c r="C187" s="211" t="s">
        <v>1287</v>
      </c>
      <c r="D187" s="95"/>
      <c r="E187" s="91"/>
      <c r="F187" s="91"/>
      <c r="G187" s="91"/>
    </row>
    <row r="188" spans="3:7" ht="15" hidden="1" customHeight="1" thickBot="1" x14ac:dyDescent="0.3">
      <c r="C188" s="243" t="s">
        <v>1294</v>
      </c>
      <c r="D188" s="95">
        <f>D178+D183</f>
        <v>0</v>
      </c>
      <c r="E188" s="95">
        <f t="shared" ref="E188:G188" si="23">E178+E183</f>
        <v>0</v>
      </c>
      <c r="F188" s="95">
        <f t="shared" si="23"/>
        <v>0</v>
      </c>
      <c r="G188" s="95">
        <f t="shared" si="23"/>
        <v>0</v>
      </c>
    </row>
    <row r="189" spans="3:7" ht="31.15" hidden="1" customHeight="1" thickBot="1" x14ac:dyDescent="0.3">
      <c r="C189" s="103" t="s">
        <v>1419</v>
      </c>
      <c r="D189" s="244"/>
      <c r="E189" s="245" t="s">
        <v>1280</v>
      </c>
      <c r="F189" s="246"/>
      <c r="G189" s="247"/>
    </row>
    <row r="190" spans="3:7" ht="17.25" hidden="1" customHeight="1" thickBot="1" x14ac:dyDescent="0.3">
      <c r="C190" s="208" t="s">
        <v>1258</v>
      </c>
      <c r="D190" s="1636"/>
      <c r="E190" s="1637"/>
      <c r="F190" s="1637"/>
      <c r="G190" s="1638"/>
    </row>
    <row r="191" spans="3:7" ht="15" hidden="1" customHeight="1" thickBot="1" x14ac:dyDescent="0.3">
      <c r="C191" s="208" t="s">
        <v>54</v>
      </c>
      <c r="D191" s="1657"/>
      <c r="E191" s="1658"/>
      <c r="F191" s="1658"/>
      <c r="G191" s="1659"/>
    </row>
    <row r="192" spans="3:7" ht="12.75" hidden="1" customHeight="1" x14ac:dyDescent="0.25">
      <c r="C192" s="1628"/>
      <c r="D192" s="76">
        <v>2018</v>
      </c>
      <c r="E192" s="76">
        <v>2019</v>
      </c>
      <c r="F192" s="76">
        <v>2020</v>
      </c>
      <c r="G192" s="76">
        <v>2021</v>
      </c>
    </row>
    <row r="193" spans="3:7" ht="9" hidden="1" customHeight="1" thickBot="1" x14ac:dyDescent="0.3">
      <c r="C193" s="1629"/>
      <c r="D193" s="78" t="s">
        <v>17</v>
      </c>
      <c r="E193" s="78" t="s">
        <v>18</v>
      </c>
      <c r="F193" s="78" t="s">
        <v>18</v>
      </c>
      <c r="G193" s="78" t="s">
        <v>18</v>
      </c>
    </row>
    <row r="194" spans="3:7" ht="15" hidden="1" customHeight="1" thickBot="1" x14ac:dyDescent="0.3">
      <c r="C194" s="208" t="s">
        <v>56</v>
      </c>
      <c r="D194" s="208"/>
      <c r="E194" s="208"/>
      <c r="F194" s="208"/>
      <c r="G194" s="208"/>
    </row>
    <row r="195" spans="3:7" ht="15" hidden="1" customHeight="1" thickBot="1" x14ac:dyDescent="0.3">
      <c r="C195" s="208" t="s">
        <v>1260</v>
      </c>
      <c r="D195" s="81">
        <f>D213</f>
        <v>0</v>
      </c>
      <c r="E195" s="81">
        <f t="shared" ref="E195:G195" si="24">E213</f>
        <v>0</v>
      </c>
      <c r="F195" s="81">
        <f t="shared" si="24"/>
        <v>0</v>
      </c>
      <c r="G195" s="81">
        <f t="shared" si="24"/>
        <v>0</v>
      </c>
    </row>
    <row r="196" spans="3:7" ht="15" hidden="1" customHeight="1" thickBot="1" x14ac:dyDescent="0.3">
      <c r="C196" s="208" t="s">
        <v>1261</v>
      </c>
      <c r="D196" s="81" t="e">
        <f>D195/D194</f>
        <v>#DIV/0!</v>
      </c>
      <c r="E196" s="81" t="e">
        <f t="shared" ref="E196:G196" si="25">E195/E194</f>
        <v>#DIV/0!</v>
      </c>
      <c r="F196" s="81" t="e">
        <f t="shared" si="25"/>
        <v>#DIV/0!</v>
      </c>
      <c r="G196" s="81" t="e">
        <f t="shared" si="25"/>
        <v>#DIV/0!</v>
      </c>
    </row>
    <row r="197" spans="3:7" ht="15" hidden="1" customHeight="1" thickBot="1" x14ac:dyDescent="0.3">
      <c r="C197" s="208" t="s">
        <v>1262</v>
      </c>
      <c r="D197" s="83" t="s">
        <v>1263</v>
      </c>
      <c r="E197" s="84" t="e">
        <f>E194/D194-1</f>
        <v>#DIV/0!</v>
      </c>
      <c r="F197" s="84" t="e">
        <f t="shared" ref="F197:G199" si="26">F194/E194-1</f>
        <v>#DIV/0!</v>
      </c>
      <c r="G197" s="84" t="e">
        <f t="shared" si="26"/>
        <v>#DIV/0!</v>
      </c>
    </row>
    <row r="198" spans="3:7" ht="15" hidden="1" customHeight="1" thickBot="1" x14ac:dyDescent="0.3">
      <c r="C198" s="208" t="s">
        <v>1264</v>
      </c>
      <c r="D198" s="83" t="s">
        <v>1263</v>
      </c>
      <c r="E198" s="84" t="e">
        <f>E195/D195-1</f>
        <v>#DIV/0!</v>
      </c>
      <c r="F198" s="84" t="e">
        <f t="shared" si="26"/>
        <v>#DIV/0!</v>
      </c>
      <c r="G198" s="84" t="e">
        <f t="shared" si="26"/>
        <v>#DIV/0!</v>
      </c>
    </row>
    <row r="199" spans="3:7" ht="15" hidden="1" customHeight="1" thickBot="1" x14ac:dyDescent="0.3">
      <c r="C199" s="208" t="s">
        <v>77</v>
      </c>
      <c r="D199" s="83" t="s">
        <v>1263</v>
      </c>
      <c r="E199" s="84" t="e">
        <f>E196/D196-1</f>
        <v>#DIV/0!</v>
      </c>
      <c r="F199" s="84" t="e">
        <f t="shared" si="26"/>
        <v>#DIV/0!</v>
      </c>
      <c r="G199" s="84" t="e">
        <f t="shared" si="26"/>
        <v>#DIV/0!</v>
      </c>
    </row>
    <row r="200" spans="3:7" ht="15" hidden="1" customHeight="1" thickBot="1" x14ac:dyDescent="0.3">
      <c r="C200" s="1654" t="s">
        <v>1420</v>
      </c>
      <c r="D200" s="1655"/>
      <c r="E200" s="1655"/>
      <c r="F200" s="1655"/>
      <c r="G200" s="1656"/>
    </row>
    <row r="201" spans="3:7" ht="12.75" hidden="1" customHeight="1" x14ac:dyDescent="0.25">
      <c r="C201" s="1628"/>
      <c r="D201" s="76">
        <v>2018</v>
      </c>
      <c r="E201" s="76">
        <v>2019</v>
      </c>
      <c r="F201" s="76">
        <v>2020</v>
      </c>
      <c r="G201" s="76">
        <v>2021</v>
      </c>
    </row>
    <row r="202" spans="3:7" ht="9" hidden="1" customHeight="1" thickBot="1" x14ac:dyDescent="0.3">
      <c r="C202" s="1629"/>
      <c r="D202" s="78" t="s">
        <v>17</v>
      </c>
      <c r="E202" s="78" t="s">
        <v>18</v>
      </c>
      <c r="F202" s="78" t="s">
        <v>18</v>
      </c>
      <c r="G202" s="78" t="s">
        <v>18</v>
      </c>
    </row>
    <row r="203" spans="3:7" ht="15" hidden="1" customHeight="1" thickBot="1" x14ac:dyDescent="0.3">
      <c r="C203" s="210" t="s">
        <v>1284</v>
      </c>
      <c r="D203" s="91">
        <f>D204+D205+D206+D207</f>
        <v>0</v>
      </c>
      <c r="E203" s="91">
        <f t="shared" ref="E203:G203" si="27">E204+E205+E206+E207</f>
        <v>0</v>
      </c>
      <c r="F203" s="91">
        <f t="shared" si="27"/>
        <v>0</v>
      </c>
      <c r="G203" s="91">
        <f t="shared" si="27"/>
        <v>0</v>
      </c>
    </row>
    <row r="204" spans="3:7" ht="15" hidden="1" customHeight="1" thickBot="1" x14ac:dyDescent="0.3">
      <c r="C204" s="211" t="s">
        <v>1267</v>
      </c>
      <c r="D204" s="91"/>
      <c r="E204" s="91"/>
      <c r="F204" s="91"/>
      <c r="G204" s="91"/>
    </row>
    <row r="205" spans="3:7" ht="15" hidden="1" customHeight="1" thickBot="1" x14ac:dyDescent="0.3">
      <c r="C205" s="211" t="s">
        <v>1285</v>
      </c>
      <c r="D205" s="91"/>
      <c r="E205" s="91"/>
      <c r="F205" s="91"/>
      <c r="G205" s="91"/>
    </row>
    <row r="206" spans="3:7" ht="15" hidden="1" customHeight="1" thickBot="1" x14ac:dyDescent="0.3">
      <c r="C206" s="211" t="s">
        <v>1286</v>
      </c>
      <c r="D206" s="91"/>
      <c r="E206" s="91"/>
      <c r="F206" s="91"/>
      <c r="G206" s="91"/>
    </row>
    <row r="207" spans="3:7" ht="15" hidden="1" customHeight="1" thickBot="1" x14ac:dyDescent="0.3">
      <c r="C207" s="211" t="s">
        <v>1287</v>
      </c>
      <c r="D207" s="91"/>
      <c r="E207" s="91"/>
      <c r="F207" s="91"/>
      <c r="G207" s="91"/>
    </row>
    <row r="208" spans="3:7" ht="15" hidden="1" customHeight="1" thickBot="1" x14ac:dyDescent="0.3">
      <c r="C208" s="210" t="s">
        <v>1288</v>
      </c>
      <c r="D208" s="95">
        <f>D209+D210+D211+D212</f>
        <v>0</v>
      </c>
      <c r="E208" s="95">
        <f t="shared" ref="E208:G208" si="28">E209+E210+E211+E212</f>
        <v>0</v>
      </c>
      <c r="F208" s="95">
        <f t="shared" si="28"/>
        <v>0</v>
      </c>
      <c r="G208" s="95">
        <f t="shared" si="28"/>
        <v>0</v>
      </c>
    </row>
    <row r="209" spans="3:7" ht="15" hidden="1" customHeight="1" thickBot="1" x14ac:dyDescent="0.3">
      <c r="C209" s="211" t="s">
        <v>1267</v>
      </c>
      <c r="D209" s="95"/>
      <c r="E209" s="91"/>
      <c r="F209" s="91"/>
      <c r="G209" s="91"/>
    </row>
    <row r="210" spans="3:7" ht="15" hidden="1" customHeight="1" thickBot="1" x14ac:dyDescent="0.3">
      <c r="C210" s="211" t="s">
        <v>1285</v>
      </c>
      <c r="D210" s="95"/>
      <c r="E210" s="91"/>
      <c r="F210" s="91"/>
      <c r="G210" s="91"/>
    </row>
    <row r="211" spans="3:7" ht="15" hidden="1" customHeight="1" thickBot="1" x14ac:dyDescent="0.3">
      <c r="C211" s="211" t="s">
        <v>1286</v>
      </c>
      <c r="D211" s="95"/>
      <c r="E211" s="91"/>
      <c r="F211" s="91"/>
      <c r="G211" s="91"/>
    </row>
    <row r="212" spans="3:7" ht="15" hidden="1" customHeight="1" thickBot="1" x14ac:dyDescent="0.3">
      <c r="C212" s="211" t="s">
        <v>1287</v>
      </c>
      <c r="D212" s="95"/>
      <c r="E212" s="91"/>
      <c r="F212" s="91"/>
      <c r="G212" s="91"/>
    </row>
    <row r="213" spans="3:7" ht="15" hidden="1" customHeight="1" thickBot="1" x14ac:dyDescent="0.3">
      <c r="C213" s="236" t="s">
        <v>1421</v>
      </c>
      <c r="D213" s="95">
        <f>D203+D208</f>
        <v>0</v>
      </c>
      <c r="E213" s="95">
        <f t="shared" ref="E213:G213" si="29">E203+E208</f>
        <v>0</v>
      </c>
      <c r="F213" s="95">
        <f t="shared" si="29"/>
        <v>0</v>
      </c>
      <c r="G213" s="95">
        <f t="shared" si="29"/>
        <v>0</v>
      </c>
    </row>
    <row r="214" spans="3:7" ht="25.5" hidden="1" customHeight="1" thickBot="1" x14ac:dyDescent="0.3">
      <c r="C214" s="248" t="s">
        <v>1364</v>
      </c>
      <c r="D214" s="1674"/>
      <c r="E214" s="1676"/>
      <c r="F214" s="1676"/>
      <c r="G214" s="1677"/>
    </row>
    <row r="215" spans="3:7" ht="31.15" hidden="1" customHeight="1" thickBot="1" x14ac:dyDescent="0.3">
      <c r="C215" s="103" t="s">
        <v>1422</v>
      </c>
      <c r="D215" s="244"/>
      <c r="E215" s="245" t="s">
        <v>1280</v>
      </c>
      <c r="F215" s="246"/>
      <c r="G215" s="247"/>
    </row>
    <row r="216" spans="3:7" ht="17.25" hidden="1" customHeight="1" thickBot="1" x14ac:dyDescent="0.3">
      <c r="C216" s="208" t="s">
        <v>1258</v>
      </c>
      <c r="D216" s="1636"/>
      <c r="E216" s="1637"/>
      <c r="F216" s="1637"/>
      <c r="G216" s="1638"/>
    </row>
    <row r="217" spans="3:7" ht="15" hidden="1" customHeight="1" thickBot="1" x14ac:dyDescent="0.3">
      <c r="C217" s="208" t="s">
        <v>54</v>
      </c>
      <c r="D217" s="1684"/>
      <c r="E217" s="1658"/>
      <c r="F217" s="1658"/>
      <c r="G217" s="1659"/>
    </row>
    <row r="218" spans="3:7" ht="12.75" hidden="1" customHeight="1" x14ac:dyDescent="0.25">
      <c r="C218" s="1628"/>
      <c r="D218" s="76">
        <v>2020</v>
      </c>
      <c r="E218" s="76">
        <v>2021</v>
      </c>
      <c r="F218" s="76">
        <v>2022</v>
      </c>
      <c r="G218" s="76">
        <v>2023</v>
      </c>
    </row>
    <row r="219" spans="3:7" ht="9" hidden="1" customHeight="1" thickBot="1" x14ac:dyDescent="0.3">
      <c r="C219" s="1629"/>
      <c r="D219" s="78" t="s">
        <v>17</v>
      </c>
      <c r="E219" s="78" t="s">
        <v>18</v>
      </c>
      <c r="F219" s="78" t="s">
        <v>18</v>
      </c>
      <c r="G219" s="78" t="s">
        <v>18</v>
      </c>
    </row>
    <row r="220" spans="3:7" ht="15" hidden="1" customHeight="1" thickBot="1" x14ac:dyDescent="0.3">
      <c r="C220" s="208" t="s">
        <v>56</v>
      </c>
      <c r="D220" s="208">
        <v>0</v>
      </c>
      <c r="E220" s="83">
        <v>0</v>
      </c>
      <c r="F220" s="83">
        <v>0</v>
      </c>
      <c r="G220" s="83">
        <v>0</v>
      </c>
    </row>
    <row r="221" spans="3:7" ht="15" hidden="1" customHeight="1" thickBot="1" x14ac:dyDescent="0.3">
      <c r="C221" s="208" t="s">
        <v>1260</v>
      </c>
      <c r="D221" s="81">
        <f>D239</f>
        <v>0</v>
      </c>
      <c r="E221" s="81">
        <f t="shared" ref="E221:G221" si="30">E239</f>
        <v>0</v>
      </c>
      <c r="F221" s="81">
        <f t="shared" si="30"/>
        <v>0</v>
      </c>
      <c r="G221" s="81">
        <f t="shared" si="30"/>
        <v>0</v>
      </c>
    </row>
    <row r="222" spans="3:7" ht="15" hidden="1" customHeight="1" thickBot="1" x14ac:dyDescent="0.3">
      <c r="C222" s="208" t="s">
        <v>1261</v>
      </c>
      <c r="D222" s="81" t="e">
        <f>D221/D220</f>
        <v>#DIV/0!</v>
      </c>
      <c r="E222" s="81" t="e">
        <f t="shared" ref="E222:G222" si="31">E221/E220</f>
        <v>#DIV/0!</v>
      </c>
      <c r="F222" s="81" t="e">
        <f t="shared" si="31"/>
        <v>#DIV/0!</v>
      </c>
      <c r="G222" s="81" t="e">
        <f t="shared" si="31"/>
        <v>#DIV/0!</v>
      </c>
    </row>
    <row r="223" spans="3:7" ht="15" hidden="1" customHeight="1" thickBot="1" x14ac:dyDescent="0.3">
      <c r="C223" s="208" t="s">
        <v>1262</v>
      </c>
      <c r="D223" s="83" t="s">
        <v>1263</v>
      </c>
      <c r="E223" s="84" t="e">
        <f>E220/D220-1</f>
        <v>#DIV/0!</v>
      </c>
      <c r="F223" s="84" t="e">
        <f t="shared" ref="F223:G225" si="32">F220/E220-1</f>
        <v>#DIV/0!</v>
      </c>
      <c r="G223" s="84" t="e">
        <f t="shared" si="32"/>
        <v>#DIV/0!</v>
      </c>
    </row>
    <row r="224" spans="3:7" ht="15" hidden="1" customHeight="1" thickBot="1" x14ac:dyDescent="0.3">
      <c r="C224" s="208" t="s">
        <v>1264</v>
      </c>
      <c r="D224" s="83" t="s">
        <v>1263</v>
      </c>
      <c r="E224" s="84" t="e">
        <f>E221/D221-1</f>
        <v>#DIV/0!</v>
      </c>
      <c r="F224" s="84" t="e">
        <f t="shared" si="32"/>
        <v>#DIV/0!</v>
      </c>
      <c r="G224" s="84" t="e">
        <f t="shared" si="32"/>
        <v>#DIV/0!</v>
      </c>
    </row>
    <row r="225" spans="3:7" ht="15" hidden="1" customHeight="1" thickBot="1" x14ac:dyDescent="0.3">
      <c r="C225" s="208" t="s">
        <v>77</v>
      </c>
      <c r="D225" s="83" t="s">
        <v>1263</v>
      </c>
      <c r="E225" s="84" t="e">
        <f>E222/D222-1</f>
        <v>#DIV/0!</v>
      </c>
      <c r="F225" s="84" t="e">
        <f t="shared" si="32"/>
        <v>#DIV/0!</v>
      </c>
      <c r="G225" s="84" t="e">
        <f t="shared" si="32"/>
        <v>#DIV/0!</v>
      </c>
    </row>
    <row r="226" spans="3:7" ht="15" hidden="1" customHeight="1" thickBot="1" x14ac:dyDescent="0.3">
      <c r="C226" s="1654" t="s">
        <v>1423</v>
      </c>
      <c r="D226" s="1655"/>
      <c r="E226" s="1655"/>
      <c r="F226" s="1655"/>
      <c r="G226" s="1656"/>
    </row>
    <row r="227" spans="3:7" ht="12.75" hidden="1" customHeight="1" x14ac:dyDescent="0.25">
      <c r="C227" s="1628"/>
      <c r="D227" s="76">
        <v>2020</v>
      </c>
      <c r="E227" s="76">
        <v>2021</v>
      </c>
      <c r="F227" s="76">
        <v>2022</v>
      </c>
      <c r="G227" s="76">
        <v>2023</v>
      </c>
    </row>
    <row r="228" spans="3:7" ht="9" hidden="1" customHeight="1" thickBot="1" x14ac:dyDescent="0.3">
      <c r="C228" s="1629"/>
      <c r="D228" s="78" t="s">
        <v>17</v>
      </c>
      <c r="E228" s="78" t="s">
        <v>18</v>
      </c>
      <c r="F228" s="78" t="s">
        <v>18</v>
      </c>
      <c r="G228" s="78" t="s">
        <v>18</v>
      </c>
    </row>
    <row r="229" spans="3:7" ht="15" hidden="1" customHeight="1" thickBot="1" x14ac:dyDescent="0.3">
      <c r="C229" s="210" t="s">
        <v>1284</v>
      </c>
      <c r="D229" s="91">
        <f>D230+D231+D232+D233</f>
        <v>0</v>
      </c>
      <c r="E229" s="91">
        <f t="shared" ref="E229:G229" si="33">E230+E231+E232+E233</f>
        <v>0</v>
      </c>
      <c r="F229" s="91">
        <f t="shared" si="33"/>
        <v>0</v>
      </c>
      <c r="G229" s="91">
        <f t="shared" si="33"/>
        <v>0</v>
      </c>
    </row>
    <row r="230" spans="3:7" ht="15" hidden="1" customHeight="1" thickBot="1" x14ac:dyDescent="0.3">
      <c r="C230" s="211" t="s">
        <v>1267</v>
      </c>
      <c r="D230" s="91"/>
      <c r="E230" s="91"/>
      <c r="F230" s="91"/>
      <c r="G230" s="91"/>
    </row>
    <row r="231" spans="3:7" ht="15" hidden="1" customHeight="1" thickBot="1" x14ac:dyDescent="0.3">
      <c r="C231" s="211" t="s">
        <v>1285</v>
      </c>
      <c r="D231" s="91"/>
      <c r="E231" s="91"/>
      <c r="F231" s="91"/>
      <c r="G231" s="91"/>
    </row>
    <row r="232" spans="3:7" ht="15" hidden="1" customHeight="1" thickBot="1" x14ac:dyDescent="0.3">
      <c r="C232" s="211" t="s">
        <v>1286</v>
      </c>
      <c r="D232" s="91"/>
      <c r="E232" s="91"/>
      <c r="F232" s="91"/>
      <c r="G232" s="91"/>
    </row>
    <row r="233" spans="3:7" ht="15" hidden="1" customHeight="1" thickBot="1" x14ac:dyDescent="0.3">
      <c r="C233" s="211" t="s">
        <v>1287</v>
      </c>
      <c r="D233" s="91"/>
      <c r="E233" s="91"/>
      <c r="F233" s="91"/>
      <c r="G233" s="91"/>
    </row>
    <row r="234" spans="3:7" ht="15" hidden="1" customHeight="1" thickBot="1" x14ac:dyDescent="0.3">
      <c r="C234" s="210" t="s">
        <v>1288</v>
      </c>
      <c r="D234" s="95">
        <f>D235+D236+D237+D238</f>
        <v>0</v>
      </c>
      <c r="E234" s="95">
        <f t="shared" ref="E234:G234" si="34">E235+E236+E237+E238</f>
        <v>0</v>
      </c>
      <c r="F234" s="95">
        <f t="shared" si="34"/>
        <v>0</v>
      </c>
      <c r="G234" s="95">
        <f t="shared" si="34"/>
        <v>0</v>
      </c>
    </row>
    <row r="235" spans="3:7" ht="15" hidden="1" customHeight="1" thickBot="1" x14ac:dyDescent="0.3">
      <c r="C235" s="211" t="s">
        <v>1267</v>
      </c>
      <c r="D235" s="95"/>
      <c r="E235" s="95">
        <v>0</v>
      </c>
      <c r="F235" s="95">
        <v>0</v>
      </c>
      <c r="G235" s="95"/>
    </row>
    <row r="236" spans="3:7" ht="15" hidden="1" customHeight="1" thickBot="1" x14ac:dyDescent="0.3">
      <c r="C236" s="211" t="s">
        <v>1285</v>
      </c>
      <c r="D236" s="95"/>
      <c r="E236" s="95"/>
      <c r="F236" s="95"/>
      <c r="G236" s="95"/>
    </row>
    <row r="237" spans="3:7" ht="15" hidden="1" customHeight="1" thickBot="1" x14ac:dyDescent="0.3">
      <c r="C237" s="211" t="s">
        <v>1286</v>
      </c>
      <c r="D237" s="95"/>
      <c r="E237" s="95"/>
      <c r="F237" s="95"/>
      <c r="G237" s="95"/>
    </row>
    <row r="238" spans="3:7" ht="15" hidden="1" customHeight="1" thickBot="1" x14ac:dyDescent="0.3">
      <c r="C238" s="211" t="s">
        <v>1287</v>
      </c>
      <c r="D238" s="95"/>
      <c r="E238" s="95"/>
      <c r="F238" s="95"/>
      <c r="G238" s="95"/>
    </row>
    <row r="239" spans="3:7" ht="15" hidden="1" customHeight="1" thickBot="1" x14ac:dyDescent="0.3">
      <c r="C239" s="236" t="s">
        <v>1320</v>
      </c>
      <c r="D239" s="95">
        <f>D229+D234</f>
        <v>0</v>
      </c>
      <c r="E239" s="95">
        <f t="shared" ref="E239:G239" si="35">E229+E234</f>
        <v>0</v>
      </c>
      <c r="F239" s="95">
        <f t="shared" si="35"/>
        <v>0</v>
      </c>
      <c r="G239" s="95">
        <f t="shared" si="35"/>
        <v>0</v>
      </c>
    </row>
    <row r="240" spans="3:7" ht="15" hidden="1" customHeight="1" thickBot="1" x14ac:dyDescent="0.3">
      <c r="C240" s="1642" t="s">
        <v>101</v>
      </c>
      <c r="D240" s="1643"/>
      <c r="E240" s="1643"/>
      <c r="F240" s="1643"/>
      <c r="G240" s="1644"/>
    </row>
    <row r="241" spans="3:9" ht="15" hidden="1" customHeight="1" thickBot="1" x14ac:dyDescent="0.3">
      <c r="C241" s="1642" t="s">
        <v>1295</v>
      </c>
      <c r="D241" s="1643"/>
      <c r="E241" s="1643"/>
      <c r="F241" s="1643"/>
      <c r="G241" s="1644"/>
    </row>
    <row r="242" spans="3:9" ht="15" hidden="1" customHeight="1" thickBot="1" x14ac:dyDescent="0.3">
      <c r="C242" s="103" t="s">
        <v>1322</v>
      </c>
      <c r="D242" s="1681"/>
      <c r="E242" s="1682"/>
      <c r="F242" s="1682"/>
      <c r="G242" s="1683"/>
    </row>
    <row r="243" spans="3:9" ht="30.75" hidden="1" customHeight="1" thickBot="1" x14ac:dyDescent="0.3">
      <c r="C243" s="103" t="s">
        <v>1279</v>
      </c>
      <c r="D243" s="103"/>
      <c r="E243" s="104" t="s">
        <v>1280</v>
      </c>
      <c r="F243" s="1676"/>
      <c r="G243" s="1677"/>
      <c r="I243" s="26" t="s">
        <v>1414</v>
      </c>
    </row>
    <row r="244" spans="3:9" ht="15" hidden="1" customHeight="1" thickBot="1" x14ac:dyDescent="0.3">
      <c r="C244" s="242"/>
      <c r="D244" s="1674"/>
      <c r="E244" s="1675"/>
      <c r="F244" s="1676"/>
      <c r="G244" s="1677"/>
    </row>
    <row r="245" spans="3:9" ht="17.25" hidden="1" customHeight="1" thickBot="1" x14ac:dyDescent="0.3">
      <c r="C245" s="208" t="s">
        <v>1258</v>
      </c>
      <c r="D245" s="1636"/>
      <c r="E245" s="1637"/>
      <c r="F245" s="1637"/>
      <c r="G245" s="1638"/>
    </row>
    <row r="246" spans="3:9" ht="15" hidden="1" customHeight="1" thickBot="1" x14ac:dyDescent="0.3">
      <c r="C246" s="208" t="s">
        <v>54</v>
      </c>
      <c r="D246" s="1657"/>
      <c r="E246" s="1658"/>
      <c r="F246" s="1658"/>
      <c r="G246" s="1659"/>
    </row>
    <row r="247" spans="3:9" ht="12.75" hidden="1" customHeight="1" x14ac:dyDescent="0.25">
      <c r="C247" s="1628"/>
      <c r="D247" s="76">
        <v>2020</v>
      </c>
      <c r="E247" s="76">
        <v>2021</v>
      </c>
      <c r="F247" s="76">
        <v>2022</v>
      </c>
      <c r="G247" s="76">
        <v>2023</v>
      </c>
    </row>
    <row r="248" spans="3:9" ht="9" hidden="1" customHeight="1" thickBot="1" x14ac:dyDescent="0.3">
      <c r="C248" s="1629"/>
      <c r="D248" s="78" t="s">
        <v>17</v>
      </c>
      <c r="E248" s="78" t="s">
        <v>18</v>
      </c>
      <c r="F248" s="78" t="s">
        <v>18</v>
      </c>
      <c r="G248" s="78" t="s">
        <v>18</v>
      </c>
    </row>
    <row r="249" spans="3:9" ht="15" hidden="1" customHeight="1" thickBot="1" x14ac:dyDescent="0.3">
      <c r="C249" s="208" t="s">
        <v>56</v>
      </c>
      <c r="D249" s="81"/>
      <c r="E249" s="81"/>
      <c r="F249" s="81"/>
      <c r="G249" s="81"/>
    </row>
    <row r="250" spans="3:9" ht="15" hidden="1" customHeight="1" thickBot="1" x14ac:dyDescent="0.3">
      <c r="C250" s="208" t="s">
        <v>1260</v>
      </c>
      <c r="D250" s="81">
        <f>D313-D275</f>
        <v>0</v>
      </c>
      <c r="E250" s="81">
        <f t="shared" ref="E250:F250" si="36">E313-E275</f>
        <v>0</v>
      </c>
      <c r="F250" s="81">
        <f t="shared" si="36"/>
        <v>0</v>
      </c>
      <c r="G250" s="81">
        <f>G268</f>
        <v>0</v>
      </c>
    </row>
    <row r="251" spans="3:9" ht="15" hidden="1" customHeight="1" thickBot="1" x14ac:dyDescent="0.3">
      <c r="C251" s="208" t="s">
        <v>1261</v>
      </c>
      <c r="D251" s="81" t="e">
        <f>D250/D249</f>
        <v>#DIV/0!</v>
      </c>
      <c r="E251" s="81" t="e">
        <f t="shared" ref="E251:G251" si="37">E250/E249</f>
        <v>#DIV/0!</v>
      </c>
      <c r="F251" s="81" t="e">
        <f t="shared" si="37"/>
        <v>#DIV/0!</v>
      </c>
      <c r="G251" s="81" t="e">
        <f t="shared" si="37"/>
        <v>#DIV/0!</v>
      </c>
    </row>
    <row r="252" spans="3:9" ht="15" hidden="1" customHeight="1" thickBot="1" x14ac:dyDescent="0.3">
      <c r="C252" s="208" t="s">
        <v>1262</v>
      </c>
      <c r="D252" s="83" t="s">
        <v>1263</v>
      </c>
      <c r="E252" s="84" t="e">
        <f>E249/D249-1</f>
        <v>#DIV/0!</v>
      </c>
      <c r="F252" s="84" t="e">
        <f t="shared" ref="F252:G254" si="38">F249/E249-1</f>
        <v>#DIV/0!</v>
      </c>
      <c r="G252" s="84" t="e">
        <f t="shared" si="38"/>
        <v>#DIV/0!</v>
      </c>
    </row>
    <row r="253" spans="3:9" ht="15" hidden="1" customHeight="1" thickBot="1" x14ac:dyDescent="0.3">
      <c r="C253" s="208" t="s">
        <v>1264</v>
      </c>
      <c r="D253" s="83" t="s">
        <v>1263</v>
      </c>
      <c r="E253" s="84" t="e">
        <f>E250/D250-1</f>
        <v>#DIV/0!</v>
      </c>
      <c r="F253" s="84" t="e">
        <f t="shared" si="38"/>
        <v>#DIV/0!</v>
      </c>
      <c r="G253" s="84" t="e">
        <f t="shared" si="38"/>
        <v>#DIV/0!</v>
      </c>
    </row>
    <row r="254" spans="3:9" ht="15" hidden="1" customHeight="1" thickBot="1" x14ac:dyDescent="0.3">
      <c r="C254" s="208" t="s">
        <v>77</v>
      </c>
      <c r="D254" s="83" t="s">
        <v>1263</v>
      </c>
      <c r="E254" s="84" t="e">
        <f>E251/D251-1</f>
        <v>#DIV/0!</v>
      </c>
      <c r="F254" s="84" t="e">
        <f t="shared" si="38"/>
        <v>#DIV/0!</v>
      </c>
      <c r="G254" s="84" t="e">
        <f t="shared" si="38"/>
        <v>#DIV/0!</v>
      </c>
    </row>
    <row r="255" spans="3:9" ht="15" hidden="1" customHeight="1" thickBot="1" x14ac:dyDescent="0.3">
      <c r="C255" s="1654" t="s">
        <v>1283</v>
      </c>
      <c r="D255" s="1655"/>
      <c r="E255" s="1655"/>
      <c r="F255" s="1655"/>
      <c r="G255" s="1656"/>
    </row>
    <row r="256" spans="3:9" ht="12.75" hidden="1" customHeight="1" x14ac:dyDescent="0.25">
      <c r="C256" s="1628"/>
      <c r="D256" s="76">
        <v>2020</v>
      </c>
      <c r="E256" s="76">
        <v>2021</v>
      </c>
      <c r="F256" s="76">
        <v>2022</v>
      </c>
      <c r="G256" s="76">
        <v>2023</v>
      </c>
    </row>
    <row r="257" spans="3:7" ht="9" hidden="1" customHeight="1" thickBot="1" x14ac:dyDescent="0.3">
      <c r="C257" s="1629"/>
      <c r="D257" s="78" t="s">
        <v>17</v>
      </c>
      <c r="E257" s="78" t="s">
        <v>18</v>
      </c>
      <c r="F257" s="78" t="s">
        <v>18</v>
      </c>
      <c r="G257" s="78" t="s">
        <v>18</v>
      </c>
    </row>
    <row r="258" spans="3:7" ht="15" hidden="1" customHeight="1" thickBot="1" x14ac:dyDescent="0.3">
      <c r="C258" s="210" t="s">
        <v>1284</v>
      </c>
      <c r="D258" s="91">
        <f>D259+D260+D261+D262</f>
        <v>0</v>
      </c>
      <c r="E258" s="91">
        <f t="shared" ref="E258:G258" si="39">E259+E260+E261+E262</f>
        <v>0</v>
      </c>
      <c r="F258" s="91">
        <f t="shared" si="39"/>
        <v>0</v>
      </c>
      <c r="G258" s="91">
        <f t="shared" si="39"/>
        <v>0</v>
      </c>
    </row>
    <row r="259" spans="3:7" ht="15" hidden="1" customHeight="1" thickBot="1" x14ac:dyDescent="0.3">
      <c r="C259" s="211" t="s">
        <v>1267</v>
      </c>
      <c r="D259" s="91"/>
      <c r="E259" s="91"/>
      <c r="F259" s="91"/>
      <c r="G259" s="91"/>
    </row>
    <row r="260" spans="3:7" ht="15" hidden="1" customHeight="1" thickBot="1" x14ac:dyDescent="0.3">
      <c r="C260" s="211" t="s">
        <v>1285</v>
      </c>
      <c r="D260" s="91"/>
      <c r="E260" s="91"/>
      <c r="F260" s="91"/>
      <c r="G260" s="91"/>
    </row>
    <row r="261" spans="3:7" ht="15" hidden="1" customHeight="1" thickBot="1" x14ac:dyDescent="0.3">
      <c r="C261" s="211" t="s">
        <v>1286</v>
      </c>
      <c r="D261" s="91"/>
      <c r="E261" s="91"/>
      <c r="F261" s="91"/>
      <c r="G261" s="91"/>
    </row>
    <row r="262" spans="3:7" ht="15" hidden="1" customHeight="1" thickBot="1" x14ac:dyDescent="0.3">
      <c r="C262" s="211" t="s">
        <v>1287</v>
      </c>
      <c r="D262" s="91"/>
      <c r="E262" s="91"/>
      <c r="F262" s="91"/>
      <c r="G262" s="91"/>
    </row>
    <row r="263" spans="3:7" ht="15" hidden="1" customHeight="1" thickBot="1" x14ac:dyDescent="0.3">
      <c r="C263" s="210" t="s">
        <v>1288</v>
      </c>
      <c r="D263" s="95">
        <f>D264+D265+D266+D267</f>
        <v>0</v>
      </c>
      <c r="E263" s="95">
        <f t="shared" ref="E263:G263" si="40">E264+E265+E266+E267</f>
        <v>0</v>
      </c>
      <c r="F263" s="95">
        <f t="shared" si="40"/>
        <v>0</v>
      </c>
      <c r="G263" s="95">
        <f t="shared" si="40"/>
        <v>0</v>
      </c>
    </row>
    <row r="264" spans="3:7" ht="15" hidden="1" customHeight="1" thickBot="1" x14ac:dyDescent="0.3">
      <c r="C264" s="211" t="s">
        <v>1267</v>
      </c>
      <c r="D264" s="95"/>
      <c r="E264" s="91"/>
      <c r="F264" s="91"/>
      <c r="G264" s="91">
        <v>0</v>
      </c>
    </row>
    <row r="265" spans="3:7" ht="15" hidden="1" customHeight="1" thickBot="1" x14ac:dyDescent="0.3">
      <c r="C265" s="211" t="s">
        <v>1285</v>
      </c>
      <c r="D265" s="95"/>
      <c r="E265" s="91"/>
      <c r="F265" s="91"/>
      <c r="G265" s="91"/>
    </row>
    <row r="266" spans="3:7" ht="15" hidden="1" customHeight="1" thickBot="1" x14ac:dyDescent="0.3">
      <c r="C266" s="211" t="s">
        <v>1286</v>
      </c>
      <c r="D266" s="95"/>
      <c r="E266" s="91"/>
      <c r="F266" s="91"/>
      <c r="G266" s="91"/>
    </row>
    <row r="267" spans="3:7" ht="15" hidden="1" customHeight="1" thickBot="1" x14ac:dyDescent="0.3">
      <c r="C267" s="211" t="s">
        <v>1287</v>
      </c>
      <c r="D267" s="95"/>
      <c r="E267" s="91"/>
      <c r="F267" s="91"/>
      <c r="G267" s="91"/>
    </row>
    <row r="268" spans="3:7" ht="15" hidden="1" customHeight="1" thickBot="1" x14ac:dyDescent="0.3">
      <c r="C268" s="243" t="s">
        <v>1275</v>
      </c>
      <c r="D268" s="95">
        <f>D258+D263</f>
        <v>0</v>
      </c>
      <c r="E268" s="95">
        <f t="shared" ref="E268:G268" si="41">E258+E263</f>
        <v>0</v>
      </c>
      <c r="F268" s="95">
        <f t="shared" si="41"/>
        <v>0</v>
      </c>
      <c r="G268" s="95">
        <f t="shared" si="41"/>
        <v>0</v>
      </c>
    </row>
    <row r="269" spans="3:7" ht="31.15" hidden="1" customHeight="1" thickBot="1" x14ac:dyDescent="0.3">
      <c r="C269" s="103" t="s">
        <v>1289</v>
      </c>
      <c r="D269" s="103"/>
      <c r="E269" s="104" t="s">
        <v>1280</v>
      </c>
      <c r="F269" s="1676"/>
      <c r="G269" s="1677"/>
    </row>
    <row r="270" spans="3:7" ht="17.25" hidden="1" customHeight="1" thickBot="1" x14ac:dyDescent="0.3">
      <c r="C270" s="208" t="s">
        <v>1258</v>
      </c>
      <c r="D270" s="1636"/>
      <c r="E270" s="1637"/>
      <c r="F270" s="1637"/>
      <c r="G270" s="1638"/>
    </row>
    <row r="271" spans="3:7" ht="15" hidden="1" customHeight="1" thickBot="1" x14ac:dyDescent="0.3">
      <c r="C271" s="208" t="s">
        <v>54</v>
      </c>
      <c r="D271" s="1657"/>
      <c r="E271" s="1658"/>
      <c r="F271" s="1658"/>
      <c r="G271" s="1659"/>
    </row>
    <row r="272" spans="3:7" ht="12.75" hidden="1" customHeight="1" x14ac:dyDescent="0.25">
      <c r="C272" s="1628"/>
      <c r="D272" s="76">
        <v>2020</v>
      </c>
      <c r="E272" s="76">
        <v>2021</v>
      </c>
      <c r="F272" s="76">
        <v>2022</v>
      </c>
      <c r="G272" s="76">
        <v>2023</v>
      </c>
    </row>
    <row r="273" spans="3:7" ht="9" hidden="1" customHeight="1" thickBot="1" x14ac:dyDescent="0.3">
      <c r="C273" s="1629"/>
      <c r="D273" s="78" t="s">
        <v>17</v>
      </c>
      <c r="E273" s="78" t="s">
        <v>18</v>
      </c>
      <c r="F273" s="78" t="s">
        <v>18</v>
      </c>
      <c r="G273" s="78" t="s">
        <v>18</v>
      </c>
    </row>
    <row r="274" spans="3:7" ht="15" hidden="1" customHeight="1" thickBot="1" x14ac:dyDescent="0.3">
      <c r="C274" s="208" t="s">
        <v>56</v>
      </c>
      <c r="D274" s="208"/>
      <c r="E274" s="208"/>
      <c r="F274" s="208"/>
      <c r="G274" s="208"/>
    </row>
    <row r="275" spans="3:7" ht="15" hidden="1" customHeight="1" thickBot="1" x14ac:dyDescent="0.3">
      <c r="C275" s="208" t="s">
        <v>1260</v>
      </c>
      <c r="D275" s="81"/>
      <c r="E275" s="81"/>
      <c r="F275" s="81"/>
      <c r="G275" s="81"/>
    </row>
    <row r="276" spans="3:7" ht="15" hidden="1" customHeight="1" thickBot="1" x14ac:dyDescent="0.3">
      <c r="C276" s="208" t="s">
        <v>1261</v>
      </c>
      <c r="D276" s="81" t="e">
        <f>D275/D274</f>
        <v>#DIV/0!</v>
      </c>
      <c r="E276" s="81" t="e">
        <f t="shared" ref="E276:G276" si="42">E275/E274</f>
        <v>#DIV/0!</v>
      </c>
      <c r="F276" s="81" t="e">
        <f t="shared" si="42"/>
        <v>#DIV/0!</v>
      </c>
      <c r="G276" s="81" t="e">
        <f t="shared" si="42"/>
        <v>#DIV/0!</v>
      </c>
    </row>
    <row r="277" spans="3:7" ht="15" hidden="1" customHeight="1" thickBot="1" x14ac:dyDescent="0.3">
      <c r="C277" s="208" t="s">
        <v>1262</v>
      </c>
      <c r="D277" s="83" t="s">
        <v>1263</v>
      </c>
      <c r="E277" s="84" t="e">
        <f>E274/D274-1</f>
        <v>#DIV/0!</v>
      </c>
      <c r="F277" s="84" t="e">
        <f t="shared" ref="F277:G279" si="43">F274/E274-1</f>
        <v>#DIV/0!</v>
      </c>
      <c r="G277" s="84" t="e">
        <f t="shared" si="43"/>
        <v>#DIV/0!</v>
      </c>
    </row>
    <row r="278" spans="3:7" ht="15" hidden="1" customHeight="1" thickBot="1" x14ac:dyDescent="0.3">
      <c r="C278" s="208" t="s">
        <v>1264</v>
      </c>
      <c r="D278" s="83" t="s">
        <v>1263</v>
      </c>
      <c r="E278" s="84" t="e">
        <f>E275/D275-1</f>
        <v>#DIV/0!</v>
      </c>
      <c r="F278" s="84" t="e">
        <f t="shared" si="43"/>
        <v>#DIV/0!</v>
      </c>
      <c r="G278" s="84" t="e">
        <f t="shared" si="43"/>
        <v>#DIV/0!</v>
      </c>
    </row>
    <row r="279" spans="3:7" ht="15" hidden="1" customHeight="1" thickBot="1" x14ac:dyDescent="0.3">
      <c r="C279" s="208" t="s">
        <v>77</v>
      </c>
      <c r="D279" s="83" t="s">
        <v>1263</v>
      </c>
      <c r="E279" s="84" t="e">
        <f>E276/D276-1</f>
        <v>#DIV/0!</v>
      </c>
      <c r="F279" s="84" t="e">
        <f t="shared" si="43"/>
        <v>#DIV/0!</v>
      </c>
      <c r="G279" s="84" t="e">
        <f t="shared" si="43"/>
        <v>#DIV/0!</v>
      </c>
    </row>
    <row r="280" spans="3:7" ht="15" hidden="1" customHeight="1" thickBot="1" x14ac:dyDescent="0.3">
      <c r="C280" s="1654" t="s">
        <v>1293</v>
      </c>
      <c r="D280" s="1655"/>
      <c r="E280" s="1655"/>
      <c r="F280" s="1655"/>
      <c r="G280" s="1656"/>
    </row>
    <row r="281" spans="3:7" ht="12.75" hidden="1" customHeight="1" x14ac:dyDescent="0.25">
      <c r="C281" s="1628"/>
      <c r="D281" s="76">
        <v>2020</v>
      </c>
      <c r="E281" s="76">
        <v>2021</v>
      </c>
      <c r="F281" s="76">
        <v>2022</v>
      </c>
      <c r="G281" s="76">
        <v>2023</v>
      </c>
    </row>
    <row r="282" spans="3:7" ht="9" hidden="1" customHeight="1" thickBot="1" x14ac:dyDescent="0.3">
      <c r="C282" s="1629"/>
      <c r="D282" s="78" t="s">
        <v>17</v>
      </c>
      <c r="E282" s="78" t="s">
        <v>18</v>
      </c>
      <c r="F282" s="78" t="s">
        <v>18</v>
      </c>
      <c r="G282" s="78" t="s">
        <v>18</v>
      </c>
    </row>
    <row r="283" spans="3:7" ht="15" hidden="1" customHeight="1" thickBot="1" x14ac:dyDescent="0.3">
      <c r="C283" s="210" t="s">
        <v>1284</v>
      </c>
      <c r="D283" s="91">
        <f>D284+D285+D286+D287</f>
        <v>0</v>
      </c>
      <c r="E283" s="91">
        <f t="shared" ref="E283:G283" si="44">E284+E285+E286+E287</f>
        <v>0</v>
      </c>
      <c r="F283" s="91">
        <f t="shared" si="44"/>
        <v>0</v>
      </c>
      <c r="G283" s="91">
        <f t="shared" si="44"/>
        <v>0</v>
      </c>
    </row>
    <row r="284" spans="3:7" ht="15" hidden="1" customHeight="1" thickBot="1" x14ac:dyDescent="0.3">
      <c r="C284" s="211" t="s">
        <v>1267</v>
      </c>
      <c r="D284" s="91"/>
      <c r="E284" s="91"/>
      <c r="F284" s="91"/>
      <c r="G284" s="91"/>
    </row>
    <row r="285" spans="3:7" ht="15" hidden="1" customHeight="1" thickBot="1" x14ac:dyDescent="0.3">
      <c r="C285" s="211" t="s">
        <v>1285</v>
      </c>
      <c r="D285" s="91"/>
      <c r="E285" s="91"/>
      <c r="F285" s="91"/>
      <c r="G285" s="91"/>
    </row>
    <row r="286" spans="3:7" ht="15" hidden="1" customHeight="1" thickBot="1" x14ac:dyDescent="0.3">
      <c r="C286" s="211" t="s">
        <v>1286</v>
      </c>
      <c r="D286" s="91"/>
      <c r="E286" s="91"/>
      <c r="F286" s="91"/>
      <c r="G286" s="91"/>
    </row>
    <row r="287" spans="3:7" ht="15" hidden="1" customHeight="1" thickBot="1" x14ac:dyDescent="0.3">
      <c r="C287" s="211" t="s">
        <v>1287</v>
      </c>
      <c r="D287" s="91"/>
      <c r="E287" s="91"/>
      <c r="F287" s="91"/>
      <c r="G287" s="91"/>
    </row>
    <row r="288" spans="3:7" ht="15" hidden="1" customHeight="1" thickBot="1" x14ac:dyDescent="0.3">
      <c r="C288" s="210" t="s">
        <v>1288</v>
      </c>
      <c r="D288" s="95">
        <f>D289+D290+D291+D292</f>
        <v>0</v>
      </c>
      <c r="E288" s="95">
        <f t="shared" ref="E288:G288" si="45">E289+E290+E291+E292</f>
        <v>0</v>
      </c>
      <c r="F288" s="95">
        <f t="shared" si="45"/>
        <v>0</v>
      </c>
      <c r="G288" s="95">
        <f t="shared" si="45"/>
        <v>0</v>
      </c>
    </row>
    <row r="289" spans="3:7" ht="15" hidden="1" customHeight="1" thickBot="1" x14ac:dyDescent="0.3">
      <c r="C289" s="211" t="s">
        <v>1267</v>
      </c>
      <c r="D289" s="95"/>
      <c r="E289" s="91"/>
      <c r="F289" s="91"/>
      <c r="G289" s="91"/>
    </row>
    <row r="290" spans="3:7" ht="15" hidden="1" customHeight="1" thickBot="1" x14ac:dyDescent="0.3">
      <c r="C290" s="211" t="s">
        <v>1285</v>
      </c>
      <c r="D290" s="95"/>
      <c r="E290" s="91"/>
      <c r="F290" s="91"/>
      <c r="G290" s="91"/>
    </row>
    <row r="291" spans="3:7" ht="15" hidden="1" customHeight="1" thickBot="1" x14ac:dyDescent="0.3">
      <c r="C291" s="211" t="s">
        <v>1286</v>
      </c>
      <c r="D291" s="95"/>
      <c r="E291" s="91"/>
      <c r="F291" s="91"/>
      <c r="G291" s="91"/>
    </row>
    <row r="292" spans="3:7" ht="15" hidden="1" customHeight="1" thickBot="1" x14ac:dyDescent="0.3">
      <c r="C292" s="211" t="s">
        <v>1287</v>
      </c>
      <c r="D292" s="95"/>
      <c r="E292" s="91"/>
      <c r="F292" s="91"/>
      <c r="G292" s="91"/>
    </row>
    <row r="293" spans="3:7" ht="15" hidden="1" customHeight="1" thickBot="1" x14ac:dyDescent="0.3">
      <c r="C293" s="243" t="s">
        <v>1294</v>
      </c>
      <c r="D293" s="95">
        <f>D283+D288</f>
        <v>0</v>
      </c>
      <c r="E293" s="95">
        <f t="shared" ref="E293:G293" si="46">E283+E288</f>
        <v>0</v>
      </c>
      <c r="F293" s="95">
        <f t="shared" si="46"/>
        <v>0</v>
      </c>
      <c r="G293" s="95">
        <f t="shared" si="46"/>
        <v>0</v>
      </c>
    </row>
    <row r="294" spans="3:7" ht="31.15" hidden="1" customHeight="1" thickBot="1" x14ac:dyDescent="0.3">
      <c r="C294" s="103" t="s">
        <v>1419</v>
      </c>
      <c r="D294" s="244"/>
      <c r="E294" s="245" t="s">
        <v>1280</v>
      </c>
      <c r="F294" s="246"/>
      <c r="G294" s="247"/>
    </row>
    <row r="295" spans="3:7" ht="17.25" hidden="1" customHeight="1" thickBot="1" x14ac:dyDescent="0.3">
      <c r="C295" s="208" t="s">
        <v>1258</v>
      </c>
      <c r="D295" s="1636"/>
      <c r="E295" s="1637"/>
      <c r="F295" s="1637"/>
      <c r="G295" s="1638"/>
    </row>
    <row r="296" spans="3:7" ht="15" hidden="1" customHeight="1" thickBot="1" x14ac:dyDescent="0.3">
      <c r="C296" s="208" t="s">
        <v>54</v>
      </c>
      <c r="D296" s="1657"/>
      <c r="E296" s="1658"/>
      <c r="F296" s="1658"/>
      <c r="G296" s="1659"/>
    </row>
    <row r="297" spans="3:7" ht="12.75" hidden="1" customHeight="1" x14ac:dyDescent="0.25">
      <c r="C297" s="1628"/>
      <c r="D297" s="76">
        <v>2020</v>
      </c>
      <c r="E297" s="76">
        <v>2021</v>
      </c>
      <c r="F297" s="76">
        <v>2022</v>
      </c>
      <c r="G297" s="76">
        <v>2023</v>
      </c>
    </row>
    <row r="298" spans="3:7" ht="9" hidden="1" customHeight="1" thickBot="1" x14ac:dyDescent="0.3">
      <c r="C298" s="1629"/>
      <c r="D298" s="78" t="s">
        <v>17</v>
      </c>
      <c r="E298" s="78" t="s">
        <v>18</v>
      </c>
      <c r="F298" s="78" t="s">
        <v>18</v>
      </c>
      <c r="G298" s="78" t="s">
        <v>18</v>
      </c>
    </row>
    <row r="299" spans="3:7" ht="15" hidden="1" customHeight="1" thickBot="1" x14ac:dyDescent="0.3">
      <c r="C299" s="208" t="s">
        <v>56</v>
      </c>
      <c r="D299" s="208"/>
      <c r="E299" s="208"/>
      <c r="F299" s="208"/>
      <c r="G299" s="208"/>
    </row>
    <row r="300" spans="3:7" ht="15" hidden="1" customHeight="1" thickBot="1" x14ac:dyDescent="0.3">
      <c r="C300" s="208" t="s">
        <v>1260</v>
      </c>
      <c r="D300" s="81">
        <f>D318</f>
        <v>0</v>
      </c>
      <c r="E300" s="81">
        <f t="shared" ref="E300:G300" si="47">E318</f>
        <v>0</v>
      </c>
      <c r="F300" s="81">
        <f t="shared" si="47"/>
        <v>0</v>
      </c>
      <c r="G300" s="81">
        <f t="shared" si="47"/>
        <v>0</v>
      </c>
    </row>
    <row r="301" spans="3:7" ht="15" hidden="1" customHeight="1" thickBot="1" x14ac:dyDescent="0.3">
      <c r="C301" s="208" t="s">
        <v>1261</v>
      </c>
      <c r="D301" s="81" t="e">
        <f>D300/D299</f>
        <v>#DIV/0!</v>
      </c>
      <c r="E301" s="81" t="e">
        <f t="shared" ref="E301:G301" si="48">E300/E299</f>
        <v>#DIV/0!</v>
      </c>
      <c r="F301" s="81" t="e">
        <f t="shared" si="48"/>
        <v>#DIV/0!</v>
      </c>
      <c r="G301" s="81" t="e">
        <f t="shared" si="48"/>
        <v>#DIV/0!</v>
      </c>
    </row>
    <row r="302" spans="3:7" ht="15" hidden="1" customHeight="1" thickBot="1" x14ac:dyDescent="0.3">
      <c r="C302" s="208" t="s">
        <v>1262</v>
      </c>
      <c r="D302" s="83" t="s">
        <v>1263</v>
      </c>
      <c r="E302" s="84" t="e">
        <f>E299/D299-1</f>
        <v>#DIV/0!</v>
      </c>
      <c r="F302" s="84" t="e">
        <f t="shared" ref="F302:G304" si="49">F299/E299-1</f>
        <v>#DIV/0!</v>
      </c>
      <c r="G302" s="84" t="e">
        <f t="shared" si="49"/>
        <v>#DIV/0!</v>
      </c>
    </row>
    <row r="303" spans="3:7" ht="15" hidden="1" customHeight="1" thickBot="1" x14ac:dyDescent="0.3">
      <c r="C303" s="208" t="s">
        <v>1264</v>
      </c>
      <c r="D303" s="83" t="s">
        <v>1263</v>
      </c>
      <c r="E303" s="84" t="e">
        <f>E300/D300-1</f>
        <v>#DIV/0!</v>
      </c>
      <c r="F303" s="84" t="e">
        <f t="shared" si="49"/>
        <v>#DIV/0!</v>
      </c>
      <c r="G303" s="84" t="e">
        <f t="shared" si="49"/>
        <v>#DIV/0!</v>
      </c>
    </row>
    <row r="304" spans="3:7" ht="15" hidden="1" customHeight="1" thickBot="1" x14ac:dyDescent="0.3">
      <c r="C304" s="208" t="s">
        <v>77</v>
      </c>
      <c r="D304" s="83" t="s">
        <v>1263</v>
      </c>
      <c r="E304" s="84" t="e">
        <f>E301/D301-1</f>
        <v>#DIV/0!</v>
      </c>
      <c r="F304" s="84" t="e">
        <f t="shared" si="49"/>
        <v>#DIV/0!</v>
      </c>
      <c r="G304" s="84" t="e">
        <f t="shared" si="49"/>
        <v>#DIV/0!</v>
      </c>
    </row>
    <row r="305" spans="3:7" ht="15" hidden="1" customHeight="1" thickBot="1" x14ac:dyDescent="0.3">
      <c r="C305" s="1654" t="s">
        <v>1424</v>
      </c>
      <c r="D305" s="1655"/>
      <c r="E305" s="1655"/>
      <c r="F305" s="1655"/>
      <c r="G305" s="1656"/>
    </row>
    <row r="306" spans="3:7" ht="12.75" hidden="1" customHeight="1" x14ac:dyDescent="0.25">
      <c r="C306" s="1628"/>
      <c r="D306" s="76">
        <v>2020</v>
      </c>
      <c r="E306" s="76">
        <v>2021</v>
      </c>
      <c r="F306" s="76">
        <v>2022</v>
      </c>
      <c r="G306" s="76">
        <v>2023</v>
      </c>
    </row>
    <row r="307" spans="3:7" ht="9" hidden="1" customHeight="1" thickBot="1" x14ac:dyDescent="0.3">
      <c r="C307" s="1629"/>
      <c r="D307" s="78" t="s">
        <v>17</v>
      </c>
      <c r="E307" s="78" t="s">
        <v>18</v>
      </c>
      <c r="F307" s="78" t="s">
        <v>18</v>
      </c>
      <c r="G307" s="78" t="s">
        <v>18</v>
      </c>
    </row>
    <row r="308" spans="3:7" ht="15" hidden="1" customHeight="1" thickBot="1" x14ac:dyDescent="0.3">
      <c r="C308" s="210" t="s">
        <v>1284</v>
      </c>
      <c r="D308" s="91">
        <f>D309+D310+D311+D312</f>
        <v>0</v>
      </c>
      <c r="E308" s="91">
        <f t="shared" ref="E308:G308" si="50">E309+E310+E311+E312</f>
        <v>0</v>
      </c>
      <c r="F308" s="91">
        <f t="shared" si="50"/>
        <v>0</v>
      </c>
      <c r="G308" s="91">
        <f t="shared" si="50"/>
        <v>0</v>
      </c>
    </row>
    <row r="309" spans="3:7" ht="15" hidden="1" customHeight="1" thickBot="1" x14ac:dyDescent="0.3">
      <c r="C309" s="211" t="s">
        <v>1267</v>
      </c>
      <c r="D309" s="91"/>
      <c r="E309" s="91"/>
      <c r="F309" s="91"/>
      <c r="G309" s="91"/>
    </row>
    <row r="310" spans="3:7" ht="15" hidden="1" customHeight="1" thickBot="1" x14ac:dyDescent="0.3">
      <c r="C310" s="211" t="s">
        <v>1285</v>
      </c>
      <c r="D310" s="91"/>
      <c r="E310" s="91"/>
      <c r="F310" s="91"/>
      <c r="G310" s="91"/>
    </row>
    <row r="311" spans="3:7" ht="15" hidden="1" customHeight="1" thickBot="1" x14ac:dyDescent="0.3">
      <c r="C311" s="211" t="s">
        <v>1286</v>
      </c>
      <c r="D311" s="91"/>
      <c r="E311" s="91"/>
      <c r="F311" s="91"/>
      <c r="G311" s="91"/>
    </row>
    <row r="312" spans="3:7" ht="15" hidden="1" customHeight="1" thickBot="1" x14ac:dyDescent="0.3">
      <c r="C312" s="211" t="s">
        <v>1287</v>
      </c>
      <c r="D312" s="91"/>
      <c r="E312" s="91"/>
      <c r="F312" s="91"/>
      <c r="G312" s="91"/>
    </row>
    <row r="313" spans="3:7" ht="15" hidden="1" customHeight="1" thickBot="1" x14ac:dyDescent="0.3">
      <c r="C313" s="210" t="s">
        <v>1288</v>
      </c>
      <c r="D313" s="95">
        <f>D314+D315+D316+D317</f>
        <v>0</v>
      </c>
      <c r="E313" s="95">
        <f t="shared" ref="E313:G313" si="51">E314+E315+E316+E317</f>
        <v>0</v>
      </c>
      <c r="F313" s="95">
        <f t="shared" si="51"/>
        <v>0</v>
      </c>
      <c r="G313" s="95">
        <f t="shared" si="51"/>
        <v>0</v>
      </c>
    </row>
    <row r="314" spans="3:7" ht="15" hidden="1" customHeight="1" thickBot="1" x14ac:dyDescent="0.3">
      <c r="C314" s="211" t="s">
        <v>1267</v>
      </c>
      <c r="D314" s="95"/>
      <c r="E314" s="91"/>
      <c r="F314" s="91"/>
      <c r="G314" s="91"/>
    </row>
    <row r="315" spans="3:7" ht="15" hidden="1" customHeight="1" thickBot="1" x14ac:dyDescent="0.3">
      <c r="C315" s="211" t="s">
        <v>1285</v>
      </c>
      <c r="D315" s="95"/>
      <c r="E315" s="91"/>
      <c r="F315" s="91"/>
      <c r="G315" s="91"/>
    </row>
    <row r="316" spans="3:7" ht="15" hidden="1" customHeight="1" thickBot="1" x14ac:dyDescent="0.3">
      <c r="C316" s="211" t="s">
        <v>1286</v>
      </c>
      <c r="D316" s="95"/>
      <c r="E316" s="91"/>
      <c r="F316" s="91"/>
      <c r="G316" s="91"/>
    </row>
    <row r="317" spans="3:7" ht="15" hidden="1" customHeight="1" thickBot="1" x14ac:dyDescent="0.3">
      <c r="C317" s="211" t="s">
        <v>1287</v>
      </c>
      <c r="D317" s="95"/>
      <c r="E317" s="91"/>
      <c r="F317" s="91"/>
      <c r="G317" s="91"/>
    </row>
    <row r="318" spans="3:7" ht="15" hidden="1" customHeight="1" thickBot="1" x14ac:dyDescent="0.3">
      <c r="C318" s="236" t="s">
        <v>100</v>
      </c>
      <c r="D318" s="95">
        <f>D308+D313</f>
        <v>0</v>
      </c>
      <c r="E318" s="95">
        <f t="shared" ref="E318:G318" si="52">E308+E313</f>
        <v>0</v>
      </c>
      <c r="F318" s="95">
        <f t="shared" si="52"/>
        <v>0</v>
      </c>
      <c r="G318" s="95">
        <f t="shared" si="52"/>
        <v>0</v>
      </c>
    </row>
    <row r="319" spans="3:7" ht="25.5" hidden="1" customHeight="1" thickBot="1" x14ac:dyDescent="0.3">
      <c r="C319" s="248" t="s">
        <v>1364</v>
      </c>
      <c r="D319" s="1674"/>
      <c r="E319" s="1676"/>
      <c r="F319" s="1676"/>
      <c r="G319" s="1677"/>
    </row>
    <row r="320" spans="3:7" ht="31.15" hidden="1" customHeight="1" thickBot="1" x14ac:dyDescent="0.3">
      <c r="C320" s="103" t="s">
        <v>1419</v>
      </c>
      <c r="D320" s="244"/>
      <c r="E320" s="245" t="s">
        <v>1280</v>
      </c>
      <c r="F320" s="246"/>
      <c r="G320" s="247"/>
    </row>
    <row r="321" spans="3:7" ht="17.25" hidden="1" customHeight="1" thickBot="1" x14ac:dyDescent="0.3">
      <c r="C321" s="208" t="s">
        <v>1258</v>
      </c>
      <c r="D321" s="1636"/>
      <c r="E321" s="1637"/>
      <c r="F321" s="1637"/>
      <c r="G321" s="1638"/>
    </row>
    <row r="322" spans="3:7" ht="15" hidden="1" customHeight="1" thickBot="1" x14ac:dyDescent="0.3">
      <c r="C322" s="208" t="s">
        <v>54</v>
      </c>
      <c r="D322" s="1657"/>
      <c r="E322" s="1658"/>
      <c r="F322" s="1658"/>
      <c r="G322" s="1659"/>
    </row>
    <row r="323" spans="3:7" ht="12.75" hidden="1" customHeight="1" x14ac:dyDescent="0.25">
      <c r="C323" s="1628"/>
      <c r="D323" s="76">
        <v>2020</v>
      </c>
      <c r="E323" s="76">
        <v>2021</v>
      </c>
      <c r="F323" s="76">
        <v>2022</v>
      </c>
      <c r="G323" s="76">
        <v>2023</v>
      </c>
    </row>
    <row r="324" spans="3:7" ht="9" hidden="1" customHeight="1" thickBot="1" x14ac:dyDescent="0.3">
      <c r="C324" s="1629"/>
      <c r="D324" s="78" t="s">
        <v>17</v>
      </c>
      <c r="E324" s="78" t="s">
        <v>18</v>
      </c>
      <c r="F324" s="78" t="s">
        <v>18</v>
      </c>
      <c r="G324" s="78" t="s">
        <v>18</v>
      </c>
    </row>
    <row r="325" spans="3:7" ht="15" hidden="1" customHeight="1" thickBot="1" x14ac:dyDescent="0.3">
      <c r="C325" s="208" t="s">
        <v>56</v>
      </c>
      <c r="D325" s="208"/>
      <c r="E325" s="208"/>
      <c r="F325" s="208"/>
      <c r="G325" s="208"/>
    </row>
    <row r="326" spans="3:7" ht="15" hidden="1" customHeight="1" thickBot="1" x14ac:dyDescent="0.3">
      <c r="C326" s="208" t="s">
        <v>1260</v>
      </c>
      <c r="D326" s="81">
        <f>D344</f>
        <v>0</v>
      </c>
      <c r="E326" s="81">
        <f t="shared" ref="E326:G326" si="53">E344</f>
        <v>0</v>
      </c>
      <c r="F326" s="81">
        <f t="shared" si="53"/>
        <v>0</v>
      </c>
      <c r="G326" s="81">
        <f t="shared" si="53"/>
        <v>0</v>
      </c>
    </row>
    <row r="327" spans="3:7" ht="15" hidden="1" customHeight="1" thickBot="1" x14ac:dyDescent="0.3">
      <c r="C327" s="208" t="s">
        <v>1261</v>
      </c>
      <c r="D327" s="81" t="e">
        <f>D326/D325</f>
        <v>#DIV/0!</v>
      </c>
      <c r="E327" s="81" t="e">
        <f t="shared" ref="E327:G327" si="54">E326/E325</f>
        <v>#DIV/0!</v>
      </c>
      <c r="F327" s="81" t="e">
        <f t="shared" si="54"/>
        <v>#DIV/0!</v>
      </c>
      <c r="G327" s="81" t="e">
        <f t="shared" si="54"/>
        <v>#DIV/0!</v>
      </c>
    </row>
    <row r="328" spans="3:7" ht="15" hidden="1" customHeight="1" thickBot="1" x14ac:dyDescent="0.3">
      <c r="C328" s="208" t="s">
        <v>1262</v>
      </c>
      <c r="D328" s="83" t="s">
        <v>1263</v>
      </c>
      <c r="E328" s="84" t="e">
        <f>E325/D325-1</f>
        <v>#DIV/0!</v>
      </c>
      <c r="F328" s="84" t="e">
        <f t="shared" ref="F328:G330" si="55">F325/E325-1</f>
        <v>#DIV/0!</v>
      </c>
      <c r="G328" s="84" t="e">
        <f t="shared" si="55"/>
        <v>#DIV/0!</v>
      </c>
    </row>
    <row r="329" spans="3:7" ht="15" hidden="1" customHeight="1" thickBot="1" x14ac:dyDescent="0.3">
      <c r="C329" s="208" t="s">
        <v>1264</v>
      </c>
      <c r="D329" s="83" t="s">
        <v>1263</v>
      </c>
      <c r="E329" s="84" t="e">
        <f>E326/D326-1</f>
        <v>#DIV/0!</v>
      </c>
      <c r="F329" s="84" t="e">
        <f t="shared" si="55"/>
        <v>#DIV/0!</v>
      </c>
      <c r="G329" s="84" t="e">
        <f t="shared" si="55"/>
        <v>#DIV/0!</v>
      </c>
    </row>
    <row r="330" spans="3:7" ht="15" hidden="1" customHeight="1" thickBot="1" x14ac:dyDescent="0.3">
      <c r="C330" s="208" t="s">
        <v>77</v>
      </c>
      <c r="D330" s="83" t="s">
        <v>1263</v>
      </c>
      <c r="E330" s="84" t="e">
        <f>E327/D327-1</f>
        <v>#DIV/0!</v>
      </c>
      <c r="F330" s="84" t="e">
        <f t="shared" si="55"/>
        <v>#DIV/0!</v>
      </c>
      <c r="G330" s="84" t="e">
        <f t="shared" si="55"/>
        <v>#DIV/0!</v>
      </c>
    </row>
    <row r="331" spans="3:7" ht="15" hidden="1" customHeight="1" thickBot="1" x14ac:dyDescent="0.3">
      <c r="C331" s="1654" t="s">
        <v>1423</v>
      </c>
      <c r="D331" s="1655"/>
      <c r="E331" s="1655"/>
      <c r="F331" s="1655"/>
      <c r="G331" s="1656"/>
    </row>
    <row r="332" spans="3:7" ht="12.75" hidden="1" customHeight="1" x14ac:dyDescent="0.25">
      <c r="C332" s="1628"/>
      <c r="D332" s="76">
        <v>2020</v>
      </c>
      <c r="E332" s="76">
        <v>2021</v>
      </c>
      <c r="F332" s="76">
        <v>2022</v>
      </c>
      <c r="G332" s="76">
        <v>2023</v>
      </c>
    </row>
    <row r="333" spans="3:7" ht="9" hidden="1" customHeight="1" thickBot="1" x14ac:dyDescent="0.3">
      <c r="C333" s="1629"/>
      <c r="D333" s="78" t="s">
        <v>17</v>
      </c>
      <c r="E333" s="78" t="s">
        <v>18</v>
      </c>
      <c r="F333" s="78" t="s">
        <v>18</v>
      </c>
      <c r="G333" s="78" t="s">
        <v>18</v>
      </c>
    </row>
    <row r="334" spans="3:7" ht="15" hidden="1" customHeight="1" thickBot="1" x14ac:dyDescent="0.3">
      <c r="C334" s="210" t="s">
        <v>1284</v>
      </c>
      <c r="D334" s="91">
        <f>D335+D336+D337+D338</f>
        <v>0</v>
      </c>
      <c r="E334" s="91">
        <f t="shared" ref="E334:G334" si="56">E335+E336+E337+E338</f>
        <v>0</v>
      </c>
      <c r="F334" s="91">
        <f t="shared" si="56"/>
        <v>0</v>
      </c>
      <c r="G334" s="91">
        <f t="shared" si="56"/>
        <v>0</v>
      </c>
    </row>
    <row r="335" spans="3:7" ht="15" hidden="1" customHeight="1" thickBot="1" x14ac:dyDescent="0.3">
      <c r="C335" s="211" t="s">
        <v>1267</v>
      </c>
      <c r="D335" s="91"/>
      <c r="E335" s="91"/>
      <c r="F335" s="91"/>
      <c r="G335" s="91"/>
    </row>
    <row r="336" spans="3:7" ht="15" hidden="1" customHeight="1" thickBot="1" x14ac:dyDescent="0.3">
      <c r="C336" s="211" t="s">
        <v>1285</v>
      </c>
      <c r="D336" s="91"/>
      <c r="E336" s="91"/>
      <c r="F336" s="91"/>
      <c r="G336" s="91"/>
    </row>
    <row r="337" spans="3:7" ht="15" hidden="1" customHeight="1" thickBot="1" x14ac:dyDescent="0.3">
      <c r="C337" s="211" t="s">
        <v>1286</v>
      </c>
      <c r="D337" s="91"/>
      <c r="E337" s="91"/>
      <c r="F337" s="91"/>
      <c r="G337" s="91"/>
    </row>
    <row r="338" spans="3:7" ht="15" hidden="1" customHeight="1" thickBot="1" x14ac:dyDescent="0.3">
      <c r="C338" s="211" t="s">
        <v>1287</v>
      </c>
      <c r="D338" s="91"/>
      <c r="E338" s="91"/>
      <c r="F338" s="91"/>
      <c r="G338" s="91"/>
    </row>
    <row r="339" spans="3:7" ht="15" hidden="1" customHeight="1" thickBot="1" x14ac:dyDescent="0.3">
      <c r="C339" s="210" t="s">
        <v>1288</v>
      </c>
      <c r="D339" s="95">
        <f>D340+D341+D342+D343</f>
        <v>0</v>
      </c>
      <c r="E339" s="95">
        <f t="shared" ref="E339:G339" si="57">E340+E341+E342+E343</f>
        <v>0</v>
      </c>
      <c r="F339" s="95">
        <f t="shared" si="57"/>
        <v>0</v>
      </c>
      <c r="G339" s="95">
        <f t="shared" si="57"/>
        <v>0</v>
      </c>
    </row>
    <row r="340" spans="3:7" ht="15" hidden="1" customHeight="1" thickBot="1" x14ac:dyDescent="0.3">
      <c r="C340" s="211" t="s">
        <v>1267</v>
      </c>
      <c r="D340" s="95"/>
      <c r="E340" s="95"/>
      <c r="F340" s="95"/>
      <c r="G340" s="95"/>
    </row>
    <row r="341" spans="3:7" ht="15" hidden="1" customHeight="1" thickBot="1" x14ac:dyDescent="0.3">
      <c r="C341" s="211" t="s">
        <v>1285</v>
      </c>
      <c r="D341" s="95"/>
      <c r="E341" s="95"/>
      <c r="F341" s="95"/>
      <c r="G341" s="95"/>
    </row>
    <row r="342" spans="3:7" ht="15" hidden="1" customHeight="1" thickBot="1" x14ac:dyDescent="0.3">
      <c r="C342" s="211" t="s">
        <v>1286</v>
      </c>
      <c r="D342" s="95"/>
      <c r="E342" s="95"/>
      <c r="F342" s="95"/>
      <c r="G342" s="95"/>
    </row>
    <row r="343" spans="3:7" ht="15" hidden="1" customHeight="1" thickBot="1" x14ac:dyDescent="0.3">
      <c r="C343" s="211" t="s">
        <v>1287</v>
      </c>
      <c r="D343" s="95"/>
      <c r="E343" s="95"/>
      <c r="F343" s="95"/>
      <c r="G343" s="95"/>
    </row>
    <row r="344" spans="3:7" ht="15" hidden="1" customHeight="1" thickBot="1" x14ac:dyDescent="0.3">
      <c r="C344" s="236" t="s">
        <v>1320</v>
      </c>
      <c r="D344" s="95">
        <f>D334+D339</f>
        <v>0</v>
      </c>
      <c r="E344" s="95">
        <f t="shared" ref="E344:G344" si="58">E334+E339</f>
        <v>0</v>
      </c>
      <c r="F344" s="95">
        <f t="shared" si="58"/>
        <v>0</v>
      </c>
      <c r="G344" s="95">
        <f t="shared" si="58"/>
        <v>0</v>
      </c>
    </row>
    <row r="345" spans="3:7" ht="15.75" thickBot="1" x14ac:dyDescent="0.3">
      <c r="C345" s="249"/>
      <c r="D345" s="109"/>
      <c r="E345" s="109"/>
      <c r="F345" s="109"/>
      <c r="G345" s="109"/>
    </row>
    <row r="346" spans="3:7" ht="27" customHeight="1" thickBot="1" x14ac:dyDescent="0.3">
      <c r="C346" s="229" t="s">
        <v>1299</v>
      </c>
      <c r="D346" s="111">
        <f>+D221+D145+D67+D30+D170+D104+D326+D300+D275+D250+D195</f>
        <v>275500</v>
      </c>
      <c r="E346" s="111">
        <f>+E221+E145+E67+E30+E170+E104+E326+E300+E275+E250+E195</f>
        <v>275300</v>
      </c>
      <c r="F346" s="111">
        <f>+F221+F145+F67+F30+F170+F104+F326+F300+F275+F250+F195</f>
        <v>2000</v>
      </c>
      <c r="G346" s="111">
        <f>+G221+G145+G67+G30+G170+G104+G326+G300+G275+G250+G195</f>
        <v>2000</v>
      </c>
    </row>
    <row r="347" spans="3:7" ht="24.75" thickBot="1" x14ac:dyDescent="0.3">
      <c r="C347" s="229" t="s">
        <v>1300</v>
      </c>
      <c r="D347" s="111">
        <f>+D239+D213+D133+D96+D59+D344+D318+D293+D268+D188+D163</f>
        <v>275500</v>
      </c>
      <c r="E347" s="111">
        <f>+E239+E213+E133+E96+E59+E344+E318+E293+E268+E188+E163</f>
        <v>275300</v>
      </c>
      <c r="F347" s="111">
        <f>+F239+F213+F133+F96+F59+F344+F318+F293+F268+F188+F163</f>
        <v>2000</v>
      </c>
      <c r="G347" s="111">
        <f>+G239+G213+G133+G96+G59+G344+G318+G293+G268+G188+G163</f>
        <v>2000</v>
      </c>
    </row>
    <row r="348" spans="3:7" ht="15.75" thickBot="1" x14ac:dyDescent="0.3">
      <c r="C348" s="210" t="s">
        <v>1266</v>
      </c>
      <c r="D348" s="112">
        <f>D349+D350</f>
        <v>217300</v>
      </c>
      <c r="E348" s="112">
        <f t="shared" ref="E348:G348" si="59">E349+E350</f>
        <v>217300</v>
      </c>
      <c r="F348" s="112">
        <f t="shared" si="59"/>
        <v>0</v>
      </c>
      <c r="G348" s="112">
        <f t="shared" si="59"/>
        <v>0</v>
      </c>
    </row>
    <row r="349" spans="3:7" ht="15.75" thickBot="1" x14ac:dyDescent="0.3">
      <c r="C349" s="211" t="s">
        <v>1267</v>
      </c>
      <c r="D349" s="95">
        <f t="shared" ref="D349:G350" si="60">D39+D76+D113</f>
        <v>217300</v>
      </c>
      <c r="E349" s="95">
        <f t="shared" si="60"/>
        <v>217300</v>
      </c>
      <c r="F349" s="95">
        <f t="shared" si="60"/>
        <v>0</v>
      </c>
      <c r="G349" s="95">
        <f t="shared" si="60"/>
        <v>0</v>
      </c>
    </row>
    <row r="350" spans="3:7" ht="15.75" thickBot="1" x14ac:dyDescent="0.3">
      <c r="C350" s="211" t="s">
        <v>1301</v>
      </c>
      <c r="D350" s="95">
        <f t="shared" si="60"/>
        <v>0</v>
      </c>
      <c r="E350" s="95">
        <f t="shared" si="60"/>
        <v>0</v>
      </c>
      <c r="F350" s="95">
        <f t="shared" si="60"/>
        <v>0</v>
      </c>
      <c r="G350" s="95">
        <f t="shared" si="60"/>
        <v>0</v>
      </c>
    </row>
    <row r="351" spans="3:7" ht="24.75" thickBot="1" x14ac:dyDescent="0.3">
      <c r="C351" s="210" t="s">
        <v>1269</v>
      </c>
      <c r="D351" s="112">
        <f>D352+D353</f>
        <v>22250</v>
      </c>
      <c r="E351" s="112">
        <f t="shared" ref="E351:G351" si="61">E352+E353</f>
        <v>22250</v>
      </c>
      <c r="F351" s="112">
        <f t="shared" si="61"/>
        <v>0</v>
      </c>
      <c r="G351" s="112">
        <f t="shared" si="61"/>
        <v>0</v>
      </c>
    </row>
    <row r="352" spans="3:7" ht="15.75" thickBot="1" x14ac:dyDescent="0.3">
      <c r="C352" s="211" t="s">
        <v>1267</v>
      </c>
      <c r="D352" s="91">
        <f>D42+D79+D116</f>
        <v>22250</v>
      </c>
      <c r="E352" s="91">
        <f>E42+E79+E116</f>
        <v>22250</v>
      </c>
      <c r="F352" s="91">
        <f>F42+F79+F116</f>
        <v>0</v>
      </c>
      <c r="G352" s="91">
        <f>G42+G79+G116</f>
        <v>0</v>
      </c>
    </row>
    <row r="353" spans="3:7" ht="15.75" thickBot="1" x14ac:dyDescent="0.3">
      <c r="C353" s="211" t="s">
        <v>1301</v>
      </c>
      <c r="D353" s="95">
        <f>D43+D80+D114</f>
        <v>0</v>
      </c>
      <c r="E353" s="95">
        <f>E43+E80+E114</f>
        <v>0</v>
      </c>
      <c r="F353" s="95">
        <f>F43+F80+F114</f>
        <v>0</v>
      </c>
      <c r="G353" s="95">
        <f>G43+G80+G114</f>
        <v>0</v>
      </c>
    </row>
    <row r="354" spans="3:7" ht="15.75" thickBot="1" x14ac:dyDescent="0.3">
      <c r="C354" s="210" t="s">
        <v>1270</v>
      </c>
      <c r="D354" s="112">
        <f>D355+D356</f>
        <v>33750</v>
      </c>
      <c r="E354" s="112">
        <f t="shared" ref="E354:G354" si="62">E355+E356</f>
        <v>33750</v>
      </c>
      <c r="F354" s="112">
        <f t="shared" si="62"/>
        <v>0</v>
      </c>
      <c r="G354" s="112">
        <f t="shared" si="62"/>
        <v>0</v>
      </c>
    </row>
    <row r="355" spans="3:7" ht="15.75" thickBot="1" x14ac:dyDescent="0.3">
      <c r="C355" s="211" t="s">
        <v>1267</v>
      </c>
      <c r="D355" s="95">
        <f t="shared" ref="D355:G356" si="63">D45+D82+D119</f>
        <v>33750</v>
      </c>
      <c r="E355" s="95">
        <f t="shared" si="63"/>
        <v>33750</v>
      </c>
      <c r="F355" s="95">
        <f t="shared" si="63"/>
        <v>0</v>
      </c>
      <c r="G355" s="95">
        <f t="shared" si="63"/>
        <v>0</v>
      </c>
    </row>
    <row r="356" spans="3:7" ht="15.75" thickBot="1" x14ac:dyDescent="0.3">
      <c r="C356" s="211" t="s">
        <v>1301</v>
      </c>
      <c r="D356" s="95">
        <f t="shared" si="63"/>
        <v>0</v>
      </c>
      <c r="E356" s="95">
        <f t="shared" si="63"/>
        <v>0</v>
      </c>
      <c r="F356" s="95">
        <f t="shared" si="63"/>
        <v>0</v>
      </c>
      <c r="G356" s="95">
        <f t="shared" si="63"/>
        <v>0</v>
      </c>
    </row>
    <row r="357" spans="3:7" ht="15.75" thickBot="1" x14ac:dyDescent="0.3">
      <c r="C357" s="210" t="s">
        <v>1271</v>
      </c>
      <c r="D357" s="112">
        <f>D358+D359</f>
        <v>0</v>
      </c>
      <c r="E357" s="112">
        <f t="shared" ref="E357:G357" si="64">E358+E359</f>
        <v>0</v>
      </c>
      <c r="F357" s="112">
        <f t="shared" si="64"/>
        <v>0</v>
      </c>
      <c r="G357" s="112">
        <f t="shared" si="64"/>
        <v>0</v>
      </c>
    </row>
    <row r="358" spans="3:7" ht="15.75" thickBot="1" x14ac:dyDescent="0.3">
      <c r="C358" s="211" t="s">
        <v>1267</v>
      </c>
      <c r="D358" s="91">
        <f t="shared" ref="D358:G359" si="65">D48+D85+D122</f>
        <v>0</v>
      </c>
      <c r="E358" s="91">
        <f t="shared" si="65"/>
        <v>0</v>
      </c>
      <c r="F358" s="91">
        <f t="shared" si="65"/>
        <v>0</v>
      </c>
      <c r="G358" s="91">
        <f t="shared" si="65"/>
        <v>0</v>
      </c>
    </row>
    <row r="359" spans="3:7" ht="15.75" thickBot="1" x14ac:dyDescent="0.3">
      <c r="C359" s="211" t="s">
        <v>1301</v>
      </c>
      <c r="D359" s="95">
        <f t="shared" si="65"/>
        <v>0</v>
      </c>
      <c r="E359" s="95">
        <f t="shared" si="65"/>
        <v>0</v>
      </c>
      <c r="F359" s="95">
        <f t="shared" si="65"/>
        <v>0</v>
      </c>
      <c r="G359" s="95">
        <f t="shared" si="65"/>
        <v>0</v>
      </c>
    </row>
    <row r="360" spans="3:7" ht="15.75" thickBot="1" x14ac:dyDescent="0.3">
      <c r="C360" s="210" t="s">
        <v>1272</v>
      </c>
      <c r="D360" s="112">
        <f>D361+D362</f>
        <v>0</v>
      </c>
      <c r="E360" s="112">
        <f t="shared" ref="E360:G360" si="66">E361+E362</f>
        <v>0</v>
      </c>
      <c r="F360" s="112">
        <f t="shared" si="66"/>
        <v>0</v>
      </c>
      <c r="G360" s="112">
        <f t="shared" si="66"/>
        <v>0</v>
      </c>
    </row>
    <row r="361" spans="3:7" ht="15.75" thickBot="1" x14ac:dyDescent="0.3">
      <c r="C361" s="211" t="s">
        <v>1267</v>
      </c>
      <c r="D361" s="91">
        <f t="shared" ref="D361:G362" si="67">D51+D88+D125</f>
        <v>0</v>
      </c>
      <c r="E361" s="91">
        <f t="shared" si="67"/>
        <v>0</v>
      </c>
      <c r="F361" s="91">
        <f t="shared" si="67"/>
        <v>0</v>
      </c>
      <c r="G361" s="91">
        <f t="shared" si="67"/>
        <v>0</v>
      </c>
    </row>
    <row r="362" spans="3:7" ht="15.75" thickBot="1" x14ac:dyDescent="0.3">
      <c r="C362" s="211" t="s">
        <v>1301</v>
      </c>
      <c r="D362" s="95">
        <f t="shared" si="67"/>
        <v>0</v>
      </c>
      <c r="E362" s="95">
        <f t="shared" si="67"/>
        <v>0</v>
      </c>
      <c r="F362" s="95">
        <f t="shared" si="67"/>
        <v>0</v>
      </c>
      <c r="G362" s="95">
        <f t="shared" si="67"/>
        <v>0</v>
      </c>
    </row>
    <row r="363" spans="3:7" ht="15.75" thickBot="1" x14ac:dyDescent="0.3">
      <c r="C363" s="210" t="s">
        <v>1273</v>
      </c>
      <c r="D363" s="112">
        <f>D364+D365</f>
        <v>0</v>
      </c>
      <c r="E363" s="112">
        <f>E364+E365</f>
        <v>0</v>
      </c>
      <c r="F363" s="112">
        <f t="shared" ref="F363:G363" si="68">F364+F365</f>
        <v>0</v>
      </c>
      <c r="G363" s="112">
        <f t="shared" si="68"/>
        <v>0</v>
      </c>
    </row>
    <row r="364" spans="3:7" ht="15.75" thickBot="1" x14ac:dyDescent="0.3">
      <c r="C364" s="211" t="s">
        <v>1267</v>
      </c>
      <c r="D364" s="91">
        <f t="shared" ref="D364:G365" si="69">D54+D91+D128</f>
        <v>0</v>
      </c>
      <c r="E364" s="91">
        <f t="shared" si="69"/>
        <v>0</v>
      </c>
      <c r="F364" s="91">
        <f t="shared" si="69"/>
        <v>0</v>
      </c>
      <c r="G364" s="91">
        <f t="shared" si="69"/>
        <v>0</v>
      </c>
    </row>
    <row r="365" spans="3:7" ht="15.75" thickBot="1" x14ac:dyDescent="0.3">
      <c r="C365" s="211" t="s">
        <v>1301</v>
      </c>
      <c r="D365" s="95">
        <f t="shared" si="69"/>
        <v>0</v>
      </c>
      <c r="E365" s="95">
        <f t="shared" si="69"/>
        <v>0</v>
      </c>
      <c r="F365" s="95">
        <f t="shared" si="69"/>
        <v>0</v>
      </c>
      <c r="G365" s="95">
        <f t="shared" si="69"/>
        <v>0</v>
      </c>
    </row>
    <row r="366" spans="3:7" ht="22.9" customHeight="1" thickBot="1" x14ac:dyDescent="0.3">
      <c r="C366" s="210" t="s">
        <v>1274</v>
      </c>
      <c r="D366" s="112">
        <f>D93+D56</f>
        <v>200</v>
      </c>
      <c r="E366" s="112">
        <f>E93+E56</f>
        <v>0</v>
      </c>
      <c r="F366" s="112">
        <f>F93+F56</f>
        <v>0</v>
      </c>
      <c r="G366" s="112">
        <f>G93+G56</f>
        <v>0</v>
      </c>
    </row>
    <row r="367" spans="3:7" ht="15.75" thickBot="1" x14ac:dyDescent="0.3">
      <c r="C367" s="211" t="s">
        <v>1267</v>
      </c>
      <c r="D367" s="91">
        <f t="shared" ref="D367:G368" si="70">D57+D94+D131</f>
        <v>200</v>
      </c>
      <c r="E367" s="91">
        <f t="shared" si="70"/>
        <v>0</v>
      </c>
      <c r="F367" s="91">
        <f t="shared" si="70"/>
        <v>0</v>
      </c>
      <c r="G367" s="91">
        <f t="shared" si="70"/>
        <v>0</v>
      </c>
    </row>
    <row r="368" spans="3:7" ht="15.75" thickBot="1" x14ac:dyDescent="0.3">
      <c r="C368" s="211" t="s">
        <v>1301</v>
      </c>
      <c r="D368" s="95">
        <f t="shared" si="70"/>
        <v>0</v>
      </c>
      <c r="E368" s="95">
        <f t="shared" si="70"/>
        <v>0</v>
      </c>
      <c r="F368" s="95">
        <f t="shared" si="70"/>
        <v>0</v>
      </c>
      <c r="G368" s="95">
        <f t="shared" si="70"/>
        <v>0</v>
      </c>
    </row>
    <row r="369" spans="3:7" ht="15.75" thickBot="1" x14ac:dyDescent="0.3">
      <c r="C369" s="210" t="s">
        <v>1302</v>
      </c>
      <c r="D369" s="112">
        <f>D370+D371+D372+D373</f>
        <v>0</v>
      </c>
      <c r="E369" s="112">
        <f t="shared" ref="E369:G369" si="71">E370+E371+E372+E373</f>
        <v>0</v>
      </c>
      <c r="F369" s="112">
        <f t="shared" si="71"/>
        <v>0</v>
      </c>
      <c r="G369" s="112">
        <f t="shared" si="71"/>
        <v>0</v>
      </c>
    </row>
    <row r="370" spans="3:7" ht="15.75" thickBot="1" x14ac:dyDescent="0.3">
      <c r="C370" s="211" t="s">
        <v>1267</v>
      </c>
      <c r="D370" s="91">
        <f t="shared" ref="D370:G373" si="72">D154+D179+D204+D230+D259+D284+D309+D335</f>
        <v>0</v>
      </c>
      <c r="E370" s="91">
        <f t="shared" si="72"/>
        <v>0</v>
      </c>
      <c r="F370" s="91">
        <f t="shared" si="72"/>
        <v>0</v>
      </c>
      <c r="G370" s="91">
        <f t="shared" si="72"/>
        <v>0</v>
      </c>
    </row>
    <row r="371" spans="3:7" ht="15.75" thickBot="1" x14ac:dyDescent="0.3">
      <c r="C371" s="211" t="s">
        <v>1303</v>
      </c>
      <c r="D371" s="91">
        <f t="shared" si="72"/>
        <v>0</v>
      </c>
      <c r="E371" s="91">
        <f t="shared" si="72"/>
        <v>0</v>
      </c>
      <c r="F371" s="91">
        <f t="shared" si="72"/>
        <v>0</v>
      </c>
      <c r="G371" s="91">
        <f t="shared" si="72"/>
        <v>0</v>
      </c>
    </row>
    <row r="372" spans="3:7" ht="15.75" thickBot="1" x14ac:dyDescent="0.3">
      <c r="C372" s="211" t="s">
        <v>1286</v>
      </c>
      <c r="D372" s="91">
        <f t="shared" si="72"/>
        <v>0</v>
      </c>
      <c r="E372" s="91">
        <f t="shared" si="72"/>
        <v>0</v>
      </c>
      <c r="F372" s="91">
        <f t="shared" si="72"/>
        <v>0</v>
      </c>
      <c r="G372" s="91">
        <f t="shared" si="72"/>
        <v>0</v>
      </c>
    </row>
    <row r="373" spans="3:7" ht="15.75" thickBot="1" x14ac:dyDescent="0.3">
      <c r="C373" s="211" t="s">
        <v>1287</v>
      </c>
      <c r="D373" s="91">
        <f t="shared" si="72"/>
        <v>0</v>
      </c>
      <c r="E373" s="91">
        <f t="shared" si="72"/>
        <v>0</v>
      </c>
      <c r="F373" s="91">
        <f t="shared" si="72"/>
        <v>0</v>
      </c>
      <c r="G373" s="91">
        <f t="shared" si="72"/>
        <v>0</v>
      </c>
    </row>
    <row r="374" spans="3:7" ht="15.75" thickBot="1" x14ac:dyDescent="0.3">
      <c r="C374" s="210" t="s">
        <v>1304</v>
      </c>
      <c r="D374" s="112">
        <f>D375+D376+D377+D378</f>
        <v>2000</v>
      </c>
      <c r="E374" s="112">
        <f t="shared" ref="E374:G374" si="73">E375+E376+E377+E378</f>
        <v>2000</v>
      </c>
      <c r="F374" s="112">
        <f t="shared" si="73"/>
        <v>2000</v>
      </c>
      <c r="G374" s="112">
        <f t="shared" si="73"/>
        <v>2000</v>
      </c>
    </row>
    <row r="375" spans="3:7" ht="15.75" thickBot="1" x14ac:dyDescent="0.3">
      <c r="C375" s="211" t="s">
        <v>1267</v>
      </c>
      <c r="D375" s="91">
        <f t="shared" ref="D375:G378" si="74">D159+D184+D209+D235+D264+D289+D314+D340</f>
        <v>2000</v>
      </c>
      <c r="E375" s="91">
        <f t="shared" si="74"/>
        <v>2000</v>
      </c>
      <c r="F375" s="91">
        <f t="shared" si="74"/>
        <v>2000</v>
      </c>
      <c r="G375" s="91">
        <f t="shared" si="74"/>
        <v>2000</v>
      </c>
    </row>
    <row r="376" spans="3:7" ht="15.75" thickBot="1" x14ac:dyDescent="0.3">
      <c r="C376" s="211" t="s">
        <v>1303</v>
      </c>
      <c r="D376" s="91">
        <f t="shared" si="74"/>
        <v>0</v>
      </c>
      <c r="E376" s="91">
        <f t="shared" si="74"/>
        <v>0</v>
      </c>
      <c r="F376" s="91">
        <f t="shared" si="74"/>
        <v>0</v>
      </c>
      <c r="G376" s="91">
        <f t="shared" si="74"/>
        <v>0</v>
      </c>
    </row>
    <row r="377" spans="3:7" ht="15.75" thickBot="1" x14ac:dyDescent="0.3">
      <c r="C377" s="211" t="s">
        <v>1286</v>
      </c>
      <c r="D377" s="91">
        <f t="shared" si="74"/>
        <v>0</v>
      </c>
      <c r="E377" s="91">
        <f t="shared" si="74"/>
        <v>0</v>
      </c>
      <c r="F377" s="91">
        <f t="shared" si="74"/>
        <v>0</v>
      </c>
      <c r="G377" s="91">
        <f t="shared" si="74"/>
        <v>0</v>
      </c>
    </row>
    <row r="378" spans="3:7" ht="15.75" thickBot="1" x14ac:dyDescent="0.3">
      <c r="C378" s="211" t="s">
        <v>1287</v>
      </c>
      <c r="D378" s="91">
        <f t="shared" si="74"/>
        <v>0</v>
      </c>
      <c r="E378" s="91">
        <f t="shared" si="74"/>
        <v>0</v>
      </c>
      <c r="F378" s="91">
        <f t="shared" si="74"/>
        <v>0</v>
      </c>
      <c r="G378" s="91">
        <f t="shared" si="74"/>
        <v>0</v>
      </c>
    </row>
    <row r="379" spans="3:7" ht="15.75" thickBot="1" x14ac:dyDescent="0.3">
      <c r="C379" s="237" t="s">
        <v>1276</v>
      </c>
      <c r="D379" s="101">
        <f>IF(D347-D346=0,0,"Error")</f>
        <v>0</v>
      </c>
      <c r="E379" s="101">
        <f>IF(E347-E346=0,0,"Error")</f>
        <v>0</v>
      </c>
      <c r="F379" s="101">
        <f>IF(F347-F346=0,0,"Error")</f>
        <v>0</v>
      </c>
      <c r="G379" s="101">
        <f>IF(G347-G346=0,0,"Error")</f>
        <v>0</v>
      </c>
    </row>
    <row r="380" spans="3:7" x14ac:dyDescent="0.25">
      <c r="C380" s="116"/>
      <c r="D380" s="117"/>
      <c r="E380" s="117"/>
      <c r="F380" s="117"/>
      <c r="G380" s="117"/>
    </row>
  </sheetData>
  <mergeCells count="85">
    <mergeCell ref="C332:C333"/>
    <mergeCell ref="C281:C282"/>
    <mergeCell ref="D295:G295"/>
    <mergeCell ref="D296:G296"/>
    <mergeCell ref="C297:C298"/>
    <mergeCell ref="C305:G305"/>
    <mergeCell ref="C306:C307"/>
    <mergeCell ref="D319:G319"/>
    <mergeCell ref="D321:G321"/>
    <mergeCell ref="D322:G322"/>
    <mergeCell ref="C323:C324"/>
    <mergeCell ref="C331:G331"/>
    <mergeCell ref="C280:G280"/>
    <mergeCell ref="F243:G243"/>
    <mergeCell ref="D244:G244"/>
    <mergeCell ref="D245:G245"/>
    <mergeCell ref="D246:G246"/>
    <mergeCell ref="C247:C248"/>
    <mergeCell ref="C255:G255"/>
    <mergeCell ref="C256:C257"/>
    <mergeCell ref="F269:G269"/>
    <mergeCell ref="D270:G270"/>
    <mergeCell ref="D271:G271"/>
    <mergeCell ref="C272:C273"/>
    <mergeCell ref="D242:G242"/>
    <mergeCell ref="C192:C193"/>
    <mergeCell ref="C200:G200"/>
    <mergeCell ref="C201:C202"/>
    <mergeCell ref="D214:G214"/>
    <mergeCell ref="D216:G216"/>
    <mergeCell ref="D217:G217"/>
    <mergeCell ref="C218:C219"/>
    <mergeCell ref="C226:G226"/>
    <mergeCell ref="C227:C228"/>
    <mergeCell ref="C240:G240"/>
    <mergeCell ref="C241:G241"/>
    <mergeCell ref="D191:G191"/>
    <mergeCell ref="D141:G141"/>
    <mergeCell ref="C142:C143"/>
    <mergeCell ref="C150:G150"/>
    <mergeCell ref="C151:C152"/>
    <mergeCell ref="F164:G164"/>
    <mergeCell ref="D165:G165"/>
    <mergeCell ref="D166:G166"/>
    <mergeCell ref="C167:C168"/>
    <mergeCell ref="C175:G175"/>
    <mergeCell ref="C176:C177"/>
    <mergeCell ref="D190:G190"/>
    <mergeCell ref="C135:G135"/>
    <mergeCell ref="C136:G136"/>
    <mergeCell ref="D137:G137"/>
    <mergeCell ref="F138:G138"/>
    <mergeCell ref="N138:R140"/>
    <mergeCell ref="D139:G139"/>
    <mergeCell ref="D140:G140"/>
    <mergeCell ref="C110:C111"/>
    <mergeCell ref="D61:G61"/>
    <mergeCell ref="D62:G62"/>
    <mergeCell ref="D63:G63"/>
    <mergeCell ref="C64:C65"/>
    <mergeCell ref="C72:G72"/>
    <mergeCell ref="C73:C74"/>
    <mergeCell ref="D98:G98"/>
    <mergeCell ref="D99:G99"/>
    <mergeCell ref="D100:G100"/>
    <mergeCell ref="C101:C102"/>
    <mergeCell ref="C109:G109"/>
    <mergeCell ref="C36:C37"/>
    <mergeCell ref="D12:G12"/>
    <mergeCell ref="C13:C14"/>
    <mergeCell ref="D18:G18"/>
    <mergeCell ref="C19:G19"/>
    <mergeCell ref="C22:G22"/>
    <mergeCell ref="C23:G23"/>
    <mergeCell ref="D24:G24"/>
    <mergeCell ref="D25:G25"/>
    <mergeCell ref="D26:G26"/>
    <mergeCell ref="C27:C28"/>
    <mergeCell ref="C35:G35"/>
    <mergeCell ref="C9:G11"/>
    <mergeCell ref="C3:G3"/>
    <mergeCell ref="D5:G5"/>
    <mergeCell ref="D6:G6"/>
    <mergeCell ref="D7:G7"/>
    <mergeCell ref="C8:G8"/>
  </mergeCells>
  <printOptions horizontalCentered="1" verticalCentered="1"/>
  <pageMargins left="0.19685039370078741" right="0.11811023622047245" top="0.15748031496062992" bottom="0.15748031496062992" header="0.11811023622047245" footer="0.11811023622047245"/>
  <pageSetup scale="73" orientation="portrait" r:id="rId1"/>
  <rowBreaks count="3" manualBreakCount="3">
    <brk id="60" max="16383" man="1"/>
    <brk id="239" max="16383" man="1"/>
    <brk id="318" max="16383" man="1"/>
  </row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7E96E-DD5F-4025-BBFB-2CF3E4D592E5}">
  <sheetPr>
    <tabColor theme="2"/>
  </sheetPr>
  <dimension ref="B2:L215"/>
  <sheetViews>
    <sheetView view="pageBreakPreview" topLeftCell="A160" zoomScale="60" zoomScaleNormal="100" workbookViewId="0">
      <selection activeCell="E222" sqref="E222"/>
    </sheetView>
  </sheetViews>
  <sheetFormatPr defaultRowHeight="18.75" x14ac:dyDescent="0.3"/>
  <cols>
    <col min="1" max="1" width="12.5703125" style="119" customWidth="1"/>
    <col min="2" max="2" width="4" style="119" hidden="1" customWidth="1"/>
    <col min="3" max="3" width="41" style="119" customWidth="1"/>
    <col min="4" max="4" width="23.42578125" style="119" customWidth="1"/>
    <col min="5" max="5" width="15.42578125" style="119" customWidth="1"/>
    <col min="6" max="6" width="20.42578125" style="119" customWidth="1"/>
    <col min="7" max="7" width="26" style="119" customWidth="1"/>
    <col min="8" max="8" width="14.42578125" style="119" customWidth="1"/>
    <col min="9" max="9" width="14.85546875" style="119" customWidth="1"/>
    <col min="10" max="256" width="9.140625" style="119"/>
    <col min="257" max="257" width="5.85546875" style="119" customWidth="1"/>
    <col min="258" max="258" width="0" style="119" hidden="1" customWidth="1"/>
    <col min="259" max="259" width="41" style="119" customWidth="1"/>
    <col min="260" max="260" width="23.42578125" style="119" customWidth="1"/>
    <col min="261" max="261" width="15.42578125" style="119" customWidth="1"/>
    <col min="262" max="262" width="20.42578125" style="119" customWidth="1"/>
    <col min="263" max="263" width="26" style="119" customWidth="1"/>
    <col min="264" max="264" width="14.42578125" style="119" customWidth="1"/>
    <col min="265" max="265" width="14.85546875" style="119" customWidth="1"/>
    <col min="266" max="512" width="9.140625" style="119"/>
    <col min="513" max="513" width="5.85546875" style="119" customWidth="1"/>
    <col min="514" max="514" width="0" style="119" hidden="1" customWidth="1"/>
    <col min="515" max="515" width="41" style="119" customWidth="1"/>
    <col min="516" max="516" width="23.42578125" style="119" customWidth="1"/>
    <col min="517" max="517" width="15.42578125" style="119" customWidth="1"/>
    <col min="518" max="518" width="20.42578125" style="119" customWidth="1"/>
    <col min="519" max="519" width="26" style="119" customWidth="1"/>
    <col min="520" max="520" width="14.42578125" style="119" customWidth="1"/>
    <col min="521" max="521" width="14.85546875" style="119" customWidth="1"/>
    <col min="522" max="768" width="9.140625" style="119"/>
    <col min="769" max="769" width="5.85546875" style="119" customWidth="1"/>
    <col min="770" max="770" width="0" style="119" hidden="1" customWidth="1"/>
    <col min="771" max="771" width="41" style="119" customWidth="1"/>
    <col min="772" max="772" width="23.42578125" style="119" customWidth="1"/>
    <col min="773" max="773" width="15.42578125" style="119" customWidth="1"/>
    <col min="774" max="774" width="20.42578125" style="119" customWidth="1"/>
    <col min="775" max="775" width="26" style="119" customWidth="1"/>
    <col min="776" max="776" width="14.42578125" style="119" customWidth="1"/>
    <col min="777" max="777" width="14.85546875" style="119" customWidth="1"/>
    <col min="778" max="1024" width="9.140625" style="119"/>
    <col min="1025" max="1025" width="5.85546875" style="119" customWidth="1"/>
    <col min="1026" max="1026" width="0" style="119" hidden="1" customWidth="1"/>
    <col min="1027" max="1027" width="41" style="119" customWidth="1"/>
    <col min="1028" max="1028" width="23.42578125" style="119" customWidth="1"/>
    <col min="1029" max="1029" width="15.42578125" style="119" customWidth="1"/>
    <col min="1030" max="1030" width="20.42578125" style="119" customWidth="1"/>
    <col min="1031" max="1031" width="26" style="119" customWidth="1"/>
    <col min="1032" max="1032" width="14.42578125" style="119" customWidth="1"/>
    <col min="1033" max="1033" width="14.85546875" style="119" customWidth="1"/>
    <col min="1034" max="1280" width="9.140625" style="119"/>
    <col min="1281" max="1281" width="5.85546875" style="119" customWidth="1"/>
    <col min="1282" max="1282" width="0" style="119" hidden="1" customWidth="1"/>
    <col min="1283" max="1283" width="41" style="119" customWidth="1"/>
    <col min="1284" max="1284" width="23.42578125" style="119" customWidth="1"/>
    <col min="1285" max="1285" width="15.42578125" style="119" customWidth="1"/>
    <col min="1286" max="1286" width="20.42578125" style="119" customWidth="1"/>
    <col min="1287" max="1287" width="26" style="119" customWidth="1"/>
    <col min="1288" max="1288" width="14.42578125" style="119" customWidth="1"/>
    <col min="1289" max="1289" width="14.85546875" style="119" customWidth="1"/>
    <col min="1290" max="1536" width="9.140625" style="119"/>
    <col min="1537" max="1537" width="5.85546875" style="119" customWidth="1"/>
    <col min="1538" max="1538" width="0" style="119" hidden="1" customWidth="1"/>
    <col min="1539" max="1539" width="41" style="119" customWidth="1"/>
    <col min="1540" max="1540" width="23.42578125" style="119" customWidth="1"/>
    <col min="1541" max="1541" width="15.42578125" style="119" customWidth="1"/>
    <col min="1542" max="1542" width="20.42578125" style="119" customWidth="1"/>
    <col min="1543" max="1543" width="26" style="119" customWidth="1"/>
    <col min="1544" max="1544" width="14.42578125" style="119" customWidth="1"/>
    <col min="1545" max="1545" width="14.85546875" style="119" customWidth="1"/>
    <col min="1546" max="1792" width="9.140625" style="119"/>
    <col min="1793" max="1793" width="5.85546875" style="119" customWidth="1"/>
    <col min="1794" max="1794" width="0" style="119" hidden="1" customWidth="1"/>
    <col min="1795" max="1795" width="41" style="119" customWidth="1"/>
    <col min="1796" max="1796" width="23.42578125" style="119" customWidth="1"/>
    <col min="1797" max="1797" width="15.42578125" style="119" customWidth="1"/>
    <col min="1798" max="1798" width="20.42578125" style="119" customWidth="1"/>
    <col min="1799" max="1799" width="26" style="119" customWidth="1"/>
    <col min="1800" max="1800" width="14.42578125" style="119" customWidth="1"/>
    <col min="1801" max="1801" width="14.85546875" style="119" customWidth="1"/>
    <col min="1802" max="2048" width="9.140625" style="119"/>
    <col min="2049" max="2049" width="5.85546875" style="119" customWidth="1"/>
    <col min="2050" max="2050" width="0" style="119" hidden="1" customWidth="1"/>
    <col min="2051" max="2051" width="41" style="119" customWidth="1"/>
    <col min="2052" max="2052" width="23.42578125" style="119" customWidth="1"/>
    <col min="2053" max="2053" width="15.42578125" style="119" customWidth="1"/>
    <col min="2054" max="2054" width="20.42578125" style="119" customWidth="1"/>
    <col min="2055" max="2055" width="26" style="119" customWidth="1"/>
    <col min="2056" max="2056" width="14.42578125" style="119" customWidth="1"/>
    <col min="2057" max="2057" width="14.85546875" style="119" customWidth="1"/>
    <col min="2058" max="2304" width="9.140625" style="119"/>
    <col min="2305" max="2305" width="5.85546875" style="119" customWidth="1"/>
    <col min="2306" max="2306" width="0" style="119" hidden="1" customWidth="1"/>
    <col min="2307" max="2307" width="41" style="119" customWidth="1"/>
    <col min="2308" max="2308" width="23.42578125" style="119" customWidth="1"/>
    <col min="2309" max="2309" width="15.42578125" style="119" customWidth="1"/>
    <col min="2310" max="2310" width="20.42578125" style="119" customWidth="1"/>
    <col min="2311" max="2311" width="26" style="119" customWidth="1"/>
    <col min="2312" max="2312" width="14.42578125" style="119" customWidth="1"/>
    <col min="2313" max="2313" width="14.85546875" style="119" customWidth="1"/>
    <col min="2314" max="2560" width="9.140625" style="119"/>
    <col min="2561" max="2561" width="5.85546875" style="119" customWidth="1"/>
    <col min="2562" max="2562" width="0" style="119" hidden="1" customWidth="1"/>
    <col min="2563" max="2563" width="41" style="119" customWidth="1"/>
    <col min="2564" max="2564" width="23.42578125" style="119" customWidth="1"/>
    <col min="2565" max="2565" width="15.42578125" style="119" customWidth="1"/>
    <col min="2566" max="2566" width="20.42578125" style="119" customWidth="1"/>
    <col min="2567" max="2567" width="26" style="119" customWidth="1"/>
    <col min="2568" max="2568" width="14.42578125" style="119" customWidth="1"/>
    <col min="2569" max="2569" width="14.85546875" style="119" customWidth="1"/>
    <col min="2570" max="2816" width="9.140625" style="119"/>
    <col min="2817" max="2817" width="5.85546875" style="119" customWidth="1"/>
    <col min="2818" max="2818" width="0" style="119" hidden="1" customWidth="1"/>
    <col min="2819" max="2819" width="41" style="119" customWidth="1"/>
    <col min="2820" max="2820" width="23.42578125" style="119" customWidth="1"/>
    <col min="2821" max="2821" width="15.42578125" style="119" customWidth="1"/>
    <col min="2822" max="2822" width="20.42578125" style="119" customWidth="1"/>
    <col min="2823" max="2823" width="26" style="119" customWidth="1"/>
    <col min="2824" max="2824" width="14.42578125" style="119" customWidth="1"/>
    <col min="2825" max="2825" width="14.85546875" style="119" customWidth="1"/>
    <col min="2826" max="3072" width="9.140625" style="119"/>
    <col min="3073" max="3073" width="5.85546875" style="119" customWidth="1"/>
    <col min="3074" max="3074" width="0" style="119" hidden="1" customWidth="1"/>
    <col min="3075" max="3075" width="41" style="119" customWidth="1"/>
    <col min="3076" max="3076" width="23.42578125" style="119" customWidth="1"/>
    <col min="3077" max="3077" width="15.42578125" style="119" customWidth="1"/>
    <col min="3078" max="3078" width="20.42578125" style="119" customWidth="1"/>
    <col min="3079" max="3079" width="26" style="119" customWidth="1"/>
    <col min="3080" max="3080" width="14.42578125" style="119" customWidth="1"/>
    <col min="3081" max="3081" width="14.85546875" style="119" customWidth="1"/>
    <col min="3082" max="3328" width="9.140625" style="119"/>
    <col min="3329" max="3329" width="5.85546875" style="119" customWidth="1"/>
    <col min="3330" max="3330" width="0" style="119" hidden="1" customWidth="1"/>
    <col min="3331" max="3331" width="41" style="119" customWidth="1"/>
    <col min="3332" max="3332" width="23.42578125" style="119" customWidth="1"/>
    <col min="3333" max="3333" width="15.42578125" style="119" customWidth="1"/>
    <col min="3334" max="3334" width="20.42578125" style="119" customWidth="1"/>
    <col min="3335" max="3335" width="26" style="119" customWidth="1"/>
    <col min="3336" max="3336" width="14.42578125" style="119" customWidth="1"/>
    <col min="3337" max="3337" width="14.85546875" style="119" customWidth="1"/>
    <col min="3338" max="3584" width="9.140625" style="119"/>
    <col min="3585" max="3585" width="5.85546875" style="119" customWidth="1"/>
    <col min="3586" max="3586" width="0" style="119" hidden="1" customWidth="1"/>
    <col min="3587" max="3587" width="41" style="119" customWidth="1"/>
    <col min="3588" max="3588" width="23.42578125" style="119" customWidth="1"/>
    <col min="3589" max="3589" width="15.42578125" style="119" customWidth="1"/>
    <col min="3590" max="3590" width="20.42578125" style="119" customWidth="1"/>
    <col min="3591" max="3591" width="26" style="119" customWidth="1"/>
    <col min="3592" max="3592" width="14.42578125" style="119" customWidth="1"/>
    <col min="3593" max="3593" width="14.85546875" style="119" customWidth="1"/>
    <col min="3594" max="3840" width="9.140625" style="119"/>
    <col min="3841" max="3841" width="5.85546875" style="119" customWidth="1"/>
    <col min="3842" max="3842" width="0" style="119" hidden="1" customWidth="1"/>
    <col min="3843" max="3843" width="41" style="119" customWidth="1"/>
    <col min="3844" max="3844" width="23.42578125" style="119" customWidth="1"/>
    <col min="3845" max="3845" width="15.42578125" style="119" customWidth="1"/>
    <col min="3846" max="3846" width="20.42578125" style="119" customWidth="1"/>
    <col min="3847" max="3847" width="26" style="119" customWidth="1"/>
    <col min="3848" max="3848" width="14.42578125" style="119" customWidth="1"/>
    <col min="3849" max="3849" width="14.85546875" style="119" customWidth="1"/>
    <col min="3850" max="4096" width="9.140625" style="119"/>
    <col min="4097" max="4097" width="5.85546875" style="119" customWidth="1"/>
    <col min="4098" max="4098" width="0" style="119" hidden="1" customWidth="1"/>
    <col min="4099" max="4099" width="41" style="119" customWidth="1"/>
    <col min="4100" max="4100" width="23.42578125" style="119" customWidth="1"/>
    <col min="4101" max="4101" width="15.42578125" style="119" customWidth="1"/>
    <col min="4102" max="4102" width="20.42578125" style="119" customWidth="1"/>
    <col min="4103" max="4103" width="26" style="119" customWidth="1"/>
    <col min="4104" max="4104" width="14.42578125" style="119" customWidth="1"/>
    <col min="4105" max="4105" width="14.85546875" style="119" customWidth="1"/>
    <col min="4106" max="4352" width="9.140625" style="119"/>
    <col min="4353" max="4353" width="5.85546875" style="119" customWidth="1"/>
    <col min="4354" max="4354" width="0" style="119" hidden="1" customWidth="1"/>
    <col min="4355" max="4355" width="41" style="119" customWidth="1"/>
    <col min="4356" max="4356" width="23.42578125" style="119" customWidth="1"/>
    <col min="4357" max="4357" width="15.42578125" style="119" customWidth="1"/>
    <col min="4358" max="4358" width="20.42578125" style="119" customWidth="1"/>
    <col min="4359" max="4359" width="26" style="119" customWidth="1"/>
    <col min="4360" max="4360" width="14.42578125" style="119" customWidth="1"/>
    <col min="4361" max="4361" width="14.85546875" style="119" customWidth="1"/>
    <col min="4362" max="4608" width="9.140625" style="119"/>
    <col min="4609" max="4609" width="5.85546875" style="119" customWidth="1"/>
    <col min="4610" max="4610" width="0" style="119" hidden="1" customWidth="1"/>
    <col min="4611" max="4611" width="41" style="119" customWidth="1"/>
    <col min="4612" max="4612" width="23.42578125" style="119" customWidth="1"/>
    <col min="4613" max="4613" width="15.42578125" style="119" customWidth="1"/>
    <col min="4614" max="4614" width="20.42578125" style="119" customWidth="1"/>
    <col min="4615" max="4615" width="26" style="119" customWidth="1"/>
    <col min="4616" max="4616" width="14.42578125" style="119" customWidth="1"/>
    <col min="4617" max="4617" width="14.85546875" style="119" customWidth="1"/>
    <col min="4618" max="4864" width="9.140625" style="119"/>
    <col min="4865" max="4865" width="5.85546875" style="119" customWidth="1"/>
    <col min="4866" max="4866" width="0" style="119" hidden="1" customWidth="1"/>
    <col min="4867" max="4867" width="41" style="119" customWidth="1"/>
    <col min="4868" max="4868" width="23.42578125" style="119" customWidth="1"/>
    <col min="4869" max="4869" width="15.42578125" style="119" customWidth="1"/>
    <col min="4870" max="4870" width="20.42578125" style="119" customWidth="1"/>
    <col min="4871" max="4871" width="26" style="119" customWidth="1"/>
    <col min="4872" max="4872" width="14.42578125" style="119" customWidth="1"/>
    <col min="4873" max="4873" width="14.85546875" style="119" customWidth="1"/>
    <col min="4874" max="5120" width="9.140625" style="119"/>
    <col min="5121" max="5121" width="5.85546875" style="119" customWidth="1"/>
    <col min="5122" max="5122" width="0" style="119" hidden="1" customWidth="1"/>
    <col min="5123" max="5123" width="41" style="119" customWidth="1"/>
    <col min="5124" max="5124" width="23.42578125" style="119" customWidth="1"/>
    <col min="5125" max="5125" width="15.42578125" style="119" customWidth="1"/>
    <col min="5126" max="5126" width="20.42578125" style="119" customWidth="1"/>
    <col min="5127" max="5127" width="26" style="119" customWidth="1"/>
    <col min="5128" max="5128" width="14.42578125" style="119" customWidth="1"/>
    <col min="5129" max="5129" width="14.85546875" style="119" customWidth="1"/>
    <col min="5130" max="5376" width="9.140625" style="119"/>
    <col min="5377" max="5377" width="5.85546875" style="119" customWidth="1"/>
    <col min="5378" max="5378" width="0" style="119" hidden="1" customWidth="1"/>
    <col min="5379" max="5379" width="41" style="119" customWidth="1"/>
    <col min="5380" max="5380" width="23.42578125" style="119" customWidth="1"/>
    <col min="5381" max="5381" width="15.42578125" style="119" customWidth="1"/>
    <col min="5382" max="5382" width="20.42578125" style="119" customWidth="1"/>
    <col min="5383" max="5383" width="26" style="119" customWidth="1"/>
    <col min="5384" max="5384" width="14.42578125" style="119" customWidth="1"/>
    <col min="5385" max="5385" width="14.85546875" style="119" customWidth="1"/>
    <col min="5386" max="5632" width="9.140625" style="119"/>
    <col min="5633" max="5633" width="5.85546875" style="119" customWidth="1"/>
    <col min="5634" max="5634" width="0" style="119" hidden="1" customWidth="1"/>
    <col min="5635" max="5635" width="41" style="119" customWidth="1"/>
    <col min="5636" max="5636" width="23.42578125" style="119" customWidth="1"/>
    <col min="5637" max="5637" width="15.42578125" style="119" customWidth="1"/>
    <col min="5638" max="5638" width="20.42578125" style="119" customWidth="1"/>
    <col min="5639" max="5639" width="26" style="119" customWidth="1"/>
    <col min="5640" max="5640" width="14.42578125" style="119" customWidth="1"/>
    <col min="5641" max="5641" width="14.85546875" style="119" customWidth="1"/>
    <col min="5642" max="5888" width="9.140625" style="119"/>
    <col min="5889" max="5889" width="5.85546875" style="119" customWidth="1"/>
    <col min="5890" max="5890" width="0" style="119" hidden="1" customWidth="1"/>
    <col min="5891" max="5891" width="41" style="119" customWidth="1"/>
    <col min="5892" max="5892" width="23.42578125" style="119" customWidth="1"/>
    <col min="5893" max="5893" width="15.42578125" style="119" customWidth="1"/>
    <col min="5894" max="5894" width="20.42578125" style="119" customWidth="1"/>
    <col min="5895" max="5895" width="26" style="119" customWidth="1"/>
    <col min="5896" max="5896" width="14.42578125" style="119" customWidth="1"/>
    <col min="5897" max="5897" width="14.85546875" style="119" customWidth="1"/>
    <col min="5898" max="6144" width="9.140625" style="119"/>
    <col min="6145" max="6145" width="5.85546875" style="119" customWidth="1"/>
    <col min="6146" max="6146" width="0" style="119" hidden="1" customWidth="1"/>
    <col min="6147" max="6147" width="41" style="119" customWidth="1"/>
    <col min="6148" max="6148" width="23.42578125" style="119" customWidth="1"/>
    <col min="6149" max="6149" width="15.42578125" style="119" customWidth="1"/>
    <col min="6150" max="6150" width="20.42578125" style="119" customWidth="1"/>
    <col min="6151" max="6151" width="26" style="119" customWidth="1"/>
    <col min="6152" max="6152" width="14.42578125" style="119" customWidth="1"/>
    <col min="6153" max="6153" width="14.85546875" style="119" customWidth="1"/>
    <col min="6154" max="6400" width="9.140625" style="119"/>
    <col min="6401" max="6401" width="5.85546875" style="119" customWidth="1"/>
    <col min="6402" max="6402" width="0" style="119" hidden="1" customWidth="1"/>
    <col min="6403" max="6403" width="41" style="119" customWidth="1"/>
    <col min="6404" max="6404" width="23.42578125" style="119" customWidth="1"/>
    <col min="6405" max="6405" width="15.42578125" style="119" customWidth="1"/>
    <col min="6406" max="6406" width="20.42578125" style="119" customWidth="1"/>
    <col min="6407" max="6407" width="26" style="119" customWidth="1"/>
    <col min="6408" max="6408" width="14.42578125" style="119" customWidth="1"/>
    <col min="6409" max="6409" width="14.85546875" style="119" customWidth="1"/>
    <col min="6410" max="6656" width="9.140625" style="119"/>
    <col min="6657" max="6657" width="5.85546875" style="119" customWidth="1"/>
    <col min="6658" max="6658" width="0" style="119" hidden="1" customWidth="1"/>
    <col min="6659" max="6659" width="41" style="119" customWidth="1"/>
    <col min="6660" max="6660" width="23.42578125" style="119" customWidth="1"/>
    <col min="6661" max="6661" width="15.42578125" style="119" customWidth="1"/>
    <col min="6662" max="6662" width="20.42578125" style="119" customWidth="1"/>
    <col min="6663" max="6663" width="26" style="119" customWidth="1"/>
    <col min="6664" max="6664" width="14.42578125" style="119" customWidth="1"/>
    <col min="6665" max="6665" width="14.85546875" style="119" customWidth="1"/>
    <col min="6666" max="6912" width="9.140625" style="119"/>
    <col min="6913" max="6913" width="5.85546875" style="119" customWidth="1"/>
    <col min="6914" max="6914" width="0" style="119" hidden="1" customWidth="1"/>
    <col min="6915" max="6915" width="41" style="119" customWidth="1"/>
    <col min="6916" max="6916" width="23.42578125" style="119" customWidth="1"/>
    <col min="6917" max="6917" width="15.42578125" style="119" customWidth="1"/>
    <col min="6918" max="6918" width="20.42578125" style="119" customWidth="1"/>
    <col min="6919" max="6919" width="26" style="119" customWidth="1"/>
    <col min="6920" max="6920" width="14.42578125" style="119" customWidth="1"/>
    <col min="6921" max="6921" width="14.85546875" style="119" customWidth="1"/>
    <col min="6922" max="7168" width="9.140625" style="119"/>
    <col min="7169" max="7169" width="5.85546875" style="119" customWidth="1"/>
    <col min="7170" max="7170" width="0" style="119" hidden="1" customWidth="1"/>
    <col min="7171" max="7171" width="41" style="119" customWidth="1"/>
    <col min="7172" max="7172" width="23.42578125" style="119" customWidth="1"/>
    <col min="7173" max="7173" width="15.42578125" style="119" customWidth="1"/>
    <col min="7174" max="7174" width="20.42578125" style="119" customWidth="1"/>
    <col min="7175" max="7175" width="26" style="119" customWidth="1"/>
    <col min="7176" max="7176" width="14.42578125" style="119" customWidth="1"/>
    <col min="7177" max="7177" width="14.85546875" style="119" customWidth="1"/>
    <col min="7178" max="7424" width="9.140625" style="119"/>
    <col min="7425" max="7425" width="5.85546875" style="119" customWidth="1"/>
    <col min="7426" max="7426" width="0" style="119" hidden="1" customWidth="1"/>
    <col min="7427" max="7427" width="41" style="119" customWidth="1"/>
    <col min="7428" max="7428" width="23.42578125" style="119" customWidth="1"/>
    <col min="7429" max="7429" width="15.42578125" style="119" customWidth="1"/>
    <col min="7430" max="7430" width="20.42578125" style="119" customWidth="1"/>
    <col min="7431" max="7431" width="26" style="119" customWidth="1"/>
    <col min="7432" max="7432" width="14.42578125" style="119" customWidth="1"/>
    <col min="7433" max="7433" width="14.85546875" style="119" customWidth="1"/>
    <col min="7434" max="7680" width="9.140625" style="119"/>
    <col min="7681" max="7681" width="5.85546875" style="119" customWidth="1"/>
    <col min="7682" max="7682" width="0" style="119" hidden="1" customWidth="1"/>
    <col min="7683" max="7683" width="41" style="119" customWidth="1"/>
    <col min="7684" max="7684" width="23.42578125" style="119" customWidth="1"/>
    <col min="7685" max="7685" width="15.42578125" style="119" customWidth="1"/>
    <col min="7686" max="7686" width="20.42578125" style="119" customWidth="1"/>
    <col min="7687" max="7687" width="26" style="119" customWidth="1"/>
    <col min="7688" max="7688" width="14.42578125" style="119" customWidth="1"/>
    <col min="7689" max="7689" width="14.85546875" style="119" customWidth="1"/>
    <col min="7690" max="7936" width="9.140625" style="119"/>
    <col min="7937" max="7937" width="5.85546875" style="119" customWidth="1"/>
    <col min="7938" max="7938" width="0" style="119" hidden="1" customWidth="1"/>
    <col min="7939" max="7939" width="41" style="119" customWidth="1"/>
    <col min="7940" max="7940" width="23.42578125" style="119" customWidth="1"/>
    <col min="7941" max="7941" width="15.42578125" style="119" customWidth="1"/>
    <col min="7942" max="7942" width="20.42578125" style="119" customWidth="1"/>
    <col min="7943" max="7943" width="26" style="119" customWidth="1"/>
    <col min="7944" max="7944" width="14.42578125" style="119" customWidth="1"/>
    <col min="7945" max="7945" width="14.85546875" style="119" customWidth="1"/>
    <col min="7946" max="8192" width="9.140625" style="119"/>
    <col min="8193" max="8193" width="5.85546875" style="119" customWidth="1"/>
    <col min="8194" max="8194" width="0" style="119" hidden="1" customWidth="1"/>
    <col min="8195" max="8195" width="41" style="119" customWidth="1"/>
    <col min="8196" max="8196" width="23.42578125" style="119" customWidth="1"/>
    <col min="8197" max="8197" width="15.42578125" style="119" customWidth="1"/>
    <col min="8198" max="8198" width="20.42578125" style="119" customWidth="1"/>
    <col min="8199" max="8199" width="26" style="119" customWidth="1"/>
    <col min="8200" max="8200" width="14.42578125" style="119" customWidth="1"/>
    <col min="8201" max="8201" width="14.85546875" style="119" customWidth="1"/>
    <col min="8202" max="8448" width="9.140625" style="119"/>
    <col min="8449" max="8449" width="5.85546875" style="119" customWidth="1"/>
    <col min="8450" max="8450" width="0" style="119" hidden="1" customWidth="1"/>
    <col min="8451" max="8451" width="41" style="119" customWidth="1"/>
    <col min="8452" max="8452" width="23.42578125" style="119" customWidth="1"/>
    <col min="8453" max="8453" width="15.42578125" style="119" customWidth="1"/>
    <col min="8454" max="8454" width="20.42578125" style="119" customWidth="1"/>
    <col min="8455" max="8455" width="26" style="119" customWidth="1"/>
    <col min="8456" max="8456" width="14.42578125" style="119" customWidth="1"/>
    <col min="8457" max="8457" width="14.85546875" style="119" customWidth="1"/>
    <col min="8458" max="8704" width="9.140625" style="119"/>
    <col min="8705" max="8705" width="5.85546875" style="119" customWidth="1"/>
    <col min="8706" max="8706" width="0" style="119" hidden="1" customWidth="1"/>
    <col min="8707" max="8707" width="41" style="119" customWidth="1"/>
    <col min="8708" max="8708" width="23.42578125" style="119" customWidth="1"/>
    <col min="8709" max="8709" width="15.42578125" style="119" customWidth="1"/>
    <col min="8710" max="8710" width="20.42578125" style="119" customWidth="1"/>
    <col min="8711" max="8711" width="26" style="119" customWidth="1"/>
    <col min="8712" max="8712" width="14.42578125" style="119" customWidth="1"/>
    <col min="8713" max="8713" width="14.85546875" style="119" customWidth="1"/>
    <col min="8714" max="8960" width="9.140625" style="119"/>
    <col min="8961" max="8961" width="5.85546875" style="119" customWidth="1"/>
    <col min="8962" max="8962" width="0" style="119" hidden="1" customWidth="1"/>
    <col min="8963" max="8963" width="41" style="119" customWidth="1"/>
    <col min="8964" max="8964" width="23.42578125" style="119" customWidth="1"/>
    <col min="8965" max="8965" width="15.42578125" style="119" customWidth="1"/>
    <col min="8966" max="8966" width="20.42578125" style="119" customWidth="1"/>
    <col min="8967" max="8967" width="26" style="119" customWidth="1"/>
    <col min="8968" max="8968" width="14.42578125" style="119" customWidth="1"/>
    <col min="8969" max="8969" width="14.85546875" style="119" customWidth="1"/>
    <col min="8970" max="9216" width="9.140625" style="119"/>
    <col min="9217" max="9217" width="5.85546875" style="119" customWidth="1"/>
    <col min="9218" max="9218" width="0" style="119" hidden="1" customWidth="1"/>
    <col min="9219" max="9219" width="41" style="119" customWidth="1"/>
    <col min="9220" max="9220" width="23.42578125" style="119" customWidth="1"/>
    <col min="9221" max="9221" width="15.42578125" style="119" customWidth="1"/>
    <col min="9222" max="9222" width="20.42578125" style="119" customWidth="1"/>
    <col min="9223" max="9223" width="26" style="119" customWidth="1"/>
    <col min="9224" max="9224" width="14.42578125" style="119" customWidth="1"/>
    <col min="9225" max="9225" width="14.85546875" style="119" customWidth="1"/>
    <col min="9226" max="9472" width="9.140625" style="119"/>
    <col min="9473" max="9473" width="5.85546875" style="119" customWidth="1"/>
    <col min="9474" max="9474" width="0" style="119" hidden="1" customWidth="1"/>
    <col min="9475" max="9475" width="41" style="119" customWidth="1"/>
    <col min="9476" max="9476" width="23.42578125" style="119" customWidth="1"/>
    <col min="9477" max="9477" width="15.42578125" style="119" customWidth="1"/>
    <col min="9478" max="9478" width="20.42578125" style="119" customWidth="1"/>
    <col min="9479" max="9479" width="26" style="119" customWidth="1"/>
    <col min="9480" max="9480" width="14.42578125" style="119" customWidth="1"/>
    <col min="9481" max="9481" width="14.85546875" style="119" customWidth="1"/>
    <col min="9482" max="9728" width="9.140625" style="119"/>
    <col min="9729" max="9729" width="5.85546875" style="119" customWidth="1"/>
    <col min="9730" max="9730" width="0" style="119" hidden="1" customWidth="1"/>
    <col min="9731" max="9731" width="41" style="119" customWidth="1"/>
    <col min="9732" max="9732" width="23.42578125" style="119" customWidth="1"/>
    <col min="9733" max="9733" width="15.42578125" style="119" customWidth="1"/>
    <col min="9734" max="9734" width="20.42578125" style="119" customWidth="1"/>
    <col min="9735" max="9735" width="26" style="119" customWidth="1"/>
    <col min="9736" max="9736" width="14.42578125" style="119" customWidth="1"/>
    <col min="9737" max="9737" width="14.85546875" style="119" customWidth="1"/>
    <col min="9738" max="9984" width="9.140625" style="119"/>
    <col min="9985" max="9985" width="5.85546875" style="119" customWidth="1"/>
    <col min="9986" max="9986" width="0" style="119" hidden="1" customWidth="1"/>
    <col min="9987" max="9987" width="41" style="119" customWidth="1"/>
    <col min="9988" max="9988" width="23.42578125" style="119" customWidth="1"/>
    <col min="9989" max="9989" width="15.42578125" style="119" customWidth="1"/>
    <col min="9990" max="9990" width="20.42578125" style="119" customWidth="1"/>
    <col min="9991" max="9991" width="26" style="119" customWidth="1"/>
    <col min="9992" max="9992" width="14.42578125" style="119" customWidth="1"/>
    <col min="9993" max="9993" width="14.85546875" style="119" customWidth="1"/>
    <col min="9994" max="10240" width="9.140625" style="119"/>
    <col min="10241" max="10241" width="5.85546875" style="119" customWidth="1"/>
    <col min="10242" max="10242" width="0" style="119" hidden="1" customWidth="1"/>
    <col min="10243" max="10243" width="41" style="119" customWidth="1"/>
    <col min="10244" max="10244" width="23.42578125" style="119" customWidth="1"/>
    <col min="10245" max="10245" width="15.42578125" style="119" customWidth="1"/>
    <col min="10246" max="10246" width="20.42578125" style="119" customWidth="1"/>
    <col min="10247" max="10247" width="26" style="119" customWidth="1"/>
    <col min="10248" max="10248" width="14.42578125" style="119" customWidth="1"/>
    <col min="10249" max="10249" width="14.85546875" style="119" customWidth="1"/>
    <col min="10250" max="10496" width="9.140625" style="119"/>
    <col min="10497" max="10497" width="5.85546875" style="119" customWidth="1"/>
    <col min="10498" max="10498" width="0" style="119" hidden="1" customWidth="1"/>
    <col min="10499" max="10499" width="41" style="119" customWidth="1"/>
    <col min="10500" max="10500" width="23.42578125" style="119" customWidth="1"/>
    <col min="10501" max="10501" width="15.42578125" style="119" customWidth="1"/>
    <col min="10502" max="10502" width="20.42578125" style="119" customWidth="1"/>
    <col min="10503" max="10503" width="26" style="119" customWidth="1"/>
    <col min="10504" max="10504" width="14.42578125" style="119" customWidth="1"/>
    <col min="10505" max="10505" width="14.85546875" style="119" customWidth="1"/>
    <col min="10506" max="10752" width="9.140625" style="119"/>
    <col min="10753" max="10753" width="5.85546875" style="119" customWidth="1"/>
    <col min="10754" max="10754" width="0" style="119" hidden="1" customWidth="1"/>
    <col min="10755" max="10755" width="41" style="119" customWidth="1"/>
    <col min="10756" max="10756" width="23.42578125" style="119" customWidth="1"/>
    <col min="10757" max="10757" width="15.42578125" style="119" customWidth="1"/>
    <col min="10758" max="10758" width="20.42578125" style="119" customWidth="1"/>
    <col min="10759" max="10759" width="26" style="119" customWidth="1"/>
    <col min="10760" max="10760" width="14.42578125" style="119" customWidth="1"/>
    <col min="10761" max="10761" width="14.85546875" style="119" customWidth="1"/>
    <col min="10762" max="11008" width="9.140625" style="119"/>
    <col min="11009" max="11009" width="5.85546875" style="119" customWidth="1"/>
    <col min="11010" max="11010" width="0" style="119" hidden="1" customWidth="1"/>
    <col min="11011" max="11011" width="41" style="119" customWidth="1"/>
    <col min="11012" max="11012" width="23.42578125" style="119" customWidth="1"/>
    <col min="11013" max="11013" width="15.42578125" style="119" customWidth="1"/>
    <col min="11014" max="11014" width="20.42578125" style="119" customWidth="1"/>
    <col min="11015" max="11015" width="26" style="119" customWidth="1"/>
    <col min="11016" max="11016" width="14.42578125" style="119" customWidth="1"/>
    <col min="11017" max="11017" width="14.85546875" style="119" customWidth="1"/>
    <col min="11018" max="11264" width="9.140625" style="119"/>
    <col min="11265" max="11265" width="5.85546875" style="119" customWidth="1"/>
    <col min="11266" max="11266" width="0" style="119" hidden="1" customWidth="1"/>
    <col min="11267" max="11267" width="41" style="119" customWidth="1"/>
    <col min="11268" max="11268" width="23.42578125" style="119" customWidth="1"/>
    <col min="11269" max="11269" width="15.42578125" style="119" customWidth="1"/>
    <col min="11270" max="11270" width="20.42578125" style="119" customWidth="1"/>
    <col min="11271" max="11271" width="26" style="119" customWidth="1"/>
    <col min="11272" max="11272" width="14.42578125" style="119" customWidth="1"/>
    <col min="11273" max="11273" width="14.85546875" style="119" customWidth="1"/>
    <col min="11274" max="11520" width="9.140625" style="119"/>
    <col min="11521" max="11521" width="5.85546875" style="119" customWidth="1"/>
    <col min="11522" max="11522" width="0" style="119" hidden="1" customWidth="1"/>
    <col min="11523" max="11523" width="41" style="119" customWidth="1"/>
    <col min="11524" max="11524" width="23.42578125" style="119" customWidth="1"/>
    <col min="11525" max="11525" width="15.42578125" style="119" customWidth="1"/>
    <col min="11526" max="11526" width="20.42578125" style="119" customWidth="1"/>
    <col min="11527" max="11527" width="26" style="119" customWidth="1"/>
    <col min="11528" max="11528" width="14.42578125" style="119" customWidth="1"/>
    <col min="11529" max="11529" width="14.85546875" style="119" customWidth="1"/>
    <col min="11530" max="11776" width="9.140625" style="119"/>
    <col min="11777" max="11777" width="5.85546875" style="119" customWidth="1"/>
    <col min="11778" max="11778" width="0" style="119" hidden="1" customWidth="1"/>
    <col min="11779" max="11779" width="41" style="119" customWidth="1"/>
    <col min="11780" max="11780" width="23.42578125" style="119" customWidth="1"/>
    <col min="11781" max="11781" width="15.42578125" style="119" customWidth="1"/>
    <col min="11782" max="11782" width="20.42578125" style="119" customWidth="1"/>
    <col min="11783" max="11783" width="26" style="119" customWidth="1"/>
    <col min="11784" max="11784" width="14.42578125" style="119" customWidth="1"/>
    <col min="11785" max="11785" width="14.85546875" style="119" customWidth="1"/>
    <col min="11786" max="12032" width="9.140625" style="119"/>
    <col min="12033" max="12033" width="5.85546875" style="119" customWidth="1"/>
    <col min="12034" max="12034" width="0" style="119" hidden="1" customWidth="1"/>
    <col min="12035" max="12035" width="41" style="119" customWidth="1"/>
    <col min="12036" max="12036" width="23.42578125" style="119" customWidth="1"/>
    <col min="12037" max="12037" width="15.42578125" style="119" customWidth="1"/>
    <col min="12038" max="12038" width="20.42578125" style="119" customWidth="1"/>
    <col min="12039" max="12039" width="26" style="119" customWidth="1"/>
    <col min="12040" max="12040" width="14.42578125" style="119" customWidth="1"/>
    <col min="12041" max="12041" width="14.85546875" style="119" customWidth="1"/>
    <col min="12042" max="12288" width="9.140625" style="119"/>
    <col min="12289" max="12289" width="5.85546875" style="119" customWidth="1"/>
    <col min="12290" max="12290" width="0" style="119" hidden="1" customWidth="1"/>
    <col min="12291" max="12291" width="41" style="119" customWidth="1"/>
    <col min="12292" max="12292" width="23.42578125" style="119" customWidth="1"/>
    <col min="12293" max="12293" width="15.42578125" style="119" customWidth="1"/>
    <col min="12294" max="12294" width="20.42578125" style="119" customWidth="1"/>
    <col min="12295" max="12295" width="26" style="119" customWidth="1"/>
    <col min="12296" max="12296" width="14.42578125" style="119" customWidth="1"/>
    <col min="12297" max="12297" width="14.85546875" style="119" customWidth="1"/>
    <col min="12298" max="12544" width="9.140625" style="119"/>
    <col min="12545" max="12545" width="5.85546875" style="119" customWidth="1"/>
    <col min="12546" max="12546" width="0" style="119" hidden="1" customWidth="1"/>
    <col min="12547" max="12547" width="41" style="119" customWidth="1"/>
    <col min="12548" max="12548" width="23.42578125" style="119" customWidth="1"/>
    <col min="12549" max="12549" width="15.42578125" style="119" customWidth="1"/>
    <col min="12550" max="12550" width="20.42578125" style="119" customWidth="1"/>
    <col min="12551" max="12551" width="26" style="119" customWidth="1"/>
    <col min="12552" max="12552" width="14.42578125" style="119" customWidth="1"/>
    <col min="12553" max="12553" width="14.85546875" style="119" customWidth="1"/>
    <col min="12554" max="12800" width="9.140625" style="119"/>
    <col min="12801" max="12801" width="5.85546875" style="119" customWidth="1"/>
    <col min="12802" max="12802" width="0" style="119" hidden="1" customWidth="1"/>
    <col min="12803" max="12803" width="41" style="119" customWidth="1"/>
    <col min="12804" max="12804" width="23.42578125" style="119" customWidth="1"/>
    <col min="12805" max="12805" width="15.42578125" style="119" customWidth="1"/>
    <col min="12806" max="12806" width="20.42578125" style="119" customWidth="1"/>
    <col min="12807" max="12807" width="26" style="119" customWidth="1"/>
    <col min="12808" max="12808" width="14.42578125" style="119" customWidth="1"/>
    <col min="12809" max="12809" width="14.85546875" style="119" customWidth="1"/>
    <col min="12810" max="13056" width="9.140625" style="119"/>
    <col min="13057" max="13057" width="5.85546875" style="119" customWidth="1"/>
    <col min="13058" max="13058" width="0" style="119" hidden="1" customWidth="1"/>
    <col min="13059" max="13059" width="41" style="119" customWidth="1"/>
    <col min="13060" max="13060" width="23.42578125" style="119" customWidth="1"/>
    <col min="13061" max="13061" width="15.42578125" style="119" customWidth="1"/>
    <col min="13062" max="13062" width="20.42578125" style="119" customWidth="1"/>
    <col min="13063" max="13063" width="26" style="119" customWidth="1"/>
    <col min="13064" max="13064" width="14.42578125" style="119" customWidth="1"/>
    <col min="13065" max="13065" width="14.85546875" style="119" customWidth="1"/>
    <col min="13066" max="13312" width="9.140625" style="119"/>
    <col min="13313" max="13313" width="5.85546875" style="119" customWidth="1"/>
    <col min="13314" max="13314" width="0" style="119" hidden="1" customWidth="1"/>
    <col min="13315" max="13315" width="41" style="119" customWidth="1"/>
    <col min="13316" max="13316" width="23.42578125" style="119" customWidth="1"/>
    <col min="13317" max="13317" width="15.42578125" style="119" customWidth="1"/>
    <col min="13318" max="13318" width="20.42578125" style="119" customWidth="1"/>
    <col min="13319" max="13319" width="26" style="119" customWidth="1"/>
    <col min="13320" max="13320" width="14.42578125" style="119" customWidth="1"/>
    <col min="13321" max="13321" width="14.85546875" style="119" customWidth="1"/>
    <col min="13322" max="13568" width="9.140625" style="119"/>
    <col min="13569" max="13569" width="5.85546875" style="119" customWidth="1"/>
    <col min="13570" max="13570" width="0" style="119" hidden="1" customWidth="1"/>
    <col min="13571" max="13571" width="41" style="119" customWidth="1"/>
    <col min="13572" max="13572" width="23.42578125" style="119" customWidth="1"/>
    <col min="13573" max="13573" width="15.42578125" style="119" customWidth="1"/>
    <col min="13574" max="13574" width="20.42578125" style="119" customWidth="1"/>
    <col min="13575" max="13575" width="26" style="119" customWidth="1"/>
    <col min="13576" max="13576" width="14.42578125" style="119" customWidth="1"/>
    <col min="13577" max="13577" width="14.85546875" style="119" customWidth="1"/>
    <col min="13578" max="13824" width="9.140625" style="119"/>
    <col min="13825" max="13825" width="5.85546875" style="119" customWidth="1"/>
    <col min="13826" max="13826" width="0" style="119" hidden="1" customWidth="1"/>
    <col min="13827" max="13827" width="41" style="119" customWidth="1"/>
    <col min="13828" max="13828" width="23.42578125" style="119" customWidth="1"/>
    <col min="13829" max="13829" width="15.42578125" style="119" customWidth="1"/>
    <col min="13830" max="13830" width="20.42578125" style="119" customWidth="1"/>
    <col min="13831" max="13831" width="26" style="119" customWidth="1"/>
    <col min="13832" max="13832" width="14.42578125" style="119" customWidth="1"/>
    <col min="13833" max="13833" width="14.85546875" style="119" customWidth="1"/>
    <col min="13834" max="14080" width="9.140625" style="119"/>
    <col min="14081" max="14081" width="5.85546875" style="119" customWidth="1"/>
    <col min="14082" max="14082" width="0" style="119" hidden="1" customWidth="1"/>
    <col min="14083" max="14083" width="41" style="119" customWidth="1"/>
    <col min="14084" max="14084" width="23.42578125" style="119" customWidth="1"/>
    <col min="14085" max="14085" width="15.42578125" style="119" customWidth="1"/>
    <col min="14086" max="14086" width="20.42578125" style="119" customWidth="1"/>
    <col min="14087" max="14087" width="26" style="119" customWidth="1"/>
    <col min="14088" max="14088" width="14.42578125" style="119" customWidth="1"/>
    <col min="14089" max="14089" width="14.85546875" style="119" customWidth="1"/>
    <col min="14090" max="14336" width="9.140625" style="119"/>
    <col min="14337" max="14337" width="5.85546875" style="119" customWidth="1"/>
    <col min="14338" max="14338" width="0" style="119" hidden="1" customWidth="1"/>
    <col min="14339" max="14339" width="41" style="119" customWidth="1"/>
    <col min="14340" max="14340" width="23.42578125" style="119" customWidth="1"/>
    <col min="14341" max="14341" width="15.42578125" style="119" customWidth="1"/>
    <col min="14342" max="14342" width="20.42578125" style="119" customWidth="1"/>
    <col min="14343" max="14343" width="26" style="119" customWidth="1"/>
    <col min="14344" max="14344" width="14.42578125" style="119" customWidth="1"/>
    <col min="14345" max="14345" width="14.85546875" style="119" customWidth="1"/>
    <col min="14346" max="14592" width="9.140625" style="119"/>
    <col min="14593" max="14593" width="5.85546875" style="119" customWidth="1"/>
    <col min="14594" max="14594" width="0" style="119" hidden="1" customWidth="1"/>
    <col min="14595" max="14595" width="41" style="119" customWidth="1"/>
    <col min="14596" max="14596" width="23.42578125" style="119" customWidth="1"/>
    <col min="14597" max="14597" width="15.42578125" style="119" customWidth="1"/>
    <col min="14598" max="14598" width="20.42578125" style="119" customWidth="1"/>
    <col min="14599" max="14599" width="26" style="119" customWidth="1"/>
    <col min="14600" max="14600" width="14.42578125" style="119" customWidth="1"/>
    <col min="14601" max="14601" width="14.85546875" style="119" customWidth="1"/>
    <col min="14602" max="14848" width="9.140625" style="119"/>
    <col min="14849" max="14849" width="5.85546875" style="119" customWidth="1"/>
    <col min="14850" max="14850" width="0" style="119" hidden="1" customWidth="1"/>
    <col min="14851" max="14851" width="41" style="119" customWidth="1"/>
    <col min="14852" max="14852" width="23.42578125" style="119" customWidth="1"/>
    <col min="14853" max="14853" width="15.42578125" style="119" customWidth="1"/>
    <col min="14854" max="14854" width="20.42578125" style="119" customWidth="1"/>
    <col min="14855" max="14855" width="26" style="119" customWidth="1"/>
    <col min="14856" max="14856" width="14.42578125" style="119" customWidth="1"/>
    <col min="14857" max="14857" width="14.85546875" style="119" customWidth="1"/>
    <col min="14858" max="15104" width="9.140625" style="119"/>
    <col min="15105" max="15105" width="5.85546875" style="119" customWidth="1"/>
    <col min="15106" max="15106" width="0" style="119" hidden="1" customWidth="1"/>
    <col min="15107" max="15107" width="41" style="119" customWidth="1"/>
    <col min="15108" max="15108" width="23.42578125" style="119" customWidth="1"/>
    <col min="15109" max="15109" width="15.42578125" style="119" customWidth="1"/>
    <col min="15110" max="15110" width="20.42578125" style="119" customWidth="1"/>
    <col min="15111" max="15111" width="26" style="119" customWidth="1"/>
    <col min="15112" max="15112" width="14.42578125" style="119" customWidth="1"/>
    <col min="15113" max="15113" width="14.85546875" style="119" customWidth="1"/>
    <col min="15114" max="15360" width="9.140625" style="119"/>
    <col min="15361" max="15361" width="5.85546875" style="119" customWidth="1"/>
    <col min="15362" max="15362" width="0" style="119" hidden="1" customWidth="1"/>
    <col min="15363" max="15363" width="41" style="119" customWidth="1"/>
    <col min="15364" max="15364" width="23.42578125" style="119" customWidth="1"/>
    <col min="15365" max="15365" width="15.42578125" style="119" customWidth="1"/>
    <col min="15366" max="15366" width="20.42578125" style="119" customWidth="1"/>
    <col min="15367" max="15367" width="26" style="119" customWidth="1"/>
    <col min="15368" max="15368" width="14.42578125" style="119" customWidth="1"/>
    <col min="15369" max="15369" width="14.85546875" style="119" customWidth="1"/>
    <col min="15370" max="15616" width="9.140625" style="119"/>
    <col min="15617" max="15617" width="5.85546875" style="119" customWidth="1"/>
    <col min="15618" max="15618" width="0" style="119" hidden="1" customWidth="1"/>
    <col min="15619" max="15619" width="41" style="119" customWidth="1"/>
    <col min="15620" max="15620" width="23.42578125" style="119" customWidth="1"/>
    <col min="15621" max="15621" width="15.42578125" style="119" customWidth="1"/>
    <col min="15622" max="15622" width="20.42578125" style="119" customWidth="1"/>
    <col min="15623" max="15623" width="26" style="119" customWidth="1"/>
    <col min="15624" max="15624" width="14.42578125" style="119" customWidth="1"/>
    <col min="15625" max="15625" width="14.85546875" style="119" customWidth="1"/>
    <col min="15626" max="15872" width="9.140625" style="119"/>
    <col min="15873" max="15873" width="5.85546875" style="119" customWidth="1"/>
    <col min="15874" max="15874" width="0" style="119" hidden="1" customWidth="1"/>
    <col min="15875" max="15875" width="41" style="119" customWidth="1"/>
    <col min="15876" max="15876" width="23.42578125" style="119" customWidth="1"/>
    <col min="15877" max="15877" width="15.42578125" style="119" customWidth="1"/>
    <col min="15878" max="15878" width="20.42578125" style="119" customWidth="1"/>
    <col min="15879" max="15879" width="26" style="119" customWidth="1"/>
    <col min="15880" max="15880" width="14.42578125" style="119" customWidth="1"/>
    <col min="15881" max="15881" width="14.85546875" style="119" customWidth="1"/>
    <col min="15882" max="16128" width="9.140625" style="119"/>
    <col min="16129" max="16129" width="5.85546875" style="119" customWidth="1"/>
    <col min="16130" max="16130" width="0" style="119" hidden="1" customWidth="1"/>
    <col min="16131" max="16131" width="41" style="119" customWidth="1"/>
    <col min="16132" max="16132" width="23.42578125" style="119" customWidth="1"/>
    <col min="16133" max="16133" width="15.42578125" style="119" customWidth="1"/>
    <col min="16134" max="16134" width="20.42578125" style="119" customWidth="1"/>
    <col min="16135" max="16135" width="26" style="119" customWidth="1"/>
    <col min="16136" max="16136" width="14.42578125" style="119" customWidth="1"/>
    <col min="16137" max="16137" width="14.85546875" style="119" customWidth="1"/>
    <col min="16138" max="16384" width="9.140625" style="119"/>
  </cols>
  <sheetData>
    <row r="2" spans="2:8" x14ac:dyDescent="0.3">
      <c r="B2" s="1688" t="s">
        <v>1305</v>
      </c>
      <c r="C2" s="1688"/>
      <c r="D2" s="1688"/>
      <c r="E2" s="1688"/>
      <c r="F2" s="1688"/>
      <c r="G2" s="1688"/>
      <c r="H2" s="1688"/>
    </row>
    <row r="3" spans="2:8" x14ac:dyDescent="0.3">
      <c r="B3" s="118"/>
      <c r="C3" s="1689" t="s">
        <v>1306</v>
      </c>
      <c r="D3" s="1689"/>
      <c r="E3" s="1689"/>
      <c r="F3" s="1689"/>
      <c r="G3" s="1689"/>
      <c r="H3" s="118"/>
    </row>
    <row r="4" spans="2:8" ht="19.5" thickBot="1" x14ac:dyDescent="0.35"/>
    <row r="5" spans="2:8" ht="19.5" thickBot="1" x14ac:dyDescent="0.35">
      <c r="C5" s="120" t="s">
        <v>6</v>
      </c>
      <c r="D5" s="1690" t="s">
        <v>1307</v>
      </c>
      <c r="E5" s="1691"/>
      <c r="F5" s="1691"/>
      <c r="G5" s="1692"/>
    </row>
    <row r="6" spans="2:8" ht="19.5" thickBot="1" x14ac:dyDescent="0.35">
      <c r="C6" s="120" t="s">
        <v>8</v>
      </c>
      <c r="D6" s="1690" t="s">
        <v>1308</v>
      </c>
      <c r="E6" s="1691"/>
      <c r="F6" s="1691"/>
      <c r="G6" s="1692"/>
    </row>
    <row r="7" spans="2:8" ht="19.5" thickBot="1" x14ac:dyDescent="0.35">
      <c r="C7" s="120" t="s">
        <v>10</v>
      </c>
      <c r="D7" s="1690" t="s">
        <v>1243</v>
      </c>
      <c r="E7" s="1691"/>
      <c r="F7" s="1691"/>
      <c r="G7" s="1692"/>
    </row>
    <row r="8" spans="2:8" ht="19.5" thickBot="1" x14ac:dyDescent="0.35">
      <c r="C8" s="1693" t="s">
        <v>12</v>
      </c>
      <c r="D8" s="1694"/>
      <c r="E8" s="1694"/>
      <c r="F8" s="1694"/>
      <c r="G8" s="1695"/>
    </row>
    <row r="9" spans="2:8" ht="19.5" thickBot="1" x14ac:dyDescent="0.35">
      <c r="C9" s="1690" t="s">
        <v>1309</v>
      </c>
      <c r="D9" s="1691"/>
      <c r="E9" s="1691"/>
      <c r="F9" s="1691"/>
      <c r="G9" s="1692"/>
    </row>
    <row r="10" spans="2:8" ht="3.75" customHeight="1" thickBot="1" x14ac:dyDescent="0.35">
      <c r="C10" s="1690"/>
      <c r="D10" s="1691"/>
      <c r="E10" s="1691"/>
      <c r="F10" s="1691"/>
      <c r="G10" s="1692"/>
    </row>
    <row r="11" spans="2:8" ht="19.5" thickBot="1" x14ac:dyDescent="0.35">
      <c r="C11" s="1690"/>
      <c r="D11" s="1691"/>
      <c r="E11" s="1691"/>
      <c r="F11" s="1691"/>
      <c r="G11" s="1692"/>
    </row>
    <row r="12" spans="2:8" ht="73.5" customHeight="1" thickBot="1" x14ac:dyDescent="0.35">
      <c r="C12" s="121" t="s">
        <v>14</v>
      </c>
      <c r="D12" s="1691" t="s">
        <v>1310</v>
      </c>
      <c r="E12" s="1696"/>
      <c r="F12" s="1696"/>
      <c r="G12" s="1697"/>
      <c r="H12" s="122"/>
    </row>
    <row r="13" spans="2:8" x14ac:dyDescent="0.3">
      <c r="C13" s="1698" t="s">
        <v>16</v>
      </c>
      <c r="D13" s="123">
        <v>2023</v>
      </c>
      <c r="E13" s="123">
        <v>2024</v>
      </c>
      <c r="F13" s="123">
        <v>2025</v>
      </c>
      <c r="G13" s="123">
        <v>2026</v>
      </c>
    </row>
    <row r="14" spans="2:8" ht="19.5" thickBot="1" x14ac:dyDescent="0.35">
      <c r="C14" s="1699"/>
      <c r="D14" s="125" t="s">
        <v>17</v>
      </c>
      <c r="E14" s="125" t="s">
        <v>18</v>
      </c>
      <c r="F14" s="125" t="s">
        <v>18</v>
      </c>
      <c r="G14" s="125" t="s">
        <v>18</v>
      </c>
    </row>
    <row r="15" spans="2:8" ht="38.25" customHeight="1" thickBot="1" x14ac:dyDescent="0.35">
      <c r="C15" s="126" t="s">
        <v>1311</v>
      </c>
      <c r="D15" s="127">
        <v>1</v>
      </c>
      <c r="E15" s="127">
        <v>1</v>
      </c>
      <c r="F15" s="127">
        <v>0</v>
      </c>
      <c r="G15" s="127">
        <v>0</v>
      </c>
    </row>
    <row r="16" spans="2:8" ht="83.25" customHeight="1" thickBot="1" x14ac:dyDescent="0.35">
      <c r="C16" s="128" t="s">
        <v>1247</v>
      </c>
      <c r="D16" s="1690" t="s">
        <v>1312</v>
      </c>
      <c r="E16" s="1691"/>
      <c r="F16" s="1691"/>
      <c r="G16" s="1692"/>
    </row>
    <row r="17" spans="3:7" ht="24" customHeight="1" thickBot="1" x14ac:dyDescent="0.35">
      <c r="C17" s="1690" t="s">
        <v>1249</v>
      </c>
      <c r="D17" s="1691"/>
      <c r="E17" s="1691"/>
      <c r="F17" s="1691"/>
      <c r="G17" s="1692"/>
    </row>
    <row r="18" spans="3:7" ht="25.5" customHeight="1" thickBot="1" x14ac:dyDescent="0.35">
      <c r="C18" s="126"/>
      <c r="D18" s="129"/>
      <c r="E18" s="127" t="s">
        <v>1313</v>
      </c>
      <c r="F18" s="127" t="s">
        <v>1313</v>
      </c>
      <c r="G18" s="127" t="s">
        <v>1313</v>
      </c>
    </row>
    <row r="19" spans="3:7" ht="75.75" thickBot="1" x14ac:dyDescent="0.35">
      <c r="C19" s="126" t="s">
        <v>1314</v>
      </c>
      <c r="D19" s="130">
        <v>130</v>
      </c>
      <c r="E19" s="130">
        <v>86</v>
      </c>
      <c r="F19" s="130">
        <v>0</v>
      </c>
      <c r="G19" s="130">
        <v>0</v>
      </c>
    </row>
    <row r="20" spans="3:7" ht="26.25" customHeight="1" thickBot="1" x14ac:dyDescent="0.35">
      <c r="C20" s="1685" t="s">
        <v>1315</v>
      </c>
      <c r="D20" s="1686"/>
      <c r="E20" s="1686"/>
      <c r="F20" s="1686"/>
      <c r="G20" s="1687"/>
    </row>
    <row r="21" spans="3:7" ht="25.5" customHeight="1" thickBot="1" x14ac:dyDescent="0.35">
      <c r="C21" s="1685" t="s">
        <v>1255</v>
      </c>
      <c r="D21" s="1686"/>
      <c r="E21" s="1686"/>
      <c r="F21" s="1686"/>
      <c r="G21" s="1687"/>
    </row>
    <row r="22" spans="3:7" ht="24" customHeight="1" thickBot="1" x14ac:dyDescent="0.35">
      <c r="C22" s="131" t="s">
        <v>1256</v>
      </c>
      <c r="D22" s="1690" t="s">
        <v>1316</v>
      </c>
      <c r="E22" s="1696"/>
      <c r="F22" s="1696"/>
      <c r="G22" s="1697"/>
    </row>
    <row r="23" spans="3:7" ht="23.25" customHeight="1" thickBot="1" x14ac:dyDescent="0.35">
      <c r="C23" s="132" t="s">
        <v>1258</v>
      </c>
      <c r="D23" s="1690" t="s">
        <v>1317</v>
      </c>
      <c r="E23" s="1696"/>
      <c r="F23" s="1696"/>
      <c r="G23" s="1697"/>
    </row>
    <row r="24" spans="3:7" ht="23.25" customHeight="1" thickBot="1" x14ac:dyDescent="0.35">
      <c r="C24" s="133" t="s">
        <v>54</v>
      </c>
      <c r="D24" s="1701" t="s">
        <v>994</v>
      </c>
      <c r="E24" s="1702"/>
      <c r="F24" s="1702"/>
      <c r="G24" s="1703"/>
    </row>
    <row r="25" spans="3:7" x14ac:dyDescent="0.3">
      <c r="C25" s="1698"/>
      <c r="D25" s="123">
        <v>2023</v>
      </c>
      <c r="E25" s="123">
        <v>2024</v>
      </c>
      <c r="F25" s="123">
        <v>2025</v>
      </c>
      <c r="G25" s="123">
        <v>2026</v>
      </c>
    </row>
    <row r="26" spans="3:7" ht="19.5" thickBot="1" x14ac:dyDescent="0.35">
      <c r="C26" s="1699"/>
      <c r="D26" s="125" t="s">
        <v>17</v>
      </c>
      <c r="E26" s="125" t="s">
        <v>18</v>
      </c>
      <c r="F26" s="125" t="s">
        <v>18</v>
      </c>
      <c r="G26" s="125" t="s">
        <v>18</v>
      </c>
    </row>
    <row r="27" spans="3:7" ht="19.5" thickBot="1" x14ac:dyDescent="0.35">
      <c r="C27" s="132" t="s">
        <v>56</v>
      </c>
      <c r="D27" s="134">
        <v>130</v>
      </c>
      <c r="E27" s="134">
        <v>86</v>
      </c>
      <c r="F27" s="134">
        <v>0</v>
      </c>
      <c r="G27" s="134">
        <v>0</v>
      </c>
    </row>
    <row r="28" spans="3:7" ht="19.5" thickBot="1" x14ac:dyDescent="0.35">
      <c r="C28" s="132" t="s">
        <v>1260</v>
      </c>
      <c r="D28" s="135">
        <f>D57</f>
        <v>88700</v>
      </c>
      <c r="E28" s="135">
        <f>E57</f>
        <v>88700</v>
      </c>
      <c r="F28" s="135">
        <f>F57</f>
        <v>0</v>
      </c>
      <c r="G28" s="135">
        <f>G57</f>
        <v>0</v>
      </c>
    </row>
    <row r="29" spans="3:7" ht="19.5" thickBot="1" x14ac:dyDescent="0.35">
      <c r="C29" s="132" t="s">
        <v>1261</v>
      </c>
      <c r="D29" s="135">
        <f>D28/D27</f>
        <v>682.30769230769226</v>
      </c>
      <c r="E29" s="135">
        <f>E28/E27</f>
        <v>1031.3953488372092</v>
      </c>
      <c r="F29" s="135" t="e">
        <f>F28/F27</f>
        <v>#DIV/0!</v>
      </c>
      <c r="G29" s="135" t="e">
        <f>G28/G27</f>
        <v>#DIV/0!</v>
      </c>
    </row>
    <row r="30" spans="3:7" ht="19.5" thickBot="1" x14ac:dyDescent="0.35">
      <c r="C30" s="132" t="s">
        <v>1262</v>
      </c>
      <c r="D30" s="124" t="s">
        <v>1263</v>
      </c>
      <c r="E30" s="136">
        <f t="shared" ref="E30:G32" si="0">(E27-D27)/D27</f>
        <v>-0.33846153846153848</v>
      </c>
      <c r="F30" s="136">
        <f t="shared" si="0"/>
        <v>-1</v>
      </c>
      <c r="G30" s="136" t="e">
        <f t="shared" si="0"/>
        <v>#DIV/0!</v>
      </c>
    </row>
    <row r="31" spans="3:7" ht="19.5" thickBot="1" x14ac:dyDescent="0.35">
      <c r="C31" s="132" t="s">
        <v>1264</v>
      </c>
      <c r="D31" s="124" t="s">
        <v>1263</v>
      </c>
      <c r="E31" s="136">
        <f t="shared" si="0"/>
        <v>0</v>
      </c>
      <c r="F31" s="136">
        <f t="shared" si="0"/>
        <v>-1</v>
      </c>
      <c r="G31" s="136" t="e">
        <f t="shared" si="0"/>
        <v>#DIV/0!</v>
      </c>
    </row>
    <row r="32" spans="3:7" ht="19.5" thickBot="1" x14ac:dyDescent="0.35">
      <c r="C32" s="132" t="s">
        <v>77</v>
      </c>
      <c r="D32" s="124" t="s">
        <v>1263</v>
      </c>
      <c r="E32" s="136">
        <f t="shared" si="0"/>
        <v>0.51162790697674421</v>
      </c>
      <c r="F32" s="136" t="e">
        <f t="shared" si="0"/>
        <v>#DIV/0!</v>
      </c>
      <c r="G32" s="136" t="e">
        <f t="shared" si="0"/>
        <v>#DIV/0!</v>
      </c>
    </row>
    <row r="33" spans="3:12" ht="32.25" customHeight="1" thickBot="1" x14ac:dyDescent="0.35">
      <c r="C33" s="1704" t="s">
        <v>1318</v>
      </c>
      <c r="D33" s="1705"/>
      <c r="E33" s="1705"/>
      <c r="F33" s="1705"/>
      <c r="G33" s="1706"/>
    </row>
    <row r="34" spans="3:12" ht="20.25" customHeight="1" x14ac:dyDescent="0.3">
      <c r="C34" s="1698"/>
      <c r="D34" s="123">
        <v>2023</v>
      </c>
      <c r="E34" s="123">
        <v>2024</v>
      </c>
      <c r="F34" s="123">
        <v>2025</v>
      </c>
      <c r="G34" s="123">
        <v>2026</v>
      </c>
    </row>
    <row r="35" spans="3:12" ht="26.25" customHeight="1" thickBot="1" x14ac:dyDescent="0.35">
      <c r="C35" s="1699"/>
      <c r="D35" s="125" t="s">
        <v>17</v>
      </c>
      <c r="E35" s="125" t="s">
        <v>18</v>
      </c>
      <c r="F35" s="125" t="s">
        <v>18</v>
      </c>
      <c r="G35" s="125" t="s">
        <v>18</v>
      </c>
    </row>
    <row r="36" spans="3:12" ht="35.25" customHeight="1" thickBot="1" x14ac:dyDescent="0.35">
      <c r="C36" s="137" t="s">
        <v>1266</v>
      </c>
      <c r="D36" s="138">
        <f>D37</f>
        <v>70300</v>
      </c>
      <c r="E36" s="138">
        <v>70300</v>
      </c>
      <c r="F36" s="138"/>
      <c r="G36" s="138"/>
    </row>
    <row r="37" spans="3:12" ht="27.75" customHeight="1" thickBot="1" x14ac:dyDescent="0.35">
      <c r="C37" s="139" t="s">
        <v>1267</v>
      </c>
      <c r="D37" s="140">
        <v>70300</v>
      </c>
      <c r="E37" s="140">
        <f>E36</f>
        <v>70300</v>
      </c>
      <c r="F37" s="140">
        <f>F36</f>
        <v>0</v>
      </c>
      <c r="G37" s="140">
        <f>G36</f>
        <v>0</v>
      </c>
    </row>
    <row r="38" spans="3:12" ht="24.75" customHeight="1" thickBot="1" x14ac:dyDescent="0.35">
      <c r="C38" s="139" t="s">
        <v>1268</v>
      </c>
      <c r="D38" s="140">
        <v>0</v>
      </c>
      <c r="E38" s="140">
        <v>0</v>
      </c>
      <c r="F38" s="140">
        <v>0</v>
      </c>
      <c r="G38" s="140">
        <v>0</v>
      </c>
    </row>
    <row r="39" spans="3:12" ht="38.25" thickBot="1" x14ac:dyDescent="0.35">
      <c r="C39" s="137" t="s">
        <v>1269</v>
      </c>
      <c r="D39" s="138">
        <v>9100</v>
      </c>
      <c r="E39" s="138">
        <v>9100</v>
      </c>
      <c r="F39" s="138"/>
      <c r="G39" s="138"/>
    </row>
    <row r="40" spans="3:12" ht="30.75" customHeight="1" thickBot="1" x14ac:dyDescent="0.35">
      <c r="C40" s="139" t="s">
        <v>1267</v>
      </c>
      <c r="D40" s="140">
        <f>D39</f>
        <v>9100</v>
      </c>
      <c r="E40" s="140">
        <f>E39</f>
        <v>9100</v>
      </c>
      <c r="F40" s="140">
        <f>F39</f>
        <v>0</v>
      </c>
      <c r="G40" s="140">
        <f>G39</f>
        <v>0</v>
      </c>
    </row>
    <row r="41" spans="3:12" ht="19.5" thickBot="1" x14ac:dyDescent="0.35">
      <c r="C41" s="139" t="s">
        <v>1268</v>
      </c>
      <c r="D41" s="140"/>
      <c r="E41" s="141"/>
      <c r="F41" s="141"/>
      <c r="G41" s="141"/>
    </row>
    <row r="42" spans="3:12" ht="27.75" customHeight="1" thickBot="1" x14ac:dyDescent="0.35">
      <c r="C42" s="137" t="s">
        <v>1270</v>
      </c>
      <c r="D42" s="140">
        <v>9300</v>
      </c>
      <c r="E42" s="141">
        <v>9300</v>
      </c>
      <c r="F42" s="141"/>
      <c r="G42" s="141"/>
      <c r="I42" s="142"/>
      <c r="J42" s="142"/>
      <c r="K42" s="142"/>
      <c r="L42" s="142"/>
    </row>
    <row r="43" spans="3:12" ht="36" customHeight="1" thickBot="1" x14ac:dyDescent="0.35">
      <c r="C43" s="139" t="s">
        <v>1267</v>
      </c>
      <c r="D43" s="140">
        <f>D42</f>
        <v>9300</v>
      </c>
      <c r="E43" s="140">
        <f>E42</f>
        <v>9300</v>
      </c>
      <c r="F43" s="140"/>
      <c r="G43" s="140">
        <f>G42</f>
        <v>0</v>
      </c>
      <c r="I43" s="143"/>
      <c r="J43" s="142"/>
    </row>
    <row r="44" spans="3:12" ht="19.5" thickBot="1" x14ac:dyDescent="0.35">
      <c r="C44" s="139" t="s">
        <v>1268</v>
      </c>
      <c r="D44" s="140"/>
      <c r="E44" s="141"/>
      <c r="F44" s="141"/>
      <c r="G44" s="141"/>
    </row>
    <row r="45" spans="3:12" ht="19.5" thickBot="1" x14ac:dyDescent="0.35">
      <c r="C45" s="137" t="s">
        <v>1271</v>
      </c>
      <c r="D45" s="140"/>
      <c r="E45" s="141"/>
      <c r="F45" s="141"/>
      <c r="G45" s="141"/>
    </row>
    <row r="46" spans="3:12" ht="19.5" thickBot="1" x14ac:dyDescent="0.35">
      <c r="C46" s="144" t="s">
        <v>1267</v>
      </c>
      <c r="D46" s="140"/>
      <c r="E46" s="141"/>
      <c r="F46" s="141"/>
      <c r="G46" s="141"/>
    </row>
    <row r="47" spans="3:12" ht="19.5" thickBot="1" x14ac:dyDescent="0.35">
      <c r="C47" s="139" t="s">
        <v>1268</v>
      </c>
      <c r="D47" s="140"/>
      <c r="E47" s="141"/>
      <c r="F47" s="141"/>
      <c r="G47" s="141"/>
    </row>
    <row r="48" spans="3:12" ht="19.5" thickBot="1" x14ac:dyDescent="0.35">
      <c r="C48" s="137" t="s">
        <v>1272</v>
      </c>
      <c r="D48" s="140"/>
      <c r="E48" s="141"/>
      <c r="F48" s="141"/>
      <c r="G48" s="141"/>
    </row>
    <row r="49" spans="3:9" ht="19.5" thickBot="1" x14ac:dyDescent="0.35">
      <c r="C49" s="139" t="s">
        <v>1267</v>
      </c>
      <c r="D49" s="140"/>
      <c r="E49" s="141"/>
      <c r="F49" s="141"/>
      <c r="G49" s="141"/>
    </row>
    <row r="50" spans="3:9" ht="19.5" thickBot="1" x14ac:dyDescent="0.35">
      <c r="C50" s="139" t="s">
        <v>1268</v>
      </c>
      <c r="D50" s="140"/>
      <c r="E50" s="141"/>
      <c r="F50" s="141"/>
      <c r="G50" s="141"/>
    </row>
    <row r="51" spans="3:9" ht="19.5" thickBot="1" x14ac:dyDescent="0.35">
      <c r="C51" s="137" t="s">
        <v>1273</v>
      </c>
      <c r="D51" s="140"/>
      <c r="E51" s="141"/>
      <c r="F51" s="141"/>
      <c r="G51" s="141"/>
    </row>
    <row r="52" spans="3:9" ht="19.5" thickBot="1" x14ac:dyDescent="0.35">
      <c r="C52" s="139" t="s">
        <v>1267</v>
      </c>
      <c r="D52" s="140"/>
      <c r="E52" s="141"/>
      <c r="F52" s="141"/>
      <c r="G52" s="141"/>
    </row>
    <row r="53" spans="3:9" ht="19.5" thickBot="1" x14ac:dyDescent="0.35">
      <c r="C53" s="139" t="s">
        <v>1268</v>
      </c>
      <c r="D53" s="140"/>
      <c r="E53" s="141"/>
      <c r="F53" s="141"/>
      <c r="G53" s="141"/>
    </row>
    <row r="54" spans="3:9" ht="38.25" thickBot="1" x14ac:dyDescent="0.35">
      <c r="C54" s="137" t="s">
        <v>1274</v>
      </c>
      <c r="D54" s="140">
        <v>0</v>
      </c>
      <c r="E54" s="141">
        <v>0</v>
      </c>
      <c r="F54" s="141">
        <v>0</v>
      </c>
      <c r="G54" s="141">
        <v>0</v>
      </c>
    </row>
    <row r="55" spans="3:9" ht="19.5" thickBot="1" x14ac:dyDescent="0.35">
      <c r="C55" s="139" t="s">
        <v>1267</v>
      </c>
      <c r="D55" s="140"/>
      <c r="E55" s="145"/>
      <c r="F55" s="145"/>
      <c r="G55" s="145"/>
      <c r="I55" s="146"/>
    </row>
    <row r="56" spans="3:9" ht="19.5" thickBot="1" x14ac:dyDescent="0.35">
      <c r="C56" s="139" t="s">
        <v>1268</v>
      </c>
      <c r="D56" s="140"/>
      <c r="E56" s="147"/>
      <c r="F56" s="145"/>
      <c r="G56" s="145"/>
    </row>
    <row r="57" spans="3:9" ht="19.5" thickBot="1" x14ac:dyDescent="0.35">
      <c r="C57" s="148" t="s">
        <v>1275</v>
      </c>
      <c r="D57" s="140">
        <f>D36+D39+D42+D45+D48+D51+D54</f>
        <v>88700</v>
      </c>
      <c r="E57" s="140">
        <f>E36+E39+E42+E45+E48+E51+E54</f>
        <v>88700</v>
      </c>
      <c r="F57" s="140">
        <f>F36+F39+F42+F45+F48+F51+F54</f>
        <v>0</v>
      </c>
      <c r="G57" s="140">
        <f>G36+G39+G42+G45+G48+G51+G54</f>
        <v>0</v>
      </c>
    </row>
    <row r="58" spans="3:9" ht="19.5" thickBot="1" x14ac:dyDescent="0.35">
      <c r="C58" s="149" t="s">
        <v>1276</v>
      </c>
      <c r="D58" s="150">
        <f>IF(D57-D28=0,0,"Error")</f>
        <v>0</v>
      </c>
      <c r="E58" s="150">
        <f t="shared" ref="E58:G58" si="1">IF(E57-E28=0,0,"Error")</f>
        <v>0</v>
      </c>
      <c r="F58" s="150">
        <f t="shared" si="1"/>
        <v>0</v>
      </c>
      <c r="G58" s="150">
        <f t="shared" si="1"/>
        <v>0</v>
      </c>
    </row>
    <row r="59" spans="3:9" ht="16.5" customHeight="1" thickBot="1" x14ac:dyDescent="0.35">
      <c r="C59" s="1704" t="s">
        <v>1319</v>
      </c>
      <c r="D59" s="1705"/>
      <c r="E59" s="1705"/>
      <c r="F59" s="1705"/>
      <c r="G59" s="1706"/>
    </row>
    <row r="60" spans="3:9" ht="19.5" hidden="1" thickBot="1" x14ac:dyDescent="0.35">
      <c r="C60" s="1698"/>
      <c r="D60" s="123">
        <v>2018</v>
      </c>
      <c r="E60" s="123">
        <v>2019</v>
      </c>
      <c r="F60" s="123">
        <v>2020</v>
      </c>
      <c r="G60" s="123">
        <v>2021</v>
      </c>
    </row>
    <row r="61" spans="3:9" ht="19.5" hidden="1" thickBot="1" x14ac:dyDescent="0.35">
      <c r="C61" s="1699"/>
      <c r="D61" s="125" t="s">
        <v>17</v>
      </c>
      <c r="E61" s="125" t="s">
        <v>18</v>
      </c>
      <c r="F61" s="125" t="s">
        <v>18</v>
      </c>
      <c r="G61" s="125" t="s">
        <v>18</v>
      </c>
    </row>
    <row r="62" spans="3:9" ht="19.5" hidden="1" thickBot="1" x14ac:dyDescent="0.35">
      <c r="C62" s="137" t="s">
        <v>1266</v>
      </c>
      <c r="D62" s="141"/>
      <c r="E62" s="141"/>
      <c r="F62" s="141"/>
      <c r="G62" s="141"/>
    </row>
    <row r="63" spans="3:9" ht="19.5" hidden="1" thickBot="1" x14ac:dyDescent="0.35">
      <c r="C63" s="139" t="s">
        <v>1267</v>
      </c>
      <c r="D63" s="140"/>
      <c r="E63" s="151"/>
      <c r="F63" s="151"/>
      <c r="G63" s="151"/>
    </row>
    <row r="64" spans="3:9" ht="19.5" hidden="1" thickBot="1" x14ac:dyDescent="0.35">
      <c r="C64" s="139" t="s">
        <v>1268</v>
      </c>
      <c r="D64" s="140"/>
      <c r="E64" s="151"/>
      <c r="F64" s="151"/>
      <c r="G64" s="151"/>
    </row>
    <row r="65" spans="3:7" ht="38.25" hidden="1" thickBot="1" x14ac:dyDescent="0.35">
      <c r="C65" s="137" t="s">
        <v>1269</v>
      </c>
      <c r="D65" s="141"/>
      <c r="E65" s="141"/>
      <c r="F65" s="141"/>
      <c r="G65" s="141"/>
    </row>
    <row r="66" spans="3:7" ht="19.5" hidden="1" thickBot="1" x14ac:dyDescent="0.35">
      <c r="C66" s="139" t="s">
        <v>1267</v>
      </c>
      <c r="D66" s="140"/>
      <c r="E66" s="141"/>
      <c r="F66" s="141"/>
      <c r="G66" s="141"/>
    </row>
    <row r="67" spans="3:7" ht="19.5" hidden="1" thickBot="1" x14ac:dyDescent="0.35">
      <c r="C67" s="139" t="s">
        <v>1268</v>
      </c>
      <c r="D67" s="140"/>
      <c r="E67" s="141"/>
      <c r="F67" s="141"/>
      <c r="G67" s="141"/>
    </row>
    <row r="68" spans="3:7" ht="19.5" hidden="1" thickBot="1" x14ac:dyDescent="0.35">
      <c r="C68" s="137" t="s">
        <v>1270</v>
      </c>
      <c r="D68" s="140">
        <v>0</v>
      </c>
      <c r="E68" s="141">
        <v>0</v>
      </c>
      <c r="F68" s="141">
        <v>0</v>
      </c>
      <c r="G68" s="141">
        <v>0</v>
      </c>
    </row>
    <row r="69" spans="3:7" ht="19.5" hidden="1" thickBot="1" x14ac:dyDescent="0.35">
      <c r="C69" s="139" t="s">
        <v>1267</v>
      </c>
      <c r="D69" s="140"/>
      <c r="E69" s="141"/>
      <c r="F69" s="141"/>
      <c r="G69" s="141"/>
    </row>
    <row r="70" spans="3:7" ht="19.5" hidden="1" thickBot="1" x14ac:dyDescent="0.35">
      <c r="C70" s="139" t="s">
        <v>1268</v>
      </c>
      <c r="D70" s="140"/>
      <c r="E70" s="141"/>
      <c r="F70" s="141"/>
      <c r="G70" s="141"/>
    </row>
    <row r="71" spans="3:7" ht="19.5" hidden="1" thickBot="1" x14ac:dyDescent="0.35">
      <c r="C71" s="137" t="s">
        <v>1271</v>
      </c>
      <c r="D71" s="140"/>
      <c r="E71" s="141"/>
      <c r="F71" s="141"/>
      <c r="G71" s="141"/>
    </row>
    <row r="72" spans="3:7" ht="19.5" hidden="1" thickBot="1" x14ac:dyDescent="0.35">
      <c r="C72" s="139" t="s">
        <v>1267</v>
      </c>
      <c r="D72" s="140"/>
      <c r="E72" s="141"/>
      <c r="F72" s="141"/>
      <c r="G72" s="141"/>
    </row>
    <row r="73" spans="3:7" ht="19.5" hidden="1" thickBot="1" x14ac:dyDescent="0.35">
      <c r="C73" s="139" t="s">
        <v>1268</v>
      </c>
      <c r="D73" s="140"/>
      <c r="E73" s="141"/>
      <c r="F73" s="141"/>
      <c r="G73" s="141"/>
    </row>
    <row r="74" spans="3:7" ht="19.5" hidden="1" thickBot="1" x14ac:dyDescent="0.35">
      <c r="C74" s="137" t="s">
        <v>1272</v>
      </c>
      <c r="D74" s="140"/>
      <c r="E74" s="141"/>
      <c r="F74" s="141"/>
      <c r="G74" s="141"/>
    </row>
    <row r="75" spans="3:7" ht="19.5" hidden="1" thickBot="1" x14ac:dyDescent="0.35">
      <c r="C75" s="139" t="s">
        <v>1267</v>
      </c>
      <c r="D75" s="140"/>
      <c r="E75" s="141"/>
      <c r="F75" s="141"/>
      <c r="G75" s="141"/>
    </row>
    <row r="76" spans="3:7" ht="19.5" hidden="1" thickBot="1" x14ac:dyDescent="0.35">
      <c r="C76" s="139" t="s">
        <v>1268</v>
      </c>
      <c r="D76" s="140"/>
      <c r="E76" s="141"/>
      <c r="F76" s="141"/>
      <c r="G76" s="141"/>
    </row>
    <row r="77" spans="3:7" ht="19.5" hidden="1" thickBot="1" x14ac:dyDescent="0.35">
      <c r="C77" s="137" t="s">
        <v>1273</v>
      </c>
      <c r="D77" s="140"/>
      <c r="E77" s="141"/>
      <c r="F77" s="141"/>
      <c r="G77" s="141"/>
    </row>
    <row r="78" spans="3:7" ht="19.5" hidden="1" thickBot="1" x14ac:dyDescent="0.35">
      <c r="C78" s="139" t="s">
        <v>1267</v>
      </c>
      <c r="D78" s="140"/>
      <c r="E78" s="141"/>
      <c r="F78" s="141"/>
      <c r="G78" s="141"/>
    </row>
    <row r="79" spans="3:7" ht="19.5" hidden="1" thickBot="1" x14ac:dyDescent="0.35">
      <c r="C79" s="139" t="s">
        <v>1268</v>
      </c>
      <c r="D79" s="140"/>
      <c r="E79" s="141"/>
      <c r="F79" s="141"/>
      <c r="G79" s="141"/>
    </row>
    <row r="80" spans="3:7" ht="38.25" hidden="1" thickBot="1" x14ac:dyDescent="0.35">
      <c r="C80" s="137" t="s">
        <v>1274</v>
      </c>
      <c r="D80" s="140"/>
      <c r="E80" s="141"/>
      <c r="F80" s="141"/>
      <c r="G80" s="141"/>
    </row>
    <row r="81" spans="3:7" ht="19.5" hidden="1" thickBot="1" x14ac:dyDescent="0.35">
      <c r="C81" s="139" t="s">
        <v>1267</v>
      </c>
      <c r="D81" s="140"/>
      <c r="E81" s="141"/>
      <c r="F81" s="141"/>
      <c r="G81" s="141"/>
    </row>
    <row r="82" spans="3:7" ht="19.5" hidden="1" thickBot="1" x14ac:dyDescent="0.35">
      <c r="C82" s="139" t="s">
        <v>1268</v>
      </c>
      <c r="D82" s="140"/>
      <c r="E82" s="141"/>
      <c r="F82" s="141"/>
      <c r="G82" s="141"/>
    </row>
    <row r="83" spans="3:7" ht="19.5" hidden="1" thickBot="1" x14ac:dyDescent="0.35">
      <c r="C83" s="152" t="s">
        <v>1320</v>
      </c>
      <c r="D83" s="140">
        <v>0</v>
      </c>
      <c r="E83" s="140">
        <v>0</v>
      </c>
      <c r="F83" s="140">
        <v>0</v>
      </c>
      <c r="G83" s="140">
        <v>0</v>
      </c>
    </row>
    <row r="84" spans="3:7" ht="19.5" hidden="1" thickBot="1" x14ac:dyDescent="0.35">
      <c r="C84" s="149" t="s">
        <v>1276</v>
      </c>
      <c r="D84" s="150">
        <v>0</v>
      </c>
      <c r="E84" s="150">
        <v>0</v>
      </c>
      <c r="F84" s="150">
        <v>0</v>
      </c>
      <c r="G84" s="150">
        <v>0</v>
      </c>
    </row>
    <row r="85" spans="3:7" ht="38.25" hidden="1" thickBot="1" x14ac:dyDescent="0.35">
      <c r="C85" s="126" t="s">
        <v>1321</v>
      </c>
      <c r="D85" s="1700"/>
      <c r="E85" s="1696"/>
      <c r="F85" s="1696"/>
      <c r="G85" s="1697"/>
    </row>
    <row r="86" spans="3:7" ht="19.5" hidden="1" thickBot="1" x14ac:dyDescent="0.35">
      <c r="C86" s="132" t="s">
        <v>1258</v>
      </c>
      <c r="D86" s="1690"/>
      <c r="E86" s="1691"/>
      <c r="F86" s="1691"/>
      <c r="G86" s="1692"/>
    </row>
    <row r="87" spans="3:7" ht="19.5" hidden="1" thickBot="1" x14ac:dyDescent="0.35">
      <c r="C87" s="132" t="s">
        <v>54</v>
      </c>
      <c r="D87" s="1700"/>
      <c r="E87" s="1696"/>
      <c r="F87" s="1696"/>
      <c r="G87" s="1697"/>
    </row>
    <row r="88" spans="3:7" ht="19.5" hidden="1" thickBot="1" x14ac:dyDescent="0.35">
      <c r="C88" s="1698"/>
      <c r="D88" s="123">
        <v>2018</v>
      </c>
      <c r="E88" s="123">
        <v>2019</v>
      </c>
      <c r="F88" s="123">
        <v>2020</v>
      </c>
      <c r="G88" s="123">
        <v>2021</v>
      </c>
    </row>
    <row r="89" spans="3:7" ht="19.5" hidden="1" thickBot="1" x14ac:dyDescent="0.35">
      <c r="C89" s="1699"/>
      <c r="D89" s="125" t="s">
        <v>17</v>
      </c>
      <c r="E89" s="125" t="s">
        <v>18</v>
      </c>
      <c r="F89" s="125" t="s">
        <v>18</v>
      </c>
      <c r="G89" s="125" t="s">
        <v>18</v>
      </c>
    </row>
    <row r="90" spans="3:7" ht="19.5" hidden="1" thickBot="1" x14ac:dyDescent="0.35">
      <c r="C90" s="132" t="s">
        <v>56</v>
      </c>
      <c r="D90" s="135"/>
      <c r="E90" s="135"/>
      <c r="F90" s="135"/>
      <c r="G90" s="135"/>
    </row>
    <row r="91" spans="3:7" ht="19.5" hidden="1" thickBot="1" x14ac:dyDescent="0.35">
      <c r="C91" s="132" t="s">
        <v>1260</v>
      </c>
      <c r="D91" s="135">
        <v>0</v>
      </c>
      <c r="E91" s="135">
        <v>0</v>
      </c>
      <c r="F91" s="135">
        <v>0</v>
      </c>
      <c r="G91" s="135">
        <v>0</v>
      </c>
    </row>
    <row r="92" spans="3:7" ht="19.5" hidden="1" thickBot="1" x14ac:dyDescent="0.35">
      <c r="C92" s="132" t="s">
        <v>1261</v>
      </c>
      <c r="D92" s="135" t="e">
        <v>#DIV/0!</v>
      </c>
      <c r="E92" s="135" t="e">
        <v>#DIV/0!</v>
      </c>
      <c r="F92" s="135" t="e">
        <v>#DIV/0!</v>
      </c>
      <c r="G92" s="135" t="e">
        <v>#DIV/0!</v>
      </c>
    </row>
    <row r="93" spans="3:7" ht="19.5" hidden="1" thickBot="1" x14ac:dyDescent="0.35">
      <c r="C93" s="132" t="s">
        <v>1262</v>
      </c>
      <c r="D93" s="124"/>
      <c r="E93" s="136" t="e">
        <v>#DIV/0!</v>
      </c>
      <c r="F93" s="136" t="e">
        <v>#DIV/0!</v>
      </c>
      <c r="G93" s="136" t="e">
        <v>#DIV/0!</v>
      </c>
    </row>
    <row r="94" spans="3:7" ht="19.5" hidden="1" thickBot="1" x14ac:dyDescent="0.35">
      <c r="C94" s="132" t="s">
        <v>1264</v>
      </c>
      <c r="D94" s="124"/>
      <c r="E94" s="136" t="e">
        <v>#DIV/0!</v>
      </c>
      <c r="F94" s="136" t="e">
        <v>#DIV/0!</v>
      </c>
      <c r="G94" s="136" t="e">
        <v>#DIV/0!</v>
      </c>
    </row>
    <row r="95" spans="3:7" ht="19.5" hidden="1" thickBot="1" x14ac:dyDescent="0.35">
      <c r="C95" s="132" t="s">
        <v>77</v>
      </c>
      <c r="D95" s="124"/>
      <c r="E95" s="136" t="e">
        <v>#DIV/0!</v>
      </c>
      <c r="F95" s="136" t="e">
        <v>#DIV/0!</v>
      </c>
      <c r="G95" s="136" t="e">
        <v>#DIV/0!</v>
      </c>
    </row>
    <row r="96" spans="3:7" ht="19.5" hidden="1" thickBot="1" x14ac:dyDescent="0.35">
      <c r="C96" s="1704" t="s">
        <v>1319</v>
      </c>
      <c r="D96" s="1705"/>
      <c r="E96" s="1705"/>
      <c r="F96" s="1705"/>
      <c r="G96" s="1706"/>
    </row>
    <row r="97" spans="3:7" ht="19.5" hidden="1" thickBot="1" x14ac:dyDescent="0.35">
      <c r="C97" s="1698"/>
      <c r="D97" s="123">
        <v>2018</v>
      </c>
      <c r="E97" s="123">
        <v>2019</v>
      </c>
      <c r="F97" s="123">
        <v>2020</v>
      </c>
      <c r="G97" s="123">
        <v>2021</v>
      </c>
    </row>
    <row r="98" spans="3:7" ht="19.5" hidden="1" thickBot="1" x14ac:dyDescent="0.35">
      <c r="C98" s="1699"/>
      <c r="D98" s="125" t="s">
        <v>17</v>
      </c>
      <c r="E98" s="125" t="s">
        <v>18</v>
      </c>
      <c r="F98" s="125" t="s">
        <v>18</v>
      </c>
      <c r="G98" s="125" t="s">
        <v>18</v>
      </c>
    </row>
    <row r="99" spans="3:7" ht="19.5" hidden="1" thickBot="1" x14ac:dyDescent="0.35">
      <c r="C99" s="137" t="s">
        <v>1266</v>
      </c>
      <c r="D99" s="141"/>
      <c r="E99" s="141"/>
      <c r="F99" s="141"/>
      <c r="G99" s="141"/>
    </row>
    <row r="100" spans="3:7" ht="19.5" hidden="1" thickBot="1" x14ac:dyDescent="0.35">
      <c r="C100" s="139" t="s">
        <v>1267</v>
      </c>
      <c r="D100" s="140"/>
      <c r="E100" s="151"/>
      <c r="F100" s="151"/>
      <c r="G100" s="151"/>
    </row>
    <row r="101" spans="3:7" ht="19.5" hidden="1" thickBot="1" x14ac:dyDescent="0.35">
      <c r="C101" s="139" t="s">
        <v>1268</v>
      </c>
      <c r="D101" s="140"/>
      <c r="E101" s="151"/>
      <c r="F101" s="151"/>
      <c r="G101" s="151"/>
    </row>
    <row r="102" spans="3:7" ht="38.25" hidden="1" thickBot="1" x14ac:dyDescent="0.35">
      <c r="C102" s="137" t="s">
        <v>1269</v>
      </c>
      <c r="D102" s="141"/>
      <c r="E102" s="141"/>
      <c r="F102" s="141"/>
      <c r="G102" s="141"/>
    </row>
    <row r="103" spans="3:7" ht="19.5" hidden="1" thickBot="1" x14ac:dyDescent="0.35">
      <c r="C103" s="139" t="s">
        <v>1267</v>
      </c>
      <c r="D103" s="140"/>
      <c r="E103" s="141"/>
      <c r="F103" s="141"/>
      <c r="G103" s="141"/>
    </row>
    <row r="104" spans="3:7" ht="19.5" hidden="1" thickBot="1" x14ac:dyDescent="0.35">
      <c r="C104" s="139" t="s">
        <v>1268</v>
      </c>
      <c r="D104" s="140"/>
      <c r="E104" s="141"/>
      <c r="F104" s="141"/>
      <c r="G104" s="141"/>
    </row>
    <row r="105" spans="3:7" ht="19.5" hidden="1" thickBot="1" x14ac:dyDescent="0.35">
      <c r="C105" s="137" t="s">
        <v>1270</v>
      </c>
      <c r="D105" s="140">
        <v>0</v>
      </c>
      <c r="E105" s="141">
        <v>0</v>
      </c>
      <c r="F105" s="141">
        <v>0</v>
      </c>
      <c r="G105" s="141">
        <v>0</v>
      </c>
    </row>
    <row r="106" spans="3:7" ht="19.5" hidden="1" thickBot="1" x14ac:dyDescent="0.35">
      <c r="C106" s="139" t="s">
        <v>1267</v>
      </c>
      <c r="D106" s="140"/>
      <c r="E106" s="141"/>
      <c r="F106" s="141"/>
      <c r="G106" s="141"/>
    </row>
    <row r="107" spans="3:7" ht="19.5" hidden="1" thickBot="1" x14ac:dyDescent="0.35">
      <c r="C107" s="139" t="s">
        <v>1268</v>
      </c>
      <c r="D107" s="140"/>
      <c r="E107" s="141"/>
      <c r="F107" s="141"/>
      <c r="G107" s="141"/>
    </row>
    <row r="108" spans="3:7" ht="19.5" hidden="1" thickBot="1" x14ac:dyDescent="0.35">
      <c r="C108" s="137" t="s">
        <v>1271</v>
      </c>
      <c r="D108" s="140"/>
      <c r="E108" s="141"/>
      <c r="F108" s="141"/>
      <c r="G108" s="141"/>
    </row>
    <row r="109" spans="3:7" ht="19.5" hidden="1" thickBot="1" x14ac:dyDescent="0.35">
      <c r="C109" s="139" t="s">
        <v>1267</v>
      </c>
      <c r="D109" s="140"/>
      <c r="E109" s="141"/>
      <c r="F109" s="141"/>
      <c r="G109" s="141"/>
    </row>
    <row r="110" spans="3:7" ht="19.5" hidden="1" thickBot="1" x14ac:dyDescent="0.35">
      <c r="C110" s="139" t="s">
        <v>1268</v>
      </c>
      <c r="D110" s="140"/>
      <c r="E110" s="141"/>
      <c r="F110" s="141"/>
      <c r="G110" s="141"/>
    </row>
    <row r="111" spans="3:7" ht="19.5" hidden="1" thickBot="1" x14ac:dyDescent="0.35">
      <c r="C111" s="137" t="s">
        <v>1272</v>
      </c>
      <c r="D111" s="140"/>
      <c r="E111" s="141"/>
      <c r="F111" s="141"/>
      <c r="G111" s="141"/>
    </row>
    <row r="112" spans="3:7" ht="19.5" hidden="1" thickBot="1" x14ac:dyDescent="0.35">
      <c r="C112" s="139" t="s">
        <v>1267</v>
      </c>
      <c r="D112" s="140"/>
      <c r="E112" s="141"/>
      <c r="F112" s="141"/>
      <c r="G112" s="141"/>
    </row>
    <row r="113" spans="3:7" ht="19.5" hidden="1" thickBot="1" x14ac:dyDescent="0.35">
      <c r="C113" s="139" t="s">
        <v>1268</v>
      </c>
      <c r="D113" s="140"/>
      <c r="E113" s="141"/>
      <c r="F113" s="141"/>
      <c r="G113" s="141"/>
    </row>
    <row r="114" spans="3:7" ht="19.5" hidden="1" thickBot="1" x14ac:dyDescent="0.35">
      <c r="C114" s="137" t="s">
        <v>1273</v>
      </c>
      <c r="D114" s="140">
        <v>0</v>
      </c>
      <c r="E114" s="141">
        <v>0</v>
      </c>
      <c r="F114" s="141">
        <v>0</v>
      </c>
      <c r="G114" s="141">
        <v>0</v>
      </c>
    </row>
    <row r="115" spans="3:7" ht="19.5" hidden="1" thickBot="1" x14ac:dyDescent="0.35">
      <c r="C115" s="139" t="s">
        <v>1267</v>
      </c>
      <c r="D115" s="140"/>
      <c r="E115" s="141"/>
      <c r="F115" s="141"/>
      <c r="G115" s="141"/>
    </row>
    <row r="116" spans="3:7" ht="19.5" hidden="1" thickBot="1" x14ac:dyDescent="0.35">
      <c r="C116" s="139" t="s">
        <v>1268</v>
      </c>
      <c r="D116" s="140"/>
      <c r="E116" s="141"/>
      <c r="F116" s="141"/>
      <c r="G116" s="141"/>
    </row>
    <row r="117" spans="3:7" ht="38.25" hidden="1" thickBot="1" x14ac:dyDescent="0.35">
      <c r="C117" s="137" t="s">
        <v>1274</v>
      </c>
      <c r="D117" s="140"/>
      <c r="E117" s="141"/>
      <c r="F117" s="141"/>
      <c r="G117" s="141"/>
    </row>
    <row r="118" spans="3:7" ht="19.5" hidden="1" thickBot="1" x14ac:dyDescent="0.35">
      <c r="C118" s="139" t="s">
        <v>1267</v>
      </c>
      <c r="D118" s="140"/>
      <c r="E118" s="141"/>
      <c r="F118" s="141"/>
      <c r="G118" s="141"/>
    </row>
    <row r="119" spans="3:7" ht="19.5" hidden="1" thickBot="1" x14ac:dyDescent="0.35">
      <c r="C119" s="139" t="s">
        <v>1268</v>
      </c>
      <c r="D119" s="140"/>
      <c r="E119" s="141"/>
      <c r="F119" s="141"/>
      <c r="G119" s="141"/>
    </row>
    <row r="120" spans="3:7" ht="19.5" hidden="1" thickBot="1" x14ac:dyDescent="0.35">
      <c r="C120" s="152" t="s">
        <v>1320</v>
      </c>
      <c r="D120" s="140">
        <v>0</v>
      </c>
      <c r="E120" s="140">
        <v>0</v>
      </c>
      <c r="F120" s="140">
        <v>0</v>
      </c>
      <c r="G120" s="140">
        <v>0</v>
      </c>
    </row>
    <row r="121" spans="3:7" ht="19.5" hidden="1" thickBot="1" x14ac:dyDescent="0.35">
      <c r="C121" s="149" t="s">
        <v>1276</v>
      </c>
      <c r="D121" s="150">
        <v>0</v>
      </c>
      <c r="E121" s="150">
        <v>0</v>
      </c>
      <c r="F121" s="150">
        <v>0</v>
      </c>
      <c r="G121" s="150">
        <v>0</v>
      </c>
    </row>
    <row r="122" spans="3:7" ht="19.5" thickBot="1" x14ac:dyDescent="0.35">
      <c r="C122" s="1685" t="s">
        <v>1277</v>
      </c>
      <c r="D122" s="1686"/>
      <c r="E122" s="1686"/>
      <c r="F122" s="1686"/>
      <c r="G122" s="1687"/>
    </row>
    <row r="123" spans="3:7" ht="19.5" thickBot="1" x14ac:dyDescent="0.35">
      <c r="C123" s="1685" t="s">
        <v>1278</v>
      </c>
      <c r="D123" s="1686"/>
      <c r="E123" s="1686"/>
      <c r="F123" s="1686"/>
      <c r="G123" s="1687"/>
    </row>
    <row r="124" spans="3:7" ht="38.25" thickBot="1" x14ac:dyDescent="0.35">
      <c r="C124" s="131" t="s">
        <v>1322</v>
      </c>
      <c r="D124" s="1707" t="s">
        <v>1323</v>
      </c>
      <c r="E124" s="1708"/>
      <c r="F124" s="1708"/>
      <c r="G124" s="1709"/>
    </row>
    <row r="125" spans="3:7" ht="94.5" thickBot="1" x14ac:dyDescent="0.35">
      <c r="C125" s="131" t="s">
        <v>1279</v>
      </c>
      <c r="D125" s="153" t="s">
        <v>1324</v>
      </c>
      <c r="E125" s="154" t="s">
        <v>1280</v>
      </c>
      <c r="F125" s="1710" t="s">
        <v>1281</v>
      </c>
      <c r="G125" s="1711"/>
    </row>
    <row r="126" spans="3:7" ht="19.5" thickBot="1" x14ac:dyDescent="0.35">
      <c r="C126" s="155"/>
      <c r="D126" s="1712"/>
      <c r="E126" s="1713"/>
      <c r="F126" s="1710"/>
      <c r="G126" s="1711"/>
    </row>
    <row r="127" spans="3:7" ht="27.75" customHeight="1" thickBot="1" x14ac:dyDescent="0.35">
      <c r="C127" s="132" t="s">
        <v>1258</v>
      </c>
      <c r="D127" s="1700" t="s">
        <v>1325</v>
      </c>
      <c r="E127" s="1696"/>
      <c r="F127" s="1696"/>
      <c r="G127" s="1697"/>
    </row>
    <row r="128" spans="3:7" ht="19.5" thickBot="1" x14ac:dyDescent="0.35">
      <c r="C128" s="132" t="s">
        <v>54</v>
      </c>
      <c r="D128" s="1700" t="s">
        <v>1326</v>
      </c>
      <c r="E128" s="1696"/>
      <c r="F128" s="1696"/>
      <c r="G128" s="1697"/>
    </row>
    <row r="129" spans="3:7" x14ac:dyDescent="0.3">
      <c r="C129" s="1698"/>
      <c r="D129" s="123">
        <v>2023</v>
      </c>
      <c r="E129" s="123">
        <v>2024</v>
      </c>
      <c r="F129" s="123">
        <v>2025</v>
      </c>
      <c r="G129" s="123">
        <v>2026</v>
      </c>
    </row>
    <row r="130" spans="3:7" ht="19.5" thickBot="1" x14ac:dyDescent="0.35">
      <c r="C130" s="1699"/>
      <c r="D130" s="125" t="s">
        <v>17</v>
      </c>
      <c r="E130" s="125" t="s">
        <v>18</v>
      </c>
      <c r="F130" s="125" t="s">
        <v>18</v>
      </c>
      <c r="G130" s="125" t="s">
        <v>18</v>
      </c>
    </row>
    <row r="131" spans="3:7" ht="19.5" thickBot="1" x14ac:dyDescent="0.35">
      <c r="C131" s="132" t="s">
        <v>56</v>
      </c>
      <c r="D131" s="135">
        <v>3</v>
      </c>
      <c r="E131" s="135">
        <v>3</v>
      </c>
      <c r="F131" s="135">
        <v>0</v>
      </c>
      <c r="G131" s="135">
        <v>0</v>
      </c>
    </row>
    <row r="132" spans="3:7" ht="19.5" thickBot="1" x14ac:dyDescent="0.35">
      <c r="C132" s="132" t="s">
        <v>1260</v>
      </c>
      <c r="D132" s="135">
        <v>850</v>
      </c>
      <c r="E132" s="135">
        <v>850</v>
      </c>
      <c r="F132" s="135">
        <v>0</v>
      </c>
      <c r="G132" s="135">
        <v>0</v>
      </c>
    </row>
    <row r="133" spans="3:7" ht="19.5" thickBot="1" x14ac:dyDescent="0.35">
      <c r="C133" s="132" t="s">
        <v>1261</v>
      </c>
      <c r="D133" s="135">
        <f>D132/D131</f>
        <v>283.33333333333331</v>
      </c>
      <c r="E133" s="135">
        <f>E132/E131</f>
        <v>283.33333333333331</v>
      </c>
      <c r="F133" s="135" t="e">
        <f>F132/F131</f>
        <v>#DIV/0!</v>
      </c>
      <c r="G133" s="135" t="e">
        <f>G132/G131</f>
        <v>#DIV/0!</v>
      </c>
    </row>
    <row r="134" spans="3:7" ht="19.5" thickBot="1" x14ac:dyDescent="0.35">
      <c r="C134" s="132" t="s">
        <v>1262</v>
      </c>
      <c r="D134" s="124" t="s">
        <v>1263</v>
      </c>
      <c r="E134" s="136">
        <f>E131/D131-1</f>
        <v>0</v>
      </c>
      <c r="F134" s="136">
        <f t="shared" ref="F134:G136" si="2">F131/E131-1</f>
        <v>-1</v>
      </c>
      <c r="G134" s="136" t="e">
        <f t="shared" si="2"/>
        <v>#DIV/0!</v>
      </c>
    </row>
    <row r="135" spans="3:7" ht="19.5" thickBot="1" x14ac:dyDescent="0.35">
      <c r="C135" s="132" t="s">
        <v>1264</v>
      </c>
      <c r="D135" s="124" t="s">
        <v>1263</v>
      </c>
      <c r="E135" s="136">
        <f>E132/D132-1</f>
        <v>0</v>
      </c>
      <c r="F135" s="136">
        <f t="shared" si="2"/>
        <v>-1</v>
      </c>
      <c r="G135" s="136" t="e">
        <f t="shared" si="2"/>
        <v>#DIV/0!</v>
      </c>
    </row>
    <row r="136" spans="3:7" ht="19.5" thickBot="1" x14ac:dyDescent="0.35">
      <c r="C136" s="132" t="s">
        <v>77</v>
      </c>
      <c r="D136" s="124" t="s">
        <v>1263</v>
      </c>
      <c r="E136" s="136">
        <f>E133/D133-1</f>
        <v>0</v>
      </c>
      <c r="F136" s="136" t="e">
        <f t="shared" si="2"/>
        <v>#DIV/0!</v>
      </c>
      <c r="G136" s="136" t="e">
        <f t="shared" si="2"/>
        <v>#DIV/0!</v>
      </c>
    </row>
    <row r="137" spans="3:7" ht="16.5" customHeight="1" thickBot="1" x14ac:dyDescent="0.35">
      <c r="C137" s="1704" t="s">
        <v>1327</v>
      </c>
      <c r="D137" s="1705"/>
      <c r="E137" s="1705"/>
      <c r="F137" s="1705"/>
      <c r="G137" s="1706"/>
    </row>
    <row r="138" spans="3:7" x14ac:dyDescent="0.3">
      <c r="C138" s="1698"/>
      <c r="D138" s="123">
        <v>2023</v>
      </c>
      <c r="E138" s="123">
        <v>2024</v>
      </c>
      <c r="F138" s="123">
        <v>2025</v>
      </c>
      <c r="G138" s="123">
        <v>2026</v>
      </c>
    </row>
    <row r="139" spans="3:7" ht="19.5" thickBot="1" x14ac:dyDescent="0.35">
      <c r="C139" s="1699"/>
      <c r="D139" s="125" t="s">
        <v>17</v>
      </c>
      <c r="E139" s="125" t="s">
        <v>18</v>
      </c>
      <c r="F139" s="125" t="s">
        <v>18</v>
      </c>
      <c r="G139" s="125" t="s">
        <v>18</v>
      </c>
    </row>
    <row r="140" spans="3:7" ht="19.5" thickBot="1" x14ac:dyDescent="0.35">
      <c r="C140" s="137" t="s">
        <v>1284</v>
      </c>
      <c r="D140" s="141">
        <f>D141+D142+D143+D144</f>
        <v>0</v>
      </c>
      <c r="E140" s="141">
        <f>E141+E142+E143+E144</f>
        <v>0</v>
      </c>
      <c r="F140" s="141">
        <f>F141+F142+F143+F144</f>
        <v>0</v>
      </c>
      <c r="G140" s="141">
        <f>G141+G142+G143+G144</f>
        <v>0</v>
      </c>
    </row>
    <row r="141" spans="3:7" ht="19.5" thickBot="1" x14ac:dyDescent="0.35">
      <c r="C141" s="139" t="s">
        <v>1267</v>
      </c>
      <c r="D141" s="141"/>
      <c r="E141" s="141"/>
      <c r="F141" s="141"/>
      <c r="G141" s="141"/>
    </row>
    <row r="142" spans="3:7" ht="19.5" thickBot="1" x14ac:dyDescent="0.35">
      <c r="C142" s="139" t="s">
        <v>1285</v>
      </c>
      <c r="D142" s="141"/>
      <c r="E142" s="141"/>
      <c r="F142" s="141"/>
      <c r="G142" s="141"/>
    </row>
    <row r="143" spans="3:7" ht="19.5" thickBot="1" x14ac:dyDescent="0.35">
      <c r="C143" s="139" t="s">
        <v>1286</v>
      </c>
      <c r="D143" s="141"/>
      <c r="E143" s="141"/>
      <c r="F143" s="141"/>
      <c r="G143" s="141"/>
    </row>
    <row r="144" spans="3:7" ht="19.5" thickBot="1" x14ac:dyDescent="0.35">
      <c r="C144" s="139" t="s">
        <v>1287</v>
      </c>
      <c r="D144" s="141"/>
      <c r="E144" s="141"/>
      <c r="F144" s="141"/>
      <c r="G144" s="141"/>
    </row>
    <row r="145" spans="3:7" ht="19.5" thickBot="1" x14ac:dyDescent="0.35">
      <c r="C145" s="137" t="s">
        <v>1288</v>
      </c>
      <c r="D145" s="140">
        <f>D132</f>
        <v>850</v>
      </c>
      <c r="E145" s="140">
        <f>E132</f>
        <v>850</v>
      </c>
      <c r="F145" s="140">
        <f>F132</f>
        <v>0</v>
      </c>
      <c r="G145" s="140">
        <f>G132</f>
        <v>0</v>
      </c>
    </row>
    <row r="146" spans="3:7" ht="19.5" thickBot="1" x14ac:dyDescent="0.35">
      <c r="C146" s="139" t="s">
        <v>1267</v>
      </c>
      <c r="D146" s="140">
        <f>D145</f>
        <v>850</v>
      </c>
      <c r="E146" s="140">
        <f>E145</f>
        <v>850</v>
      </c>
      <c r="F146" s="140">
        <f>F145</f>
        <v>0</v>
      </c>
      <c r="G146" s="140">
        <f>G145</f>
        <v>0</v>
      </c>
    </row>
    <row r="147" spans="3:7" ht="19.5" thickBot="1" x14ac:dyDescent="0.35">
      <c r="C147" s="139" t="s">
        <v>1285</v>
      </c>
      <c r="D147" s="140"/>
      <c r="E147" s="141"/>
      <c r="F147" s="141"/>
      <c r="G147" s="141"/>
    </row>
    <row r="148" spans="3:7" ht="19.5" thickBot="1" x14ac:dyDescent="0.35">
      <c r="C148" s="139" t="s">
        <v>1286</v>
      </c>
      <c r="D148" s="140"/>
      <c r="E148" s="141"/>
      <c r="F148" s="141"/>
      <c r="G148" s="141"/>
    </row>
    <row r="149" spans="3:7" ht="19.5" thickBot="1" x14ac:dyDescent="0.35">
      <c r="C149" s="139" t="s">
        <v>1287</v>
      </c>
      <c r="D149" s="140"/>
      <c r="E149" s="141"/>
      <c r="F149" s="141"/>
      <c r="G149" s="141"/>
    </row>
    <row r="150" spans="3:7" ht="19.5" thickBot="1" x14ac:dyDescent="0.35">
      <c r="C150" s="156" t="s">
        <v>1275</v>
      </c>
      <c r="D150" s="157">
        <f>D140+D145</f>
        <v>850</v>
      </c>
      <c r="E150" s="157">
        <f>E140+E145</f>
        <v>850</v>
      </c>
      <c r="F150" s="157">
        <f>F140+F145</f>
        <v>0</v>
      </c>
      <c r="G150" s="157">
        <f>G140+G145</f>
        <v>0</v>
      </c>
    </row>
    <row r="151" spans="3:7" ht="19.5" thickBot="1" x14ac:dyDescent="0.35">
      <c r="C151" s="158"/>
      <c r="D151" s="159"/>
      <c r="E151" s="159"/>
      <c r="F151" s="159"/>
      <c r="G151" s="160"/>
    </row>
    <row r="152" spans="3:7" x14ac:dyDescent="0.3">
      <c r="C152" s="1714" t="s">
        <v>1322</v>
      </c>
      <c r="D152" s="1716" t="s">
        <v>1323</v>
      </c>
      <c r="E152" s="1716"/>
      <c r="F152" s="1716"/>
      <c r="G152" s="1717"/>
    </row>
    <row r="153" spans="3:7" ht="19.5" thickBot="1" x14ac:dyDescent="0.35">
      <c r="C153" s="1715"/>
      <c r="D153" s="1718"/>
      <c r="E153" s="1718"/>
      <c r="F153" s="1718"/>
      <c r="G153" s="1719"/>
    </row>
    <row r="154" spans="3:7" ht="94.5" thickBot="1" x14ac:dyDescent="0.35">
      <c r="C154" s="131" t="s">
        <v>1328</v>
      </c>
      <c r="D154" s="153" t="s">
        <v>1329</v>
      </c>
      <c r="E154" s="154" t="s">
        <v>1280</v>
      </c>
      <c r="F154" s="1712" t="s">
        <v>1330</v>
      </c>
      <c r="G154" s="1711"/>
    </row>
    <row r="155" spans="3:7" ht="19.5" thickBot="1" x14ac:dyDescent="0.35">
      <c r="C155" s="132" t="s">
        <v>1258</v>
      </c>
      <c r="D155" s="1690" t="s">
        <v>1331</v>
      </c>
      <c r="E155" s="1691"/>
      <c r="F155" s="1691"/>
      <c r="G155" s="1692"/>
    </row>
    <row r="156" spans="3:7" ht="19.5" thickBot="1" x14ac:dyDescent="0.35">
      <c r="C156" s="132" t="s">
        <v>54</v>
      </c>
      <c r="D156" s="1700" t="s">
        <v>1332</v>
      </c>
      <c r="E156" s="1696"/>
      <c r="F156" s="1696"/>
      <c r="G156" s="1697"/>
    </row>
    <row r="157" spans="3:7" x14ac:dyDescent="0.3">
      <c r="C157" s="1698"/>
      <c r="D157" s="123">
        <v>2023</v>
      </c>
      <c r="E157" s="123">
        <v>2024</v>
      </c>
      <c r="F157" s="123">
        <v>2025</v>
      </c>
      <c r="G157" s="123">
        <v>2026</v>
      </c>
    </row>
    <row r="158" spans="3:7" ht="19.5" thickBot="1" x14ac:dyDescent="0.35">
      <c r="C158" s="1699"/>
      <c r="D158" s="125" t="s">
        <v>17</v>
      </c>
      <c r="E158" s="125" t="s">
        <v>18</v>
      </c>
      <c r="F158" s="125" t="s">
        <v>18</v>
      </c>
      <c r="G158" s="125" t="s">
        <v>18</v>
      </c>
    </row>
    <row r="159" spans="3:7" ht="19.5" thickBot="1" x14ac:dyDescent="0.35">
      <c r="C159" s="132" t="s">
        <v>56</v>
      </c>
      <c r="D159" s="124">
        <v>3</v>
      </c>
      <c r="E159" s="124">
        <v>3</v>
      </c>
      <c r="F159" s="124">
        <v>0</v>
      </c>
      <c r="G159" s="124">
        <v>0</v>
      </c>
    </row>
    <row r="160" spans="3:7" ht="19.5" thickBot="1" x14ac:dyDescent="0.35">
      <c r="C160" s="132" t="s">
        <v>1260</v>
      </c>
      <c r="D160" s="135">
        <v>650</v>
      </c>
      <c r="E160" s="135">
        <v>650</v>
      </c>
      <c r="F160" s="135">
        <v>0</v>
      </c>
      <c r="G160" s="135">
        <v>0</v>
      </c>
    </row>
    <row r="161" spans="3:7" ht="19.5" thickBot="1" x14ac:dyDescent="0.35">
      <c r="C161" s="132" t="s">
        <v>1261</v>
      </c>
      <c r="D161" s="135">
        <f>D160/D159</f>
        <v>216.66666666666666</v>
      </c>
      <c r="E161" s="135">
        <f>E160/E159</f>
        <v>216.66666666666666</v>
      </c>
      <c r="F161" s="135" t="e">
        <f>F160/F159</f>
        <v>#DIV/0!</v>
      </c>
      <c r="G161" s="135" t="e">
        <f>G160/G159</f>
        <v>#DIV/0!</v>
      </c>
    </row>
    <row r="162" spans="3:7" ht="19.5" thickBot="1" x14ac:dyDescent="0.35">
      <c r="C162" s="132" t="s">
        <v>1262</v>
      </c>
      <c r="D162" s="124" t="s">
        <v>1263</v>
      </c>
      <c r="E162" s="136">
        <f t="shared" ref="E162:G164" si="3">E159/D159-1</f>
        <v>0</v>
      </c>
      <c r="F162" s="136">
        <f t="shared" si="3"/>
        <v>-1</v>
      </c>
      <c r="G162" s="136" t="e">
        <f t="shared" si="3"/>
        <v>#DIV/0!</v>
      </c>
    </row>
    <row r="163" spans="3:7" ht="19.5" thickBot="1" x14ac:dyDescent="0.35">
      <c r="C163" s="132" t="s">
        <v>1264</v>
      </c>
      <c r="D163" s="124" t="s">
        <v>1263</v>
      </c>
      <c r="E163" s="136">
        <f t="shared" si="3"/>
        <v>0</v>
      </c>
      <c r="F163" s="136">
        <f t="shared" si="3"/>
        <v>-1</v>
      </c>
      <c r="G163" s="136" t="e">
        <f t="shared" si="3"/>
        <v>#DIV/0!</v>
      </c>
    </row>
    <row r="164" spans="3:7" ht="19.5" thickBot="1" x14ac:dyDescent="0.35">
      <c r="C164" s="132" t="s">
        <v>77</v>
      </c>
      <c r="D164" s="124" t="s">
        <v>1263</v>
      </c>
      <c r="E164" s="136">
        <f t="shared" si="3"/>
        <v>0</v>
      </c>
      <c r="F164" s="136" t="e">
        <f t="shared" si="3"/>
        <v>#DIV/0!</v>
      </c>
      <c r="G164" s="136" t="e">
        <f t="shared" si="3"/>
        <v>#DIV/0!</v>
      </c>
    </row>
    <row r="165" spans="3:7" ht="19.5" thickBot="1" x14ac:dyDescent="0.35">
      <c r="C165" s="1704" t="s">
        <v>1333</v>
      </c>
      <c r="D165" s="1705"/>
      <c r="E165" s="1705"/>
      <c r="F165" s="1705"/>
      <c r="G165" s="1706"/>
    </row>
    <row r="166" spans="3:7" x14ac:dyDescent="0.3">
      <c r="C166" s="1698"/>
      <c r="D166" s="123">
        <v>2023</v>
      </c>
      <c r="E166" s="123">
        <v>2024</v>
      </c>
      <c r="F166" s="123">
        <v>2025</v>
      </c>
      <c r="G166" s="123">
        <v>2026</v>
      </c>
    </row>
    <row r="167" spans="3:7" ht="19.5" thickBot="1" x14ac:dyDescent="0.35">
      <c r="C167" s="1699"/>
      <c r="D167" s="125" t="s">
        <v>17</v>
      </c>
      <c r="E167" s="125" t="s">
        <v>18</v>
      </c>
      <c r="F167" s="125" t="s">
        <v>18</v>
      </c>
      <c r="G167" s="125" t="s">
        <v>18</v>
      </c>
    </row>
    <row r="168" spans="3:7" ht="19.5" thickBot="1" x14ac:dyDescent="0.35">
      <c r="C168" s="137" t="s">
        <v>1284</v>
      </c>
      <c r="D168" s="141">
        <f>D169+D170+D171+D172</f>
        <v>0</v>
      </c>
      <c r="E168" s="141">
        <f>E169+E170+E171+E172</f>
        <v>0</v>
      </c>
      <c r="F168" s="141">
        <f>F169+F170+F171+F172</f>
        <v>0</v>
      </c>
      <c r="G168" s="141">
        <f>G169+G170+G171+G172</f>
        <v>0</v>
      </c>
    </row>
    <row r="169" spans="3:7" ht="19.5" thickBot="1" x14ac:dyDescent="0.35">
      <c r="C169" s="139" t="s">
        <v>1267</v>
      </c>
      <c r="D169" s="141"/>
      <c r="E169" s="141"/>
      <c r="F169" s="141"/>
      <c r="G169" s="141"/>
    </row>
    <row r="170" spans="3:7" ht="19.5" thickBot="1" x14ac:dyDescent="0.35">
      <c r="C170" s="139" t="s">
        <v>1285</v>
      </c>
      <c r="D170" s="141"/>
      <c r="E170" s="141"/>
      <c r="F170" s="141"/>
      <c r="G170" s="141"/>
    </row>
    <row r="171" spans="3:7" ht="19.5" thickBot="1" x14ac:dyDescent="0.35">
      <c r="C171" s="139" t="s">
        <v>1286</v>
      </c>
      <c r="D171" s="141"/>
      <c r="E171" s="141"/>
      <c r="F171" s="141"/>
      <c r="G171" s="141"/>
    </row>
    <row r="172" spans="3:7" ht="19.5" thickBot="1" x14ac:dyDescent="0.35">
      <c r="C172" s="139" t="s">
        <v>1287</v>
      </c>
      <c r="D172" s="141"/>
      <c r="E172" s="141"/>
      <c r="F172" s="141"/>
      <c r="G172" s="141"/>
    </row>
    <row r="173" spans="3:7" ht="19.5" thickBot="1" x14ac:dyDescent="0.35">
      <c r="C173" s="137" t="s">
        <v>1288</v>
      </c>
      <c r="D173" s="140">
        <f>D160</f>
        <v>650</v>
      </c>
      <c r="E173" s="140">
        <f>E174+E175+E176+E177</f>
        <v>650</v>
      </c>
      <c r="F173" s="140">
        <f>F174+F175+F176+F177</f>
        <v>0</v>
      </c>
      <c r="G173" s="140">
        <f>G174+G175+G176+G177</f>
        <v>0</v>
      </c>
    </row>
    <row r="174" spans="3:7" ht="19.5" thickBot="1" x14ac:dyDescent="0.35">
      <c r="C174" s="139" t="s">
        <v>1267</v>
      </c>
      <c r="D174" s="140">
        <f>D173</f>
        <v>650</v>
      </c>
      <c r="E174" s="140">
        <v>650</v>
      </c>
      <c r="F174" s="140"/>
      <c r="G174" s="140"/>
    </row>
    <row r="175" spans="3:7" ht="19.5" thickBot="1" x14ac:dyDescent="0.35">
      <c r="C175" s="139" t="s">
        <v>1285</v>
      </c>
      <c r="D175" s="140"/>
      <c r="E175" s="141"/>
      <c r="F175" s="141"/>
      <c r="G175" s="141"/>
    </row>
    <row r="176" spans="3:7" ht="19.5" thickBot="1" x14ac:dyDescent="0.35">
      <c r="C176" s="139" t="s">
        <v>1286</v>
      </c>
      <c r="D176" s="140"/>
      <c r="E176" s="141"/>
      <c r="F176" s="141"/>
      <c r="G176" s="141"/>
    </row>
    <row r="177" spans="3:12" ht="19.5" thickBot="1" x14ac:dyDescent="0.35">
      <c r="C177" s="139" t="s">
        <v>1287</v>
      </c>
      <c r="D177" s="140"/>
      <c r="E177" s="141"/>
      <c r="F177" s="141"/>
      <c r="G177" s="141"/>
    </row>
    <row r="178" spans="3:12" ht="19.5" thickBot="1" x14ac:dyDescent="0.35">
      <c r="C178" s="161" t="s">
        <v>1334</v>
      </c>
      <c r="D178" s="140">
        <f>D168+D173</f>
        <v>650</v>
      </c>
      <c r="E178" s="140">
        <f>E168+E173</f>
        <v>650</v>
      </c>
      <c r="F178" s="140">
        <f>F168+F173</f>
        <v>0</v>
      </c>
      <c r="G178" s="140">
        <f>G168+G173</f>
        <v>0</v>
      </c>
    </row>
    <row r="179" spans="3:12" ht="19.5" thickBot="1" x14ac:dyDescent="0.35">
      <c r="C179" s="158"/>
      <c r="D179" s="159"/>
      <c r="E179" s="159"/>
      <c r="F179" s="159"/>
      <c r="G179" s="160"/>
    </row>
    <row r="180" spans="3:12" ht="19.5" thickBot="1" x14ac:dyDescent="0.35">
      <c r="C180" s="149"/>
      <c r="D180" s="150"/>
      <c r="E180" s="150"/>
      <c r="F180" s="150"/>
      <c r="G180" s="150"/>
    </row>
    <row r="181" spans="3:12" ht="36" customHeight="1" thickBot="1" x14ac:dyDescent="0.35">
      <c r="C181" s="128" t="s">
        <v>1299</v>
      </c>
      <c r="D181" s="150">
        <f>D28+D132++D160</f>
        <v>90200</v>
      </c>
      <c r="E181" s="150">
        <f t="shared" ref="E181:G181" si="4">E28+E132++E160</f>
        <v>90200</v>
      </c>
      <c r="F181" s="150">
        <f t="shared" si="4"/>
        <v>0</v>
      </c>
      <c r="G181" s="150">
        <f t="shared" si="4"/>
        <v>0</v>
      </c>
    </row>
    <row r="182" spans="3:12" ht="38.25" thickBot="1" x14ac:dyDescent="0.35">
      <c r="C182" s="128" t="s">
        <v>1300</v>
      </c>
      <c r="D182" s="150">
        <f>D36+D39+D42+D145+D173</f>
        <v>90200</v>
      </c>
      <c r="E182" s="150">
        <f t="shared" ref="E182:G182" si="5">E36+E39+E42+E145+E173</f>
        <v>90200</v>
      </c>
      <c r="F182" s="150">
        <f t="shared" si="5"/>
        <v>0</v>
      </c>
      <c r="G182" s="150">
        <f t="shared" si="5"/>
        <v>0</v>
      </c>
      <c r="I182" s="142"/>
      <c r="J182" s="142"/>
      <c r="K182" s="142"/>
      <c r="L182" s="142"/>
    </row>
    <row r="183" spans="3:12" ht="19.5" thickBot="1" x14ac:dyDescent="0.35">
      <c r="C183" s="137" t="s">
        <v>1266</v>
      </c>
      <c r="D183" s="150">
        <f>D36</f>
        <v>70300</v>
      </c>
      <c r="E183" s="150">
        <f>E36</f>
        <v>70300</v>
      </c>
      <c r="F183" s="150">
        <f>F36</f>
        <v>0</v>
      </c>
      <c r="G183" s="150">
        <f>G36</f>
        <v>0</v>
      </c>
      <c r="I183" s="142"/>
      <c r="J183" s="142"/>
      <c r="K183" s="142"/>
      <c r="L183" s="142"/>
    </row>
    <row r="184" spans="3:12" ht="19.5" thickBot="1" x14ac:dyDescent="0.35">
      <c r="C184" s="139" t="s">
        <v>1267</v>
      </c>
      <c r="D184" s="140">
        <v>50600</v>
      </c>
      <c r="E184" s="140">
        <f>E183</f>
        <v>70300</v>
      </c>
      <c r="F184" s="140">
        <f>F183</f>
        <v>0</v>
      </c>
      <c r="G184" s="140">
        <f>G183</f>
        <v>0</v>
      </c>
      <c r="I184" s="142"/>
      <c r="J184" s="142"/>
      <c r="K184" s="142"/>
      <c r="L184" s="142"/>
    </row>
    <row r="185" spans="3:12" ht="19.5" thickBot="1" x14ac:dyDescent="0.35">
      <c r="C185" s="139" t="s">
        <v>1301</v>
      </c>
      <c r="D185" s="140">
        <v>0</v>
      </c>
      <c r="E185" s="140">
        <v>0</v>
      </c>
      <c r="F185" s="140">
        <v>0</v>
      </c>
      <c r="G185" s="140">
        <v>0</v>
      </c>
    </row>
    <row r="186" spans="3:12" ht="38.25" thickBot="1" x14ac:dyDescent="0.35">
      <c r="C186" s="137" t="s">
        <v>1269</v>
      </c>
      <c r="D186" s="150">
        <f>D39</f>
        <v>9100</v>
      </c>
      <c r="E186" s="150">
        <f>E39</f>
        <v>9100</v>
      </c>
      <c r="F186" s="150">
        <f>F39</f>
        <v>0</v>
      </c>
      <c r="G186" s="150">
        <f>G39</f>
        <v>0</v>
      </c>
      <c r="J186" s="142"/>
      <c r="K186" s="142"/>
      <c r="L186" s="142"/>
    </row>
    <row r="187" spans="3:12" ht="19.5" thickBot="1" x14ac:dyDescent="0.35">
      <c r="C187" s="139" t="s">
        <v>1267</v>
      </c>
      <c r="D187" s="141">
        <f>D186</f>
        <v>9100</v>
      </c>
      <c r="E187" s="141">
        <f>E186</f>
        <v>9100</v>
      </c>
      <c r="F187" s="141">
        <f>F186</f>
        <v>0</v>
      </c>
      <c r="G187" s="141">
        <f>G186</f>
        <v>0</v>
      </c>
    </row>
    <row r="188" spans="3:12" ht="19.5" thickBot="1" x14ac:dyDescent="0.35">
      <c r="C188" s="139" t="s">
        <v>1301</v>
      </c>
      <c r="D188" s="140">
        <v>0</v>
      </c>
      <c r="E188" s="140">
        <v>0</v>
      </c>
      <c r="F188" s="140">
        <v>0</v>
      </c>
      <c r="G188" s="140">
        <v>0</v>
      </c>
    </row>
    <row r="189" spans="3:12" ht="19.5" thickBot="1" x14ac:dyDescent="0.35">
      <c r="C189" s="137" t="s">
        <v>1270</v>
      </c>
      <c r="D189" s="150">
        <f>D42</f>
        <v>9300</v>
      </c>
      <c r="E189" s="150">
        <f>E42</f>
        <v>9300</v>
      </c>
      <c r="F189" s="150">
        <f>F42</f>
        <v>0</v>
      </c>
      <c r="G189" s="150">
        <f>G42</f>
        <v>0</v>
      </c>
    </row>
    <row r="190" spans="3:12" ht="19.5" thickBot="1" x14ac:dyDescent="0.35">
      <c r="C190" s="139" t="s">
        <v>1267</v>
      </c>
      <c r="D190" s="140">
        <f>D189</f>
        <v>9300</v>
      </c>
      <c r="E190" s="140">
        <f>E189</f>
        <v>9300</v>
      </c>
      <c r="F190" s="140">
        <f>F189</f>
        <v>0</v>
      </c>
      <c r="G190" s="140">
        <f>G189</f>
        <v>0</v>
      </c>
    </row>
    <row r="191" spans="3:12" ht="19.5" thickBot="1" x14ac:dyDescent="0.35">
      <c r="C191" s="139" t="s">
        <v>1301</v>
      </c>
      <c r="D191" s="140">
        <v>0</v>
      </c>
      <c r="E191" s="140">
        <v>0</v>
      </c>
      <c r="F191" s="140">
        <v>0</v>
      </c>
      <c r="G191" s="140">
        <v>0</v>
      </c>
      <c r="I191" s="142"/>
    </row>
    <row r="192" spans="3:12" ht="19.5" thickBot="1" x14ac:dyDescent="0.35">
      <c r="C192" s="137" t="s">
        <v>1271</v>
      </c>
      <c r="D192" s="150">
        <v>0</v>
      </c>
      <c r="E192" s="150">
        <v>0</v>
      </c>
      <c r="F192" s="150">
        <v>0</v>
      </c>
      <c r="G192" s="150">
        <v>0</v>
      </c>
    </row>
    <row r="193" spans="3:7" ht="19.5" thickBot="1" x14ac:dyDescent="0.35">
      <c r="C193" s="139" t="s">
        <v>1267</v>
      </c>
      <c r="D193" s="141">
        <v>0</v>
      </c>
      <c r="E193" s="141">
        <v>0</v>
      </c>
      <c r="F193" s="141">
        <v>0</v>
      </c>
      <c r="G193" s="141">
        <v>0</v>
      </c>
    </row>
    <row r="194" spans="3:7" ht="19.5" thickBot="1" x14ac:dyDescent="0.35">
      <c r="C194" s="139" t="s">
        <v>1301</v>
      </c>
      <c r="D194" s="140">
        <v>0</v>
      </c>
      <c r="E194" s="140">
        <v>0</v>
      </c>
      <c r="F194" s="140">
        <v>0</v>
      </c>
      <c r="G194" s="140">
        <v>0</v>
      </c>
    </row>
    <row r="195" spans="3:7" ht="19.5" thickBot="1" x14ac:dyDescent="0.35">
      <c r="C195" s="137" t="s">
        <v>1272</v>
      </c>
      <c r="D195" s="150">
        <v>0</v>
      </c>
      <c r="E195" s="150">
        <v>0</v>
      </c>
      <c r="F195" s="150">
        <v>0</v>
      </c>
      <c r="G195" s="150">
        <v>0</v>
      </c>
    </row>
    <row r="196" spans="3:7" ht="19.5" thickBot="1" x14ac:dyDescent="0.35">
      <c r="C196" s="139" t="s">
        <v>1267</v>
      </c>
      <c r="D196" s="141">
        <v>0</v>
      </c>
      <c r="E196" s="141">
        <v>0</v>
      </c>
      <c r="F196" s="141">
        <v>0</v>
      </c>
      <c r="G196" s="141">
        <v>0</v>
      </c>
    </row>
    <row r="197" spans="3:7" ht="19.5" thickBot="1" x14ac:dyDescent="0.35">
      <c r="C197" s="139" t="s">
        <v>1301</v>
      </c>
      <c r="D197" s="140">
        <v>0</v>
      </c>
      <c r="E197" s="140">
        <v>0</v>
      </c>
      <c r="F197" s="140">
        <v>0</v>
      </c>
      <c r="G197" s="140">
        <v>0</v>
      </c>
    </row>
    <row r="198" spans="3:7" ht="19.5" thickBot="1" x14ac:dyDescent="0.35">
      <c r="C198" s="137" t="s">
        <v>1273</v>
      </c>
      <c r="D198" s="150">
        <v>0</v>
      </c>
      <c r="E198" s="150">
        <v>0</v>
      </c>
      <c r="F198" s="150">
        <v>0</v>
      </c>
      <c r="G198" s="150">
        <v>0</v>
      </c>
    </row>
    <row r="199" spans="3:7" ht="19.5" thickBot="1" x14ac:dyDescent="0.35">
      <c r="C199" s="139" t="s">
        <v>1267</v>
      </c>
      <c r="D199" s="141">
        <v>0</v>
      </c>
      <c r="E199" s="141">
        <v>0</v>
      </c>
      <c r="F199" s="141">
        <v>0</v>
      </c>
      <c r="G199" s="141">
        <v>0</v>
      </c>
    </row>
    <row r="200" spans="3:7" ht="19.5" thickBot="1" x14ac:dyDescent="0.35">
      <c r="C200" s="139" t="s">
        <v>1301</v>
      </c>
      <c r="D200" s="140">
        <v>0</v>
      </c>
      <c r="E200" s="140">
        <v>0</v>
      </c>
      <c r="F200" s="140">
        <v>0</v>
      </c>
      <c r="G200" s="140">
        <v>0</v>
      </c>
    </row>
    <row r="201" spans="3:7" ht="38.25" thickBot="1" x14ac:dyDescent="0.35">
      <c r="C201" s="137" t="s">
        <v>1274</v>
      </c>
      <c r="D201" s="150">
        <v>0</v>
      </c>
      <c r="E201" s="150">
        <v>0</v>
      </c>
      <c r="F201" s="150">
        <v>0</v>
      </c>
      <c r="G201" s="150">
        <v>0</v>
      </c>
    </row>
    <row r="202" spans="3:7" ht="19.5" thickBot="1" x14ac:dyDescent="0.35">
      <c r="C202" s="139" t="s">
        <v>1267</v>
      </c>
      <c r="D202" s="141">
        <v>0</v>
      </c>
      <c r="E202" s="141">
        <v>0</v>
      </c>
      <c r="F202" s="141">
        <v>0</v>
      </c>
      <c r="G202" s="141">
        <v>0</v>
      </c>
    </row>
    <row r="203" spans="3:7" ht="19.5" thickBot="1" x14ac:dyDescent="0.35">
      <c r="C203" s="139" t="s">
        <v>1301</v>
      </c>
      <c r="D203" s="140">
        <v>0</v>
      </c>
      <c r="E203" s="140">
        <v>0</v>
      </c>
      <c r="F203" s="140">
        <v>0</v>
      </c>
      <c r="G203" s="140">
        <v>0</v>
      </c>
    </row>
    <row r="204" spans="3:7" ht="19.5" thickBot="1" x14ac:dyDescent="0.35">
      <c r="C204" s="137" t="s">
        <v>1302</v>
      </c>
      <c r="D204" s="141">
        <f>SUM(D168+D140)</f>
        <v>0</v>
      </c>
      <c r="E204" s="141">
        <f t="shared" ref="E204:G204" si="6">SUM(E168+E140)</f>
        <v>0</v>
      </c>
      <c r="F204" s="141">
        <f t="shared" si="6"/>
        <v>0</v>
      </c>
      <c r="G204" s="141">
        <f t="shared" si="6"/>
        <v>0</v>
      </c>
    </row>
    <row r="205" spans="3:7" ht="19.5" thickBot="1" x14ac:dyDescent="0.35">
      <c r="C205" s="139" t="s">
        <v>1267</v>
      </c>
      <c r="D205" s="141"/>
      <c r="E205" s="141"/>
      <c r="F205" s="141"/>
      <c r="G205" s="141"/>
    </row>
    <row r="206" spans="3:7" ht="19.5" thickBot="1" x14ac:dyDescent="0.35">
      <c r="C206" s="139" t="s">
        <v>1285</v>
      </c>
      <c r="D206" s="141"/>
      <c r="E206" s="141"/>
      <c r="F206" s="141"/>
      <c r="G206" s="141"/>
    </row>
    <row r="207" spans="3:7" ht="19.5" thickBot="1" x14ac:dyDescent="0.35">
      <c r="C207" s="139" t="s">
        <v>1286</v>
      </c>
      <c r="D207" s="141"/>
      <c r="E207" s="141"/>
      <c r="F207" s="141"/>
      <c r="G207" s="141"/>
    </row>
    <row r="208" spans="3:7" ht="19.5" thickBot="1" x14ac:dyDescent="0.35">
      <c r="C208" s="139" t="s">
        <v>1287</v>
      </c>
      <c r="D208" s="141"/>
      <c r="E208" s="141"/>
      <c r="F208" s="141"/>
      <c r="G208" s="141"/>
    </row>
    <row r="209" spans="3:7" ht="19.5" thickBot="1" x14ac:dyDescent="0.35">
      <c r="C209" s="137" t="s">
        <v>1304</v>
      </c>
      <c r="D209" s="141">
        <f>D210+D211+D212+D213</f>
        <v>1500</v>
      </c>
      <c r="E209" s="141">
        <f>E210+E211+E212+E213</f>
        <v>1500</v>
      </c>
      <c r="F209" s="141">
        <f>F210+F211+F212+F213</f>
        <v>0</v>
      </c>
      <c r="G209" s="141">
        <f>G210+G211+G212+G213</f>
        <v>0</v>
      </c>
    </row>
    <row r="210" spans="3:7" ht="19.5" thickBot="1" x14ac:dyDescent="0.35">
      <c r="C210" s="139" t="s">
        <v>1267</v>
      </c>
      <c r="D210" s="141">
        <f>SUM(D174+D146)</f>
        <v>1500</v>
      </c>
      <c r="E210" s="141">
        <f t="shared" ref="E210:G210" si="7">SUM(E174+E146)</f>
        <v>1500</v>
      </c>
      <c r="F210" s="141">
        <f t="shared" si="7"/>
        <v>0</v>
      </c>
      <c r="G210" s="141">
        <f t="shared" si="7"/>
        <v>0</v>
      </c>
    </row>
    <row r="211" spans="3:7" ht="19.5" thickBot="1" x14ac:dyDescent="0.35">
      <c r="C211" s="139" t="s">
        <v>1285</v>
      </c>
      <c r="D211" s="141"/>
      <c r="E211" s="141"/>
      <c r="F211" s="141"/>
      <c r="G211" s="141"/>
    </row>
    <row r="212" spans="3:7" ht="19.5" thickBot="1" x14ac:dyDescent="0.35">
      <c r="C212" s="139" t="s">
        <v>1286</v>
      </c>
      <c r="D212" s="141"/>
      <c r="E212" s="141"/>
      <c r="F212" s="141"/>
      <c r="G212" s="141"/>
    </row>
    <row r="213" spans="3:7" ht="19.5" thickBot="1" x14ac:dyDescent="0.35">
      <c r="C213" s="139" t="s">
        <v>1287</v>
      </c>
      <c r="D213" s="141"/>
      <c r="E213" s="141"/>
      <c r="F213" s="141"/>
      <c r="G213" s="141"/>
    </row>
    <row r="214" spans="3:7" ht="19.5" thickBot="1" x14ac:dyDescent="0.35">
      <c r="C214" s="149" t="s">
        <v>1276</v>
      </c>
      <c r="D214" s="150">
        <f>IF(D249-D248=0,0,"Error")</f>
        <v>0</v>
      </c>
      <c r="E214" s="150">
        <f>IF(E249-E248=0,0,"Error")</f>
        <v>0</v>
      </c>
      <c r="F214" s="150">
        <f>IF(F249-F248=0,0,"Error")</f>
        <v>0</v>
      </c>
      <c r="G214" s="150">
        <f>IF(G249-G248=0,0,"Error")</f>
        <v>0</v>
      </c>
    </row>
    <row r="215" spans="3:7" x14ac:dyDescent="0.3">
      <c r="C215" s="162"/>
      <c r="D215" s="163"/>
      <c r="E215" s="163"/>
      <c r="F215" s="163"/>
      <c r="G215" s="163"/>
    </row>
  </sheetData>
  <mergeCells count="45">
    <mergeCell ref="C157:C158"/>
    <mergeCell ref="C165:G165"/>
    <mergeCell ref="C166:C167"/>
    <mergeCell ref="C138:C139"/>
    <mergeCell ref="C152:C153"/>
    <mergeCell ref="D152:G153"/>
    <mergeCell ref="F154:G154"/>
    <mergeCell ref="D155:G155"/>
    <mergeCell ref="D156:G156"/>
    <mergeCell ref="C137:G137"/>
    <mergeCell ref="C88:C89"/>
    <mergeCell ref="C96:G96"/>
    <mergeCell ref="C97:C98"/>
    <mergeCell ref="C122:G122"/>
    <mergeCell ref="C123:G123"/>
    <mergeCell ref="D124:G124"/>
    <mergeCell ref="F125:G125"/>
    <mergeCell ref="D126:G126"/>
    <mergeCell ref="D127:G127"/>
    <mergeCell ref="D128:G128"/>
    <mergeCell ref="C129:C130"/>
    <mergeCell ref="D87:G87"/>
    <mergeCell ref="C21:G21"/>
    <mergeCell ref="D22:G22"/>
    <mergeCell ref="D23:G23"/>
    <mergeCell ref="D24:G24"/>
    <mergeCell ref="C25:C26"/>
    <mergeCell ref="C33:G33"/>
    <mergeCell ref="C34:C35"/>
    <mergeCell ref="C59:G59"/>
    <mergeCell ref="C60:C61"/>
    <mergeCell ref="D85:G85"/>
    <mergeCell ref="D86:G86"/>
    <mergeCell ref="C20:G20"/>
    <mergeCell ref="B2:H2"/>
    <mergeCell ref="C3:G3"/>
    <mergeCell ref="D5:G5"/>
    <mergeCell ref="D6:G6"/>
    <mergeCell ref="D7:G7"/>
    <mergeCell ref="C8:G8"/>
    <mergeCell ref="C9:G11"/>
    <mergeCell ref="D12:G12"/>
    <mergeCell ref="C13:C14"/>
    <mergeCell ref="D16:G16"/>
    <mergeCell ref="C17:G17"/>
  </mergeCells>
  <pageMargins left="0.2" right="0.2" top="0.25" bottom="0.75" header="0.3" footer="0.3"/>
  <pageSetup scale="70"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C7B1F-29B6-444D-9A02-B6271ECFEF45}">
  <dimension ref="A2:G184"/>
  <sheetViews>
    <sheetView view="pageBreakPreview" topLeftCell="A154" zoomScale="77" zoomScaleNormal="124" zoomScaleSheetLayoutView="77" workbookViewId="0">
      <selection activeCell="J186" sqref="J186"/>
    </sheetView>
  </sheetViews>
  <sheetFormatPr defaultRowHeight="15" outlineLevelRow="1" x14ac:dyDescent="0.25"/>
  <cols>
    <col min="1" max="1" width="7.5703125" style="26" customWidth="1"/>
    <col min="2" max="2" width="28.5703125" style="165" customWidth="1"/>
    <col min="3" max="3" width="16.85546875" style="165" customWidth="1"/>
    <col min="4" max="5" width="16.7109375" style="165" customWidth="1"/>
    <col min="6" max="6" width="17.28515625" style="165" customWidth="1"/>
    <col min="7" max="7" width="9.140625" style="26"/>
    <col min="8" max="8" width="9.140625" style="26" customWidth="1"/>
    <col min="9" max="16384" width="9.140625" style="26"/>
  </cols>
  <sheetData>
    <row r="2" spans="2:7" ht="18" customHeight="1" x14ac:dyDescent="0.25">
      <c r="B2" s="1723"/>
      <c r="C2" s="1723"/>
      <c r="D2" s="1723"/>
      <c r="E2" s="1723"/>
      <c r="F2" s="1723"/>
      <c r="G2" s="1723"/>
    </row>
    <row r="3" spans="2:7" ht="18" customHeight="1" x14ac:dyDescent="0.25">
      <c r="B3" s="1724" t="s">
        <v>1335</v>
      </c>
      <c r="C3" s="1724"/>
      <c r="D3" s="1724"/>
      <c r="E3" s="1724"/>
      <c r="F3" s="1724"/>
      <c r="G3" s="54"/>
    </row>
    <row r="4" spans="2:7" ht="18" customHeight="1" x14ac:dyDescent="0.25">
      <c r="B4" s="164"/>
      <c r="C4" s="164"/>
      <c r="D4" s="164"/>
      <c r="E4" s="164"/>
      <c r="F4" s="164"/>
      <c r="G4" s="54"/>
    </row>
    <row r="5" spans="2:7" ht="18" customHeight="1" x14ac:dyDescent="0.25">
      <c r="B5" s="164"/>
      <c r="C5" s="164" t="s">
        <v>1</v>
      </c>
      <c r="D5" s="164"/>
      <c r="E5" s="164"/>
      <c r="F5" s="164"/>
      <c r="G5" s="54"/>
    </row>
    <row r="6" spans="2:7" ht="15.75" thickBot="1" x14ac:dyDescent="0.3"/>
    <row r="7" spans="2:7" ht="15.75" thickBot="1" x14ac:dyDescent="0.3">
      <c r="B7" s="166" t="s">
        <v>6</v>
      </c>
      <c r="C7" s="1725" t="s">
        <v>1336</v>
      </c>
      <c r="D7" s="1725"/>
      <c r="E7" s="1725"/>
      <c r="F7" s="1725"/>
    </row>
    <row r="8" spans="2:7" ht="15.75" thickBot="1" x14ac:dyDescent="0.3">
      <c r="B8" s="166" t="s">
        <v>8</v>
      </c>
      <c r="C8" s="1726" t="s">
        <v>1337</v>
      </c>
      <c r="D8" s="1727"/>
      <c r="E8" s="1727"/>
      <c r="F8" s="1728"/>
    </row>
    <row r="9" spans="2:7" ht="15.75" thickBot="1" x14ac:dyDescent="0.3">
      <c r="B9" s="166" t="s">
        <v>10</v>
      </c>
      <c r="C9" s="1729" t="s">
        <v>1243</v>
      </c>
      <c r="D9" s="1730"/>
      <c r="E9" s="1730"/>
      <c r="F9" s="1731"/>
    </row>
    <row r="10" spans="2:7" ht="15.75" thickBot="1" x14ac:dyDescent="0.3">
      <c r="B10" s="1720" t="s">
        <v>12</v>
      </c>
      <c r="C10" s="1721"/>
      <c r="D10" s="1721"/>
      <c r="E10" s="1721"/>
      <c r="F10" s="1722"/>
    </row>
    <row r="11" spans="2:7" ht="15.75" thickBot="1" x14ac:dyDescent="0.3">
      <c r="B11" s="1734" t="s">
        <v>1338</v>
      </c>
      <c r="C11" s="1735"/>
      <c r="D11" s="1735"/>
      <c r="E11" s="1735"/>
      <c r="F11" s="1736"/>
    </row>
    <row r="12" spans="2:7" ht="28.5" customHeight="1" thickBot="1" x14ac:dyDescent="0.3">
      <c r="B12" s="1734"/>
      <c r="C12" s="1735"/>
      <c r="D12" s="1735"/>
      <c r="E12" s="1735"/>
      <c r="F12" s="1736"/>
    </row>
    <row r="13" spans="2:7" ht="15" customHeight="1" thickBot="1" x14ac:dyDescent="0.3">
      <c r="B13" s="1734"/>
      <c r="C13" s="1735"/>
      <c r="D13" s="1735"/>
      <c r="E13" s="1735"/>
      <c r="F13" s="1736"/>
    </row>
    <row r="14" spans="2:7" ht="40.9" customHeight="1" thickBot="1" x14ac:dyDescent="0.3">
      <c r="B14" s="167" t="s">
        <v>14</v>
      </c>
      <c r="C14" s="1737" t="s">
        <v>1339</v>
      </c>
      <c r="D14" s="1738"/>
      <c r="E14" s="1738"/>
      <c r="F14" s="1739"/>
      <c r="G14" s="168"/>
    </row>
    <row r="15" spans="2:7" ht="23.25" customHeight="1" outlineLevel="1" x14ac:dyDescent="0.25">
      <c r="B15" s="1732" t="s">
        <v>16</v>
      </c>
      <c r="C15" s="169">
        <v>2023</v>
      </c>
      <c r="D15" s="169">
        <v>2024</v>
      </c>
      <c r="E15" s="169">
        <v>2025</v>
      </c>
      <c r="F15" s="169">
        <v>2026</v>
      </c>
    </row>
    <row r="16" spans="2:7" ht="15.75" outlineLevel="1" thickBot="1" x14ac:dyDescent="0.3">
      <c r="B16" s="1733"/>
      <c r="C16" s="171" t="s">
        <v>17</v>
      </c>
      <c r="D16" s="171" t="s">
        <v>18</v>
      </c>
      <c r="E16" s="171" t="s">
        <v>18</v>
      </c>
      <c r="F16" s="171" t="s">
        <v>18</v>
      </c>
    </row>
    <row r="17" spans="2:6" ht="15.75" thickBot="1" x14ac:dyDescent="0.3">
      <c r="B17" s="172" t="s">
        <v>1340</v>
      </c>
      <c r="C17" s="173">
        <v>2</v>
      </c>
      <c r="D17" s="173">
        <v>2</v>
      </c>
      <c r="E17" s="173">
        <v>2.5</v>
      </c>
      <c r="F17" s="173">
        <v>3</v>
      </c>
    </row>
    <row r="18" spans="2:6" ht="15.75" thickBot="1" x14ac:dyDescent="0.3">
      <c r="B18" s="1732" t="s">
        <v>1341</v>
      </c>
      <c r="C18" s="174"/>
      <c r="D18" s="174"/>
      <c r="E18" s="174"/>
      <c r="F18" s="174"/>
    </row>
    <row r="19" spans="2:6" ht="15.75" thickBot="1" x14ac:dyDescent="0.3">
      <c r="B19" s="1733"/>
      <c r="C19" s="174"/>
      <c r="D19" s="174"/>
      <c r="E19" s="174"/>
      <c r="F19" s="174"/>
    </row>
    <row r="20" spans="2:6" ht="23.25" customHeight="1" thickBot="1" x14ac:dyDescent="0.3">
      <c r="B20" s="175" t="s">
        <v>1247</v>
      </c>
      <c r="C20" s="1740" t="s">
        <v>1342</v>
      </c>
      <c r="D20" s="1741"/>
      <c r="E20" s="1741"/>
      <c r="F20" s="1742"/>
    </row>
    <row r="21" spans="2:6" ht="15.75" thickBot="1" x14ac:dyDescent="0.3">
      <c r="B21" s="1743" t="s">
        <v>1249</v>
      </c>
      <c r="C21" s="1744"/>
      <c r="D21" s="1744"/>
      <c r="E21" s="1744"/>
      <c r="F21" s="1745"/>
    </row>
    <row r="22" spans="2:6" ht="15.75" thickBot="1" x14ac:dyDescent="0.3">
      <c r="B22" s="176"/>
      <c r="C22" s="174"/>
      <c r="D22" s="174"/>
      <c r="E22" s="174"/>
      <c r="F22" s="174"/>
    </row>
    <row r="23" spans="2:6" ht="34.5" thickBot="1" x14ac:dyDescent="0.3">
      <c r="B23" s="177" t="s">
        <v>1343</v>
      </c>
      <c r="C23" s="174">
        <v>0.56999999999999995</v>
      </c>
      <c r="D23" s="174">
        <v>0.56999999999999995</v>
      </c>
      <c r="E23" s="174">
        <v>0.56999999999999995</v>
      </c>
      <c r="F23" s="174">
        <v>1</v>
      </c>
    </row>
    <row r="24" spans="2:6" ht="15.75" thickBot="1" x14ac:dyDescent="0.3">
      <c r="B24" s="177"/>
      <c r="C24" s="174"/>
      <c r="D24" s="174"/>
      <c r="E24" s="174"/>
      <c r="F24" s="174"/>
    </row>
    <row r="25" spans="2:6" ht="15.75" thickBot="1" x14ac:dyDescent="0.3">
      <c r="B25" s="1746" t="s">
        <v>1315</v>
      </c>
      <c r="C25" s="1747"/>
      <c r="D25" s="1747"/>
      <c r="E25" s="1747"/>
      <c r="F25" s="1748"/>
    </row>
    <row r="26" spans="2:6" ht="15.75" thickBot="1" x14ac:dyDescent="0.3">
      <c r="B26" s="1749" t="s">
        <v>1255</v>
      </c>
      <c r="C26" s="1750"/>
      <c r="D26" s="1750"/>
      <c r="E26" s="1750"/>
      <c r="F26" s="1751"/>
    </row>
    <row r="27" spans="2:6" ht="15.75" thickBot="1" x14ac:dyDescent="0.3">
      <c r="B27" s="178" t="s">
        <v>1256</v>
      </c>
      <c r="C27" s="1752" t="s">
        <v>1344</v>
      </c>
      <c r="D27" s="1753"/>
      <c r="E27" s="1753"/>
      <c r="F27" s="1754"/>
    </row>
    <row r="28" spans="2:6" ht="15.75" thickBot="1" x14ac:dyDescent="0.3">
      <c r="B28" s="177" t="s">
        <v>1258</v>
      </c>
      <c r="C28" s="1729" t="s">
        <v>1345</v>
      </c>
      <c r="D28" s="1730"/>
      <c r="E28" s="1730"/>
      <c r="F28" s="1731"/>
    </row>
    <row r="29" spans="2:6" ht="15.75" thickBot="1" x14ac:dyDescent="0.3">
      <c r="B29" s="177" t="s">
        <v>54</v>
      </c>
      <c r="C29" s="1755" t="s">
        <v>1346</v>
      </c>
      <c r="D29" s="1756"/>
      <c r="E29" s="1756"/>
      <c r="F29" s="1757"/>
    </row>
    <row r="30" spans="2:6" x14ac:dyDescent="0.25">
      <c r="B30" s="1732"/>
      <c r="C30" s="179">
        <v>2023</v>
      </c>
      <c r="D30" s="179">
        <v>2024</v>
      </c>
      <c r="E30" s="179">
        <v>2025</v>
      </c>
      <c r="F30" s="179">
        <v>2026</v>
      </c>
    </row>
    <row r="31" spans="2:6" ht="15.75" thickBot="1" x14ac:dyDescent="0.3">
      <c r="B31" s="1733"/>
      <c r="C31" s="180" t="s">
        <v>17</v>
      </c>
      <c r="D31" s="180" t="s">
        <v>18</v>
      </c>
      <c r="E31" s="180" t="s">
        <v>18</v>
      </c>
      <c r="F31" s="180" t="s">
        <v>18</v>
      </c>
    </row>
    <row r="32" spans="2:6" ht="15.75" thickBot="1" x14ac:dyDescent="0.3">
      <c r="B32" s="177" t="s">
        <v>56</v>
      </c>
      <c r="C32" s="80">
        <v>70</v>
      </c>
      <c r="D32" s="80">
        <v>70</v>
      </c>
      <c r="E32" s="80">
        <v>70</v>
      </c>
      <c r="F32" s="80">
        <v>35</v>
      </c>
    </row>
    <row r="33" spans="2:7" ht="15.75" outlineLevel="1" thickBot="1" x14ac:dyDescent="0.3">
      <c r="B33" s="177" t="s">
        <v>1260</v>
      </c>
      <c r="C33" s="181">
        <v>205400</v>
      </c>
      <c r="D33" s="181">
        <v>309454</v>
      </c>
      <c r="E33" s="181">
        <v>247443</v>
      </c>
      <c r="F33" s="181">
        <v>118922</v>
      </c>
    </row>
    <row r="34" spans="2:7" ht="15.75" outlineLevel="1" thickBot="1" x14ac:dyDescent="0.3">
      <c r="B34" s="177" t="s">
        <v>1261</v>
      </c>
      <c r="C34" s="181">
        <f>C33/C32</f>
        <v>2934.2857142857142</v>
      </c>
      <c r="D34" s="181">
        <f t="shared" ref="D34:F34" si="0">D33/D32</f>
        <v>4420.7714285714283</v>
      </c>
      <c r="E34" s="181">
        <f t="shared" si="0"/>
        <v>3534.9</v>
      </c>
      <c r="F34" s="181">
        <f t="shared" si="0"/>
        <v>3397.7714285714287</v>
      </c>
      <c r="G34" s="182"/>
    </row>
    <row r="35" spans="2:7" ht="15.75" outlineLevel="1" thickBot="1" x14ac:dyDescent="0.3">
      <c r="B35" s="177" t="s">
        <v>1262</v>
      </c>
      <c r="C35" s="183" t="s">
        <v>1263</v>
      </c>
      <c r="D35" s="184">
        <f>D32/C32-1</f>
        <v>0</v>
      </c>
      <c r="E35" s="184">
        <f t="shared" ref="E35:F37" si="1">E32/D32-1</f>
        <v>0</v>
      </c>
      <c r="F35" s="184">
        <f t="shared" si="1"/>
        <v>-0.5</v>
      </c>
    </row>
    <row r="36" spans="2:7" ht="15.75" outlineLevel="1" thickBot="1" x14ac:dyDescent="0.3">
      <c r="B36" s="177" t="s">
        <v>1264</v>
      </c>
      <c r="C36" s="170" t="s">
        <v>1263</v>
      </c>
      <c r="D36" s="184">
        <f>D33/C33-1</f>
        <v>0.50659201557935729</v>
      </c>
      <c r="E36" s="184">
        <f t="shared" si="1"/>
        <v>-0.20038842606655594</v>
      </c>
      <c r="F36" s="184">
        <f t="shared" si="1"/>
        <v>-0.51939638623844686</v>
      </c>
    </row>
    <row r="37" spans="2:7" ht="15.75" outlineLevel="1" thickBot="1" x14ac:dyDescent="0.3">
      <c r="B37" s="177" t="s">
        <v>77</v>
      </c>
      <c r="C37" s="170" t="s">
        <v>1263</v>
      </c>
      <c r="D37" s="184">
        <f>D34/C34-1</f>
        <v>0.50659201557935729</v>
      </c>
      <c r="E37" s="184">
        <f t="shared" si="1"/>
        <v>-0.20038842606655582</v>
      </c>
      <c r="F37" s="184">
        <f t="shared" si="1"/>
        <v>-3.8792772476893611E-2</v>
      </c>
    </row>
    <row r="38" spans="2:7" ht="15.75" outlineLevel="1" thickBot="1" x14ac:dyDescent="0.3">
      <c r="B38" s="1758" t="s">
        <v>1347</v>
      </c>
      <c r="C38" s="1759"/>
      <c r="D38" s="1759"/>
      <c r="E38" s="1759"/>
      <c r="F38" s="1760"/>
    </row>
    <row r="39" spans="2:7" ht="12.75" customHeight="1" outlineLevel="1" x14ac:dyDescent="0.25">
      <c r="B39" s="1732"/>
      <c r="C39" s="179">
        <v>2023</v>
      </c>
      <c r="D39" s="179">
        <v>2024</v>
      </c>
      <c r="E39" s="179">
        <v>2025</v>
      </c>
      <c r="F39" s="179">
        <v>2026</v>
      </c>
    </row>
    <row r="40" spans="2:7" ht="12.75" customHeight="1" outlineLevel="1" thickBot="1" x14ac:dyDescent="0.3">
      <c r="B40" s="1733"/>
      <c r="C40" s="180" t="s">
        <v>17</v>
      </c>
      <c r="D40" s="180" t="s">
        <v>18</v>
      </c>
      <c r="E40" s="180" t="s">
        <v>18</v>
      </c>
      <c r="F40" s="180" t="s">
        <v>18</v>
      </c>
    </row>
    <row r="41" spans="2:7" ht="15.75" outlineLevel="1" thickBot="1" x14ac:dyDescent="0.3">
      <c r="B41" s="185" t="s">
        <v>1266</v>
      </c>
      <c r="C41" s="186">
        <v>166100</v>
      </c>
      <c r="D41" s="186">
        <v>266495</v>
      </c>
      <c r="E41" s="186">
        <v>205560</v>
      </c>
      <c r="F41" s="186">
        <v>102780</v>
      </c>
      <c r="G41" s="187"/>
    </row>
    <row r="42" spans="2:7" ht="24.75" outlineLevel="1" thickBot="1" x14ac:dyDescent="0.3">
      <c r="B42" s="188" t="s">
        <v>1348</v>
      </c>
      <c r="C42" s="189"/>
      <c r="D42" s="190"/>
      <c r="E42" s="190"/>
      <c r="F42" s="190"/>
    </row>
    <row r="43" spans="2:7" ht="24.75" outlineLevel="1" thickBot="1" x14ac:dyDescent="0.3">
      <c r="B43" s="188" t="s">
        <v>1349</v>
      </c>
      <c r="C43" s="189"/>
      <c r="D43" s="191"/>
      <c r="E43" s="191"/>
      <c r="F43" s="191"/>
    </row>
    <row r="44" spans="2:7" ht="24.75" outlineLevel="1" thickBot="1" x14ac:dyDescent="0.3">
      <c r="B44" s="185" t="s">
        <v>1269</v>
      </c>
      <c r="C44" s="186">
        <v>15660</v>
      </c>
      <c r="D44" s="186">
        <v>19319</v>
      </c>
      <c r="E44" s="186">
        <v>18283</v>
      </c>
      <c r="F44" s="186">
        <v>9142</v>
      </c>
      <c r="G44" s="187"/>
    </row>
    <row r="45" spans="2:7" ht="36.75" outlineLevel="1" thickBot="1" x14ac:dyDescent="0.3">
      <c r="B45" s="188" t="s">
        <v>1350</v>
      </c>
      <c r="C45" s="192"/>
      <c r="D45" s="186"/>
      <c r="E45" s="186"/>
      <c r="F45" s="186"/>
    </row>
    <row r="46" spans="2:7" ht="36.75" outlineLevel="1" thickBot="1" x14ac:dyDescent="0.3">
      <c r="B46" s="188" t="s">
        <v>1351</v>
      </c>
      <c r="C46" s="192"/>
      <c r="D46" s="186"/>
      <c r="E46" s="186"/>
      <c r="F46" s="186"/>
    </row>
    <row r="47" spans="2:7" ht="15.75" outlineLevel="1" thickBot="1" x14ac:dyDescent="0.3">
      <c r="B47" s="185" t="s">
        <v>1270</v>
      </c>
      <c r="C47" s="186">
        <v>23640</v>
      </c>
      <c r="D47" s="186">
        <v>23640</v>
      </c>
      <c r="E47" s="186">
        <v>23600</v>
      </c>
      <c r="F47" s="186">
        <v>7000</v>
      </c>
    </row>
    <row r="48" spans="2:7" ht="36.75" outlineLevel="1" thickBot="1" x14ac:dyDescent="0.3">
      <c r="B48" s="188" t="s">
        <v>1352</v>
      </c>
      <c r="C48" s="189"/>
      <c r="D48" s="186"/>
      <c r="E48" s="186"/>
      <c r="F48" s="186"/>
    </row>
    <row r="49" spans="2:7" ht="36.75" thickBot="1" x14ac:dyDescent="0.3">
      <c r="B49" s="188" t="s">
        <v>1353</v>
      </c>
      <c r="C49" s="189"/>
      <c r="D49" s="186"/>
      <c r="E49" s="186"/>
      <c r="F49" s="186"/>
    </row>
    <row r="50" spans="2:7" ht="15.75" thickBot="1" x14ac:dyDescent="0.3">
      <c r="B50" s="185" t="s">
        <v>1271</v>
      </c>
      <c r="C50" s="189"/>
      <c r="D50" s="186"/>
      <c r="E50" s="186"/>
      <c r="F50" s="186"/>
    </row>
    <row r="51" spans="2:7" ht="24.75" thickBot="1" x14ac:dyDescent="0.3">
      <c r="B51" s="188" t="s">
        <v>1354</v>
      </c>
      <c r="C51" s="189"/>
      <c r="D51" s="186"/>
      <c r="E51" s="186"/>
      <c r="F51" s="186"/>
    </row>
    <row r="52" spans="2:7" ht="24.75" thickBot="1" x14ac:dyDescent="0.3">
      <c r="B52" s="188" t="s">
        <v>1355</v>
      </c>
      <c r="C52" s="189"/>
      <c r="D52" s="186"/>
      <c r="E52" s="186"/>
      <c r="F52" s="186"/>
    </row>
    <row r="53" spans="2:7" ht="15.75" thickBot="1" x14ac:dyDescent="0.3">
      <c r="B53" s="185" t="s">
        <v>1272</v>
      </c>
      <c r="C53" s="189"/>
      <c r="D53" s="186"/>
      <c r="E53" s="186"/>
      <c r="F53" s="186"/>
    </row>
    <row r="54" spans="2:7" ht="36.75" thickBot="1" x14ac:dyDescent="0.3">
      <c r="B54" s="188" t="s">
        <v>1356</v>
      </c>
      <c r="C54" s="189"/>
      <c r="D54" s="186"/>
      <c r="E54" s="186"/>
      <c r="F54" s="186"/>
    </row>
    <row r="55" spans="2:7" ht="36.75" thickBot="1" x14ac:dyDescent="0.3">
      <c r="B55" s="188" t="s">
        <v>1357</v>
      </c>
      <c r="C55" s="189"/>
      <c r="D55" s="186"/>
      <c r="E55" s="186"/>
      <c r="F55" s="186"/>
    </row>
    <row r="56" spans="2:7" ht="15.75" thickBot="1" x14ac:dyDescent="0.3">
      <c r="B56" s="185" t="s">
        <v>1273</v>
      </c>
      <c r="C56" s="189"/>
      <c r="D56" s="186"/>
      <c r="E56" s="186"/>
      <c r="F56" s="186"/>
    </row>
    <row r="57" spans="2:7" ht="36.75" thickBot="1" x14ac:dyDescent="0.3">
      <c r="B57" s="188" t="s">
        <v>1358</v>
      </c>
      <c r="C57" s="189"/>
      <c r="D57" s="186"/>
      <c r="E57" s="186"/>
      <c r="F57" s="186"/>
    </row>
    <row r="58" spans="2:7" ht="36.75" thickBot="1" x14ac:dyDescent="0.3">
      <c r="B58" s="188" t="s">
        <v>1359</v>
      </c>
      <c r="C58" s="189"/>
      <c r="D58" s="186"/>
      <c r="E58" s="186"/>
      <c r="F58" s="186"/>
    </row>
    <row r="59" spans="2:7" ht="24.75" thickBot="1" x14ac:dyDescent="0.3">
      <c r="B59" s="185" t="s">
        <v>1274</v>
      </c>
      <c r="C59" s="189"/>
      <c r="D59" s="186"/>
      <c r="E59" s="186"/>
      <c r="F59" s="186"/>
    </row>
    <row r="60" spans="2:7" ht="36.75" thickBot="1" x14ac:dyDescent="0.3">
      <c r="B60" s="188" t="s">
        <v>1360</v>
      </c>
      <c r="C60" s="189"/>
      <c r="D60" s="186"/>
      <c r="E60" s="186"/>
      <c r="F60" s="186"/>
    </row>
    <row r="61" spans="2:7" ht="36.75" thickBot="1" x14ac:dyDescent="0.3">
      <c r="B61" s="188" t="s">
        <v>1361</v>
      </c>
      <c r="C61" s="189"/>
      <c r="D61" s="186"/>
      <c r="E61" s="186"/>
      <c r="F61" s="186"/>
    </row>
    <row r="62" spans="2:7" ht="15.75" thickBot="1" x14ac:dyDescent="0.3">
      <c r="B62" s="193" t="s">
        <v>1275</v>
      </c>
      <c r="C62" s="189">
        <f>C59+C56+C53+C50+C47+C44+C41</f>
        <v>205400</v>
      </c>
      <c r="D62" s="189">
        <f t="shared" ref="D62:F62" si="2">D59+D56+D53+D50+D47+D44+D41</f>
        <v>309454</v>
      </c>
      <c r="E62" s="189">
        <f t="shared" si="2"/>
        <v>247443</v>
      </c>
      <c r="F62" s="189">
        <f t="shared" si="2"/>
        <v>118922</v>
      </c>
      <c r="G62" s="182"/>
    </row>
    <row r="63" spans="2:7" ht="15" customHeight="1" x14ac:dyDescent="0.25">
      <c r="B63" s="1761" t="s">
        <v>1362</v>
      </c>
      <c r="C63" s="1764" t="s">
        <v>1363</v>
      </c>
      <c r="D63" s="1765"/>
      <c r="E63" s="1765"/>
      <c r="F63" s="1766"/>
    </row>
    <row r="64" spans="2:7" x14ac:dyDescent="0.25">
      <c r="B64" s="1762"/>
      <c r="C64" s="1767"/>
      <c r="D64" s="1768"/>
      <c r="E64" s="1768"/>
      <c r="F64" s="1769"/>
      <c r="G64" s="194"/>
    </row>
    <row r="65" spans="1:7" ht="41.25" customHeight="1" thickBot="1" x14ac:dyDescent="0.3">
      <c r="B65" s="1763"/>
      <c r="C65" s="1770"/>
      <c r="D65" s="1771"/>
      <c r="E65" s="1771"/>
      <c r="F65" s="1772"/>
    </row>
    <row r="66" spans="1:7" ht="15.75" thickBot="1" x14ac:dyDescent="0.3">
      <c r="B66" s="195" t="s">
        <v>1276</v>
      </c>
      <c r="C66" s="196">
        <f>IF(C62-C33=0,0,"Error")</f>
        <v>0</v>
      </c>
      <c r="D66" s="196">
        <f>IF(D62-D33=0,0,"Error")</f>
        <v>0</v>
      </c>
      <c r="E66" s="196">
        <f>IF(E62-E33=0,0,"Error")</f>
        <v>0</v>
      </c>
      <c r="F66" s="196">
        <f>IF(F62-F33=0,0,"Error")</f>
        <v>0</v>
      </c>
    </row>
    <row r="67" spans="1:7" ht="15.75" thickBot="1" x14ac:dyDescent="0.3">
      <c r="A67" s="197"/>
      <c r="B67" s="1749" t="s">
        <v>101</v>
      </c>
      <c r="C67" s="1750"/>
      <c r="D67" s="1750"/>
      <c r="E67" s="1750"/>
      <c r="F67" s="1751"/>
    </row>
    <row r="68" spans="1:7" ht="15.75" thickBot="1" x14ac:dyDescent="0.3">
      <c r="A68" s="197"/>
      <c r="B68" s="1749" t="s">
        <v>1278</v>
      </c>
      <c r="C68" s="1750"/>
      <c r="D68" s="1750"/>
      <c r="E68" s="1750"/>
      <c r="F68" s="1751"/>
    </row>
    <row r="69" spans="1:7" ht="15.75" thickBot="1" x14ac:dyDescent="0.3">
      <c r="A69" s="197"/>
      <c r="B69" s="198" t="s">
        <v>1364</v>
      </c>
      <c r="C69" s="1773" t="s">
        <v>1365</v>
      </c>
      <c r="D69" s="1774"/>
      <c r="E69" s="1774"/>
      <c r="F69" s="1775"/>
    </row>
    <row r="70" spans="1:7" ht="15.75" thickBot="1" x14ac:dyDescent="0.3">
      <c r="A70" s="197"/>
      <c r="B70" s="178" t="s">
        <v>1256</v>
      </c>
      <c r="C70" s="199" t="s">
        <v>1366</v>
      </c>
      <c r="D70" s="200"/>
      <c r="E70" s="1773" t="s">
        <v>1330</v>
      </c>
      <c r="F70" s="1775"/>
    </row>
    <row r="71" spans="1:7" ht="35.25" customHeight="1" thickBot="1" x14ac:dyDescent="0.3">
      <c r="A71" s="197"/>
      <c r="B71" s="177" t="s">
        <v>1258</v>
      </c>
      <c r="C71" s="1776" t="s">
        <v>1367</v>
      </c>
      <c r="D71" s="1777"/>
      <c r="E71" s="1777"/>
      <c r="F71" s="1778"/>
    </row>
    <row r="72" spans="1:7" ht="15.75" thickBot="1" x14ac:dyDescent="0.3">
      <c r="A72" s="197"/>
      <c r="B72" s="177" t="s">
        <v>54</v>
      </c>
      <c r="C72" s="1755" t="s">
        <v>1368</v>
      </c>
      <c r="D72" s="1756"/>
      <c r="E72" s="1756"/>
      <c r="F72" s="1757"/>
    </row>
    <row r="73" spans="1:7" x14ac:dyDescent="0.25">
      <c r="A73" s="197"/>
      <c r="B73" s="1732"/>
      <c r="C73" s="179">
        <v>2023</v>
      </c>
      <c r="D73" s="179">
        <v>2024</v>
      </c>
      <c r="E73" s="179">
        <v>2025</v>
      </c>
      <c r="F73" s="179">
        <v>2026</v>
      </c>
    </row>
    <row r="74" spans="1:7" ht="15.75" thickBot="1" x14ac:dyDescent="0.3">
      <c r="A74" s="197"/>
      <c r="B74" s="1733"/>
      <c r="C74" s="180" t="s">
        <v>17</v>
      </c>
      <c r="D74" s="180" t="s">
        <v>18</v>
      </c>
      <c r="E74" s="180" t="s">
        <v>18</v>
      </c>
      <c r="F74" s="180" t="s">
        <v>18</v>
      </c>
    </row>
    <row r="75" spans="1:7" ht="15.75" thickBot="1" x14ac:dyDescent="0.3">
      <c r="A75" s="197"/>
      <c r="B75" s="177" t="s">
        <v>56</v>
      </c>
      <c r="C75" s="181">
        <v>4</v>
      </c>
      <c r="D75" s="181">
        <v>4</v>
      </c>
      <c r="E75" s="181">
        <v>5</v>
      </c>
      <c r="F75" s="181">
        <v>5</v>
      </c>
    </row>
    <row r="76" spans="1:7" ht="15.75" outlineLevel="1" thickBot="1" x14ac:dyDescent="0.3">
      <c r="A76" s="197"/>
      <c r="B76" s="177" t="s">
        <v>1260</v>
      </c>
      <c r="C76" s="181">
        <v>800</v>
      </c>
      <c r="D76" s="181">
        <v>800</v>
      </c>
      <c r="E76" s="181">
        <v>1000</v>
      </c>
      <c r="F76" s="181">
        <v>1000</v>
      </c>
      <c r="G76" s="194"/>
    </row>
    <row r="77" spans="1:7" ht="15.75" outlineLevel="1" thickBot="1" x14ac:dyDescent="0.3">
      <c r="A77" s="197"/>
      <c r="B77" s="177" t="s">
        <v>1261</v>
      </c>
      <c r="C77" s="181">
        <f>C76/C75</f>
        <v>200</v>
      </c>
      <c r="D77" s="181">
        <f>D76/D75</f>
        <v>200</v>
      </c>
      <c r="E77" s="181">
        <f t="shared" ref="E77:F77" si="3">E76/E75</f>
        <v>200</v>
      </c>
      <c r="F77" s="181">
        <f t="shared" si="3"/>
        <v>200</v>
      </c>
    </row>
    <row r="78" spans="1:7" ht="15.75" outlineLevel="1" thickBot="1" x14ac:dyDescent="0.3">
      <c r="A78" s="197"/>
      <c r="B78" s="177" t="s">
        <v>1262</v>
      </c>
      <c r="C78" s="170" t="s">
        <v>1263</v>
      </c>
      <c r="D78" s="184">
        <f>D75/C75-1</f>
        <v>0</v>
      </c>
      <c r="E78" s="184">
        <f t="shared" ref="E78:F80" si="4">E75/D75-1</f>
        <v>0.25</v>
      </c>
      <c r="F78" s="184">
        <f t="shared" si="4"/>
        <v>0</v>
      </c>
    </row>
    <row r="79" spans="1:7" ht="15.75" outlineLevel="1" thickBot="1" x14ac:dyDescent="0.3">
      <c r="A79" s="197"/>
      <c r="B79" s="177" t="s">
        <v>1264</v>
      </c>
      <c r="C79" s="170" t="s">
        <v>1263</v>
      </c>
      <c r="D79" s="184">
        <f>D76/C76-1</f>
        <v>0</v>
      </c>
      <c r="E79" s="184">
        <f t="shared" si="4"/>
        <v>0.25</v>
      </c>
      <c r="F79" s="184">
        <f t="shared" si="4"/>
        <v>0</v>
      </c>
    </row>
    <row r="80" spans="1:7" ht="15.75" outlineLevel="1" thickBot="1" x14ac:dyDescent="0.3">
      <c r="A80" s="197"/>
      <c r="B80" s="177" t="s">
        <v>77</v>
      </c>
      <c r="C80" s="170" t="s">
        <v>1263</v>
      </c>
      <c r="D80" s="184">
        <f>D77/C77-1</f>
        <v>0</v>
      </c>
      <c r="E80" s="184">
        <f t="shared" si="4"/>
        <v>0</v>
      </c>
      <c r="F80" s="184">
        <f t="shared" si="4"/>
        <v>0</v>
      </c>
    </row>
    <row r="81" spans="1:6" ht="15.75" customHeight="1" outlineLevel="1" thickBot="1" x14ac:dyDescent="0.3">
      <c r="A81" s="197"/>
      <c r="B81" s="1758" t="s">
        <v>1347</v>
      </c>
      <c r="C81" s="1759"/>
      <c r="D81" s="1759"/>
      <c r="E81" s="1759"/>
      <c r="F81" s="1760"/>
    </row>
    <row r="82" spans="1:6" ht="12.75" customHeight="1" outlineLevel="1" x14ac:dyDescent="0.25">
      <c r="A82" s="197"/>
      <c r="B82" s="1732"/>
      <c r="C82" s="179">
        <v>2023</v>
      </c>
      <c r="D82" s="179">
        <v>2024</v>
      </c>
      <c r="E82" s="179">
        <v>2025</v>
      </c>
      <c r="F82" s="179">
        <v>2026</v>
      </c>
    </row>
    <row r="83" spans="1:6" ht="9" customHeight="1" outlineLevel="1" thickBot="1" x14ac:dyDescent="0.3">
      <c r="A83" s="197"/>
      <c r="B83" s="1733"/>
      <c r="C83" s="180" t="s">
        <v>17</v>
      </c>
      <c r="D83" s="180" t="s">
        <v>18</v>
      </c>
      <c r="E83" s="180" t="s">
        <v>18</v>
      </c>
      <c r="F83" s="180" t="s">
        <v>18</v>
      </c>
    </row>
    <row r="84" spans="1:6" ht="15.75" outlineLevel="1" thickBot="1" x14ac:dyDescent="0.3">
      <c r="A84" s="197"/>
      <c r="B84" s="185" t="s">
        <v>1284</v>
      </c>
      <c r="C84" s="186"/>
      <c r="D84" s="186"/>
      <c r="E84" s="186"/>
      <c r="F84" s="186"/>
    </row>
    <row r="85" spans="1:6" ht="15.75" outlineLevel="1" thickBot="1" x14ac:dyDescent="0.3">
      <c r="A85" s="197"/>
      <c r="B85" s="185" t="s">
        <v>1288</v>
      </c>
      <c r="C85" s="189">
        <v>800</v>
      </c>
      <c r="D85" s="181">
        <v>800</v>
      </c>
      <c r="E85" s="186">
        <v>1000</v>
      </c>
      <c r="F85" s="186">
        <v>1000</v>
      </c>
    </row>
    <row r="86" spans="1:6" ht="15.75" outlineLevel="1" thickBot="1" x14ac:dyDescent="0.3">
      <c r="A86" s="197"/>
      <c r="B86" s="193" t="s">
        <v>1275</v>
      </c>
      <c r="C86" s="189">
        <f>C85+C84</f>
        <v>800</v>
      </c>
      <c r="D86" s="189">
        <f t="shared" ref="D86:F86" si="5">D85+D84</f>
        <v>800</v>
      </c>
      <c r="E86" s="189">
        <f t="shared" si="5"/>
        <v>1000</v>
      </c>
      <c r="F86" s="189">
        <f t="shared" si="5"/>
        <v>1000</v>
      </c>
    </row>
    <row r="87" spans="1:6" ht="15" customHeight="1" outlineLevel="1" x14ac:dyDescent="0.25">
      <c r="A87" s="197"/>
      <c r="B87" s="1761" t="s">
        <v>1369</v>
      </c>
      <c r="C87" s="1782" t="s">
        <v>1370</v>
      </c>
      <c r="D87" s="1783"/>
      <c r="E87" s="1783"/>
      <c r="F87" s="1784"/>
    </row>
    <row r="88" spans="1:6" outlineLevel="1" x14ac:dyDescent="0.25">
      <c r="A88" s="197"/>
      <c r="B88" s="1762"/>
      <c r="C88" s="1785"/>
      <c r="D88" s="1786"/>
      <c r="E88" s="1786"/>
      <c r="F88" s="1787"/>
    </row>
    <row r="89" spans="1:6" ht="15.75" outlineLevel="1" thickBot="1" x14ac:dyDescent="0.3">
      <c r="A89" s="197"/>
      <c r="B89" s="1763"/>
      <c r="C89" s="1788"/>
      <c r="D89" s="1789"/>
      <c r="E89" s="1789"/>
      <c r="F89" s="1790"/>
    </row>
    <row r="90" spans="1:6" ht="15.75" outlineLevel="1" thickBot="1" x14ac:dyDescent="0.3">
      <c r="A90" s="197"/>
      <c r="B90" s="178" t="s">
        <v>1289</v>
      </c>
      <c r="C90" s="201" t="s">
        <v>1371</v>
      </c>
      <c r="D90" s="202"/>
      <c r="E90" s="1791" t="s">
        <v>1281</v>
      </c>
      <c r="F90" s="1792"/>
    </row>
    <row r="91" spans="1:6" ht="24.75" customHeight="1" outlineLevel="1" thickBot="1" x14ac:dyDescent="0.3">
      <c r="A91" s="197"/>
      <c r="B91" s="177" t="s">
        <v>1258</v>
      </c>
      <c r="C91" s="1729" t="s">
        <v>1372</v>
      </c>
      <c r="D91" s="1730"/>
      <c r="E91" s="1730"/>
      <c r="F91" s="1731"/>
    </row>
    <row r="92" spans="1:6" ht="16.5" customHeight="1" outlineLevel="1" thickBot="1" x14ac:dyDescent="0.3">
      <c r="A92" s="197"/>
      <c r="B92" s="177" t="s">
        <v>54</v>
      </c>
      <c r="C92" s="1755" t="s">
        <v>1373</v>
      </c>
      <c r="D92" s="1756"/>
      <c r="E92" s="1756"/>
      <c r="F92" s="1757"/>
    </row>
    <row r="93" spans="1:6" ht="12.75" customHeight="1" outlineLevel="1" x14ac:dyDescent="0.25">
      <c r="A93" s="197"/>
      <c r="B93" s="1732"/>
      <c r="C93" s="179">
        <v>2023</v>
      </c>
      <c r="D93" s="179">
        <v>2024</v>
      </c>
      <c r="E93" s="179">
        <v>2025</v>
      </c>
      <c r="F93" s="179">
        <v>2026</v>
      </c>
    </row>
    <row r="94" spans="1:6" ht="9" customHeight="1" outlineLevel="1" thickBot="1" x14ac:dyDescent="0.3">
      <c r="A94" s="197"/>
      <c r="B94" s="1733"/>
      <c r="C94" s="180" t="s">
        <v>17</v>
      </c>
      <c r="D94" s="180" t="s">
        <v>18</v>
      </c>
      <c r="E94" s="180" t="s">
        <v>18</v>
      </c>
      <c r="F94" s="180" t="s">
        <v>18</v>
      </c>
    </row>
    <row r="95" spans="1:6" ht="15.75" outlineLevel="1" thickBot="1" x14ac:dyDescent="0.3">
      <c r="A95" s="197"/>
      <c r="B95" s="177" t="s">
        <v>56</v>
      </c>
      <c r="C95" s="181">
        <v>4</v>
      </c>
      <c r="D95" s="181">
        <v>4</v>
      </c>
      <c r="E95" s="181">
        <v>6</v>
      </c>
      <c r="F95" s="181">
        <v>6</v>
      </c>
    </row>
    <row r="96" spans="1:6" ht="15.75" outlineLevel="1" thickBot="1" x14ac:dyDescent="0.3">
      <c r="A96" s="197"/>
      <c r="B96" s="177" t="s">
        <v>1260</v>
      </c>
      <c r="C96" s="181">
        <v>1200</v>
      </c>
      <c r="D96" s="181">
        <v>1200</v>
      </c>
      <c r="E96" s="181">
        <v>1000</v>
      </c>
      <c r="F96" s="181">
        <v>1000</v>
      </c>
    </row>
    <row r="97" spans="1:6" ht="15.75" outlineLevel="1" thickBot="1" x14ac:dyDescent="0.3">
      <c r="A97" s="197"/>
      <c r="B97" s="177" t="s">
        <v>1261</v>
      </c>
      <c r="C97" s="181">
        <f>C96/C95</f>
        <v>300</v>
      </c>
      <c r="D97" s="181">
        <f>D96/D95</f>
        <v>300</v>
      </c>
      <c r="E97" s="181">
        <f t="shared" ref="E97:F97" si="6">E96/E95</f>
        <v>166.66666666666666</v>
      </c>
      <c r="F97" s="181">
        <f t="shared" si="6"/>
        <v>166.66666666666666</v>
      </c>
    </row>
    <row r="98" spans="1:6" ht="15.75" outlineLevel="1" thickBot="1" x14ac:dyDescent="0.3">
      <c r="A98" s="197"/>
      <c r="B98" s="177" t="s">
        <v>1262</v>
      </c>
      <c r="C98" s="170" t="s">
        <v>1263</v>
      </c>
      <c r="D98" s="184">
        <f>D95/C95-1</f>
        <v>0</v>
      </c>
      <c r="E98" s="184">
        <f t="shared" ref="E98:F100" si="7">E95/D95-1</f>
        <v>0.5</v>
      </c>
      <c r="F98" s="184">
        <f t="shared" si="7"/>
        <v>0</v>
      </c>
    </row>
    <row r="99" spans="1:6" ht="15.75" outlineLevel="1" thickBot="1" x14ac:dyDescent="0.3">
      <c r="A99" s="197"/>
      <c r="B99" s="177" t="s">
        <v>1264</v>
      </c>
      <c r="C99" s="170" t="s">
        <v>1263</v>
      </c>
      <c r="D99" s="184">
        <f>D96/C96-1</f>
        <v>0</v>
      </c>
      <c r="E99" s="184">
        <f t="shared" si="7"/>
        <v>-0.16666666666666663</v>
      </c>
      <c r="F99" s="184">
        <f t="shared" si="7"/>
        <v>0</v>
      </c>
    </row>
    <row r="100" spans="1:6" ht="15.75" outlineLevel="1" thickBot="1" x14ac:dyDescent="0.3">
      <c r="A100" s="197"/>
      <c r="B100" s="177" t="s">
        <v>77</v>
      </c>
      <c r="C100" s="170" t="s">
        <v>1263</v>
      </c>
      <c r="D100" s="184">
        <f>D97/C97-1</f>
        <v>0</v>
      </c>
      <c r="E100" s="184">
        <f t="shared" si="7"/>
        <v>-0.44444444444444453</v>
      </c>
      <c r="F100" s="184">
        <f t="shared" si="7"/>
        <v>0</v>
      </c>
    </row>
    <row r="101" spans="1:6" ht="15.75" outlineLevel="1" thickBot="1" x14ac:dyDescent="0.3">
      <c r="A101" s="197"/>
      <c r="B101" s="1758" t="s">
        <v>1374</v>
      </c>
      <c r="C101" s="1759"/>
      <c r="D101" s="1759"/>
      <c r="E101" s="1759"/>
      <c r="F101" s="1760"/>
    </row>
    <row r="102" spans="1:6" ht="12.75" customHeight="1" outlineLevel="1" x14ac:dyDescent="0.25">
      <c r="A102" s="197"/>
      <c r="B102" s="1732"/>
      <c r="C102" s="179">
        <v>2023</v>
      </c>
      <c r="D102" s="179">
        <v>2024</v>
      </c>
      <c r="E102" s="179">
        <v>2025</v>
      </c>
      <c r="F102" s="179">
        <v>2026</v>
      </c>
    </row>
    <row r="103" spans="1:6" ht="9" customHeight="1" outlineLevel="1" thickBot="1" x14ac:dyDescent="0.3">
      <c r="A103" s="197"/>
      <c r="B103" s="1733"/>
      <c r="C103" s="180" t="s">
        <v>17</v>
      </c>
      <c r="D103" s="180" t="s">
        <v>18</v>
      </c>
      <c r="E103" s="180" t="s">
        <v>18</v>
      </c>
      <c r="F103" s="180" t="s">
        <v>18</v>
      </c>
    </row>
    <row r="104" spans="1:6" ht="15.75" outlineLevel="1" thickBot="1" x14ac:dyDescent="0.3">
      <c r="A104" s="197"/>
      <c r="B104" s="185" t="s">
        <v>1284</v>
      </c>
      <c r="C104" s="203"/>
      <c r="D104" s="186"/>
      <c r="E104" s="186"/>
      <c r="F104" s="186"/>
    </row>
    <row r="105" spans="1:6" ht="15.75" outlineLevel="1" thickBot="1" x14ac:dyDescent="0.3">
      <c r="A105" s="197"/>
      <c r="B105" s="185" t="s">
        <v>1288</v>
      </c>
      <c r="C105" s="204">
        <v>1200</v>
      </c>
      <c r="D105" s="181">
        <v>1200</v>
      </c>
      <c r="E105" s="186">
        <v>1000</v>
      </c>
      <c r="F105" s="186">
        <v>1000</v>
      </c>
    </row>
    <row r="106" spans="1:6" ht="15.75" outlineLevel="1" thickBot="1" x14ac:dyDescent="0.3">
      <c r="A106" s="197"/>
      <c r="B106" s="193" t="s">
        <v>1334</v>
      </c>
      <c r="C106" s="204">
        <f>C105+C104</f>
        <v>1200</v>
      </c>
      <c r="D106" s="189">
        <f t="shared" ref="D106:F106" si="8">D105+D104</f>
        <v>1200</v>
      </c>
      <c r="E106" s="189">
        <f t="shared" si="8"/>
        <v>1000</v>
      </c>
      <c r="F106" s="189">
        <f t="shared" si="8"/>
        <v>1000</v>
      </c>
    </row>
    <row r="107" spans="1:6" outlineLevel="1" x14ac:dyDescent="0.25">
      <c r="A107" s="197"/>
      <c r="B107" s="1761" t="s">
        <v>1375</v>
      </c>
      <c r="C107" s="1793"/>
      <c r="D107" s="1794"/>
      <c r="E107" s="1794"/>
      <c r="F107" s="1795"/>
    </row>
    <row r="108" spans="1:6" x14ac:dyDescent="0.25">
      <c r="A108" s="197"/>
      <c r="B108" s="1762"/>
      <c r="C108" s="1796"/>
      <c r="D108" s="1797"/>
      <c r="E108" s="1797"/>
      <c r="F108" s="1798"/>
    </row>
    <row r="109" spans="1:6" ht="15.75" thickBot="1" x14ac:dyDescent="0.3">
      <c r="A109" s="197"/>
      <c r="B109" s="1763"/>
      <c r="C109" s="1799"/>
      <c r="D109" s="1800"/>
      <c r="E109" s="1800"/>
      <c r="F109" s="1801"/>
    </row>
    <row r="110" spans="1:6" ht="15.75" hidden="1" thickBot="1" x14ac:dyDescent="0.3">
      <c r="B110" s="205" t="s">
        <v>1364</v>
      </c>
      <c r="C110" s="1779" t="s">
        <v>1376</v>
      </c>
      <c r="D110" s="1780"/>
      <c r="E110" s="1780"/>
      <c r="F110" s="1781"/>
    </row>
    <row r="111" spans="1:6" ht="34.5" hidden="1" customHeight="1" thickBot="1" x14ac:dyDescent="0.3">
      <c r="B111" s="178" t="s">
        <v>1377</v>
      </c>
      <c r="C111" s="206" t="s">
        <v>1378</v>
      </c>
      <c r="D111" s="207"/>
      <c r="E111" s="1811" t="s">
        <v>1379</v>
      </c>
      <c r="F111" s="1812"/>
    </row>
    <row r="112" spans="1:6" ht="23.25" hidden="1" customHeight="1" thickBot="1" x14ac:dyDescent="0.3">
      <c r="B112" s="208" t="s">
        <v>1258</v>
      </c>
      <c r="C112" s="1776"/>
      <c r="D112" s="1777"/>
      <c r="E112" s="1777"/>
      <c r="F112" s="1778"/>
    </row>
    <row r="113" spans="2:6" ht="15.75" hidden="1" customHeight="1" thickBot="1" x14ac:dyDescent="0.3">
      <c r="B113" s="208" t="s">
        <v>54</v>
      </c>
      <c r="C113" s="1755" t="s">
        <v>1380</v>
      </c>
      <c r="D113" s="1756"/>
      <c r="E113" s="1756"/>
      <c r="F113" s="1757"/>
    </row>
    <row r="114" spans="2:6" ht="15.75" hidden="1" customHeight="1" thickBot="1" x14ac:dyDescent="0.3">
      <c r="B114" s="208" t="s">
        <v>56</v>
      </c>
      <c r="C114" s="83"/>
      <c r="D114" s="83"/>
      <c r="E114" s="208"/>
      <c r="F114" s="208"/>
    </row>
    <row r="115" spans="2:6" ht="15.75" hidden="1" customHeight="1" thickBot="1" x14ac:dyDescent="0.3">
      <c r="B115" s="208" t="s">
        <v>1260</v>
      </c>
      <c r="C115" s="81"/>
      <c r="D115" s="81"/>
      <c r="E115" s="81"/>
      <c r="F115" s="81"/>
    </row>
    <row r="116" spans="2:6" ht="15.75" hidden="1" customHeight="1" thickBot="1" x14ac:dyDescent="0.3">
      <c r="B116" s="208" t="s">
        <v>1261</v>
      </c>
      <c r="C116" s="81" t="e">
        <f>C115/C114</f>
        <v>#DIV/0!</v>
      </c>
      <c r="D116" s="81"/>
      <c r="E116" s="81"/>
      <c r="F116" s="81"/>
    </row>
    <row r="117" spans="2:6" ht="15.75" hidden="1" customHeight="1" thickBot="1" x14ac:dyDescent="0.3">
      <c r="B117" s="208" t="s">
        <v>1262</v>
      </c>
      <c r="C117" s="83" t="s">
        <v>1263</v>
      </c>
      <c r="D117" s="84"/>
      <c r="E117" s="84"/>
      <c r="F117" s="84"/>
    </row>
    <row r="118" spans="2:6" ht="15.75" thickBot="1" x14ac:dyDescent="0.3">
      <c r="B118" s="208" t="s">
        <v>1264</v>
      </c>
      <c r="C118" s="83" t="s">
        <v>1263</v>
      </c>
      <c r="D118" s="84"/>
      <c r="E118" s="84"/>
      <c r="F118" s="84"/>
    </row>
    <row r="119" spans="2:6" ht="15.75" thickBot="1" x14ac:dyDescent="0.3">
      <c r="B119" s="208" t="s">
        <v>77</v>
      </c>
      <c r="C119" s="83" t="s">
        <v>1263</v>
      </c>
      <c r="D119" s="84"/>
      <c r="E119" s="84"/>
      <c r="F119" s="84"/>
    </row>
    <row r="120" spans="2:6" ht="15.75" hidden="1" customHeight="1" thickBot="1" x14ac:dyDescent="0.3">
      <c r="B120" s="1758" t="s">
        <v>1381</v>
      </c>
      <c r="C120" s="1759"/>
      <c r="D120" s="1759"/>
      <c r="E120" s="1759"/>
      <c r="F120" s="1760"/>
    </row>
    <row r="121" spans="2:6" ht="15" hidden="1" customHeight="1" x14ac:dyDescent="0.25">
      <c r="B121" s="209"/>
      <c r="C121" s="76">
        <v>2020</v>
      </c>
      <c r="D121" s="76">
        <v>2021</v>
      </c>
      <c r="E121" s="76">
        <v>2022</v>
      </c>
      <c r="F121" s="76">
        <v>2023</v>
      </c>
    </row>
    <row r="122" spans="2:6" ht="15.75" hidden="1" customHeight="1" thickBot="1" x14ac:dyDescent="0.3">
      <c r="B122" s="83"/>
      <c r="C122" s="78" t="s">
        <v>17</v>
      </c>
      <c r="D122" s="78" t="s">
        <v>18</v>
      </c>
      <c r="E122" s="78" t="s">
        <v>18</v>
      </c>
      <c r="F122" s="78" t="s">
        <v>18</v>
      </c>
    </row>
    <row r="123" spans="2:6" ht="15.75" hidden="1" customHeight="1" thickBot="1" x14ac:dyDescent="0.3">
      <c r="B123" s="210" t="s">
        <v>1284</v>
      </c>
      <c r="C123" s="91"/>
      <c r="D123" s="91"/>
      <c r="E123" s="91"/>
      <c r="F123" s="91"/>
    </row>
    <row r="124" spans="2:6" ht="15.75" hidden="1" customHeight="1" thickBot="1" x14ac:dyDescent="0.3">
      <c r="B124" s="211" t="s">
        <v>1267</v>
      </c>
      <c r="C124" s="91"/>
      <c r="D124" s="91"/>
      <c r="E124" s="91"/>
      <c r="F124" s="91"/>
    </row>
    <row r="125" spans="2:6" ht="15.75" hidden="1" customHeight="1" thickBot="1" x14ac:dyDescent="0.3">
      <c r="B125" s="211" t="s">
        <v>1303</v>
      </c>
      <c r="C125" s="91"/>
      <c r="D125" s="91"/>
      <c r="E125" s="91"/>
      <c r="F125" s="91"/>
    </row>
    <row r="126" spans="2:6" ht="15.75" hidden="1" customHeight="1" thickBot="1" x14ac:dyDescent="0.3">
      <c r="B126" s="211" t="s">
        <v>1286</v>
      </c>
      <c r="C126" s="91"/>
      <c r="D126" s="91"/>
      <c r="E126" s="91"/>
      <c r="F126" s="91"/>
    </row>
    <row r="127" spans="2:6" ht="15.75" hidden="1" customHeight="1" thickBot="1" x14ac:dyDescent="0.3">
      <c r="B127" s="211" t="s">
        <v>1287</v>
      </c>
      <c r="C127" s="91"/>
      <c r="D127" s="91"/>
      <c r="E127" s="91"/>
      <c r="F127" s="91"/>
    </row>
    <row r="128" spans="2:6" ht="15.75" hidden="1" customHeight="1" thickBot="1" x14ac:dyDescent="0.3">
      <c r="B128" s="210" t="s">
        <v>1288</v>
      </c>
      <c r="C128" s="95"/>
      <c r="D128" s="95"/>
      <c r="E128" s="91"/>
      <c r="F128" s="91"/>
    </row>
    <row r="129" spans="2:6" ht="15.75" hidden="1" customHeight="1" thickBot="1" x14ac:dyDescent="0.3">
      <c r="B129" s="211" t="s">
        <v>1267</v>
      </c>
      <c r="C129" s="95"/>
      <c r="D129" s="95"/>
      <c r="E129" s="91"/>
      <c r="F129" s="91"/>
    </row>
    <row r="130" spans="2:6" ht="15.75" hidden="1" customHeight="1" thickBot="1" x14ac:dyDescent="0.3">
      <c r="B130" s="211" t="s">
        <v>1303</v>
      </c>
      <c r="C130" s="95"/>
      <c r="D130" s="91"/>
      <c r="E130" s="91"/>
      <c r="F130" s="91"/>
    </row>
    <row r="131" spans="2:6" ht="15.75" hidden="1" customHeight="1" thickBot="1" x14ac:dyDescent="0.3">
      <c r="B131" s="211" t="s">
        <v>1286</v>
      </c>
      <c r="C131" s="95"/>
      <c r="D131" s="91"/>
      <c r="E131" s="91"/>
      <c r="F131" s="91"/>
    </row>
    <row r="132" spans="2:6" ht="15.75" hidden="1" customHeight="1" thickBot="1" x14ac:dyDescent="0.3">
      <c r="B132" s="211" t="s">
        <v>1287</v>
      </c>
      <c r="C132" s="95"/>
      <c r="D132" s="91"/>
      <c r="E132" s="91"/>
      <c r="F132" s="91"/>
    </row>
    <row r="133" spans="2:6" ht="15.75" hidden="1" customHeight="1" thickBot="1" x14ac:dyDescent="0.3">
      <c r="B133" s="193" t="s">
        <v>1382</v>
      </c>
      <c r="C133" s="95">
        <f>C128+C123</f>
        <v>0</v>
      </c>
      <c r="D133" s="95"/>
      <c r="E133" s="95"/>
      <c r="F133" s="95"/>
    </row>
    <row r="134" spans="2:6" ht="15.75" thickBot="1" x14ac:dyDescent="0.3">
      <c r="B134" s="1642" t="s">
        <v>101</v>
      </c>
      <c r="C134" s="1643"/>
      <c r="D134" s="1643"/>
      <c r="E134" s="1643"/>
      <c r="F134" s="1644"/>
    </row>
    <row r="135" spans="2:6" ht="15.75" thickBot="1" x14ac:dyDescent="0.3">
      <c r="B135" s="1642" t="s">
        <v>1295</v>
      </c>
      <c r="C135" s="1643"/>
      <c r="D135" s="1643"/>
      <c r="E135" s="1643"/>
      <c r="F135" s="1644"/>
    </row>
    <row r="136" spans="2:6" ht="15.75" thickBot="1" x14ac:dyDescent="0.3">
      <c r="B136" s="212" t="s">
        <v>1364</v>
      </c>
      <c r="C136" s="1813"/>
      <c r="D136" s="1814"/>
      <c r="E136" s="1814"/>
      <c r="F136" s="1815"/>
    </row>
    <row r="137" spans="2:6" ht="15.75" thickBot="1" x14ac:dyDescent="0.3">
      <c r="B137" s="178" t="s">
        <v>1256</v>
      </c>
      <c r="C137" s="213"/>
      <c r="D137" s="26"/>
      <c r="E137" s="1816"/>
      <c r="F137" s="1817"/>
    </row>
    <row r="138" spans="2:6" ht="15.75" customHeight="1" thickBot="1" x14ac:dyDescent="0.3">
      <c r="B138" s="208" t="s">
        <v>1258</v>
      </c>
      <c r="C138" s="1776"/>
      <c r="D138" s="1777"/>
      <c r="E138" s="1777"/>
      <c r="F138" s="1778"/>
    </row>
    <row r="139" spans="2:6" ht="15.75" customHeight="1" thickBot="1" x14ac:dyDescent="0.3">
      <c r="B139" s="208" t="s">
        <v>54</v>
      </c>
      <c r="C139" s="1755"/>
      <c r="D139" s="1756"/>
      <c r="E139" s="1756"/>
      <c r="F139" s="1757"/>
    </row>
    <row r="140" spans="2:6" ht="15.75" thickBot="1" x14ac:dyDescent="0.3">
      <c r="B140" s="208" t="s">
        <v>56</v>
      </c>
      <c r="C140" s="214">
        <v>0</v>
      </c>
      <c r="D140" s="83"/>
      <c r="E140" s="208"/>
      <c r="F140" s="208"/>
    </row>
    <row r="141" spans="2:6" ht="15.75" thickBot="1" x14ac:dyDescent="0.3">
      <c r="B141" s="208" t="s">
        <v>1260</v>
      </c>
      <c r="C141" s="81">
        <v>0</v>
      </c>
      <c r="D141" s="81"/>
      <c r="E141" s="81"/>
      <c r="F141" s="81"/>
    </row>
    <row r="142" spans="2:6" ht="15.75" thickBot="1" x14ac:dyDescent="0.3">
      <c r="B142" s="208" t="s">
        <v>1261</v>
      </c>
      <c r="C142" s="81" t="e">
        <f t="shared" ref="C142" si="9">C141/C140</f>
        <v>#DIV/0!</v>
      </c>
      <c r="D142" s="81"/>
      <c r="E142" s="81"/>
      <c r="F142" s="81"/>
    </row>
    <row r="143" spans="2:6" ht="15.75" thickBot="1" x14ac:dyDescent="0.3">
      <c r="B143" s="208" t="s">
        <v>1262</v>
      </c>
      <c r="C143" s="83" t="s">
        <v>1263</v>
      </c>
      <c r="D143" s="84"/>
      <c r="E143" s="84"/>
      <c r="F143" s="84"/>
    </row>
    <row r="144" spans="2:6" ht="15.75" thickBot="1" x14ac:dyDescent="0.3">
      <c r="B144" s="208" t="s">
        <v>1264</v>
      </c>
      <c r="C144" s="83" t="s">
        <v>1263</v>
      </c>
      <c r="D144" s="84"/>
      <c r="E144" s="84"/>
      <c r="F144" s="84"/>
    </row>
    <row r="145" spans="1:7" ht="15.75" thickBot="1" x14ac:dyDescent="0.3">
      <c r="B145" s="208" t="s">
        <v>77</v>
      </c>
      <c r="C145" s="83" t="s">
        <v>1263</v>
      </c>
      <c r="D145" s="84"/>
      <c r="E145" s="84"/>
      <c r="F145" s="84"/>
    </row>
    <row r="146" spans="1:7" ht="15.75" customHeight="1" thickBot="1" x14ac:dyDescent="0.3">
      <c r="B146" s="1758" t="s">
        <v>1347</v>
      </c>
      <c r="C146" s="1759"/>
      <c r="D146" s="1759"/>
      <c r="E146" s="1759"/>
      <c r="F146" s="1760"/>
    </row>
    <row r="147" spans="1:7" ht="15.75" customHeight="1" x14ac:dyDescent="0.25">
      <c r="B147" s="209"/>
      <c r="C147" s="179">
        <v>2023</v>
      </c>
      <c r="D147" s="179">
        <v>2024</v>
      </c>
      <c r="E147" s="179">
        <v>2025</v>
      </c>
      <c r="F147" s="179">
        <v>2026</v>
      </c>
    </row>
    <row r="148" spans="1:7" ht="15.75" thickBot="1" x14ac:dyDescent="0.3">
      <c r="B148" s="83"/>
      <c r="C148" s="180" t="s">
        <v>17</v>
      </c>
      <c r="D148" s="180" t="s">
        <v>18</v>
      </c>
      <c r="E148" s="180" t="s">
        <v>18</v>
      </c>
      <c r="F148" s="180" t="s">
        <v>18</v>
      </c>
    </row>
    <row r="149" spans="1:7" ht="15.75" thickBot="1" x14ac:dyDescent="0.3">
      <c r="B149" s="210" t="s">
        <v>1284</v>
      </c>
      <c r="C149" s="91"/>
      <c r="D149" s="91"/>
      <c r="E149" s="91"/>
      <c r="F149" s="91"/>
    </row>
    <row r="150" spans="1:7" ht="15.75" thickBot="1" x14ac:dyDescent="0.3">
      <c r="B150" s="211" t="s">
        <v>1267</v>
      </c>
      <c r="C150" s="91"/>
      <c r="D150" s="91"/>
      <c r="E150" s="91"/>
      <c r="F150" s="91"/>
    </row>
    <row r="151" spans="1:7" ht="15.75" thickBot="1" x14ac:dyDescent="0.3">
      <c r="B151" s="211" t="s">
        <v>1303</v>
      </c>
      <c r="C151" s="91"/>
      <c r="D151" s="91"/>
      <c r="E151" s="91"/>
      <c r="F151" s="91"/>
    </row>
    <row r="152" spans="1:7" ht="15.75" thickBot="1" x14ac:dyDescent="0.3">
      <c r="B152" s="211" t="s">
        <v>1286</v>
      </c>
      <c r="C152" s="91"/>
      <c r="D152" s="91"/>
      <c r="E152" s="91"/>
      <c r="F152" s="91"/>
    </row>
    <row r="153" spans="1:7" ht="15.75" thickBot="1" x14ac:dyDescent="0.3">
      <c r="B153" s="211" t="s">
        <v>1287</v>
      </c>
      <c r="C153" s="91"/>
      <c r="D153" s="91"/>
      <c r="E153" s="91"/>
      <c r="F153" s="91"/>
    </row>
    <row r="154" spans="1:7" ht="15.75" thickBot="1" x14ac:dyDescent="0.3">
      <c r="B154" s="210" t="s">
        <v>1288</v>
      </c>
      <c r="C154" s="95">
        <v>0</v>
      </c>
      <c r="D154" s="91"/>
      <c r="E154" s="91"/>
      <c r="F154" s="91"/>
    </row>
    <row r="155" spans="1:7" ht="15.75" thickBot="1" x14ac:dyDescent="0.3">
      <c r="B155" s="211" t="s">
        <v>1267</v>
      </c>
      <c r="C155" s="95">
        <v>0</v>
      </c>
      <c r="D155" s="91"/>
      <c r="E155" s="91"/>
      <c r="F155" s="91"/>
    </row>
    <row r="156" spans="1:7" ht="15.75" thickBot="1" x14ac:dyDescent="0.3">
      <c r="B156" s="211" t="s">
        <v>1303</v>
      </c>
      <c r="C156" s="95"/>
      <c r="D156" s="91"/>
      <c r="E156" s="91"/>
      <c r="F156" s="91"/>
    </row>
    <row r="157" spans="1:7" ht="15.75" thickBot="1" x14ac:dyDescent="0.3">
      <c r="B157" s="211" t="s">
        <v>1286</v>
      </c>
      <c r="C157" s="95"/>
      <c r="D157" s="91"/>
      <c r="E157" s="91"/>
      <c r="F157" s="91"/>
    </row>
    <row r="158" spans="1:7" ht="15.75" thickBot="1" x14ac:dyDescent="0.3">
      <c r="B158" s="211" t="s">
        <v>1287</v>
      </c>
      <c r="C158" s="95"/>
      <c r="D158" s="91"/>
      <c r="E158" s="91"/>
      <c r="F158" s="91"/>
    </row>
    <row r="159" spans="1:7" ht="15.75" thickBot="1" x14ac:dyDescent="0.3">
      <c r="B159" s="215" t="s">
        <v>1275</v>
      </c>
      <c r="C159" s="95">
        <f>C154+C149</f>
        <v>0</v>
      </c>
      <c r="D159" s="95"/>
      <c r="E159" s="95"/>
      <c r="F159" s="95"/>
    </row>
    <row r="160" spans="1:7" ht="24.75" thickBot="1" x14ac:dyDescent="0.3">
      <c r="A160" s="197"/>
      <c r="B160" s="175" t="s">
        <v>1299</v>
      </c>
      <c r="C160" s="216">
        <f>C33+C76+C133+C106+C159</f>
        <v>207400</v>
      </c>
      <c r="D160" s="216">
        <f>D33+D76+D133+D106+D159</f>
        <v>311454</v>
      </c>
      <c r="E160" s="216">
        <f>E33+E96+E76</f>
        <v>249443</v>
      </c>
      <c r="F160" s="216">
        <f>F33+F96+F76</f>
        <v>120922</v>
      </c>
      <c r="G160" s="182"/>
    </row>
    <row r="161" spans="1:6" ht="24.75" thickBot="1" x14ac:dyDescent="0.3">
      <c r="A161" s="197"/>
      <c r="B161" s="175" t="s">
        <v>1300</v>
      </c>
      <c r="C161" s="216">
        <f>C163+C165+C167+C179</f>
        <v>207400</v>
      </c>
      <c r="D161" s="216">
        <f>D163+D165+D167+D179</f>
        <v>311454</v>
      </c>
      <c r="E161" s="216">
        <f>E41+E44+E47+E105+E85</f>
        <v>249443</v>
      </c>
      <c r="F161" s="216">
        <f>F41+F44+F47+F105+F85</f>
        <v>120922</v>
      </c>
    </row>
    <row r="162" spans="1:6" ht="24.75" thickBot="1" x14ac:dyDescent="0.3">
      <c r="A162" s="197"/>
      <c r="B162" s="217" t="s">
        <v>1383</v>
      </c>
      <c r="C162" s="218"/>
      <c r="D162" s="216"/>
      <c r="E162" s="219"/>
      <c r="F162" s="219"/>
    </row>
    <row r="163" spans="1:6" ht="15.75" thickBot="1" x14ac:dyDescent="0.3">
      <c r="A163" s="197"/>
      <c r="B163" s="185" t="s">
        <v>1266</v>
      </c>
      <c r="C163" s="186">
        <f>C41</f>
        <v>166100</v>
      </c>
      <c r="D163" s="216">
        <f>D41</f>
        <v>266495</v>
      </c>
      <c r="E163" s="186">
        <f>E41</f>
        <v>205560</v>
      </c>
      <c r="F163" s="186">
        <f>F41</f>
        <v>102780</v>
      </c>
    </row>
    <row r="164" spans="1:6" ht="15.75" thickBot="1" x14ac:dyDescent="0.3">
      <c r="A164" s="197"/>
      <c r="B164" s="188" t="s">
        <v>1384</v>
      </c>
      <c r="C164" s="189"/>
      <c r="D164" s="216"/>
      <c r="E164" s="220"/>
      <c r="F164" s="191"/>
    </row>
    <row r="165" spans="1:6" ht="24.75" thickBot="1" x14ac:dyDescent="0.3">
      <c r="A165" s="197"/>
      <c r="B165" s="185" t="s">
        <v>1269</v>
      </c>
      <c r="C165" s="186">
        <f>C44</f>
        <v>15660</v>
      </c>
      <c r="D165" s="216">
        <f>D44</f>
        <v>19319</v>
      </c>
      <c r="E165" s="221">
        <f t="shared" ref="E165:F165" si="10">E44</f>
        <v>18283</v>
      </c>
      <c r="F165" s="221">
        <f t="shared" si="10"/>
        <v>9142</v>
      </c>
    </row>
    <row r="166" spans="1:6" ht="24.75" thickBot="1" x14ac:dyDescent="0.3">
      <c r="A166" s="197"/>
      <c r="B166" s="188" t="s">
        <v>1385</v>
      </c>
      <c r="C166" s="189"/>
      <c r="D166" s="216"/>
      <c r="E166" s="191"/>
      <c r="F166" s="191"/>
    </row>
    <row r="167" spans="1:6" ht="15.75" thickBot="1" x14ac:dyDescent="0.3">
      <c r="A167" s="197"/>
      <c r="B167" s="185" t="s">
        <v>1270</v>
      </c>
      <c r="C167" s="186">
        <f>C47</f>
        <v>23640</v>
      </c>
      <c r="D167" s="216">
        <f>D47</f>
        <v>23640</v>
      </c>
      <c r="E167" s="186">
        <f>E47</f>
        <v>23600</v>
      </c>
      <c r="F167" s="186">
        <f>F47</f>
        <v>7000</v>
      </c>
    </row>
    <row r="168" spans="1:6" ht="24.75" thickBot="1" x14ac:dyDescent="0.3">
      <c r="A168" s="197"/>
      <c r="B168" s="188" t="s">
        <v>1386</v>
      </c>
      <c r="C168" s="189"/>
      <c r="D168" s="216">
        <f>D104+D84</f>
        <v>0</v>
      </c>
      <c r="E168" s="191"/>
      <c r="F168" s="191"/>
    </row>
    <row r="169" spans="1:6" ht="15.75" thickBot="1" x14ac:dyDescent="0.3">
      <c r="A169" s="197"/>
      <c r="B169" s="185" t="s">
        <v>1271</v>
      </c>
      <c r="C169" s="186">
        <f>C50</f>
        <v>0</v>
      </c>
      <c r="D169" s="221">
        <f>D50</f>
        <v>0</v>
      </c>
      <c r="E169" s="186">
        <f>E50</f>
        <v>0</v>
      </c>
      <c r="F169" s="186">
        <f>F50</f>
        <v>0</v>
      </c>
    </row>
    <row r="170" spans="1:6" ht="15.75" thickBot="1" x14ac:dyDescent="0.3">
      <c r="A170" s="197"/>
      <c r="B170" s="188" t="s">
        <v>1387</v>
      </c>
      <c r="C170" s="189"/>
      <c r="D170" s="216"/>
      <c r="E170" s="191"/>
      <c r="F170" s="191"/>
    </row>
    <row r="171" spans="1:6" ht="15.75" thickBot="1" x14ac:dyDescent="0.3">
      <c r="A171" s="197"/>
      <c r="B171" s="185" t="s">
        <v>1272</v>
      </c>
      <c r="C171" s="186">
        <f>C53</f>
        <v>0</v>
      </c>
      <c r="D171" s="221">
        <f>D53</f>
        <v>0</v>
      </c>
      <c r="E171" s="186">
        <f>E53</f>
        <v>0</v>
      </c>
      <c r="F171" s="186">
        <f>F53</f>
        <v>0</v>
      </c>
    </row>
    <row r="172" spans="1:6" ht="24.75" thickBot="1" x14ac:dyDescent="0.3">
      <c r="A172" s="197"/>
      <c r="B172" s="188" t="s">
        <v>1388</v>
      </c>
      <c r="C172" s="189"/>
      <c r="D172" s="216">
        <f>D45+D108+D88</f>
        <v>0</v>
      </c>
      <c r="E172" s="191"/>
      <c r="F172" s="191"/>
    </row>
    <row r="173" spans="1:6" ht="15.75" thickBot="1" x14ac:dyDescent="0.3">
      <c r="A173" s="197"/>
      <c r="B173" s="185" t="s">
        <v>1273</v>
      </c>
      <c r="C173" s="186">
        <f>C56</f>
        <v>0</v>
      </c>
      <c r="D173" s="216">
        <f>D46+D109+D89</f>
        <v>0</v>
      </c>
      <c r="E173" s="186">
        <f>E56</f>
        <v>0</v>
      </c>
      <c r="F173" s="186">
        <f>F56</f>
        <v>0</v>
      </c>
    </row>
    <row r="174" spans="1:6" ht="15.75" thickBot="1" x14ac:dyDescent="0.3">
      <c r="A174" s="197"/>
      <c r="B174" s="188" t="s">
        <v>1389</v>
      </c>
      <c r="C174" s="189"/>
      <c r="D174" s="222"/>
      <c r="E174" s="191"/>
      <c r="F174" s="191"/>
    </row>
    <row r="175" spans="1:6" ht="24.75" thickBot="1" x14ac:dyDescent="0.3">
      <c r="A175" s="197"/>
      <c r="B175" s="185" t="s">
        <v>1274</v>
      </c>
      <c r="C175" s="186">
        <f>C59</f>
        <v>0</v>
      </c>
      <c r="D175" s="216">
        <f>D48+D90</f>
        <v>0</v>
      </c>
      <c r="E175" s="186">
        <f>E59</f>
        <v>0</v>
      </c>
      <c r="F175" s="186">
        <f>F59</f>
        <v>0</v>
      </c>
    </row>
    <row r="176" spans="1:6" ht="24.75" thickBot="1" x14ac:dyDescent="0.3">
      <c r="A176" s="197"/>
      <c r="B176" s="188" t="s">
        <v>1390</v>
      </c>
      <c r="C176" s="189"/>
      <c r="D176" s="216">
        <f>D49+D91</f>
        <v>0</v>
      </c>
      <c r="E176" s="191"/>
      <c r="F176" s="191"/>
    </row>
    <row r="177" spans="1:6" ht="15.75" thickBot="1" x14ac:dyDescent="0.3">
      <c r="A177" s="197"/>
      <c r="B177" s="185" t="s">
        <v>1302</v>
      </c>
      <c r="C177" s="186">
        <f>C84+C104</f>
        <v>0</v>
      </c>
      <c r="D177" s="216">
        <f>D50+D92</f>
        <v>0</v>
      </c>
      <c r="E177" s="186">
        <f>E84+E104</f>
        <v>0</v>
      </c>
      <c r="F177" s="186">
        <f>F84+F104</f>
        <v>0</v>
      </c>
    </row>
    <row r="178" spans="1:6" ht="24.75" thickBot="1" x14ac:dyDescent="0.3">
      <c r="A178" s="197"/>
      <c r="B178" s="188" t="s">
        <v>1391</v>
      </c>
      <c r="C178" s="189"/>
      <c r="D178" s="216"/>
      <c r="E178" s="191"/>
      <c r="F178" s="191"/>
    </row>
    <row r="179" spans="1:6" ht="15.75" thickBot="1" x14ac:dyDescent="0.3">
      <c r="A179" s="197"/>
      <c r="B179" s="185" t="s">
        <v>1304</v>
      </c>
      <c r="C179" s="186">
        <f>C86+C106+C133+C159</f>
        <v>2000</v>
      </c>
      <c r="D179" s="216">
        <f>D86+D106+D133+D159</f>
        <v>2000</v>
      </c>
      <c r="E179" s="186">
        <f>E86+E106+E133+E159</f>
        <v>2000</v>
      </c>
      <c r="F179" s="186">
        <f>F86+F106+F133+F159</f>
        <v>2000</v>
      </c>
    </row>
    <row r="180" spans="1:6" ht="15.75" thickBot="1" x14ac:dyDescent="0.3">
      <c r="A180" s="197"/>
      <c r="B180" s="188" t="s">
        <v>1392</v>
      </c>
      <c r="C180" s="189"/>
      <c r="D180" s="216"/>
      <c r="E180" s="191"/>
      <c r="F180" s="191"/>
    </row>
    <row r="181" spans="1:6" hidden="1" x14ac:dyDescent="0.25">
      <c r="A181" s="197"/>
      <c r="B181" s="1802" t="s">
        <v>1393</v>
      </c>
      <c r="C181" s="1805"/>
      <c r="D181" s="1805"/>
      <c r="E181" s="1805"/>
      <c r="F181" s="1806"/>
    </row>
    <row r="182" spans="1:6" hidden="1" x14ac:dyDescent="0.25">
      <c r="B182" s="1803"/>
      <c r="C182" s="1807"/>
      <c r="D182" s="1807"/>
      <c r="E182" s="1807"/>
      <c r="F182" s="1808"/>
    </row>
    <row r="183" spans="1:6" ht="15.75" hidden="1" thickBot="1" x14ac:dyDescent="0.3">
      <c r="B183" s="1804"/>
      <c r="C183" s="1809"/>
      <c r="D183" s="1809"/>
      <c r="E183" s="1809"/>
      <c r="F183" s="1810"/>
    </row>
    <row r="184" spans="1:6" ht="15.75" thickBot="1" x14ac:dyDescent="0.3">
      <c r="B184" s="195" t="s">
        <v>1276</v>
      </c>
      <c r="C184" s="196">
        <f>IF(C161-C160=0,0,"Error")</f>
        <v>0</v>
      </c>
      <c r="D184" s="196">
        <f t="shared" ref="D184:F184" si="11">IF(D161-D160=0,0,"Error")</f>
        <v>0</v>
      </c>
      <c r="E184" s="196">
        <f t="shared" si="11"/>
        <v>0</v>
      </c>
      <c r="F184" s="196">
        <f t="shared" si="11"/>
        <v>0</v>
      </c>
    </row>
  </sheetData>
  <mergeCells count="55">
    <mergeCell ref="B181:B183"/>
    <mergeCell ref="C181:F183"/>
    <mergeCell ref="E111:F111"/>
    <mergeCell ref="C112:F112"/>
    <mergeCell ref="C113:F113"/>
    <mergeCell ref="B120:F120"/>
    <mergeCell ref="B134:F134"/>
    <mergeCell ref="B135:F135"/>
    <mergeCell ref="C136:F136"/>
    <mergeCell ref="E137:F137"/>
    <mergeCell ref="C138:F138"/>
    <mergeCell ref="C139:F139"/>
    <mergeCell ref="B146:F146"/>
    <mergeCell ref="C110:F110"/>
    <mergeCell ref="B82:B83"/>
    <mergeCell ref="B87:B89"/>
    <mergeCell ref="C87:F89"/>
    <mergeCell ref="E90:F90"/>
    <mergeCell ref="C91:F91"/>
    <mergeCell ref="C92:F92"/>
    <mergeCell ref="B93:B94"/>
    <mergeCell ref="B101:F101"/>
    <mergeCell ref="B102:B103"/>
    <mergeCell ref="B107:B109"/>
    <mergeCell ref="C107:F109"/>
    <mergeCell ref="B81:F81"/>
    <mergeCell ref="B38:F38"/>
    <mergeCell ref="B39:B40"/>
    <mergeCell ref="B63:B65"/>
    <mergeCell ref="C63:F65"/>
    <mergeCell ref="B67:F67"/>
    <mergeCell ref="B68:F68"/>
    <mergeCell ref="C69:F69"/>
    <mergeCell ref="E70:F70"/>
    <mergeCell ref="C71:F71"/>
    <mergeCell ref="C72:F72"/>
    <mergeCell ref="B73:B74"/>
    <mergeCell ref="B30:B31"/>
    <mergeCell ref="B11:F13"/>
    <mergeCell ref="C14:F14"/>
    <mergeCell ref="B15:B16"/>
    <mergeCell ref="B18:B19"/>
    <mergeCell ref="C20:F20"/>
    <mergeCell ref="B21:F21"/>
    <mergeCell ref="B25:F25"/>
    <mergeCell ref="B26:F26"/>
    <mergeCell ref="C27:F27"/>
    <mergeCell ref="C28:F28"/>
    <mergeCell ref="C29:F29"/>
    <mergeCell ref="B10:F10"/>
    <mergeCell ref="B2:G2"/>
    <mergeCell ref="B3:F3"/>
    <mergeCell ref="C7:F7"/>
    <mergeCell ref="C8:F8"/>
    <mergeCell ref="C9:F9"/>
  </mergeCells>
  <pageMargins left="0.2" right="0.2" top="0.5" bottom="0.5" header="0.3" footer="0.3"/>
  <pageSetup paperSize="9" scale="80" fitToHeight="0" orientation="portrait" verticalDpi="597"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12E3B-BC88-421F-A03D-7589572B04EB}">
  <sheetPr>
    <pageSetUpPr fitToPage="1"/>
  </sheetPr>
  <dimension ref="A2:F177"/>
  <sheetViews>
    <sheetView view="pageBreakPreview" zoomScale="69" zoomScaleNormal="140" zoomScaleSheetLayoutView="69" workbookViewId="0">
      <selection activeCell="G183" sqref="G183"/>
    </sheetView>
  </sheetViews>
  <sheetFormatPr defaultRowHeight="15" x14ac:dyDescent="0.25"/>
  <cols>
    <col min="1" max="1" width="6.28515625" style="26" customWidth="1"/>
    <col min="2" max="2" width="19" style="26" customWidth="1"/>
    <col min="3" max="3" width="11.7109375" style="26" customWidth="1"/>
    <col min="4" max="4" width="11.85546875" style="26" bestFit="1" customWidth="1"/>
    <col min="5" max="5" width="13.7109375" style="26" customWidth="1"/>
    <col min="6" max="6" width="14.85546875" style="26" customWidth="1"/>
    <col min="7" max="7" width="15.28515625" style="26" customWidth="1"/>
    <col min="8" max="8" width="18.85546875" style="26" customWidth="1"/>
    <col min="9" max="16384" width="9.140625" style="26"/>
  </cols>
  <sheetData>
    <row r="2" spans="1:6" ht="30.75" customHeight="1" x14ac:dyDescent="0.25">
      <c r="B2" s="1818" t="s">
        <v>1241</v>
      </c>
      <c r="C2" s="1818"/>
      <c r="D2" s="1818"/>
      <c r="E2" s="1818"/>
      <c r="F2" s="1818"/>
    </row>
    <row r="3" spans="1:6" ht="18" customHeight="1" x14ac:dyDescent="0.25">
      <c r="A3" s="54"/>
      <c r="B3" s="1616"/>
      <c r="C3" s="1616"/>
      <c r="D3" s="1616"/>
      <c r="E3" s="1616"/>
      <c r="F3" s="1616"/>
    </row>
    <row r="4" spans="1:6" ht="15.75" thickBot="1" x14ac:dyDescent="0.3"/>
    <row r="5" spans="1:6" ht="24.75" customHeight="1" thickBot="1" x14ac:dyDescent="0.3">
      <c r="B5" s="55" t="s">
        <v>6</v>
      </c>
      <c r="C5" s="56" t="s">
        <v>1242</v>
      </c>
      <c r="D5" s="57"/>
      <c r="E5" s="57"/>
      <c r="F5" s="58"/>
    </row>
    <row r="6" spans="1:6" ht="15.75" thickBot="1" x14ac:dyDescent="0.3">
      <c r="B6" s="59" t="s">
        <v>8</v>
      </c>
      <c r="C6" s="1819" t="s">
        <v>9</v>
      </c>
      <c r="D6" s="1620"/>
      <c r="E6" s="1620"/>
      <c r="F6" s="1820"/>
    </row>
    <row r="7" spans="1:6" ht="27" customHeight="1" thickBot="1" x14ac:dyDescent="0.3">
      <c r="B7" s="59" t="s">
        <v>10</v>
      </c>
      <c r="C7" s="1622" t="s">
        <v>1243</v>
      </c>
      <c r="D7" s="1623"/>
      <c r="E7" s="1623"/>
      <c r="F7" s="1821"/>
    </row>
    <row r="8" spans="1:6" ht="19.5" customHeight="1" thickBot="1" x14ac:dyDescent="0.3">
      <c r="B8" s="1822" t="s">
        <v>12</v>
      </c>
      <c r="C8" s="1626"/>
      <c r="D8" s="1626"/>
      <c r="E8" s="1626"/>
      <c r="F8" s="1823"/>
    </row>
    <row r="9" spans="1:6" ht="79.5" customHeight="1" thickBot="1" x14ac:dyDescent="0.3">
      <c r="B9" s="1622" t="s">
        <v>1244</v>
      </c>
      <c r="C9" s="1623"/>
      <c r="D9" s="1623"/>
      <c r="E9" s="1623"/>
      <c r="F9" s="1624"/>
    </row>
    <row r="10" spans="1:6" ht="54.75" customHeight="1" thickBot="1" x14ac:dyDescent="0.3">
      <c r="B10" s="60" t="s">
        <v>14</v>
      </c>
      <c r="C10" s="1633" t="s">
        <v>1245</v>
      </c>
      <c r="D10" s="1634"/>
      <c r="E10" s="1634"/>
      <c r="F10" s="1826"/>
    </row>
    <row r="11" spans="1:6" ht="23.25" customHeight="1" x14ac:dyDescent="0.25">
      <c r="B11" s="1824" t="s">
        <v>16</v>
      </c>
      <c r="C11" s="61">
        <v>2023</v>
      </c>
      <c r="D11" s="61">
        <v>2024</v>
      </c>
      <c r="E11" s="62">
        <v>2025</v>
      </c>
      <c r="F11" s="62">
        <v>2026</v>
      </c>
    </row>
    <row r="12" spans="1:6" ht="15.75" thickBot="1" x14ac:dyDescent="0.3">
      <c r="B12" s="1825"/>
      <c r="C12" s="63" t="s">
        <v>17</v>
      </c>
      <c r="D12" s="63" t="s">
        <v>18</v>
      </c>
      <c r="E12" s="63" t="s">
        <v>18</v>
      </c>
      <c r="F12" s="64" t="s">
        <v>18</v>
      </c>
    </row>
    <row r="13" spans="1:6" ht="57" thickBot="1" x14ac:dyDescent="0.3">
      <c r="B13" s="65" t="s">
        <v>1246</v>
      </c>
      <c r="C13" s="66">
        <v>1</v>
      </c>
      <c r="D13" s="66">
        <v>1</v>
      </c>
      <c r="E13" s="66">
        <v>1</v>
      </c>
      <c r="F13" s="66">
        <v>1</v>
      </c>
    </row>
    <row r="14" spans="1:6" ht="32.25" customHeight="1" thickBot="1" x14ac:dyDescent="0.3">
      <c r="B14" s="67" t="s">
        <v>1247</v>
      </c>
      <c r="C14" s="1633" t="s">
        <v>1248</v>
      </c>
      <c r="D14" s="1634"/>
      <c r="E14" s="1634"/>
      <c r="F14" s="1826"/>
    </row>
    <row r="15" spans="1:6" ht="23.25" customHeight="1" thickBot="1" x14ac:dyDescent="0.3">
      <c r="B15" s="1827" t="s">
        <v>1249</v>
      </c>
      <c r="C15" s="1637"/>
      <c r="D15" s="1637"/>
      <c r="E15" s="1637"/>
      <c r="F15" s="1828"/>
    </row>
    <row r="16" spans="1:6" ht="45.75" customHeight="1" thickBot="1" x14ac:dyDescent="0.3">
      <c r="B16" s="68" t="s">
        <v>1250</v>
      </c>
      <c r="C16" s="69">
        <v>2000</v>
      </c>
      <c r="D16" s="69">
        <v>2000</v>
      </c>
      <c r="E16" s="69">
        <v>2000</v>
      </c>
      <c r="F16" s="69">
        <v>2000</v>
      </c>
    </row>
    <row r="17" spans="2:6" ht="34.5" thickBot="1" x14ac:dyDescent="0.3">
      <c r="B17" s="68" t="s">
        <v>1251</v>
      </c>
      <c r="C17" s="70">
        <v>2</v>
      </c>
      <c r="D17" s="70">
        <v>2</v>
      </c>
      <c r="E17" s="70">
        <v>2</v>
      </c>
      <c r="F17" s="70">
        <v>2</v>
      </c>
    </row>
    <row r="18" spans="2:6" ht="32.25" hidden="1" customHeight="1" thickBot="1" x14ac:dyDescent="0.3">
      <c r="B18" s="67" t="s">
        <v>1252</v>
      </c>
      <c r="C18" s="1633"/>
      <c r="D18" s="1634"/>
      <c r="E18" s="1634"/>
      <c r="F18" s="1826"/>
    </row>
    <row r="19" spans="2:6" ht="23.25" hidden="1" customHeight="1" thickBot="1" x14ac:dyDescent="0.3">
      <c r="B19" s="1827" t="s">
        <v>1253</v>
      </c>
      <c r="C19" s="1637"/>
      <c r="D19" s="1637"/>
      <c r="E19" s="1637"/>
      <c r="F19" s="1828"/>
    </row>
    <row r="20" spans="2:6" ht="30.75" hidden="1" customHeight="1" thickBot="1" x14ac:dyDescent="0.3">
      <c r="B20" s="65"/>
      <c r="C20" s="71"/>
      <c r="D20" s="72"/>
      <c r="E20" s="72"/>
      <c r="F20" s="73"/>
    </row>
    <row r="21" spans="2:6" ht="24" customHeight="1" thickBot="1" x14ac:dyDescent="0.3">
      <c r="B21" s="1829" t="s">
        <v>1254</v>
      </c>
      <c r="C21" s="1640"/>
      <c r="D21" s="1640"/>
      <c r="E21" s="1640"/>
      <c r="F21" s="1830"/>
    </row>
    <row r="22" spans="2:6" ht="15.75" thickBot="1" x14ac:dyDescent="0.3">
      <c r="B22" s="1831" t="s">
        <v>1255</v>
      </c>
      <c r="C22" s="1643"/>
      <c r="D22" s="1643"/>
      <c r="E22" s="1643"/>
      <c r="F22" s="1832"/>
    </row>
    <row r="23" spans="2:6" ht="18.75" customHeight="1" thickBot="1" x14ac:dyDescent="0.3">
      <c r="B23" s="74" t="s">
        <v>1256</v>
      </c>
      <c r="C23" s="1833" t="s">
        <v>1257</v>
      </c>
      <c r="D23" s="1834"/>
      <c r="E23" s="1834"/>
      <c r="F23" s="1835"/>
    </row>
    <row r="24" spans="2:6" ht="31.5" customHeight="1" thickBot="1" x14ac:dyDescent="0.3">
      <c r="B24" s="75" t="s">
        <v>1258</v>
      </c>
      <c r="C24" s="1743" t="s">
        <v>1259</v>
      </c>
      <c r="D24" s="1744"/>
      <c r="E24" s="1744"/>
      <c r="F24" s="1836"/>
    </row>
    <row r="25" spans="2:6" ht="15.75" thickBot="1" x14ac:dyDescent="0.3">
      <c r="B25" s="75" t="s">
        <v>54</v>
      </c>
      <c r="C25" s="1657" t="s">
        <v>1101</v>
      </c>
      <c r="D25" s="1658"/>
      <c r="E25" s="1658"/>
      <c r="F25" s="1837"/>
    </row>
    <row r="26" spans="2:6" ht="12.75" customHeight="1" x14ac:dyDescent="0.25">
      <c r="B26" s="1824"/>
      <c r="C26" s="76">
        <v>2023</v>
      </c>
      <c r="D26" s="76">
        <v>2024</v>
      </c>
      <c r="E26" s="77">
        <v>2025</v>
      </c>
      <c r="F26" s="77">
        <v>2026</v>
      </c>
    </row>
    <row r="27" spans="2:6" ht="12" customHeight="1" thickBot="1" x14ac:dyDescent="0.3">
      <c r="B27" s="1825"/>
      <c r="C27" s="78" t="s">
        <v>17</v>
      </c>
      <c r="D27" s="78" t="s">
        <v>18</v>
      </c>
      <c r="E27" s="78" t="s">
        <v>18</v>
      </c>
      <c r="F27" s="79" t="s">
        <v>18</v>
      </c>
    </row>
    <row r="28" spans="2:6" ht="15.75" thickBot="1" x14ac:dyDescent="0.3">
      <c r="B28" s="65" t="s">
        <v>56</v>
      </c>
      <c r="C28" s="80">
        <v>1622</v>
      </c>
      <c r="D28" s="80">
        <v>2000</v>
      </c>
      <c r="E28" s="80">
        <v>2000</v>
      </c>
      <c r="F28" s="80">
        <v>2000</v>
      </c>
    </row>
    <row r="29" spans="2:6" ht="15.75" thickBot="1" x14ac:dyDescent="0.3">
      <c r="B29" s="75" t="s">
        <v>1260</v>
      </c>
      <c r="C29" s="81">
        <v>215400</v>
      </c>
      <c r="D29" s="81">
        <v>215400</v>
      </c>
      <c r="E29" s="81">
        <v>217000</v>
      </c>
      <c r="F29" s="81">
        <v>220000</v>
      </c>
    </row>
    <row r="30" spans="2:6" ht="23.25" thickBot="1" x14ac:dyDescent="0.3">
      <c r="B30" s="75" t="s">
        <v>1261</v>
      </c>
      <c r="C30" s="81">
        <f>C29/C28</f>
        <v>132.79901356350186</v>
      </c>
      <c r="D30" s="81">
        <f t="shared" ref="D30:F30" si="0">D29/D28</f>
        <v>107.7</v>
      </c>
      <c r="E30" s="81">
        <f t="shared" si="0"/>
        <v>108.5</v>
      </c>
      <c r="F30" s="82">
        <f t="shared" si="0"/>
        <v>110</v>
      </c>
    </row>
    <row r="31" spans="2:6" ht="15.75" thickBot="1" x14ac:dyDescent="0.3">
      <c r="B31" s="75" t="s">
        <v>1262</v>
      </c>
      <c r="C31" s="83" t="s">
        <v>1263</v>
      </c>
      <c r="D31" s="84">
        <f>D28/C28-1</f>
        <v>0.23304562268803952</v>
      </c>
      <c r="E31" s="84">
        <f t="shared" ref="E31:F33" si="1">E28/D28-1</f>
        <v>0</v>
      </c>
      <c r="F31" s="85">
        <f t="shared" si="1"/>
        <v>0</v>
      </c>
    </row>
    <row r="32" spans="2:6" ht="23.25" thickBot="1" x14ac:dyDescent="0.3">
      <c r="B32" s="75" t="s">
        <v>1264</v>
      </c>
      <c r="C32" s="83" t="s">
        <v>1263</v>
      </c>
      <c r="D32" s="84">
        <f>D29/C29-1</f>
        <v>0</v>
      </c>
      <c r="E32" s="84">
        <f t="shared" si="1"/>
        <v>7.4280408542246601E-3</v>
      </c>
      <c r="F32" s="85">
        <f t="shared" si="1"/>
        <v>1.3824884792626779E-2</v>
      </c>
    </row>
    <row r="33" spans="2:6" ht="23.25" thickBot="1" x14ac:dyDescent="0.3">
      <c r="B33" s="86" t="s">
        <v>77</v>
      </c>
      <c r="C33" s="87" t="s">
        <v>1263</v>
      </c>
      <c r="D33" s="88">
        <f>D30/C30-1</f>
        <v>-0.18900000000000006</v>
      </c>
      <c r="E33" s="88">
        <f t="shared" si="1"/>
        <v>7.4280408542246601E-3</v>
      </c>
      <c r="F33" s="89">
        <f t="shared" si="1"/>
        <v>1.3824884792626779E-2</v>
      </c>
    </row>
    <row r="34" spans="2:6" ht="15.75" thickBot="1" x14ac:dyDescent="0.3">
      <c r="B34" s="1838" t="s">
        <v>1265</v>
      </c>
      <c r="C34" s="1839"/>
      <c r="D34" s="1839"/>
      <c r="E34" s="1839"/>
      <c r="F34" s="1840"/>
    </row>
    <row r="35" spans="2:6" ht="12.75" customHeight="1" x14ac:dyDescent="0.25">
      <c r="B35" s="1824"/>
      <c r="C35" s="76">
        <v>2023</v>
      </c>
      <c r="D35" s="76">
        <v>2024</v>
      </c>
      <c r="E35" s="77">
        <v>2025</v>
      </c>
      <c r="F35" s="77">
        <v>2026</v>
      </c>
    </row>
    <row r="36" spans="2:6" ht="15.75" thickBot="1" x14ac:dyDescent="0.3">
      <c r="B36" s="1825"/>
      <c r="C36" s="78" t="s">
        <v>17</v>
      </c>
      <c r="D36" s="78" t="s">
        <v>18</v>
      </c>
      <c r="E36" s="78" t="s">
        <v>18</v>
      </c>
      <c r="F36" s="79" t="s">
        <v>18</v>
      </c>
    </row>
    <row r="37" spans="2:6" ht="15.75" thickBot="1" x14ac:dyDescent="0.3">
      <c r="B37" s="90" t="s">
        <v>1266</v>
      </c>
      <c r="C37" s="91">
        <f>C38+C39</f>
        <v>168700</v>
      </c>
      <c r="D37" s="91">
        <f>D38+D39</f>
        <v>168700</v>
      </c>
      <c r="E37" s="91">
        <f t="shared" ref="E37:F37" si="2">E38+E39</f>
        <v>168700</v>
      </c>
      <c r="F37" s="92">
        <f t="shared" si="2"/>
        <v>168700</v>
      </c>
    </row>
    <row r="38" spans="2:6" ht="15.75" thickBot="1" x14ac:dyDescent="0.3">
      <c r="B38" s="93" t="s">
        <v>1267</v>
      </c>
      <c r="C38" s="94">
        <v>168700</v>
      </c>
      <c r="D38" s="95">
        <v>168700</v>
      </c>
      <c r="E38" s="95">
        <v>168700</v>
      </c>
      <c r="F38" s="95">
        <v>168700</v>
      </c>
    </row>
    <row r="39" spans="2:6" ht="15.75" thickBot="1" x14ac:dyDescent="0.3">
      <c r="B39" s="93" t="s">
        <v>1268</v>
      </c>
      <c r="C39" s="95">
        <v>0</v>
      </c>
      <c r="D39" s="95">
        <v>0</v>
      </c>
      <c r="E39" s="95">
        <v>0</v>
      </c>
      <c r="F39" s="95">
        <v>0</v>
      </c>
    </row>
    <row r="40" spans="2:6" ht="36.75" thickBot="1" x14ac:dyDescent="0.3">
      <c r="B40" s="90" t="s">
        <v>1269</v>
      </c>
      <c r="C40" s="91">
        <f>C41+C42</f>
        <v>21700</v>
      </c>
      <c r="D40" s="91">
        <f>D41+D42</f>
        <v>21700</v>
      </c>
      <c r="E40" s="91">
        <f t="shared" ref="E40:F40" si="3">E41+E42</f>
        <v>21700</v>
      </c>
      <c r="F40" s="92">
        <f t="shared" si="3"/>
        <v>21700</v>
      </c>
    </row>
    <row r="41" spans="2:6" ht="15.75" thickBot="1" x14ac:dyDescent="0.3">
      <c r="B41" s="93" t="s">
        <v>1267</v>
      </c>
      <c r="C41" s="94">
        <v>21700</v>
      </c>
      <c r="D41" s="91">
        <v>21700</v>
      </c>
      <c r="E41" s="91">
        <v>21700</v>
      </c>
      <c r="F41" s="91">
        <v>21700</v>
      </c>
    </row>
    <row r="42" spans="2:6" ht="15.75" thickBot="1" x14ac:dyDescent="0.3">
      <c r="B42" s="93" t="s">
        <v>1268</v>
      </c>
      <c r="C42" s="91">
        <v>0</v>
      </c>
      <c r="D42" s="91">
        <v>0</v>
      </c>
      <c r="E42" s="96">
        <v>0</v>
      </c>
      <c r="F42" s="97">
        <v>0</v>
      </c>
    </row>
    <row r="43" spans="2:6" ht="24.75" thickBot="1" x14ac:dyDescent="0.3">
      <c r="B43" s="90" t="s">
        <v>1270</v>
      </c>
      <c r="C43" s="95">
        <f>C44+C45</f>
        <v>23770</v>
      </c>
      <c r="D43" s="91">
        <f>D44+D45</f>
        <v>23770</v>
      </c>
      <c r="E43" s="91">
        <f t="shared" ref="E43:F43" si="4">E44+E45</f>
        <v>25370</v>
      </c>
      <c r="F43" s="92">
        <f t="shared" si="4"/>
        <v>28370</v>
      </c>
    </row>
    <row r="44" spans="2:6" ht="15.75" thickBot="1" x14ac:dyDescent="0.3">
      <c r="B44" s="93" t="s">
        <v>1267</v>
      </c>
      <c r="C44" s="94">
        <v>23770</v>
      </c>
      <c r="D44" s="94">
        <v>23770</v>
      </c>
      <c r="E44" s="96">
        <v>25370</v>
      </c>
      <c r="F44" s="97">
        <v>28370</v>
      </c>
    </row>
    <row r="45" spans="2:6" ht="15.75" thickBot="1" x14ac:dyDescent="0.3">
      <c r="B45" s="93" t="s">
        <v>1268</v>
      </c>
      <c r="C45" s="91">
        <v>0</v>
      </c>
      <c r="D45" s="91">
        <v>0</v>
      </c>
      <c r="E45" s="96">
        <v>0</v>
      </c>
      <c r="F45" s="97">
        <v>0</v>
      </c>
    </row>
    <row r="46" spans="2:6" ht="15.75" thickBot="1" x14ac:dyDescent="0.3">
      <c r="B46" s="90" t="s">
        <v>1271</v>
      </c>
      <c r="C46" s="91">
        <f>C47+C48</f>
        <v>0</v>
      </c>
      <c r="D46" s="91">
        <f>D47+D48</f>
        <v>0</v>
      </c>
      <c r="E46" s="91">
        <f t="shared" ref="E46:F46" si="5">E47+E48</f>
        <v>0</v>
      </c>
      <c r="F46" s="92">
        <f t="shared" si="5"/>
        <v>0</v>
      </c>
    </row>
    <row r="47" spans="2:6" ht="15.75" thickBot="1" x14ac:dyDescent="0.3">
      <c r="B47" s="93" t="s">
        <v>1267</v>
      </c>
      <c r="C47" s="91">
        <v>0</v>
      </c>
      <c r="D47" s="91">
        <v>0</v>
      </c>
      <c r="E47" s="96">
        <v>0</v>
      </c>
      <c r="F47" s="97">
        <v>0</v>
      </c>
    </row>
    <row r="48" spans="2:6" ht="15.75" thickBot="1" x14ac:dyDescent="0.3">
      <c r="B48" s="93" t="s">
        <v>1268</v>
      </c>
      <c r="C48" s="91">
        <v>0</v>
      </c>
      <c r="D48" s="91">
        <v>0</v>
      </c>
      <c r="E48" s="96">
        <v>0</v>
      </c>
      <c r="F48" s="97">
        <v>0</v>
      </c>
    </row>
    <row r="49" spans="2:6" ht="24.75" thickBot="1" x14ac:dyDescent="0.3">
      <c r="B49" s="90" t="s">
        <v>1272</v>
      </c>
      <c r="C49" s="91">
        <f>C50+C51</f>
        <v>0</v>
      </c>
      <c r="D49" s="91">
        <f>D50+D51</f>
        <v>0</v>
      </c>
      <c r="E49" s="91">
        <f t="shared" ref="E49:F49" si="6">E50+E51</f>
        <v>0</v>
      </c>
      <c r="F49" s="92">
        <f t="shared" si="6"/>
        <v>0</v>
      </c>
    </row>
    <row r="50" spans="2:6" ht="15.75" thickBot="1" x14ac:dyDescent="0.3">
      <c r="B50" s="93" t="s">
        <v>1267</v>
      </c>
      <c r="C50" s="91">
        <v>0</v>
      </c>
      <c r="D50" s="91">
        <v>0</v>
      </c>
      <c r="E50" s="96">
        <v>0</v>
      </c>
      <c r="F50" s="97">
        <v>0</v>
      </c>
    </row>
    <row r="51" spans="2:6" ht="15.75" thickBot="1" x14ac:dyDescent="0.3">
      <c r="B51" s="93" t="s">
        <v>1268</v>
      </c>
      <c r="C51" s="91">
        <v>0</v>
      </c>
      <c r="D51" s="91">
        <v>0</v>
      </c>
      <c r="E51" s="96">
        <v>0</v>
      </c>
      <c r="F51" s="97">
        <v>0</v>
      </c>
    </row>
    <row r="52" spans="2:6" ht="24.75" thickBot="1" x14ac:dyDescent="0.3">
      <c r="B52" s="90" t="s">
        <v>1273</v>
      </c>
      <c r="C52" s="95">
        <f>C53+C54</f>
        <v>0</v>
      </c>
      <c r="D52" s="91">
        <f t="shared" ref="D52:F52" si="7">D53+D54</f>
        <v>0</v>
      </c>
      <c r="E52" s="91">
        <f t="shared" si="7"/>
        <v>0</v>
      </c>
      <c r="F52" s="92">
        <f t="shared" si="7"/>
        <v>0</v>
      </c>
    </row>
    <row r="53" spans="2:6" ht="15.75" thickBot="1" x14ac:dyDescent="0.3">
      <c r="B53" s="93" t="s">
        <v>1267</v>
      </c>
      <c r="C53" s="91">
        <v>0</v>
      </c>
      <c r="D53" s="91">
        <v>0</v>
      </c>
      <c r="E53" s="96">
        <v>0</v>
      </c>
      <c r="F53" s="97">
        <v>0</v>
      </c>
    </row>
    <row r="54" spans="2:6" ht="15.75" thickBot="1" x14ac:dyDescent="0.3">
      <c r="B54" s="93" t="s">
        <v>1268</v>
      </c>
      <c r="C54" s="91">
        <v>0</v>
      </c>
      <c r="D54" s="91">
        <v>0</v>
      </c>
      <c r="E54" s="96">
        <v>0</v>
      </c>
      <c r="F54" s="97">
        <v>0</v>
      </c>
    </row>
    <row r="55" spans="2:6" ht="24.75" thickBot="1" x14ac:dyDescent="0.3">
      <c r="B55" s="90" t="s">
        <v>1274</v>
      </c>
      <c r="C55" s="95">
        <f>SUM(C56:C57)</f>
        <v>1230</v>
      </c>
      <c r="D55" s="95">
        <f t="shared" ref="D55:F55" si="8">SUM(D56:D57)</f>
        <v>1230</v>
      </c>
      <c r="E55" s="95">
        <f t="shared" si="8"/>
        <v>1230</v>
      </c>
      <c r="F55" s="98">
        <f t="shared" si="8"/>
        <v>1230</v>
      </c>
    </row>
    <row r="56" spans="2:6" ht="15.75" thickBot="1" x14ac:dyDescent="0.3">
      <c r="B56" s="93" t="s">
        <v>1267</v>
      </c>
      <c r="C56" s="95">
        <v>1230</v>
      </c>
      <c r="D56" s="95">
        <v>1230</v>
      </c>
      <c r="E56" s="95">
        <v>1230</v>
      </c>
      <c r="F56" s="95">
        <v>1230</v>
      </c>
    </row>
    <row r="57" spans="2:6" ht="15.75" thickBot="1" x14ac:dyDescent="0.3">
      <c r="B57" s="93" t="s">
        <v>1268</v>
      </c>
      <c r="C57" s="91">
        <v>0</v>
      </c>
      <c r="D57" s="91">
        <v>0</v>
      </c>
      <c r="E57" s="96">
        <v>0</v>
      </c>
      <c r="F57" s="97">
        <v>0</v>
      </c>
    </row>
    <row r="58" spans="2:6" ht="24.75" thickBot="1" x14ac:dyDescent="0.3">
      <c r="B58" s="99" t="s">
        <v>1275</v>
      </c>
      <c r="C58" s="95">
        <f>C55+C52+C49+C46+C43+C40+C37</f>
        <v>215400</v>
      </c>
      <c r="D58" s="95">
        <f>D55+D52+D49+D46+D43+D40+D37</f>
        <v>215400</v>
      </c>
      <c r="E58" s="95">
        <f t="shared" ref="E58:F58" si="9">E55+E52+E49+E46+E43+E40+E37</f>
        <v>217000</v>
      </c>
      <c r="F58" s="98">
        <f t="shared" si="9"/>
        <v>220000</v>
      </c>
    </row>
    <row r="59" spans="2:6" ht="15.75" thickBot="1" x14ac:dyDescent="0.3">
      <c r="B59" s="100" t="s">
        <v>1276</v>
      </c>
      <c r="C59" s="101">
        <f>IF(C58-C29=0,0,"Error")</f>
        <v>0</v>
      </c>
      <c r="D59" s="101">
        <f>IF(D58-D29=0,0,"Error")</f>
        <v>0</v>
      </c>
      <c r="E59" s="101">
        <f>IF(E58-E29=0,0,"Error")</f>
        <v>0</v>
      </c>
      <c r="F59" s="102">
        <f>IF(F58-F29=0,0,"Error")</f>
        <v>0</v>
      </c>
    </row>
    <row r="60" spans="2:6" ht="15.75" thickBot="1" x14ac:dyDescent="0.3">
      <c r="B60" s="1831" t="s">
        <v>1277</v>
      </c>
      <c r="C60" s="1643"/>
      <c r="D60" s="1643"/>
      <c r="E60" s="1643"/>
      <c r="F60" s="1832"/>
    </row>
    <row r="61" spans="2:6" ht="15.75" thickBot="1" x14ac:dyDescent="0.3">
      <c r="B61" s="1831" t="s">
        <v>1278</v>
      </c>
      <c r="C61" s="1643"/>
      <c r="D61" s="1643"/>
      <c r="E61" s="1643"/>
      <c r="F61" s="1832"/>
    </row>
    <row r="62" spans="2:6" ht="50.25" customHeight="1" thickBot="1" x14ac:dyDescent="0.3">
      <c r="B62" s="74" t="s">
        <v>1279</v>
      </c>
      <c r="C62" s="103"/>
      <c r="D62" s="104" t="s">
        <v>1280</v>
      </c>
      <c r="E62" s="1841" t="s">
        <v>1281</v>
      </c>
      <c r="F62" s="1842"/>
    </row>
    <row r="63" spans="2:6" ht="17.25" customHeight="1" thickBot="1" x14ac:dyDescent="0.3">
      <c r="B63" s="75" t="s">
        <v>1258</v>
      </c>
      <c r="C63" s="1636" t="s">
        <v>1282</v>
      </c>
      <c r="D63" s="1637"/>
      <c r="E63" s="1637"/>
      <c r="F63" s="1828"/>
    </row>
    <row r="64" spans="2:6" ht="15.75" thickBot="1" x14ac:dyDescent="0.3">
      <c r="B64" s="75" t="s">
        <v>54</v>
      </c>
      <c r="C64" s="1657" t="s">
        <v>316</v>
      </c>
      <c r="D64" s="1658"/>
      <c r="E64" s="1658"/>
      <c r="F64" s="1837"/>
    </row>
    <row r="65" spans="2:6" ht="12.75" customHeight="1" x14ac:dyDescent="0.25">
      <c r="B65" s="1824"/>
      <c r="C65" s="76">
        <v>2023</v>
      </c>
      <c r="D65" s="76">
        <v>2024</v>
      </c>
      <c r="E65" s="77">
        <v>2025</v>
      </c>
      <c r="F65" s="77">
        <v>2026</v>
      </c>
    </row>
    <row r="66" spans="2:6" ht="15.75" thickBot="1" x14ac:dyDescent="0.3">
      <c r="B66" s="1825"/>
      <c r="C66" s="78" t="s">
        <v>17</v>
      </c>
      <c r="D66" s="78" t="s">
        <v>18</v>
      </c>
      <c r="E66" s="78" t="s">
        <v>18</v>
      </c>
      <c r="F66" s="79" t="s">
        <v>18</v>
      </c>
    </row>
    <row r="67" spans="2:6" ht="15.75" thickBot="1" x14ac:dyDescent="0.3">
      <c r="B67" s="75" t="s">
        <v>56</v>
      </c>
      <c r="C67" s="105">
        <v>23</v>
      </c>
      <c r="D67" s="105">
        <v>45</v>
      </c>
      <c r="E67" s="105">
        <v>45</v>
      </c>
      <c r="F67" s="105">
        <v>45</v>
      </c>
    </row>
    <row r="68" spans="2:6" ht="15.75" thickBot="1" x14ac:dyDescent="0.3">
      <c r="B68" s="75" t="s">
        <v>1260</v>
      </c>
      <c r="C68" s="81">
        <v>1000</v>
      </c>
      <c r="D68" s="81">
        <v>2000</v>
      </c>
      <c r="E68" s="81">
        <v>2000</v>
      </c>
      <c r="F68" s="81">
        <v>2000</v>
      </c>
    </row>
    <row r="69" spans="2:6" ht="23.25" thickBot="1" x14ac:dyDescent="0.3">
      <c r="B69" s="75" t="s">
        <v>1261</v>
      </c>
      <c r="C69" s="81">
        <f>C68/C67</f>
        <v>43.478260869565219</v>
      </c>
      <c r="D69" s="81">
        <f t="shared" ref="D69:F69" si="10">D68/D67</f>
        <v>44.444444444444443</v>
      </c>
      <c r="E69" s="81">
        <f t="shared" si="10"/>
        <v>44.444444444444443</v>
      </c>
      <c r="F69" s="81">
        <f t="shared" si="10"/>
        <v>44.444444444444443</v>
      </c>
    </row>
    <row r="70" spans="2:6" ht="15.75" thickBot="1" x14ac:dyDescent="0.3">
      <c r="B70" s="75" t="s">
        <v>1262</v>
      </c>
      <c r="C70" s="83" t="s">
        <v>1263</v>
      </c>
      <c r="D70" s="84">
        <f>D67/C67-1</f>
        <v>0.95652173913043481</v>
      </c>
      <c r="E70" s="84">
        <f t="shared" ref="E70:F72" si="11">E67/D67-1</f>
        <v>0</v>
      </c>
      <c r="F70" s="84">
        <f t="shared" si="11"/>
        <v>0</v>
      </c>
    </row>
    <row r="71" spans="2:6" ht="23.25" thickBot="1" x14ac:dyDescent="0.3">
      <c r="B71" s="75" t="s">
        <v>1264</v>
      </c>
      <c r="C71" s="83" t="s">
        <v>1263</v>
      </c>
      <c r="D71" s="84">
        <f>D68/C68-1</f>
        <v>1</v>
      </c>
      <c r="E71" s="84">
        <f t="shared" si="11"/>
        <v>0</v>
      </c>
      <c r="F71" s="84">
        <f t="shared" si="11"/>
        <v>0</v>
      </c>
    </row>
    <row r="72" spans="2:6" ht="23.25" thickBot="1" x14ac:dyDescent="0.3">
      <c r="B72" s="75" t="s">
        <v>77</v>
      </c>
      <c r="C72" s="83" t="s">
        <v>1263</v>
      </c>
      <c r="D72" s="84">
        <f>D69/C69-1</f>
        <v>2.2222222222222143E-2</v>
      </c>
      <c r="E72" s="84">
        <f t="shared" si="11"/>
        <v>0</v>
      </c>
      <c r="F72" s="84">
        <f t="shared" si="11"/>
        <v>0</v>
      </c>
    </row>
    <row r="73" spans="2:6" ht="15.75" thickBot="1" x14ac:dyDescent="0.3">
      <c r="B73" s="1843" t="s">
        <v>1283</v>
      </c>
      <c r="C73" s="1655"/>
      <c r="D73" s="1655"/>
      <c r="E73" s="1655"/>
      <c r="F73" s="1844"/>
    </row>
    <row r="74" spans="2:6" ht="12.75" customHeight="1" x14ac:dyDescent="0.25">
      <c r="B74" s="1824"/>
      <c r="C74" s="76">
        <v>2023</v>
      </c>
      <c r="D74" s="76">
        <v>2024</v>
      </c>
      <c r="E74" s="77">
        <v>2025</v>
      </c>
      <c r="F74" s="77">
        <v>2026</v>
      </c>
    </row>
    <row r="75" spans="2:6" ht="15.75" thickBot="1" x14ac:dyDescent="0.3">
      <c r="B75" s="1825"/>
      <c r="C75" s="78" t="s">
        <v>17</v>
      </c>
      <c r="D75" s="78" t="s">
        <v>18</v>
      </c>
      <c r="E75" s="78" t="s">
        <v>18</v>
      </c>
      <c r="F75" s="79" t="s">
        <v>18</v>
      </c>
    </row>
    <row r="76" spans="2:6" ht="24.75" hidden="1" thickBot="1" x14ac:dyDescent="0.3">
      <c r="B76" s="90" t="s">
        <v>1284</v>
      </c>
      <c r="C76" s="91">
        <f>C77+C78+C79+C80</f>
        <v>0</v>
      </c>
      <c r="D76" s="91">
        <f t="shared" ref="D76:F76" si="12">D77+D78+D79+D80</f>
        <v>0</v>
      </c>
      <c r="E76" s="91">
        <f t="shared" si="12"/>
        <v>0</v>
      </c>
      <c r="F76" s="92">
        <f t="shared" si="12"/>
        <v>0</v>
      </c>
    </row>
    <row r="77" spans="2:6" ht="15.75" hidden="1" thickBot="1" x14ac:dyDescent="0.3">
      <c r="B77" s="93" t="s">
        <v>1267</v>
      </c>
      <c r="C77" s="91">
        <v>0</v>
      </c>
      <c r="D77" s="91">
        <v>0</v>
      </c>
      <c r="E77" s="91">
        <v>0</v>
      </c>
      <c r="F77" s="91">
        <v>0</v>
      </c>
    </row>
    <row r="78" spans="2:6" ht="15.75" hidden="1" thickBot="1" x14ac:dyDescent="0.3">
      <c r="B78" s="93" t="s">
        <v>1285</v>
      </c>
      <c r="C78" s="91">
        <v>0</v>
      </c>
      <c r="D78" s="91">
        <v>0</v>
      </c>
      <c r="E78" s="91">
        <v>0</v>
      </c>
      <c r="F78" s="91">
        <v>0</v>
      </c>
    </row>
    <row r="79" spans="2:6" ht="15.75" hidden="1" thickBot="1" x14ac:dyDescent="0.3">
      <c r="B79" s="93" t="s">
        <v>1286</v>
      </c>
      <c r="C79" s="91">
        <v>0</v>
      </c>
      <c r="D79" s="91">
        <v>0</v>
      </c>
      <c r="E79" s="91">
        <v>0</v>
      </c>
      <c r="F79" s="91">
        <v>0</v>
      </c>
    </row>
    <row r="80" spans="2:6" ht="15.75" hidden="1" thickBot="1" x14ac:dyDescent="0.3">
      <c r="B80" s="93" t="s">
        <v>1287</v>
      </c>
      <c r="C80" s="91">
        <v>0</v>
      </c>
      <c r="D80" s="91">
        <v>0</v>
      </c>
      <c r="E80" s="91">
        <v>0</v>
      </c>
      <c r="F80" s="91">
        <v>0</v>
      </c>
    </row>
    <row r="81" spans="2:6" ht="24.75" thickBot="1" x14ac:dyDescent="0.3">
      <c r="B81" s="90" t="s">
        <v>1288</v>
      </c>
      <c r="C81" s="95">
        <f>C82+C83+C84+C85</f>
        <v>1000</v>
      </c>
      <c r="D81" s="95">
        <f t="shared" ref="D81:F81" si="13">D82+D83+D84+D85</f>
        <v>2000</v>
      </c>
      <c r="E81" s="95">
        <f t="shared" si="13"/>
        <v>2000</v>
      </c>
      <c r="F81" s="98">
        <f t="shared" si="13"/>
        <v>2000</v>
      </c>
    </row>
    <row r="82" spans="2:6" ht="15.75" thickBot="1" x14ac:dyDescent="0.3">
      <c r="B82" s="93" t="s">
        <v>1267</v>
      </c>
      <c r="C82" s="81">
        <v>1000</v>
      </c>
      <c r="D82" s="81">
        <v>2000</v>
      </c>
      <c r="E82" s="81">
        <v>2000</v>
      </c>
      <c r="F82" s="81">
        <v>2000</v>
      </c>
    </row>
    <row r="83" spans="2:6" ht="15.75" thickBot="1" x14ac:dyDescent="0.3">
      <c r="B83" s="93" t="s">
        <v>1285</v>
      </c>
      <c r="C83" s="91">
        <v>0</v>
      </c>
      <c r="D83" s="91">
        <v>0</v>
      </c>
      <c r="E83" s="91">
        <v>0</v>
      </c>
      <c r="F83" s="91">
        <v>0</v>
      </c>
    </row>
    <row r="84" spans="2:6" ht="15.75" thickBot="1" x14ac:dyDescent="0.3">
      <c r="B84" s="93" t="s">
        <v>1286</v>
      </c>
      <c r="C84" s="91">
        <v>0</v>
      </c>
      <c r="D84" s="91">
        <v>0</v>
      </c>
      <c r="E84" s="91">
        <v>0</v>
      </c>
      <c r="F84" s="91">
        <v>0</v>
      </c>
    </row>
    <row r="85" spans="2:6" ht="15.75" thickBot="1" x14ac:dyDescent="0.3">
      <c r="B85" s="93" t="s">
        <v>1287</v>
      </c>
      <c r="C85" s="91">
        <v>0</v>
      </c>
      <c r="D85" s="91">
        <v>0</v>
      </c>
      <c r="E85" s="91">
        <v>0</v>
      </c>
      <c r="F85" s="91">
        <v>0</v>
      </c>
    </row>
    <row r="86" spans="2:6" ht="24.75" thickBot="1" x14ac:dyDescent="0.3">
      <c r="B86" s="106" t="s">
        <v>1275</v>
      </c>
      <c r="C86" s="95">
        <f>C76+C81</f>
        <v>1000</v>
      </c>
      <c r="D86" s="95">
        <f>D76+D81</f>
        <v>2000</v>
      </c>
      <c r="E86" s="95">
        <f>E76+E81</f>
        <v>2000</v>
      </c>
      <c r="F86" s="98">
        <f>F76+F81</f>
        <v>2000</v>
      </c>
    </row>
    <row r="87" spans="2:6" ht="15.75" thickBot="1" x14ac:dyDescent="0.3">
      <c r="B87" s="100" t="s">
        <v>1276</v>
      </c>
      <c r="C87" s="101">
        <f>IF(C86-C68=0,0,"Error")</f>
        <v>0</v>
      </c>
      <c r="D87" s="101">
        <f t="shared" ref="D87:F87" si="14">IF(D86-D68=0,0,"Error")</f>
        <v>0</v>
      </c>
      <c r="E87" s="101">
        <f t="shared" si="14"/>
        <v>0</v>
      </c>
      <c r="F87" s="101">
        <f t="shared" si="14"/>
        <v>0</v>
      </c>
    </row>
    <row r="88" spans="2:6" ht="34.5" thickBot="1" x14ac:dyDescent="0.3">
      <c r="B88" s="74" t="s">
        <v>1289</v>
      </c>
      <c r="C88" s="103"/>
      <c r="D88" s="104" t="s">
        <v>1280</v>
      </c>
      <c r="E88" s="1674" t="s">
        <v>1290</v>
      </c>
      <c r="F88" s="1845"/>
    </row>
    <row r="89" spans="2:6" ht="17.25" customHeight="1" thickBot="1" x14ac:dyDescent="0.3">
      <c r="B89" s="75" t="s">
        <v>1258</v>
      </c>
      <c r="C89" s="1636" t="s">
        <v>1291</v>
      </c>
      <c r="D89" s="1637"/>
      <c r="E89" s="1637"/>
      <c r="F89" s="1828"/>
    </row>
    <row r="90" spans="2:6" ht="15.75" thickBot="1" x14ac:dyDescent="0.3">
      <c r="B90" s="75" t="s">
        <v>54</v>
      </c>
      <c r="C90" s="1657" t="s">
        <v>1292</v>
      </c>
      <c r="D90" s="1658"/>
      <c r="E90" s="1658"/>
      <c r="F90" s="1837"/>
    </row>
    <row r="91" spans="2:6" ht="12.75" customHeight="1" x14ac:dyDescent="0.25">
      <c r="B91" s="1824"/>
      <c r="C91" s="76">
        <v>2023</v>
      </c>
      <c r="D91" s="76">
        <v>2024</v>
      </c>
      <c r="E91" s="77">
        <v>2025</v>
      </c>
      <c r="F91" s="77">
        <v>2026</v>
      </c>
    </row>
    <row r="92" spans="2:6" ht="9" customHeight="1" thickBot="1" x14ac:dyDescent="0.3">
      <c r="B92" s="1825"/>
      <c r="C92" s="78" t="s">
        <v>17</v>
      </c>
      <c r="D92" s="78" t="s">
        <v>18</v>
      </c>
      <c r="E92" s="78" t="s">
        <v>18</v>
      </c>
      <c r="F92" s="79" t="s">
        <v>18</v>
      </c>
    </row>
    <row r="93" spans="2:6" ht="15.75" thickBot="1" x14ac:dyDescent="0.3">
      <c r="B93" s="75" t="s">
        <v>56</v>
      </c>
      <c r="C93" s="107">
        <v>62</v>
      </c>
      <c r="D93" s="107">
        <v>0</v>
      </c>
      <c r="E93" s="107">
        <v>0</v>
      </c>
      <c r="F93" s="107">
        <v>0</v>
      </c>
    </row>
    <row r="94" spans="2:6" ht="15.75" thickBot="1" x14ac:dyDescent="0.3">
      <c r="B94" s="75" t="s">
        <v>1260</v>
      </c>
      <c r="C94" s="81">
        <v>5000</v>
      </c>
      <c r="D94" s="81">
        <v>0</v>
      </c>
      <c r="E94" s="81">
        <v>0</v>
      </c>
      <c r="F94" s="81">
        <v>0</v>
      </c>
    </row>
    <row r="95" spans="2:6" ht="23.25" thickBot="1" x14ac:dyDescent="0.3">
      <c r="B95" s="75" t="s">
        <v>1261</v>
      </c>
      <c r="C95" s="81">
        <f>C94/C93</f>
        <v>80.645161290322577</v>
      </c>
      <c r="D95" s="81"/>
      <c r="E95" s="81"/>
      <c r="F95" s="81"/>
    </row>
    <row r="96" spans="2:6" ht="15.75" thickBot="1" x14ac:dyDescent="0.3">
      <c r="B96" s="75" t="s">
        <v>1262</v>
      </c>
      <c r="C96" s="83" t="s">
        <v>1263</v>
      </c>
      <c r="D96" s="84"/>
      <c r="E96" s="84"/>
      <c r="F96" s="85"/>
    </row>
    <row r="97" spans="2:6" ht="23.25" thickBot="1" x14ac:dyDescent="0.3">
      <c r="B97" s="75" t="s">
        <v>1264</v>
      </c>
      <c r="C97" s="83" t="s">
        <v>1263</v>
      </c>
      <c r="D97" s="84"/>
      <c r="E97" s="84"/>
      <c r="F97" s="85"/>
    </row>
    <row r="98" spans="2:6" ht="23.25" thickBot="1" x14ac:dyDescent="0.3">
      <c r="B98" s="75" t="s">
        <v>77</v>
      </c>
      <c r="C98" s="83" t="s">
        <v>1263</v>
      </c>
      <c r="D98" s="84"/>
      <c r="E98" s="84"/>
      <c r="F98" s="85"/>
    </row>
    <row r="99" spans="2:6" ht="15.75" thickBot="1" x14ac:dyDescent="0.3">
      <c r="B99" s="1843" t="s">
        <v>1293</v>
      </c>
      <c r="C99" s="1655"/>
      <c r="D99" s="1655"/>
      <c r="E99" s="1655"/>
      <c r="F99" s="1844"/>
    </row>
    <row r="100" spans="2:6" ht="12.75" customHeight="1" x14ac:dyDescent="0.25">
      <c r="B100" s="1824"/>
      <c r="C100" s="76">
        <v>2023</v>
      </c>
      <c r="D100" s="76">
        <v>2024</v>
      </c>
      <c r="E100" s="77">
        <v>2025</v>
      </c>
      <c r="F100" s="77">
        <v>2026</v>
      </c>
    </row>
    <row r="101" spans="2:6" ht="15.75" thickBot="1" x14ac:dyDescent="0.3">
      <c r="B101" s="1825"/>
      <c r="C101" s="78" t="s">
        <v>17</v>
      </c>
      <c r="D101" s="78" t="s">
        <v>18</v>
      </c>
      <c r="E101" s="78" t="s">
        <v>18</v>
      </c>
      <c r="F101" s="79" t="s">
        <v>18</v>
      </c>
    </row>
    <row r="102" spans="2:6" ht="24.75" thickBot="1" x14ac:dyDescent="0.3">
      <c r="B102" s="90" t="s">
        <v>1284</v>
      </c>
      <c r="C102" s="91">
        <f>C103+C104+C105+C106</f>
        <v>0</v>
      </c>
      <c r="D102" s="91">
        <f t="shared" ref="D102:F102" si="15">D103+D104+D105+D106</f>
        <v>0</v>
      </c>
      <c r="E102" s="91">
        <f t="shared" si="15"/>
        <v>0</v>
      </c>
      <c r="F102" s="92">
        <f t="shared" si="15"/>
        <v>0</v>
      </c>
    </row>
    <row r="103" spans="2:6" ht="15.75" thickBot="1" x14ac:dyDescent="0.3">
      <c r="B103" s="93" t="s">
        <v>1267</v>
      </c>
      <c r="C103" s="91">
        <v>0</v>
      </c>
      <c r="D103" s="91">
        <v>0</v>
      </c>
      <c r="E103" s="91">
        <v>0</v>
      </c>
      <c r="F103" s="91">
        <v>0</v>
      </c>
    </row>
    <row r="104" spans="2:6" ht="15.75" thickBot="1" x14ac:dyDescent="0.3">
      <c r="B104" s="93" t="s">
        <v>1285</v>
      </c>
      <c r="C104" s="91">
        <v>0</v>
      </c>
      <c r="D104" s="91">
        <v>0</v>
      </c>
      <c r="E104" s="91">
        <v>0</v>
      </c>
      <c r="F104" s="91">
        <v>0</v>
      </c>
    </row>
    <row r="105" spans="2:6" ht="15.75" thickBot="1" x14ac:dyDescent="0.3">
      <c r="B105" s="93" t="s">
        <v>1286</v>
      </c>
      <c r="C105" s="91">
        <v>0</v>
      </c>
      <c r="D105" s="91">
        <v>0</v>
      </c>
      <c r="E105" s="91">
        <v>0</v>
      </c>
      <c r="F105" s="91">
        <v>0</v>
      </c>
    </row>
    <row r="106" spans="2:6" ht="15.75" thickBot="1" x14ac:dyDescent="0.3">
      <c r="B106" s="93" t="s">
        <v>1287</v>
      </c>
      <c r="C106" s="91">
        <v>0</v>
      </c>
      <c r="D106" s="91">
        <v>0</v>
      </c>
      <c r="E106" s="91">
        <v>0</v>
      </c>
      <c r="F106" s="91">
        <v>0</v>
      </c>
    </row>
    <row r="107" spans="2:6" ht="24.75" thickBot="1" x14ac:dyDescent="0.3">
      <c r="B107" s="90" t="s">
        <v>1288</v>
      </c>
      <c r="C107" s="95">
        <f>C108+C109+C110+C111</f>
        <v>5000</v>
      </c>
      <c r="D107" s="95">
        <f t="shared" ref="D107:F107" si="16">D108+D109+D110+D111</f>
        <v>0</v>
      </c>
      <c r="E107" s="95">
        <f t="shared" si="16"/>
        <v>0</v>
      </c>
      <c r="F107" s="98">
        <f t="shared" si="16"/>
        <v>0</v>
      </c>
    </row>
    <row r="108" spans="2:6" ht="15.75" thickBot="1" x14ac:dyDescent="0.3">
      <c r="B108" s="93" t="s">
        <v>1267</v>
      </c>
      <c r="C108" s="91">
        <v>5000</v>
      </c>
      <c r="D108" s="96">
        <v>0</v>
      </c>
      <c r="E108" s="96">
        <v>0</v>
      </c>
      <c r="F108" s="96">
        <v>0</v>
      </c>
    </row>
    <row r="109" spans="2:6" ht="15.75" thickBot="1" x14ac:dyDescent="0.3">
      <c r="B109" s="93" t="s">
        <v>1285</v>
      </c>
      <c r="C109" s="95"/>
      <c r="D109" s="91"/>
      <c r="E109" s="91"/>
      <c r="F109" s="92"/>
    </row>
    <row r="110" spans="2:6" ht="15.75" thickBot="1" x14ac:dyDescent="0.3">
      <c r="B110" s="93" t="s">
        <v>1286</v>
      </c>
      <c r="C110" s="95"/>
      <c r="D110" s="91"/>
      <c r="E110" s="91"/>
      <c r="F110" s="92"/>
    </row>
    <row r="111" spans="2:6" ht="15.75" thickBot="1" x14ac:dyDescent="0.3">
      <c r="B111" s="93" t="s">
        <v>1287</v>
      </c>
      <c r="C111" s="95"/>
      <c r="D111" s="91"/>
      <c r="E111" s="91"/>
      <c r="F111" s="92"/>
    </row>
    <row r="112" spans="2:6" ht="24.75" thickBot="1" x14ac:dyDescent="0.3">
      <c r="B112" s="106" t="s">
        <v>1294</v>
      </c>
      <c r="C112" s="95">
        <f>C102+C107</f>
        <v>5000</v>
      </c>
      <c r="D112" s="95">
        <f t="shared" ref="D112:F112" si="17">D102+D107</f>
        <v>0</v>
      </c>
      <c r="E112" s="95">
        <f t="shared" si="17"/>
        <v>0</v>
      </c>
      <c r="F112" s="98">
        <f t="shared" si="17"/>
        <v>0</v>
      </c>
    </row>
    <row r="113" spans="2:6" ht="15.75" thickBot="1" x14ac:dyDescent="0.3">
      <c r="B113" s="100" t="s">
        <v>1276</v>
      </c>
      <c r="C113" s="101">
        <f>IF(C112-C94=0,0,"Error")</f>
        <v>0</v>
      </c>
      <c r="D113" s="101">
        <f t="shared" ref="D113:F113" si="18">IF(D112-D94=0,0,"Error")</f>
        <v>0</v>
      </c>
      <c r="E113" s="101">
        <f t="shared" si="18"/>
        <v>0</v>
      </c>
      <c r="F113" s="101">
        <f t="shared" si="18"/>
        <v>0</v>
      </c>
    </row>
    <row r="114" spans="2:6" ht="15.75" thickBot="1" x14ac:dyDescent="0.3">
      <c r="B114" s="1831" t="s">
        <v>101</v>
      </c>
      <c r="C114" s="1643"/>
      <c r="D114" s="1643"/>
      <c r="E114" s="1643"/>
      <c r="F114" s="1832"/>
    </row>
    <row r="115" spans="2:6" ht="15.75" thickBot="1" x14ac:dyDescent="0.3">
      <c r="B115" s="1831" t="s">
        <v>1295</v>
      </c>
      <c r="C115" s="1643"/>
      <c r="D115" s="1643"/>
      <c r="E115" s="1643"/>
      <c r="F115" s="1832"/>
    </row>
    <row r="116" spans="2:6" ht="48" customHeight="1" thickBot="1" x14ac:dyDescent="0.3">
      <c r="B116" s="74" t="s">
        <v>1279</v>
      </c>
      <c r="C116" s="103"/>
      <c r="D116" s="104" t="s">
        <v>1280</v>
      </c>
      <c r="E116" s="1676" t="s">
        <v>1296</v>
      </c>
      <c r="F116" s="1845"/>
    </row>
    <row r="117" spans="2:6" ht="17.25" customHeight="1" thickBot="1" x14ac:dyDescent="0.3">
      <c r="B117" s="75" t="s">
        <v>1258</v>
      </c>
      <c r="C117" s="1636" t="s">
        <v>1297</v>
      </c>
      <c r="D117" s="1637"/>
      <c r="E117" s="1637"/>
      <c r="F117" s="1828"/>
    </row>
    <row r="118" spans="2:6" ht="15.75" thickBot="1" x14ac:dyDescent="0.3">
      <c r="B118" s="75" t="s">
        <v>54</v>
      </c>
      <c r="C118" s="1846" t="s">
        <v>1298</v>
      </c>
      <c r="D118" s="1847"/>
      <c r="E118" s="1847"/>
      <c r="F118" s="1848"/>
    </row>
    <row r="119" spans="2:6" ht="12.75" customHeight="1" x14ac:dyDescent="0.25">
      <c r="B119" s="1824"/>
      <c r="C119" s="76">
        <v>2023</v>
      </c>
      <c r="D119" s="76">
        <v>2024</v>
      </c>
      <c r="E119" s="77">
        <v>2025</v>
      </c>
      <c r="F119" s="77">
        <v>2026</v>
      </c>
    </row>
    <row r="120" spans="2:6" ht="9" customHeight="1" thickBot="1" x14ac:dyDescent="0.3">
      <c r="B120" s="1825"/>
      <c r="C120" s="78" t="s">
        <v>17</v>
      </c>
      <c r="D120" s="78" t="s">
        <v>18</v>
      </c>
      <c r="E120" s="78" t="s">
        <v>18</v>
      </c>
      <c r="F120" s="79" t="s">
        <v>18</v>
      </c>
    </row>
    <row r="121" spans="2:6" ht="15.75" thickBot="1" x14ac:dyDescent="0.3">
      <c r="B121" s="75" t="s">
        <v>56</v>
      </c>
      <c r="C121" s="81">
        <v>1</v>
      </c>
      <c r="D121" s="81">
        <v>0</v>
      </c>
      <c r="E121" s="81">
        <v>0</v>
      </c>
      <c r="F121" s="82">
        <v>0</v>
      </c>
    </row>
    <row r="122" spans="2:6" ht="15.75" thickBot="1" x14ac:dyDescent="0.3">
      <c r="B122" s="75" t="s">
        <v>1260</v>
      </c>
      <c r="C122" s="81">
        <f>C140</f>
        <v>67000</v>
      </c>
      <c r="D122" s="81">
        <f t="shared" ref="D122:E122" si="19">D140</f>
        <v>0</v>
      </c>
      <c r="E122" s="81">
        <f t="shared" si="19"/>
        <v>0</v>
      </c>
      <c r="F122" s="82">
        <f>F140</f>
        <v>0</v>
      </c>
    </row>
    <row r="123" spans="2:6" ht="23.25" thickBot="1" x14ac:dyDescent="0.3">
      <c r="B123" s="75" t="s">
        <v>1261</v>
      </c>
      <c r="C123" s="81">
        <f>C122/C121</f>
        <v>67000</v>
      </c>
      <c r="D123" s="81"/>
      <c r="E123" s="81"/>
      <c r="F123" s="82"/>
    </row>
    <row r="124" spans="2:6" ht="15.75" thickBot="1" x14ac:dyDescent="0.3">
      <c r="B124" s="75" t="s">
        <v>1262</v>
      </c>
      <c r="C124" s="83"/>
      <c r="D124" s="84"/>
      <c r="E124" s="84"/>
      <c r="F124" s="85"/>
    </row>
    <row r="125" spans="2:6" ht="23.25" thickBot="1" x14ac:dyDescent="0.3">
      <c r="B125" s="75" t="s">
        <v>1264</v>
      </c>
      <c r="C125" s="83"/>
      <c r="D125" s="84"/>
      <c r="E125" s="84"/>
      <c r="F125" s="85"/>
    </row>
    <row r="126" spans="2:6" ht="23.25" thickBot="1" x14ac:dyDescent="0.3">
      <c r="B126" s="75" t="s">
        <v>77</v>
      </c>
      <c r="C126" s="83"/>
      <c r="D126" s="84"/>
      <c r="E126" s="84"/>
      <c r="F126" s="85"/>
    </row>
    <row r="127" spans="2:6" ht="15.75" thickBot="1" x14ac:dyDescent="0.3">
      <c r="B127" s="1843" t="s">
        <v>1283</v>
      </c>
      <c r="C127" s="1655"/>
      <c r="D127" s="1655"/>
      <c r="E127" s="1655"/>
      <c r="F127" s="1844"/>
    </row>
    <row r="128" spans="2:6" ht="12.75" customHeight="1" x14ac:dyDescent="0.25">
      <c r="B128" s="1824"/>
      <c r="C128" s="76">
        <v>2023</v>
      </c>
      <c r="D128" s="76">
        <v>2024</v>
      </c>
      <c r="E128" s="77">
        <v>2025</v>
      </c>
      <c r="F128" s="77">
        <v>2026</v>
      </c>
    </row>
    <row r="129" spans="2:6" ht="9" customHeight="1" thickBot="1" x14ac:dyDescent="0.3">
      <c r="B129" s="1825"/>
      <c r="C129" s="78" t="s">
        <v>17</v>
      </c>
      <c r="D129" s="78" t="s">
        <v>18</v>
      </c>
      <c r="E129" s="78" t="s">
        <v>18</v>
      </c>
      <c r="F129" s="79" t="s">
        <v>18</v>
      </c>
    </row>
    <row r="130" spans="2:6" ht="24.75" hidden="1" thickBot="1" x14ac:dyDescent="0.3">
      <c r="B130" s="90" t="s">
        <v>1284</v>
      </c>
      <c r="C130" s="91">
        <f>C131+C132+C133+C134</f>
        <v>0</v>
      </c>
      <c r="D130" s="91">
        <f t="shared" ref="D130:F130" si="20">D131+D132+D133+D134</f>
        <v>0</v>
      </c>
      <c r="E130" s="91">
        <f t="shared" si="20"/>
        <v>0</v>
      </c>
      <c r="F130" s="92">
        <f t="shared" si="20"/>
        <v>0</v>
      </c>
    </row>
    <row r="131" spans="2:6" ht="15.75" hidden="1" thickBot="1" x14ac:dyDescent="0.3">
      <c r="B131" s="93" t="s">
        <v>1267</v>
      </c>
      <c r="C131" s="91"/>
      <c r="D131" s="91"/>
      <c r="E131" s="91"/>
      <c r="F131" s="92"/>
    </row>
    <row r="132" spans="2:6" ht="15.75" hidden="1" thickBot="1" x14ac:dyDescent="0.3">
      <c r="B132" s="93" t="s">
        <v>1285</v>
      </c>
      <c r="C132" s="91"/>
      <c r="D132" s="91"/>
      <c r="E132" s="91"/>
      <c r="F132" s="92"/>
    </row>
    <row r="133" spans="2:6" ht="15.75" hidden="1" thickBot="1" x14ac:dyDescent="0.3">
      <c r="B133" s="93" t="s">
        <v>1286</v>
      </c>
      <c r="C133" s="91"/>
      <c r="D133" s="91"/>
      <c r="E133" s="91"/>
      <c r="F133" s="92"/>
    </row>
    <row r="134" spans="2:6" ht="15.75" hidden="1" thickBot="1" x14ac:dyDescent="0.3">
      <c r="B134" s="93" t="s">
        <v>1287</v>
      </c>
      <c r="C134" s="91"/>
      <c r="D134" s="91"/>
      <c r="E134" s="91"/>
      <c r="F134" s="92"/>
    </row>
    <row r="135" spans="2:6" ht="24.75" thickBot="1" x14ac:dyDescent="0.3">
      <c r="B135" s="90" t="s">
        <v>1288</v>
      </c>
      <c r="C135" s="95">
        <f>C136+C137+C138+C139</f>
        <v>67000</v>
      </c>
      <c r="D135" s="95">
        <f t="shared" ref="D135:F135" si="21">D136+D137+D138+D139</f>
        <v>0</v>
      </c>
      <c r="E135" s="95">
        <f t="shared" si="21"/>
        <v>0</v>
      </c>
      <c r="F135" s="98">
        <f t="shared" si="21"/>
        <v>0</v>
      </c>
    </row>
    <row r="136" spans="2:6" ht="15.75" thickBot="1" x14ac:dyDescent="0.3">
      <c r="B136" s="93" t="s">
        <v>1267</v>
      </c>
      <c r="C136" s="91">
        <v>67000</v>
      </c>
      <c r="D136" s="91"/>
      <c r="E136" s="91">
        <v>0</v>
      </c>
      <c r="F136" s="92">
        <v>0</v>
      </c>
    </row>
    <row r="137" spans="2:6" ht="15.75" thickBot="1" x14ac:dyDescent="0.3">
      <c r="B137" s="93" t="s">
        <v>1285</v>
      </c>
      <c r="C137" s="95"/>
      <c r="D137" s="91"/>
      <c r="E137" s="91"/>
      <c r="F137" s="92"/>
    </row>
    <row r="138" spans="2:6" ht="15.75" thickBot="1" x14ac:dyDescent="0.3">
      <c r="B138" s="93" t="s">
        <v>1286</v>
      </c>
      <c r="C138" s="95"/>
      <c r="D138" s="91"/>
      <c r="E138" s="91"/>
      <c r="F138" s="92"/>
    </row>
    <row r="139" spans="2:6" ht="15.75" thickBot="1" x14ac:dyDescent="0.3">
      <c r="B139" s="93" t="s">
        <v>1287</v>
      </c>
      <c r="C139" s="95"/>
      <c r="D139" s="91"/>
      <c r="E139" s="91"/>
      <c r="F139" s="92"/>
    </row>
    <row r="140" spans="2:6" ht="24.75" thickBot="1" x14ac:dyDescent="0.3">
      <c r="B140" s="106" t="s">
        <v>1275</v>
      </c>
      <c r="C140" s="95">
        <f>C130+C135</f>
        <v>67000</v>
      </c>
      <c r="D140" s="95">
        <f t="shared" ref="D140:F140" si="22">D130+D135</f>
        <v>0</v>
      </c>
      <c r="E140" s="95">
        <f t="shared" si="22"/>
        <v>0</v>
      </c>
      <c r="F140" s="95">
        <f t="shared" si="22"/>
        <v>0</v>
      </c>
    </row>
    <row r="141" spans="2:6" ht="15.75" thickBot="1" x14ac:dyDescent="0.3">
      <c r="B141" s="100" t="s">
        <v>1276</v>
      </c>
      <c r="C141" s="101">
        <f>IF(C140-C122=0,0,"Error")</f>
        <v>0</v>
      </c>
      <c r="D141" s="101">
        <f t="shared" ref="D141:F141" si="23">IF(D140-D122=0,0,"Error")</f>
        <v>0</v>
      </c>
      <c r="E141" s="101">
        <f t="shared" si="23"/>
        <v>0</v>
      </c>
      <c r="F141" s="101">
        <f t="shared" si="23"/>
        <v>0</v>
      </c>
    </row>
    <row r="142" spans="2:6" ht="15.75" thickBot="1" x14ac:dyDescent="0.3">
      <c r="B142" s="108"/>
      <c r="C142" s="109"/>
      <c r="D142" s="109"/>
      <c r="E142" s="109"/>
      <c r="F142" s="110"/>
    </row>
    <row r="143" spans="2:6" ht="36.75" thickBot="1" x14ac:dyDescent="0.3">
      <c r="B143" s="67" t="s">
        <v>1299</v>
      </c>
      <c r="C143" s="111">
        <f>C29+C68+C94+C122</f>
        <v>288400</v>
      </c>
      <c r="D143" s="111">
        <f t="shared" ref="D143:F143" si="24">D29+D68+D94+D122</f>
        <v>217400</v>
      </c>
      <c r="E143" s="111">
        <f t="shared" si="24"/>
        <v>219000</v>
      </c>
      <c r="F143" s="111">
        <f t="shared" si="24"/>
        <v>222000</v>
      </c>
    </row>
    <row r="144" spans="2:6" ht="36.75" thickBot="1" x14ac:dyDescent="0.3">
      <c r="B144" s="67" t="s">
        <v>1300</v>
      </c>
      <c r="C144" s="111">
        <f>C58+C140+C112+C86</f>
        <v>288400</v>
      </c>
      <c r="D144" s="111">
        <f t="shared" ref="D144:F144" si="25">D58+D140+D112+D86</f>
        <v>217400</v>
      </c>
      <c r="E144" s="111">
        <f t="shared" si="25"/>
        <v>219000</v>
      </c>
      <c r="F144" s="111">
        <f t="shared" si="25"/>
        <v>222000</v>
      </c>
    </row>
    <row r="145" spans="2:6" ht="15.75" thickBot="1" x14ac:dyDescent="0.3">
      <c r="B145" s="90" t="s">
        <v>1266</v>
      </c>
      <c r="C145" s="112">
        <f>C146+C147</f>
        <v>168700</v>
      </c>
      <c r="D145" s="112">
        <f t="shared" ref="D145:F145" si="26">D146+D147</f>
        <v>168700</v>
      </c>
      <c r="E145" s="112">
        <f t="shared" si="26"/>
        <v>168700</v>
      </c>
      <c r="F145" s="113">
        <f t="shared" si="26"/>
        <v>168700</v>
      </c>
    </row>
    <row r="146" spans="2:6" ht="15.75" thickBot="1" x14ac:dyDescent="0.3">
      <c r="B146" s="93" t="s">
        <v>1267</v>
      </c>
      <c r="C146" s="95">
        <f>C38</f>
        <v>168700</v>
      </c>
      <c r="D146" s="95">
        <f t="shared" ref="D146:F147" si="27">D38</f>
        <v>168700</v>
      </c>
      <c r="E146" s="95">
        <f t="shared" si="27"/>
        <v>168700</v>
      </c>
      <c r="F146" s="95">
        <f t="shared" si="27"/>
        <v>168700</v>
      </c>
    </row>
    <row r="147" spans="2:6" ht="15.75" thickBot="1" x14ac:dyDescent="0.3">
      <c r="B147" s="93" t="s">
        <v>1301</v>
      </c>
      <c r="C147" s="95">
        <f>C39</f>
        <v>0</v>
      </c>
      <c r="D147" s="95">
        <f t="shared" si="27"/>
        <v>0</v>
      </c>
      <c r="E147" s="95">
        <f t="shared" si="27"/>
        <v>0</v>
      </c>
      <c r="F147" s="95">
        <f t="shared" si="27"/>
        <v>0</v>
      </c>
    </row>
    <row r="148" spans="2:6" ht="36.75" thickBot="1" x14ac:dyDescent="0.3">
      <c r="B148" s="90" t="s">
        <v>1269</v>
      </c>
      <c r="C148" s="112">
        <f>C149+C150</f>
        <v>21700</v>
      </c>
      <c r="D148" s="112">
        <f t="shared" ref="D148:F148" si="28">D149+D150</f>
        <v>21700</v>
      </c>
      <c r="E148" s="112">
        <f t="shared" si="28"/>
        <v>21700</v>
      </c>
      <c r="F148" s="113">
        <f t="shared" si="28"/>
        <v>21700</v>
      </c>
    </row>
    <row r="149" spans="2:6" ht="15.75" thickBot="1" x14ac:dyDescent="0.3">
      <c r="B149" s="93" t="s">
        <v>1267</v>
      </c>
      <c r="C149" s="91">
        <f>C41</f>
        <v>21700</v>
      </c>
      <c r="D149" s="91">
        <f t="shared" ref="D149:F150" si="29">D41</f>
        <v>21700</v>
      </c>
      <c r="E149" s="91">
        <f t="shared" si="29"/>
        <v>21700</v>
      </c>
      <c r="F149" s="91">
        <f t="shared" si="29"/>
        <v>21700</v>
      </c>
    </row>
    <row r="150" spans="2:6" ht="15.75" thickBot="1" x14ac:dyDescent="0.3">
      <c r="B150" s="93" t="s">
        <v>1301</v>
      </c>
      <c r="C150" s="95">
        <f>C42</f>
        <v>0</v>
      </c>
      <c r="D150" s="95">
        <f t="shared" si="29"/>
        <v>0</v>
      </c>
      <c r="E150" s="95">
        <f t="shared" si="29"/>
        <v>0</v>
      </c>
      <c r="F150" s="95">
        <f t="shared" si="29"/>
        <v>0</v>
      </c>
    </row>
    <row r="151" spans="2:6" ht="24.75" thickBot="1" x14ac:dyDescent="0.3">
      <c r="B151" s="90" t="s">
        <v>1270</v>
      </c>
      <c r="C151" s="112">
        <f>C152+C153</f>
        <v>23770</v>
      </c>
      <c r="D151" s="112">
        <f t="shared" ref="D151:F151" si="30">D152+D153</f>
        <v>23770</v>
      </c>
      <c r="E151" s="112">
        <f t="shared" si="30"/>
        <v>25370</v>
      </c>
      <c r="F151" s="113">
        <f t="shared" si="30"/>
        <v>28370</v>
      </c>
    </row>
    <row r="152" spans="2:6" ht="15.75" thickBot="1" x14ac:dyDescent="0.3">
      <c r="B152" s="93" t="s">
        <v>1267</v>
      </c>
      <c r="C152" s="95">
        <f>C44</f>
        <v>23770</v>
      </c>
      <c r="D152" s="95">
        <f t="shared" ref="D152:F153" si="31">D44</f>
        <v>23770</v>
      </c>
      <c r="E152" s="95">
        <f t="shared" si="31"/>
        <v>25370</v>
      </c>
      <c r="F152" s="95">
        <f t="shared" si="31"/>
        <v>28370</v>
      </c>
    </row>
    <row r="153" spans="2:6" ht="15.75" thickBot="1" x14ac:dyDescent="0.3">
      <c r="B153" s="93" t="s">
        <v>1301</v>
      </c>
      <c r="C153" s="95">
        <f>C45</f>
        <v>0</v>
      </c>
      <c r="D153" s="95">
        <f t="shared" si="31"/>
        <v>0</v>
      </c>
      <c r="E153" s="95">
        <f t="shared" si="31"/>
        <v>0</v>
      </c>
      <c r="F153" s="95">
        <f t="shared" si="31"/>
        <v>0</v>
      </c>
    </row>
    <row r="154" spans="2:6" ht="15.75" thickBot="1" x14ac:dyDescent="0.3">
      <c r="B154" s="90" t="s">
        <v>1271</v>
      </c>
      <c r="C154" s="112">
        <f>C155+C156</f>
        <v>0</v>
      </c>
      <c r="D154" s="112">
        <f t="shared" ref="D154:F154" si="32">D155+D156</f>
        <v>0</v>
      </c>
      <c r="E154" s="112">
        <f t="shared" si="32"/>
        <v>0</v>
      </c>
      <c r="F154" s="113">
        <f t="shared" si="32"/>
        <v>0</v>
      </c>
    </row>
    <row r="155" spans="2:6" ht="15.75" thickBot="1" x14ac:dyDescent="0.3">
      <c r="B155" s="93" t="s">
        <v>1267</v>
      </c>
      <c r="C155" s="91">
        <f>C47</f>
        <v>0</v>
      </c>
      <c r="D155" s="91">
        <f t="shared" ref="D155:F156" si="33">D47</f>
        <v>0</v>
      </c>
      <c r="E155" s="91">
        <f t="shared" si="33"/>
        <v>0</v>
      </c>
      <c r="F155" s="91">
        <f t="shared" si="33"/>
        <v>0</v>
      </c>
    </row>
    <row r="156" spans="2:6" ht="15.75" thickBot="1" x14ac:dyDescent="0.3">
      <c r="B156" s="93" t="s">
        <v>1301</v>
      </c>
      <c r="C156" s="95">
        <f>C48</f>
        <v>0</v>
      </c>
      <c r="D156" s="95">
        <f t="shared" si="33"/>
        <v>0</v>
      </c>
      <c r="E156" s="95">
        <f t="shared" si="33"/>
        <v>0</v>
      </c>
      <c r="F156" s="95">
        <f t="shared" si="33"/>
        <v>0</v>
      </c>
    </row>
    <row r="157" spans="2:6" ht="24.75" thickBot="1" x14ac:dyDescent="0.3">
      <c r="B157" s="90" t="s">
        <v>1272</v>
      </c>
      <c r="C157" s="112">
        <f>C158+C159</f>
        <v>0</v>
      </c>
      <c r="D157" s="112">
        <f t="shared" ref="D157:F157" si="34">D158+D159</f>
        <v>0</v>
      </c>
      <c r="E157" s="112">
        <f t="shared" si="34"/>
        <v>0</v>
      </c>
      <c r="F157" s="113">
        <f t="shared" si="34"/>
        <v>0</v>
      </c>
    </row>
    <row r="158" spans="2:6" ht="15.75" thickBot="1" x14ac:dyDescent="0.3">
      <c r="B158" s="93" t="s">
        <v>1267</v>
      </c>
      <c r="C158" s="91">
        <f>C50</f>
        <v>0</v>
      </c>
      <c r="D158" s="91">
        <f t="shared" ref="D158:F159" si="35">D50</f>
        <v>0</v>
      </c>
      <c r="E158" s="91">
        <f t="shared" si="35"/>
        <v>0</v>
      </c>
      <c r="F158" s="91">
        <f t="shared" si="35"/>
        <v>0</v>
      </c>
    </row>
    <row r="159" spans="2:6" ht="15.75" thickBot="1" x14ac:dyDescent="0.3">
      <c r="B159" s="93" t="s">
        <v>1301</v>
      </c>
      <c r="C159" s="95">
        <f>C51</f>
        <v>0</v>
      </c>
      <c r="D159" s="95">
        <f t="shared" si="35"/>
        <v>0</v>
      </c>
      <c r="E159" s="95">
        <f t="shared" si="35"/>
        <v>0</v>
      </c>
      <c r="F159" s="95">
        <f t="shared" si="35"/>
        <v>0</v>
      </c>
    </row>
    <row r="160" spans="2:6" ht="24.75" thickBot="1" x14ac:dyDescent="0.3">
      <c r="B160" s="90" t="s">
        <v>1273</v>
      </c>
      <c r="C160" s="112">
        <f>C161+C162</f>
        <v>0</v>
      </c>
      <c r="D160" s="112">
        <f>D161+D162</f>
        <v>0</v>
      </c>
      <c r="E160" s="112">
        <f t="shared" ref="E160:F160" si="36">E161+E162</f>
        <v>0</v>
      </c>
      <c r="F160" s="113">
        <f t="shared" si="36"/>
        <v>0</v>
      </c>
    </row>
    <row r="161" spans="2:6" ht="15.75" thickBot="1" x14ac:dyDescent="0.3">
      <c r="B161" s="93" t="s">
        <v>1267</v>
      </c>
      <c r="C161" s="91">
        <f>C53</f>
        <v>0</v>
      </c>
      <c r="D161" s="91">
        <f t="shared" ref="D161:F162" si="37">D53</f>
        <v>0</v>
      </c>
      <c r="E161" s="91">
        <f t="shared" si="37"/>
        <v>0</v>
      </c>
      <c r="F161" s="91">
        <f t="shared" si="37"/>
        <v>0</v>
      </c>
    </row>
    <row r="162" spans="2:6" ht="15.75" thickBot="1" x14ac:dyDescent="0.3">
      <c r="B162" s="93" t="s">
        <v>1301</v>
      </c>
      <c r="C162" s="95">
        <f>C54</f>
        <v>0</v>
      </c>
      <c r="D162" s="95">
        <f t="shared" si="37"/>
        <v>0</v>
      </c>
      <c r="E162" s="95">
        <f t="shared" si="37"/>
        <v>0</v>
      </c>
      <c r="F162" s="95">
        <f t="shared" si="37"/>
        <v>0</v>
      </c>
    </row>
    <row r="163" spans="2:6" ht="24.75" thickBot="1" x14ac:dyDescent="0.3">
      <c r="B163" s="90" t="s">
        <v>1274</v>
      </c>
      <c r="C163" s="112">
        <f>C164+C165</f>
        <v>1230</v>
      </c>
      <c r="D163" s="112">
        <f t="shared" ref="D163:F163" si="38">D164+D165</f>
        <v>1230</v>
      </c>
      <c r="E163" s="112">
        <f t="shared" si="38"/>
        <v>1230</v>
      </c>
      <c r="F163" s="112">
        <f t="shared" si="38"/>
        <v>1230</v>
      </c>
    </row>
    <row r="164" spans="2:6" ht="15.75" thickBot="1" x14ac:dyDescent="0.3">
      <c r="B164" s="93" t="s">
        <v>1267</v>
      </c>
      <c r="C164" s="91">
        <f>C56</f>
        <v>1230</v>
      </c>
      <c r="D164" s="91">
        <f t="shared" ref="D164:F165" si="39">D56</f>
        <v>1230</v>
      </c>
      <c r="E164" s="91">
        <f t="shared" si="39"/>
        <v>1230</v>
      </c>
      <c r="F164" s="91">
        <f t="shared" si="39"/>
        <v>1230</v>
      </c>
    </row>
    <row r="165" spans="2:6" ht="15.75" thickBot="1" x14ac:dyDescent="0.3">
      <c r="B165" s="93" t="s">
        <v>1301</v>
      </c>
      <c r="C165" s="95">
        <f>C57</f>
        <v>0</v>
      </c>
      <c r="D165" s="95">
        <f t="shared" si="39"/>
        <v>0</v>
      </c>
      <c r="E165" s="95">
        <f t="shared" si="39"/>
        <v>0</v>
      </c>
      <c r="F165" s="95">
        <f t="shared" si="39"/>
        <v>0</v>
      </c>
    </row>
    <row r="166" spans="2:6" ht="24.75" hidden="1" thickBot="1" x14ac:dyDescent="0.3">
      <c r="B166" s="90" t="s">
        <v>1302</v>
      </c>
      <c r="C166" s="112">
        <f>C167+C168+C169+C170</f>
        <v>0</v>
      </c>
      <c r="D166" s="112">
        <f t="shared" ref="D166:F166" si="40">D167+D168+D169+D170</f>
        <v>0</v>
      </c>
      <c r="E166" s="112">
        <f t="shared" si="40"/>
        <v>0</v>
      </c>
      <c r="F166" s="113">
        <f t="shared" si="40"/>
        <v>0</v>
      </c>
    </row>
    <row r="167" spans="2:6" ht="15.75" hidden="1" thickBot="1" x14ac:dyDescent="0.3">
      <c r="B167" s="93" t="s">
        <v>1267</v>
      </c>
      <c r="C167" s="91">
        <f>C77+C103+C131</f>
        <v>0</v>
      </c>
      <c r="D167" s="91">
        <f t="shared" ref="D167:F170" si="41">D77+D103+D131</f>
        <v>0</v>
      </c>
      <c r="E167" s="91">
        <f t="shared" si="41"/>
        <v>0</v>
      </c>
      <c r="F167" s="91">
        <f t="shared" si="41"/>
        <v>0</v>
      </c>
    </row>
    <row r="168" spans="2:6" ht="15.75" hidden="1" thickBot="1" x14ac:dyDescent="0.3">
      <c r="B168" s="93" t="s">
        <v>1303</v>
      </c>
      <c r="C168" s="91">
        <f>C78+C104+C132</f>
        <v>0</v>
      </c>
      <c r="D168" s="91">
        <f t="shared" si="41"/>
        <v>0</v>
      </c>
      <c r="E168" s="91">
        <f t="shared" si="41"/>
        <v>0</v>
      </c>
      <c r="F168" s="91">
        <f t="shared" si="41"/>
        <v>0</v>
      </c>
    </row>
    <row r="169" spans="2:6" ht="15.75" hidden="1" thickBot="1" x14ac:dyDescent="0.3">
      <c r="B169" s="93" t="s">
        <v>1286</v>
      </c>
      <c r="C169" s="91">
        <f>C79+C105+C133</f>
        <v>0</v>
      </c>
      <c r="D169" s="91">
        <f t="shared" si="41"/>
        <v>0</v>
      </c>
      <c r="E169" s="91">
        <f t="shared" si="41"/>
        <v>0</v>
      </c>
      <c r="F169" s="91">
        <f t="shared" si="41"/>
        <v>0</v>
      </c>
    </row>
    <row r="170" spans="2:6" ht="15.75" hidden="1" thickBot="1" x14ac:dyDescent="0.3">
      <c r="B170" s="93" t="s">
        <v>1287</v>
      </c>
      <c r="C170" s="91">
        <f>C80+C106+C134</f>
        <v>0</v>
      </c>
      <c r="D170" s="91">
        <f t="shared" si="41"/>
        <v>0</v>
      </c>
      <c r="E170" s="91">
        <f t="shared" si="41"/>
        <v>0</v>
      </c>
      <c r="F170" s="91">
        <f t="shared" si="41"/>
        <v>0</v>
      </c>
    </row>
    <row r="171" spans="2:6" ht="24.75" thickBot="1" x14ac:dyDescent="0.3">
      <c r="B171" s="90" t="s">
        <v>1304</v>
      </c>
      <c r="C171" s="112">
        <f>C172+C173+C174+C175</f>
        <v>73000</v>
      </c>
      <c r="D171" s="112">
        <f t="shared" ref="D171:F171" si="42">D172+D173+D174+D175</f>
        <v>2000</v>
      </c>
      <c r="E171" s="112">
        <f t="shared" si="42"/>
        <v>2000</v>
      </c>
      <c r="F171" s="112">
        <f t="shared" si="42"/>
        <v>2000</v>
      </c>
    </row>
    <row r="172" spans="2:6" ht="15.75" thickBot="1" x14ac:dyDescent="0.3">
      <c r="B172" s="93" t="s">
        <v>1267</v>
      </c>
      <c r="C172" s="91">
        <f>C82+C108+C136</f>
        <v>73000</v>
      </c>
      <c r="D172" s="91">
        <f t="shared" ref="D172:F175" si="43">D82+D108+D136</f>
        <v>2000</v>
      </c>
      <c r="E172" s="91">
        <f t="shared" si="43"/>
        <v>2000</v>
      </c>
      <c r="F172" s="91">
        <f t="shared" si="43"/>
        <v>2000</v>
      </c>
    </row>
    <row r="173" spans="2:6" ht="15.75" thickBot="1" x14ac:dyDescent="0.3">
      <c r="B173" s="93" t="s">
        <v>1303</v>
      </c>
      <c r="C173" s="91">
        <f>C83+C109+C137</f>
        <v>0</v>
      </c>
      <c r="D173" s="91">
        <f t="shared" si="43"/>
        <v>0</v>
      </c>
      <c r="E173" s="91">
        <f t="shared" si="43"/>
        <v>0</v>
      </c>
      <c r="F173" s="91">
        <f t="shared" si="43"/>
        <v>0</v>
      </c>
    </row>
    <row r="174" spans="2:6" ht="15.75" thickBot="1" x14ac:dyDescent="0.3">
      <c r="B174" s="93" t="s">
        <v>1286</v>
      </c>
      <c r="C174" s="91">
        <f>C84+C110+C138</f>
        <v>0</v>
      </c>
      <c r="D174" s="91">
        <f t="shared" si="43"/>
        <v>0</v>
      </c>
      <c r="E174" s="91">
        <f t="shared" si="43"/>
        <v>0</v>
      </c>
      <c r="F174" s="91">
        <f t="shared" si="43"/>
        <v>0</v>
      </c>
    </row>
    <row r="175" spans="2:6" ht="15.75" thickBot="1" x14ac:dyDescent="0.3">
      <c r="B175" s="93" t="s">
        <v>1287</v>
      </c>
      <c r="C175" s="91">
        <f>C85+C111+C139</f>
        <v>0</v>
      </c>
      <c r="D175" s="91">
        <f t="shared" si="43"/>
        <v>0</v>
      </c>
      <c r="E175" s="91">
        <f t="shared" si="43"/>
        <v>0</v>
      </c>
      <c r="F175" s="91">
        <f t="shared" si="43"/>
        <v>0</v>
      </c>
    </row>
    <row r="176" spans="2:6" ht="15.75" thickBot="1" x14ac:dyDescent="0.3">
      <c r="B176" s="114" t="s">
        <v>1276</v>
      </c>
      <c r="C176" s="115">
        <f>IF(C144-C143=0,0,"Error")</f>
        <v>0</v>
      </c>
      <c r="D176" s="115">
        <f t="shared" ref="D176:F176" si="44">IF(D144-D143=0,0,"Error")</f>
        <v>0</v>
      </c>
      <c r="E176" s="115">
        <f t="shared" si="44"/>
        <v>0</v>
      </c>
      <c r="F176" s="115">
        <f t="shared" si="44"/>
        <v>0</v>
      </c>
    </row>
    <row r="177" spans="2:6" x14ac:dyDescent="0.25">
      <c r="B177" s="116"/>
      <c r="C177" s="117"/>
      <c r="D177" s="117"/>
      <c r="E177" s="117"/>
      <c r="F177" s="117"/>
    </row>
  </sheetData>
  <mergeCells count="42">
    <mergeCell ref="B128:B129"/>
    <mergeCell ref="C90:F90"/>
    <mergeCell ref="B91:B92"/>
    <mergeCell ref="B99:F99"/>
    <mergeCell ref="B100:B101"/>
    <mergeCell ref="B114:F114"/>
    <mergeCell ref="B115:F115"/>
    <mergeCell ref="E116:F116"/>
    <mergeCell ref="C117:F117"/>
    <mergeCell ref="C118:F118"/>
    <mergeCell ref="B119:B120"/>
    <mergeCell ref="B127:F127"/>
    <mergeCell ref="C89:F89"/>
    <mergeCell ref="B34:F34"/>
    <mergeCell ref="B35:B36"/>
    <mergeCell ref="B60:F60"/>
    <mergeCell ref="B61:F61"/>
    <mergeCell ref="E62:F62"/>
    <mergeCell ref="C63:F63"/>
    <mergeCell ref="C64:F64"/>
    <mergeCell ref="B65:B66"/>
    <mergeCell ref="B73:F73"/>
    <mergeCell ref="B74:B75"/>
    <mergeCell ref="E88:F88"/>
    <mergeCell ref="B26:B27"/>
    <mergeCell ref="C10:F10"/>
    <mergeCell ref="B11:B12"/>
    <mergeCell ref="C14:F14"/>
    <mergeCell ref="B15:F15"/>
    <mergeCell ref="C18:F18"/>
    <mergeCell ref="B19:F19"/>
    <mergeCell ref="B21:F21"/>
    <mergeCell ref="B22:F22"/>
    <mergeCell ref="C23:F23"/>
    <mergeCell ref="C24:F24"/>
    <mergeCell ref="C25:F25"/>
    <mergeCell ref="B9:F9"/>
    <mergeCell ref="B2:F2"/>
    <mergeCell ref="B3:F3"/>
    <mergeCell ref="C6:F6"/>
    <mergeCell ref="C7:F7"/>
    <mergeCell ref="B8:F8"/>
  </mergeCells>
  <pageMargins left="0.25" right="0.25" top="0.75" bottom="0.75" header="0.3" footer="0.3"/>
  <pageSetup fitToHeight="0" orientation="portrait" r:id="rId1"/>
  <rowBreaks count="1" manualBreakCount="1">
    <brk id="116" max="5"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K180"/>
  <sheetViews>
    <sheetView view="pageBreakPreview" topLeftCell="B110" zoomScale="60" zoomScaleNormal="100" workbookViewId="0">
      <selection activeCell="J181" sqref="J181"/>
    </sheetView>
  </sheetViews>
  <sheetFormatPr defaultRowHeight="15" x14ac:dyDescent="0.25"/>
  <cols>
    <col min="1" max="1" width="13.28515625" hidden="1" customWidth="1"/>
    <col min="2" max="2" width="9.7109375" customWidth="1"/>
    <col min="3" max="3" width="28.28515625" customWidth="1"/>
    <col min="4" max="6" width="15.85546875" customWidth="1"/>
    <col min="7" max="7" width="16.140625" customWidth="1"/>
    <col min="8" max="8" width="6.7109375" customWidth="1"/>
    <col min="9" max="9" width="18.28515625" customWidth="1"/>
    <col min="10" max="10" width="10.7109375" customWidth="1"/>
    <col min="11" max="11" width="17.42578125" customWidth="1"/>
  </cols>
  <sheetData>
    <row r="1" spans="1:11" ht="20.100000000000001" customHeight="1" x14ac:dyDescent="0.25">
      <c r="A1" s="1"/>
      <c r="B1" s="1"/>
      <c r="C1" s="1849" t="s">
        <v>0</v>
      </c>
      <c r="D1" s="1850"/>
      <c r="E1" s="1850"/>
      <c r="F1" s="1850"/>
      <c r="G1" s="1850"/>
      <c r="H1" s="1"/>
      <c r="I1" s="1"/>
      <c r="J1" s="1"/>
      <c r="K1" s="1"/>
    </row>
    <row r="2" spans="1:11" ht="24.95" customHeight="1" x14ac:dyDescent="0.25">
      <c r="A2" s="1"/>
      <c r="B2" s="1"/>
      <c r="C2" s="1851" t="s">
        <v>1</v>
      </c>
      <c r="D2" s="1852"/>
      <c r="E2" s="1852"/>
      <c r="F2" s="1852"/>
      <c r="G2" s="1852"/>
      <c r="H2" s="1"/>
      <c r="I2" s="1"/>
      <c r="J2" s="1"/>
      <c r="K2" s="1"/>
    </row>
    <row r="3" spans="1:11" ht="14.1" customHeight="1" x14ac:dyDescent="0.25">
      <c r="A3" s="1"/>
      <c r="B3" s="1"/>
      <c r="C3" s="2" t="s">
        <v>2</v>
      </c>
      <c r="D3" s="1853" t="s">
        <v>3</v>
      </c>
      <c r="E3" s="1854"/>
      <c r="F3" s="1854"/>
      <c r="G3" s="1854"/>
      <c r="H3" s="1"/>
      <c r="I3" s="1"/>
      <c r="J3" s="1"/>
      <c r="K3" s="1"/>
    </row>
    <row r="4" spans="1:11" ht="14.1" customHeight="1" x14ac:dyDescent="0.25">
      <c r="A4" s="1"/>
      <c r="B4" s="1"/>
      <c r="C4" s="2" t="s">
        <v>4</v>
      </c>
      <c r="D4" s="1853" t="s">
        <v>5</v>
      </c>
      <c r="E4" s="1854"/>
      <c r="F4" s="1854"/>
      <c r="G4" s="1854"/>
      <c r="H4" s="1"/>
      <c r="I4" s="1"/>
      <c r="J4" s="1"/>
      <c r="K4" s="1"/>
    </row>
    <row r="5" spans="1:11" ht="14.1" customHeight="1" x14ac:dyDescent="0.25">
      <c r="A5" s="1"/>
      <c r="B5" s="1"/>
      <c r="C5" s="2" t="s">
        <v>6</v>
      </c>
      <c r="D5" s="1853" t="s">
        <v>7</v>
      </c>
      <c r="E5" s="1854"/>
      <c r="F5" s="1854"/>
      <c r="G5" s="1854"/>
      <c r="H5" s="1"/>
      <c r="I5" s="1"/>
      <c r="J5" s="1"/>
      <c r="K5" s="1"/>
    </row>
    <row r="6" spans="1:11" ht="14.1" customHeight="1" x14ac:dyDescent="0.25">
      <c r="A6" s="1"/>
      <c r="B6" s="1"/>
      <c r="C6" s="2" t="s">
        <v>8</v>
      </c>
      <c r="D6" s="1853" t="s">
        <v>9</v>
      </c>
      <c r="E6" s="1854"/>
      <c r="F6" s="1854"/>
      <c r="G6" s="1854"/>
      <c r="H6" s="1"/>
      <c r="I6" s="1"/>
      <c r="J6" s="1"/>
      <c r="K6" s="1"/>
    </row>
    <row r="7" spans="1:11" ht="14.1" customHeight="1" x14ac:dyDescent="0.25">
      <c r="A7" s="1"/>
      <c r="B7" s="1"/>
      <c r="C7" s="2" t="s">
        <v>10</v>
      </c>
      <c r="D7" s="1855" t="s">
        <v>11</v>
      </c>
      <c r="E7" s="1856"/>
      <c r="F7" s="1856"/>
      <c r="G7" s="1856"/>
      <c r="H7" s="1"/>
      <c r="I7" s="1"/>
      <c r="J7" s="1"/>
      <c r="K7" s="1"/>
    </row>
    <row r="8" spans="1:11" ht="14.1" customHeight="1" x14ac:dyDescent="0.25">
      <c r="A8" s="1"/>
      <c r="B8" s="1"/>
      <c r="C8" s="1857" t="s">
        <v>12</v>
      </c>
      <c r="D8" s="1858"/>
      <c r="E8" s="1858"/>
      <c r="F8" s="1858"/>
      <c r="G8" s="1858"/>
      <c r="H8" s="1"/>
      <c r="I8" s="1"/>
      <c r="J8" s="1"/>
      <c r="K8" s="1"/>
    </row>
    <row r="9" spans="1:11" ht="51.95" customHeight="1" x14ac:dyDescent="0.25">
      <c r="A9" s="1"/>
      <c r="B9" s="1"/>
      <c r="C9" s="1859" t="s">
        <v>13</v>
      </c>
      <c r="D9" s="1860"/>
      <c r="E9" s="1860"/>
      <c r="F9" s="1860"/>
      <c r="G9" s="1860"/>
      <c r="H9" s="1"/>
      <c r="I9" s="1"/>
      <c r="J9" s="1"/>
      <c r="K9" s="1"/>
    </row>
    <row r="10" spans="1:11" ht="57.95" customHeight="1" x14ac:dyDescent="0.25">
      <c r="A10" s="1"/>
      <c r="B10" s="1"/>
      <c r="C10" s="3" t="s">
        <v>14</v>
      </c>
      <c r="D10" s="1861" t="s">
        <v>15</v>
      </c>
      <c r="E10" s="1862"/>
      <c r="F10" s="1862"/>
      <c r="G10" s="1862"/>
      <c r="H10" s="1"/>
      <c r="I10" s="1"/>
      <c r="J10" s="1"/>
      <c r="K10" s="1"/>
    </row>
    <row r="11" spans="1:11" ht="27.95" customHeight="1" x14ac:dyDescent="0.25">
      <c r="A11" s="1"/>
      <c r="B11" s="1"/>
      <c r="C11" s="4" t="s">
        <v>16</v>
      </c>
      <c r="D11" s="5">
        <v>2023</v>
      </c>
      <c r="E11" s="5">
        <v>2024</v>
      </c>
      <c r="F11" s="5">
        <v>2025</v>
      </c>
      <c r="G11" s="5">
        <v>2026</v>
      </c>
      <c r="H11" s="1"/>
      <c r="I11" s="1"/>
      <c r="J11" s="1"/>
      <c r="K11" s="1"/>
    </row>
    <row r="12" spans="1:11" ht="14.1" customHeight="1" x14ac:dyDescent="0.25">
      <c r="A12" s="1"/>
      <c r="B12" s="1"/>
      <c r="C12" s="6"/>
      <c r="D12" s="7" t="s">
        <v>17</v>
      </c>
      <c r="E12" s="7" t="s">
        <v>18</v>
      </c>
      <c r="F12" s="7" t="s">
        <v>18</v>
      </c>
      <c r="G12" s="7" t="s">
        <v>18</v>
      </c>
      <c r="H12" s="1"/>
      <c r="I12" s="1"/>
      <c r="J12" s="1"/>
      <c r="K12" s="1"/>
    </row>
    <row r="13" spans="1:11" ht="41.1" customHeight="1" x14ac:dyDescent="0.25">
      <c r="A13" s="1"/>
      <c r="B13" s="1"/>
      <c r="C13" s="4" t="s">
        <v>19</v>
      </c>
      <c r="D13" s="8" t="s">
        <v>20</v>
      </c>
      <c r="E13" s="8" t="s">
        <v>21</v>
      </c>
      <c r="F13" s="8" t="s">
        <v>22</v>
      </c>
      <c r="G13" s="8" t="s">
        <v>23</v>
      </c>
      <c r="H13" s="1"/>
      <c r="I13" s="1"/>
      <c r="J13" s="1"/>
      <c r="K13" s="1"/>
    </row>
    <row r="14" spans="1:11" ht="149.1" customHeight="1" x14ac:dyDescent="0.25">
      <c r="A14" s="1"/>
      <c r="B14" s="1"/>
      <c r="C14" s="3" t="s">
        <v>24</v>
      </c>
      <c r="D14" s="1861" t="s">
        <v>25</v>
      </c>
      <c r="E14" s="1862"/>
      <c r="F14" s="1862"/>
      <c r="G14" s="1862"/>
      <c r="H14" s="1"/>
      <c r="I14" s="1"/>
      <c r="J14" s="1"/>
      <c r="K14" s="1"/>
    </row>
    <row r="15" spans="1:11" ht="27.95" customHeight="1" x14ac:dyDescent="0.25">
      <c r="A15" s="1"/>
      <c r="B15" s="1"/>
      <c r="C15" s="4" t="s">
        <v>26</v>
      </c>
      <c r="D15" s="5">
        <v>2023</v>
      </c>
      <c r="E15" s="5">
        <v>2024</v>
      </c>
      <c r="F15" s="5">
        <v>2025</v>
      </c>
      <c r="G15" s="5">
        <v>2026</v>
      </c>
      <c r="H15" s="1"/>
      <c r="I15" s="1"/>
      <c r="J15" s="1"/>
      <c r="K15" s="1"/>
    </row>
    <row r="16" spans="1:11" ht="14.1" customHeight="1" x14ac:dyDescent="0.25">
      <c r="A16" s="1"/>
      <c r="B16" s="1"/>
      <c r="C16" s="6"/>
      <c r="D16" s="7" t="s">
        <v>17</v>
      </c>
      <c r="E16" s="7" t="s">
        <v>18</v>
      </c>
      <c r="F16" s="7" t="s">
        <v>18</v>
      </c>
      <c r="G16" s="7" t="s">
        <v>18</v>
      </c>
      <c r="H16" s="1"/>
      <c r="I16" s="1"/>
      <c r="J16" s="1"/>
      <c r="K16" s="1"/>
    </row>
    <row r="17" spans="1:11" ht="41.1" customHeight="1" x14ac:dyDescent="0.25">
      <c r="A17" s="1"/>
      <c r="B17" s="1"/>
      <c r="C17" s="4" t="s">
        <v>27</v>
      </c>
      <c r="D17" s="8" t="s">
        <v>28</v>
      </c>
      <c r="E17" s="8" t="s">
        <v>29</v>
      </c>
      <c r="F17" s="8" t="s">
        <v>30</v>
      </c>
      <c r="G17" s="8" t="s">
        <v>31</v>
      </c>
      <c r="H17" s="1"/>
      <c r="I17" s="1"/>
      <c r="J17" s="1"/>
      <c r="K17" s="1"/>
    </row>
    <row r="18" spans="1:11" ht="20.100000000000001" customHeight="1" x14ac:dyDescent="0.25">
      <c r="A18" s="1"/>
      <c r="B18" s="1"/>
      <c r="C18" s="4" t="s">
        <v>32</v>
      </c>
      <c r="D18" s="8" t="s">
        <v>33</v>
      </c>
      <c r="E18" s="8" t="s">
        <v>34</v>
      </c>
      <c r="F18" s="8" t="s">
        <v>35</v>
      </c>
      <c r="G18" s="8" t="s">
        <v>36</v>
      </c>
      <c r="H18" s="1"/>
      <c r="I18" s="1"/>
      <c r="J18" s="1"/>
      <c r="K18" s="1"/>
    </row>
    <row r="19" spans="1:11" ht="20.100000000000001" customHeight="1" x14ac:dyDescent="0.25">
      <c r="A19" s="1"/>
      <c r="B19" s="1"/>
      <c r="C19" s="4" t="s">
        <v>37</v>
      </c>
      <c r="D19" s="8" t="s">
        <v>38</v>
      </c>
      <c r="E19" s="8" t="s">
        <v>39</v>
      </c>
      <c r="F19" s="8" t="s">
        <v>40</v>
      </c>
      <c r="G19" s="8" t="s">
        <v>41</v>
      </c>
      <c r="H19" s="1"/>
      <c r="I19" s="1"/>
      <c r="J19" s="1"/>
      <c r="K19" s="1"/>
    </row>
    <row r="20" spans="1:11" ht="41.1" customHeight="1" x14ac:dyDescent="0.25">
      <c r="A20" s="1"/>
      <c r="B20" s="1"/>
      <c r="C20" s="4" t="s">
        <v>42</v>
      </c>
      <c r="D20" s="8" t="s">
        <v>43</v>
      </c>
      <c r="E20" s="8" t="s">
        <v>44</v>
      </c>
      <c r="F20" s="8" t="s">
        <v>45</v>
      </c>
      <c r="G20" s="8" t="s">
        <v>46</v>
      </c>
      <c r="H20" s="1"/>
      <c r="I20" s="1"/>
      <c r="J20" s="1"/>
      <c r="K20" s="1"/>
    </row>
    <row r="21" spans="1:11" ht="14.1" customHeight="1" x14ac:dyDescent="0.25">
      <c r="A21" s="1"/>
      <c r="B21" s="1"/>
      <c r="C21" s="1863" t="s">
        <v>47</v>
      </c>
      <c r="D21" s="1864"/>
      <c r="E21" s="1864"/>
      <c r="F21" s="1864"/>
      <c r="G21" s="1864"/>
      <c r="H21" s="1"/>
      <c r="I21" s="1"/>
      <c r="J21" s="1"/>
      <c r="K21" s="1"/>
    </row>
    <row r="22" spans="1:11" ht="14.1" customHeight="1" x14ac:dyDescent="0.25">
      <c r="A22" s="1"/>
      <c r="B22" s="1"/>
      <c r="C22" s="9" t="s">
        <v>48</v>
      </c>
      <c r="D22" s="1863" t="s">
        <v>49</v>
      </c>
      <c r="E22" s="1864"/>
      <c r="F22" s="1864"/>
      <c r="G22" s="1864"/>
      <c r="H22" s="1"/>
      <c r="I22" s="1"/>
      <c r="J22" s="1"/>
      <c r="K22" s="1"/>
    </row>
    <row r="23" spans="1:11" ht="18" customHeight="1" x14ac:dyDescent="0.25">
      <c r="A23" s="1"/>
      <c r="B23" s="1"/>
      <c r="C23" s="10" t="s">
        <v>50</v>
      </c>
      <c r="D23" s="1865" t="s">
        <v>51</v>
      </c>
      <c r="E23" s="1866"/>
      <c r="F23" s="1866"/>
      <c r="G23" s="1866"/>
      <c r="H23" s="1"/>
      <c r="I23" s="1"/>
      <c r="J23" s="1"/>
      <c r="K23" s="1"/>
    </row>
    <row r="24" spans="1:11" ht="18" customHeight="1" x14ac:dyDescent="0.25">
      <c r="A24" s="1"/>
      <c r="B24" s="1"/>
      <c r="C24" s="11" t="s">
        <v>52</v>
      </c>
      <c r="D24" s="1867" t="s">
        <v>53</v>
      </c>
      <c r="E24" s="1868"/>
      <c r="F24" s="1868"/>
      <c r="G24" s="1868"/>
      <c r="H24" s="1"/>
      <c r="I24" s="1"/>
      <c r="J24" s="1"/>
      <c r="K24" s="1"/>
    </row>
    <row r="25" spans="1:11" ht="18" customHeight="1" x14ac:dyDescent="0.25">
      <c r="A25" s="1"/>
      <c r="B25" s="1"/>
      <c r="C25" s="11" t="s">
        <v>54</v>
      </c>
      <c r="D25" s="1867" t="s">
        <v>55</v>
      </c>
      <c r="E25" s="1868"/>
      <c r="F25" s="1868"/>
      <c r="G25" s="1868"/>
      <c r="H25" s="1"/>
      <c r="I25" s="1"/>
      <c r="J25" s="1"/>
      <c r="K25" s="1"/>
    </row>
    <row r="26" spans="1:11" ht="15" customHeight="1" x14ac:dyDescent="0.25">
      <c r="A26" s="1"/>
      <c r="B26" s="1"/>
      <c r="C26" s="12"/>
      <c r="D26" s="13">
        <v>2023</v>
      </c>
      <c r="E26" s="13">
        <v>2024</v>
      </c>
      <c r="F26" s="13">
        <v>2025</v>
      </c>
      <c r="G26" s="13">
        <v>2026</v>
      </c>
      <c r="H26" s="1"/>
      <c r="I26" s="1"/>
      <c r="J26" s="1"/>
      <c r="K26" s="1"/>
    </row>
    <row r="27" spans="1:11" ht="15" customHeight="1" x14ac:dyDescent="0.25">
      <c r="A27" s="1"/>
      <c r="B27" s="1"/>
      <c r="C27" s="14"/>
      <c r="D27" s="15" t="s">
        <v>17</v>
      </c>
      <c r="E27" s="15" t="s">
        <v>18</v>
      </c>
      <c r="F27" s="15" t="s">
        <v>18</v>
      </c>
      <c r="G27" s="15" t="s">
        <v>18</v>
      </c>
      <c r="H27" s="1"/>
      <c r="I27" s="1"/>
      <c r="J27" s="1"/>
      <c r="K27" s="1"/>
    </row>
    <row r="28" spans="1:11" ht="14.1" customHeight="1" x14ac:dyDescent="0.25">
      <c r="A28" s="1"/>
      <c r="B28" s="1"/>
      <c r="C28" s="4" t="s">
        <v>56</v>
      </c>
      <c r="D28" s="8" t="s">
        <v>20</v>
      </c>
      <c r="E28" s="8" t="s">
        <v>57</v>
      </c>
      <c r="F28" s="8" t="s">
        <v>58</v>
      </c>
      <c r="G28" s="8" t="s">
        <v>22</v>
      </c>
      <c r="H28" s="1"/>
      <c r="I28" s="1"/>
      <c r="J28" s="1"/>
      <c r="K28" s="1"/>
    </row>
    <row r="29" spans="1:11" ht="14.1" customHeight="1" x14ac:dyDescent="0.25">
      <c r="A29" s="1"/>
      <c r="B29" s="1"/>
      <c r="C29" s="4" t="s">
        <v>59</v>
      </c>
      <c r="D29" s="8" t="s">
        <v>60</v>
      </c>
      <c r="E29" s="8" t="s">
        <v>61</v>
      </c>
      <c r="F29" s="8" t="s">
        <v>61</v>
      </c>
      <c r="G29" s="8" t="s">
        <v>62</v>
      </c>
      <c r="H29" s="1"/>
      <c r="I29" s="1"/>
      <c r="J29" s="1"/>
      <c r="K29" s="1"/>
    </row>
    <row r="30" spans="1:11" ht="14.1" customHeight="1" x14ac:dyDescent="0.25">
      <c r="A30" s="1"/>
      <c r="B30" s="1"/>
      <c r="C30" s="4" t="s">
        <v>63</v>
      </c>
      <c r="D30" s="8" t="s">
        <v>64</v>
      </c>
      <c r="E30" s="8" t="s">
        <v>65</v>
      </c>
      <c r="F30" s="8" t="s">
        <v>66</v>
      </c>
      <c r="G30" s="8" t="s">
        <v>67</v>
      </c>
      <c r="H30" s="1"/>
      <c r="I30" s="1"/>
      <c r="J30" s="1"/>
      <c r="K30" s="1"/>
    </row>
    <row r="31" spans="1:11" ht="14.1" customHeight="1" x14ac:dyDescent="0.25">
      <c r="A31" s="1"/>
      <c r="B31" s="1"/>
      <c r="C31" s="4" t="s">
        <v>68</v>
      </c>
      <c r="D31" s="8" t="s">
        <v>69</v>
      </c>
      <c r="E31" s="8" t="s">
        <v>70</v>
      </c>
      <c r="F31" s="8" t="s">
        <v>71</v>
      </c>
      <c r="G31" s="8" t="s">
        <v>72</v>
      </c>
      <c r="H31" s="1"/>
      <c r="I31" s="1"/>
      <c r="J31" s="1"/>
      <c r="K31" s="1"/>
    </row>
    <row r="32" spans="1:11" ht="14.1" customHeight="1" x14ac:dyDescent="0.25">
      <c r="A32" s="1"/>
      <c r="B32" s="1"/>
      <c r="C32" s="4" t="s">
        <v>73</v>
      </c>
      <c r="D32" s="8" t="s">
        <v>69</v>
      </c>
      <c r="E32" s="8" t="s">
        <v>74</v>
      </c>
      <c r="F32" s="8" t="s">
        <v>75</v>
      </c>
      <c r="G32" s="8" t="s">
        <v>76</v>
      </c>
      <c r="H32" s="1"/>
      <c r="I32" s="1"/>
      <c r="J32" s="1"/>
      <c r="K32" s="1"/>
    </row>
    <row r="33" spans="1:11" ht="14.1" customHeight="1" x14ac:dyDescent="0.25">
      <c r="A33" s="1"/>
      <c r="B33" s="1"/>
      <c r="C33" s="4" t="s">
        <v>77</v>
      </c>
      <c r="D33" s="8" t="s">
        <v>69</v>
      </c>
      <c r="E33" s="8" t="s">
        <v>78</v>
      </c>
      <c r="F33" s="8" t="s">
        <v>79</v>
      </c>
      <c r="G33" s="8" t="s">
        <v>80</v>
      </c>
      <c r="H33" s="1"/>
      <c r="I33" s="1"/>
      <c r="J33" s="1"/>
      <c r="K33" s="1"/>
    </row>
    <row r="34" spans="1:11" ht="14.1" customHeight="1" x14ac:dyDescent="0.25">
      <c r="A34" s="1"/>
      <c r="B34" s="1"/>
      <c r="C34" s="1869" t="s">
        <v>81</v>
      </c>
      <c r="D34" s="1870"/>
      <c r="E34" s="1870"/>
      <c r="F34" s="1870"/>
      <c r="G34" s="1870"/>
      <c r="H34" s="1"/>
      <c r="I34" s="1"/>
      <c r="J34" s="1"/>
      <c r="K34" s="1"/>
    </row>
    <row r="35" spans="1:11" ht="14.1" customHeight="1" x14ac:dyDescent="0.25">
      <c r="A35" s="1"/>
      <c r="B35" s="1"/>
      <c r="C35" s="12"/>
      <c r="D35" s="13">
        <v>2023</v>
      </c>
      <c r="E35" s="13">
        <v>2024</v>
      </c>
      <c r="F35" s="13">
        <v>2025</v>
      </c>
      <c r="G35" s="13">
        <v>2026</v>
      </c>
      <c r="H35" s="1"/>
      <c r="I35" s="1"/>
      <c r="J35" s="1"/>
      <c r="K35" s="1"/>
    </row>
    <row r="36" spans="1:11" ht="14.1" customHeight="1" x14ac:dyDescent="0.25">
      <c r="A36" s="1"/>
      <c r="B36" s="1"/>
      <c r="C36" s="14"/>
      <c r="D36" s="15" t="s">
        <v>17</v>
      </c>
      <c r="E36" s="15" t="s">
        <v>18</v>
      </c>
      <c r="F36" s="15" t="s">
        <v>18</v>
      </c>
      <c r="G36" s="15" t="s">
        <v>18</v>
      </c>
      <c r="H36" s="1"/>
      <c r="I36" s="1"/>
      <c r="J36" s="1"/>
      <c r="K36" s="1"/>
    </row>
    <row r="37" spans="1:11" ht="14.1" customHeight="1" x14ac:dyDescent="0.25">
      <c r="A37" s="1"/>
      <c r="B37" s="1"/>
      <c r="C37" s="16" t="s">
        <v>82</v>
      </c>
      <c r="D37" s="17">
        <v>0</v>
      </c>
      <c r="E37" s="17">
        <v>93600000</v>
      </c>
      <c r="F37" s="17">
        <v>93600000</v>
      </c>
      <c r="G37" s="17">
        <v>93600000</v>
      </c>
      <c r="H37" s="1"/>
      <c r="I37" s="1"/>
      <c r="J37" s="1"/>
      <c r="K37" s="1"/>
    </row>
    <row r="38" spans="1:11" ht="14.1" customHeight="1" x14ac:dyDescent="0.25">
      <c r="A38" s="1"/>
      <c r="B38" s="1"/>
      <c r="C38" s="16" t="s">
        <v>83</v>
      </c>
      <c r="D38" s="17">
        <v>0</v>
      </c>
      <c r="E38" s="17">
        <v>93600000</v>
      </c>
      <c r="F38" s="17">
        <v>93600000</v>
      </c>
      <c r="G38" s="17">
        <v>93600000</v>
      </c>
      <c r="H38" s="1"/>
      <c r="I38" s="1"/>
      <c r="J38" s="1"/>
      <c r="K38" s="1"/>
    </row>
    <row r="39" spans="1:11" ht="14.1" customHeight="1" x14ac:dyDescent="0.25">
      <c r="A39" s="1"/>
      <c r="B39" s="1"/>
      <c r="C39" s="16" t="s">
        <v>84</v>
      </c>
      <c r="D39" s="17">
        <v>0</v>
      </c>
      <c r="E39" s="17">
        <v>0</v>
      </c>
      <c r="F39" s="17">
        <v>0</v>
      </c>
      <c r="G39" s="17">
        <v>0</v>
      </c>
      <c r="H39" s="1"/>
      <c r="I39" s="1"/>
      <c r="J39" s="1"/>
      <c r="K39" s="1"/>
    </row>
    <row r="40" spans="1:11" ht="14.1" customHeight="1" x14ac:dyDescent="0.25">
      <c r="A40" s="1"/>
      <c r="B40" s="1"/>
      <c r="C40" s="16" t="s">
        <v>85</v>
      </c>
      <c r="D40" s="17">
        <v>0</v>
      </c>
      <c r="E40" s="17">
        <v>14400000</v>
      </c>
      <c r="F40" s="17">
        <v>14400000</v>
      </c>
      <c r="G40" s="17">
        <v>14400000</v>
      </c>
      <c r="H40" s="1"/>
      <c r="I40" s="1"/>
      <c r="J40" s="1"/>
      <c r="K40" s="1"/>
    </row>
    <row r="41" spans="1:11" ht="14.1" customHeight="1" x14ac:dyDescent="0.25">
      <c r="A41" s="1"/>
      <c r="B41" s="1"/>
      <c r="C41" s="16" t="s">
        <v>83</v>
      </c>
      <c r="D41" s="17">
        <v>0</v>
      </c>
      <c r="E41" s="17">
        <v>14400000</v>
      </c>
      <c r="F41" s="17">
        <v>14400000</v>
      </c>
      <c r="G41" s="17">
        <v>14400000</v>
      </c>
      <c r="H41" s="1"/>
      <c r="I41" s="1"/>
      <c r="J41" s="1"/>
      <c r="K41" s="1"/>
    </row>
    <row r="42" spans="1:11" ht="14.1" customHeight="1" x14ac:dyDescent="0.25">
      <c r="A42" s="1"/>
      <c r="B42" s="1"/>
      <c r="C42" s="16" t="s">
        <v>84</v>
      </c>
      <c r="D42" s="17">
        <v>0</v>
      </c>
      <c r="E42" s="17">
        <v>0</v>
      </c>
      <c r="F42" s="17">
        <v>0</v>
      </c>
      <c r="G42" s="17">
        <v>0</v>
      </c>
      <c r="H42" s="1"/>
      <c r="I42" s="1"/>
      <c r="J42" s="1"/>
      <c r="K42" s="1"/>
    </row>
    <row r="43" spans="1:11" ht="14.1" customHeight="1" x14ac:dyDescent="0.25">
      <c r="A43" s="1"/>
      <c r="B43" s="1"/>
      <c r="C43" s="16" t="s">
        <v>86</v>
      </c>
      <c r="D43" s="17">
        <v>0</v>
      </c>
      <c r="E43" s="17">
        <v>24100000</v>
      </c>
      <c r="F43" s="17">
        <v>24100000</v>
      </c>
      <c r="G43" s="17">
        <v>25100000</v>
      </c>
      <c r="H43" s="1"/>
      <c r="I43" s="1"/>
      <c r="J43" s="1"/>
      <c r="K43" s="1"/>
    </row>
    <row r="44" spans="1:11" ht="14.1" customHeight="1" x14ac:dyDescent="0.25">
      <c r="A44" s="1"/>
      <c r="B44" s="1"/>
      <c r="C44" s="16" t="s">
        <v>83</v>
      </c>
      <c r="D44" s="17">
        <v>0</v>
      </c>
      <c r="E44" s="17">
        <v>24100000</v>
      </c>
      <c r="F44" s="17">
        <v>24100000</v>
      </c>
      <c r="G44" s="17">
        <v>25100000</v>
      </c>
      <c r="H44" s="1"/>
      <c r="I44" s="1"/>
      <c r="J44" s="1"/>
      <c r="K44" s="1"/>
    </row>
    <row r="45" spans="1:11" ht="14.1" customHeight="1" x14ac:dyDescent="0.25">
      <c r="A45" s="1"/>
      <c r="B45" s="1"/>
      <c r="C45" s="16" t="s">
        <v>84</v>
      </c>
      <c r="D45" s="17">
        <v>0</v>
      </c>
      <c r="E45" s="17">
        <v>0</v>
      </c>
      <c r="F45" s="17">
        <v>0</v>
      </c>
      <c r="G45" s="17">
        <v>0</v>
      </c>
      <c r="H45" s="1"/>
      <c r="I45" s="1"/>
      <c r="J45" s="1"/>
      <c r="K45" s="1"/>
    </row>
    <row r="46" spans="1:11" ht="14.1" customHeight="1" x14ac:dyDescent="0.25">
      <c r="A46" s="1"/>
      <c r="B46" s="1"/>
      <c r="C46" s="16" t="s">
        <v>87</v>
      </c>
      <c r="D46" s="17">
        <v>0</v>
      </c>
      <c r="E46" s="17">
        <v>0</v>
      </c>
      <c r="F46" s="17">
        <v>0</v>
      </c>
      <c r="G46" s="17">
        <v>0</v>
      </c>
      <c r="H46" s="1"/>
      <c r="I46" s="1"/>
      <c r="J46" s="1"/>
      <c r="K46" s="1"/>
    </row>
    <row r="47" spans="1:11" ht="14.1" customHeight="1" x14ac:dyDescent="0.25">
      <c r="A47" s="1"/>
      <c r="B47" s="1"/>
      <c r="C47" s="16" t="s">
        <v>83</v>
      </c>
      <c r="D47" s="17">
        <v>0</v>
      </c>
      <c r="E47" s="17">
        <v>0</v>
      </c>
      <c r="F47" s="17">
        <v>0</v>
      </c>
      <c r="G47" s="17">
        <v>0</v>
      </c>
      <c r="H47" s="1"/>
      <c r="I47" s="1"/>
      <c r="J47" s="1"/>
      <c r="K47" s="1"/>
    </row>
    <row r="48" spans="1:11" ht="14.1" customHeight="1" x14ac:dyDescent="0.25">
      <c r="A48" s="1"/>
      <c r="B48" s="1"/>
      <c r="C48" s="16" t="s">
        <v>84</v>
      </c>
      <c r="D48" s="17">
        <v>0</v>
      </c>
      <c r="E48" s="17">
        <v>0</v>
      </c>
      <c r="F48" s="17">
        <v>0</v>
      </c>
      <c r="G48" s="17">
        <v>0</v>
      </c>
      <c r="H48" s="1"/>
      <c r="I48" s="1"/>
      <c r="J48" s="1"/>
      <c r="K48" s="1"/>
    </row>
    <row r="49" spans="1:11" ht="14.1" customHeight="1" x14ac:dyDescent="0.25">
      <c r="A49" s="1"/>
      <c r="B49" s="1"/>
      <c r="C49" s="16" t="s">
        <v>88</v>
      </c>
      <c r="D49" s="17">
        <v>0</v>
      </c>
      <c r="E49" s="17">
        <v>0</v>
      </c>
      <c r="F49" s="17">
        <v>0</v>
      </c>
      <c r="G49" s="17">
        <v>0</v>
      </c>
      <c r="H49" s="1"/>
      <c r="I49" s="1"/>
      <c r="J49" s="1"/>
      <c r="K49" s="1"/>
    </row>
    <row r="50" spans="1:11" ht="14.1" customHeight="1" x14ac:dyDescent="0.25">
      <c r="A50" s="1"/>
      <c r="B50" s="1"/>
      <c r="C50" s="16" t="s">
        <v>83</v>
      </c>
      <c r="D50" s="17">
        <v>0</v>
      </c>
      <c r="E50" s="17">
        <v>0</v>
      </c>
      <c r="F50" s="17">
        <v>0</v>
      </c>
      <c r="G50" s="17">
        <v>0</v>
      </c>
      <c r="H50" s="1"/>
      <c r="I50" s="1"/>
      <c r="J50" s="1"/>
      <c r="K50" s="1"/>
    </row>
    <row r="51" spans="1:11" ht="14.1" customHeight="1" x14ac:dyDescent="0.25">
      <c r="A51" s="1"/>
      <c r="B51" s="1"/>
      <c r="C51" s="16" t="s">
        <v>84</v>
      </c>
      <c r="D51" s="17">
        <v>0</v>
      </c>
      <c r="E51" s="17">
        <v>0</v>
      </c>
      <c r="F51" s="17">
        <v>0</v>
      </c>
      <c r="G51" s="17">
        <v>0</v>
      </c>
      <c r="H51" s="1"/>
      <c r="I51" s="1"/>
      <c r="J51" s="1"/>
      <c r="K51" s="1"/>
    </row>
    <row r="52" spans="1:11" ht="14.1" customHeight="1" x14ac:dyDescent="0.25">
      <c r="A52" s="1"/>
      <c r="B52" s="1"/>
      <c r="C52" s="16" t="s">
        <v>89</v>
      </c>
      <c r="D52" s="17">
        <v>0</v>
      </c>
      <c r="E52" s="17">
        <v>1700000</v>
      </c>
      <c r="F52" s="17">
        <v>1700000</v>
      </c>
      <c r="G52" s="17">
        <v>1700000</v>
      </c>
      <c r="H52" s="1"/>
      <c r="I52" s="1"/>
      <c r="J52" s="1"/>
      <c r="K52" s="1"/>
    </row>
    <row r="53" spans="1:11" ht="14.1" customHeight="1" x14ac:dyDescent="0.25">
      <c r="A53" s="1"/>
      <c r="B53" s="1"/>
      <c r="C53" s="16" t="s">
        <v>83</v>
      </c>
      <c r="D53" s="17">
        <v>0</v>
      </c>
      <c r="E53" s="17">
        <v>1700000</v>
      </c>
      <c r="F53" s="17">
        <v>1700000</v>
      </c>
      <c r="G53" s="17">
        <v>1700000</v>
      </c>
      <c r="H53" s="1"/>
      <c r="I53" s="1"/>
      <c r="J53" s="1"/>
      <c r="K53" s="1"/>
    </row>
    <row r="54" spans="1:11" ht="14.1" customHeight="1" x14ac:dyDescent="0.25">
      <c r="A54" s="1"/>
      <c r="B54" s="1"/>
      <c r="C54" s="16" t="s">
        <v>84</v>
      </c>
      <c r="D54" s="17">
        <v>0</v>
      </c>
      <c r="E54" s="17">
        <v>0</v>
      </c>
      <c r="F54" s="17">
        <v>0</v>
      </c>
      <c r="G54" s="17">
        <v>0</v>
      </c>
      <c r="H54" s="1"/>
      <c r="I54" s="1"/>
      <c r="J54" s="1"/>
      <c r="K54" s="1"/>
    </row>
    <row r="55" spans="1:11" ht="14.1" customHeight="1" x14ac:dyDescent="0.25">
      <c r="A55" s="1"/>
      <c r="B55" s="1"/>
      <c r="C55" s="16" t="s">
        <v>90</v>
      </c>
      <c r="D55" s="17">
        <v>0</v>
      </c>
      <c r="E55" s="17">
        <v>700000</v>
      </c>
      <c r="F55" s="17">
        <v>700000</v>
      </c>
      <c r="G55" s="17">
        <v>700000</v>
      </c>
      <c r="H55" s="1"/>
      <c r="I55" s="1"/>
      <c r="J55" s="1"/>
      <c r="K55" s="1"/>
    </row>
    <row r="56" spans="1:11" ht="14.1" customHeight="1" x14ac:dyDescent="0.25">
      <c r="A56" s="1"/>
      <c r="B56" s="1"/>
      <c r="C56" s="16" t="s">
        <v>83</v>
      </c>
      <c r="D56" s="17">
        <v>0</v>
      </c>
      <c r="E56" s="17">
        <v>700000</v>
      </c>
      <c r="F56" s="17">
        <v>700000</v>
      </c>
      <c r="G56" s="17">
        <v>700000</v>
      </c>
      <c r="H56" s="1"/>
      <c r="I56" s="1"/>
      <c r="J56" s="1"/>
      <c r="K56" s="1"/>
    </row>
    <row r="57" spans="1:11" ht="14.1" customHeight="1" x14ac:dyDescent="0.25">
      <c r="A57" s="1"/>
      <c r="B57" s="1"/>
      <c r="C57" s="16" t="s">
        <v>84</v>
      </c>
      <c r="D57" s="17">
        <v>0</v>
      </c>
      <c r="E57" s="17">
        <v>0</v>
      </c>
      <c r="F57" s="17">
        <v>0</v>
      </c>
      <c r="G57" s="17">
        <v>0</v>
      </c>
      <c r="H57" s="1"/>
      <c r="I57" s="1"/>
      <c r="J57" s="1"/>
      <c r="K57" s="1"/>
    </row>
    <row r="58" spans="1:11" ht="14.1" customHeight="1" x14ac:dyDescent="0.25">
      <c r="A58" s="1"/>
      <c r="B58" s="1"/>
      <c r="C58" s="16" t="s">
        <v>91</v>
      </c>
      <c r="D58" s="17">
        <v>0</v>
      </c>
      <c r="E58" s="17">
        <v>0</v>
      </c>
      <c r="F58" s="17">
        <v>0</v>
      </c>
      <c r="G58" s="17">
        <v>0</v>
      </c>
      <c r="H58" s="1"/>
      <c r="I58" s="1"/>
      <c r="J58" s="1"/>
      <c r="K58" s="1"/>
    </row>
    <row r="59" spans="1:11" ht="14.1" customHeight="1" x14ac:dyDescent="0.25">
      <c r="A59" s="1"/>
      <c r="B59" s="1"/>
      <c r="C59" s="16" t="s">
        <v>83</v>
      </c>
      <c r="D59" s="17">
        <v>0</v>
      </c>
      <c r="E59" s="17">
        <v>0</v>
      </c>
      <c r="F59" s="17">
        <v>0</v>
      </c>
      <c r="G59" s="17">
        <v>0</v>
      </c>
      <c r="H59" s="1"/>
      <c r="I59" s="1"/>
      <c r="J59" s="1"/>
      <c r="K59" s="1"/>
    </row>
    <row r="60" spans="1:11" ht="14.1" customHeight="1" x14ac:dyDescent="0.25">
      <c r="A60" s="1"/>
      <c r="B60" s="1"/>
      <c r="C60" s="16" t="s">
        <v>92</v>
      </c>
      <c r="D60" s="17">
        <v>0</v>
      </c>
      <c r="E60" s="17">
        <v>0</v>
      </c>
      <c r="F60" s="17">
        <v>0</v>
      </c>
      <c r="G60" s="17">
        <v>0</v>
      </c>
      <c r="H60" s="1"/>
      <c r="I60" s="1"/>
      <c r="J60" s="1"/>
      <c r="K60" s="1"/>
    </row>
    <row r="61" spans="1:11" ht="14.1" customHeight="1" x14ac:dyDescent="0.25">
      <c r="A61" s="1"/>
      <c r="B61" s="1"/>
      <c r="C61" s="16" t="s">
        <v>93</v>
      </c>
      <c r="D61" s="17">
        <v>0</v>
      </c>
      <c r="E61" s="17">
        <v>0</v>
      </c>
      <c r="F61" s="17">
        <v>0</v>
      </c>
      <c r="G61" s="17">
        <v>0</v>
      </c>
      <c r="H61" s="1"/>
      <c r="I61" s="1"/>
      <c r="J61" s="1"/>
      <c r="K61" s="1"/>
    </row>
    <row r="62" spans="1:11" ht="14.1" customHeight="1" x14ac:dyDescent="0.25">
      <c r="A62" s="1"/>
      <c r="B62" s="1"/>
      <c r="C62" s="16" t="s">
        <v>94</v>
      </c>
      <c r="D62" s="17">
        <v>0</v>
      </c>
      <c r="E62" s="17">
        <v>0</v>
      </c>
      <c r="F62" s="17">
        <v>0</v>
      </c>
      <c r="G62" s="17">
        <v>0</v>
      </c>
      <c r="H62" s="1"/>
      <c r="I62" s="1"/>
      <c r="J62" s="1"/>
      <c r="K62" s="1"/>
    </row>
    <row r="63" spans="1:11" ht="14.1" customHeight="1" x14ac:dyDescent="0.25">
      <c r="A63" s="1"/>
      <c r="B63" s="1"/>
      <c r="C63" s="16" t="s">
        <v>95</v>
      </c>
      <c r="D63" s="17">
        <v>0</v>
      </c>
      <c r="E63" s="17">
        <v>0</v>
      </c>
      <c r="F63" s="17">
        <v>0</v>
      </c>
      <c r="G63" s="17">
        <v>0</v>
      </c>
      <c r="H63" s="1"/>
      <c r="I63" s="1"/>
      <c r="J63" s="1"/>
      <c r="K63" s="1"/>
    </row>
    <row r="64" spans="1:11" ht="14.1" customHeight="1" x14ac:dyDescent="0.25">
      <c r="A64" s="1"/>
      <c r="B64" s="1"/>
      <c r="C64" s="16" t="s">
        <v>96</v>
      </c>
      <c r="D64" s="17">
        <v>0</v>
      </c>
      <c r="E64" s="17">
        <v>0</v>
      </c>
      <c r="F64" s="17">
        <v>0</v>
      </c>
      <c r="G64" s="17">
        <v>0</v>
      </c>
      <c r="H64" s="1"/>
      <c r="I64" s="1"/>
      <c r="J64" s="1"/>
      <c r="K64" s="1"/>
    </row>
    <row r="65" spans="1:11" ht="14.1" customHeight="1" x14ac:dyDescent="0.25">
      <c r="A65" s="1"/>
      <c r="B65" s="1"/>
      <c r="C65" s="16" t="s">
        <v>83</v>
      </c>
      <c r="D65" s="17">
        <v>0</v>
      </c>
      <c r="E65" s="17">
        <v>0</v>
      </c>
      <c r="F65" s="17">
        <v>0</v>
      </c>
      <c r="G65" s="17">
        <v>0</v>
      </c>
      <c r="H65" s="1"/>
      <c r="I65" s="1"/>
      <c r="J65" s="1"/>
      <c r="K65" s="1"/>
    </row>
    <row r="66" spans="1:11" ht="14.1" customHeight="1" x14ac:dyDescent="0.25">
      <c r="A66" s="1"/>
      <c r="B66" s="1"/>
      <c r="C66" s="16" t="s">
        <v>92</v>
      </c>
      <c r="D66" s="17">
        <v>0</v>
      </c>
      <c r="E66" s="17">
        <v>0</v>
      </c>
      <c r="F66" s="17">
        <v>0</v>
      </c>
      <c r="G66" s="17">
        <v>0</v>
      </c>
      <c r="H66" s="1"/>
      <c r="I66" s="1"/>
      <c r="J66" s="1"/>
      <c r="K66" s="1"/>
    </row>
    <row r="67" spans="1:11" ht="14.1" customHeight="1" x14ac:dyDescent="0.25">
      <c r="A67" s="1"/>
      <c r="B67" s="1"/>
      <c r="C67" s="16" t="s">
        <v>93</v>
      </c>
      <c r="D67" s="17">
        <v>0</v>
      </c>
      <c r="E67" s="17">
        <v>0</v>
      </c>
      <c r="F67" s="17">
        <v>0</v>
      </c>
      <c r="G67" s="17">
        <v>0</v>
      </c>
      <c r="H67" s="1"/>
      <c r="I67" s="1"/>
      <c r="J67" s="1"/>
      <c r="K67" s="1"/>
    </row>
    <row r="68" spans="1:11" ht="14.1" customHeight="1" x14ac:dyDescent="0.25">
      <c r="A68" s="1"/>
      <c r="B68" s="1"/>
      <c r="C68" s="16" t="s">
        <v>94</v>
      </c>
      <c r="D68" s="17">
        <v>0</v>
      </c>
      <c r="E68" s="17">
        <v>0</v>
      </c>
      <c r="F68" s="17">
        <v>0</v>
      </c>
      <c r="G68" s="17">
        <v>0</v>
      </c>
      <c r="H68" s="1"/>
      <c r="I68" s="1"/>
      <c r="J68" s="1"/>
      <c r="K68" s="1"/>
    </row>
    <row r="69" spans="1:11" ht="14.1" customHeight="1" x14ac:dyDescent="0.25">
      <c r="A69" s="1"/>
      <c r="B69" s="1"/>
      <c r="C69" s="16" t="s">
        <v>95</v>
      </c>
      <c r="D69" s="17">
        <v>0</v>
      </c>
      <c r="E69" s="17">
        <v>0</v>
      </c>
      <c r="F69" s="17">
        <v>0</v>
      </c>
      <c r="G69" s="17">
        <v>0</v>
      </c>
      <c r="H69" s="1"/>
      <c r="I69" s="1"/>
      <c r="J69" s="1"/>
      <c r="K69" s="1"/>
    </row>
    <row r="70" spans="1:11" ht="14.1" customHeight="1" x14ac:dyDescent="0.25">
      <c r="A70" s="1"/>
      <c r="B70" s="1"/>
      <c r="C70" s="16" t="s">
        <v>97</v>
      </c>
      <c r="D70" s="17">
        <v>0</v>
      </c>
      <c r="E70" s="17">
        <v>0</v>
      </c>
      <c r="F70" s="17">
        <v>0</v>
      </c>
      <c r="G70" s="17">
        <v>0</v>
      </c>
      <c r="H70" s="1"/>
      <c r="I70" s="1"/>
      <c r="J70" s="1"/>
      <c r="K70" s="1"/>
    </row>
    <row r="71" spans="1:11" ht="14.1" customHeight="1" x14ac:dyDescent="0.25">
      <c r="A71" s="1"/>
      <c r="B71" s="1"/>
      <c r="C71" s="16" t="s">
        <v>83</v>
      </c>
      <c r="D71" s="17">
        <v>0</v>
      </c>
      <c r="E71" s="17">
        <v>0</v>
      </c>
      <c r="F71" s="17">
        <v>0</v>
      </c>
      <c r="G71" s="17">
        <v>0</v>
      </c>
      <c r="H71" s="1"/>
      <c r="I71" s="1"/>
      <c r="J71" s="1"/>
      <c r="K71" s="1"/>
    </row>
    <row r="72" spans="1:11" ht="14.1" customHeight="1" x14ac:dyDescent="0.25">
      <c r="A72" s="1"/>
      <c r="B72" s="1"/>
      <c r="C72" s="16" t="s">
        <v>92</v>
      </c>
      <c r="D72" s="17">
        <v>0</v>
      </c>
      <c r="E72" s="17">
        <v>0</v>
      </c>
      <c r="F72" s="17">
        <v>0</v>
      </c>
      <c r="G72" s="17">
        <v>0</v>
      </c>
      <c r="H72" s="1"/>
      <c r="I72" s="1"/>
      <c r="J72" s="1"/>
      <c r="K72" s="1"/>
    </row>
    <row r="73" spans="1:11" ht="14.1" customHeight="1" x14ac:dyDescent="0.25">
      <c r="A73" s="1"/>
      <c r="B73" s="1"/>
      <c r="C73" s="16" t="s">
        <v>93</v>
      </c>
      <c r="D73" s="17">
        <v>0</v>
      </c>
      <c r="E73" s="17">
        <v>0</v>
      </c>
      <c r="F73" s="17">
        <v>0</v>
      </c>
      <c r="G73" s="17">
        <v>0</v>
      </c>
      <c r="H73" s="1"/>
      <c r="I73" s="1"/>
      <c r="J73" s="1"/>
      <c r="K73" s="1"/>
    </row>
    <row r="74" spans="1:11" ht="14.1" customHeight="1" x14ac:dyDescent="0.25">
      <c r="A74" s="1"/>
      <c r="B74" s="1"/>
      <c r="C74" s="16" t="s">
        <v>94</v>
      </c>
      <c r="D74" s="17">
        <v>0</v>
      </c>
      <c r="E74" s="17">
        <v>0</v>
      </c>
      <c r="F74" s="17">
        <v>0</v>
      </c>
      <c r="G74" s="17">
        <v>0</v>
      </c>
      <c r="H74" s="1"/>
      <c r="I74" s="1"/>
      <c r="J74" s="1"/>
      <c r="K74" s="1"/>
    </row>
    <row r="75" spans="1:11" ht="14.1" customHeight="1" x14ac:dyDescent="0.25">
      <c r="A75" s="1"/>
      <c r="B75" s="1"/>
      <c r="C75" s="16" t="s">
        <v>95</v>
      </c>
      <c r="D75" s="17">
        <v>0</v>
      </c>
      <c r="E75" s="17">
        <v>0</v>
      </c>
      <c r="F75" s="17">
        <v>0</v>
      </c>
      <c r="G75" s="17">
        <v>0</v>
      </c>
      <c r="H75" s="1"/>
      <c r="I75" s="1"/>
      <c r="J75" s="1"/>
      <c r="K75" s="1"/>
    </row>
    <row r="76" spans="1:11" ht="14.1" customHeight="1" x14ac:dyDescent="0.25">
      <c r="A76" s="1"/>
      <c r="B76" s="1"/>
      <c r="C76" s="16" t="s">
        <v>98</v>
      </c>
      <c r="D76" s="17">
        <v>0</v>
      </c>
      <c r="E76" s="17">
        <v>0</v>
      </c>
      <c r="F76" s="17">
        <v>0</v>
      </c>
      <c r="G76" s="17">
        <v>0</v>
      </c>
      <c r="H76" s="1"/>
      <c r="I76" s="1"/>
      <c r="J76" s="1"/>
      <c r="K76" s="1"/>
    </row>
    <row r="77" spans="1:11" ht="14.1" customHeight="1" x14ac:dyDescent="0.25">
      <c r="A77" s="1"/>
      <c r="B77" s="1"/>
      <c r="C77" s="16" t="s">
        <v>99</v>
      </c>
      <c r="D77" s="17">
        <v>0</v>
      </c>
      <c r="E77" s="17">
        <v>0</v>
      </c>
      <c r="F77" s="17">
        <v>0</v>
      </c>
      <c r="G77" s="17">
        <v>0</v>
      </c>
      <c r="H77" s="1"/>
      <c r="I77" s="1"/>
      <c r="J77" s="1"/>
      <c r="K77" s="1"/>
    </row>
    <row r="78" spans="1:11" ht="14.1" customHeight="1" x14ac:dyDescent="0.25">
      <c r="A78" s="1"/>
      <c r="B78" s="1"/>
      <c r="C78" s="18" t="s">
        <v>100</v>
      </c>
      <c r="D78" s="17">
        <v>0</v>
      </c>
      <c r="E78" s="17">
        <v>134500000</v>
      </c>
      <c r="F78" s="17">
        <v>134500000</v>
      </c>
      <c r="G78" s="17">
        <v>135500000</v>
      </c>
      <c r="H78" s="1"/>
      <c r="I78" s="1"/>
      <c r="J78" s="1"/>
      <c r="K78" s="1"/>
    </row>
    <row r="79" spans="1:11" ht="14.1" customHeight="1" x14ac:dyDescent="0.25">
      <c r="A79" s="1"/>
      <c r="B79" s="1"/>
      <c r="C79" s="1863" t="s">
        <v>101</v>
      </c>
      <c r="D79" s="1864"/>
      <c r="E79" s="1864"/>
      <c r="F79" s="1864"/>
      <c r="G79" s="1864"/>
      <c r="H79" s="1"/>
      <c r="I79" s="1"/>
      <c r="J79" s="1"/>
      <c r="K79" s="1"/>
    </row>
    <row r="80" spans="1:11" ht="14.1" customHeight="1" x14ac:dyDescent="0.25">
      <c r="A80" s="1"/>
      <c r="B80" s="1"/>
      <c r="C80" s="9" t="s">
        <v>102</v>
      </c>
      <c r="D80" s="1863" t="s">
        <v>103</v>
      </c>
      <c r="E80" s="1864"/>
      <c r="F80" s="1864"/>
      <c r="G80" s="1864"/>
      <c r="H80" s="1"/>
      <c r="I80" s="1"/>
      <c r="J80" s="1"/>
      <c r="K80" s="1"/>
    </row>
    <row r="81" spans="1:11" ht="14.1" customHeight="1" x14ac:dyDescent="0.25">
      <c r="A81" s="1"/>
      <c r="B81" s="1"/>
      <c r="C81" s="10" t="s">
        <v>50</v>
      </c>
      <c r="D81" s="1865" t="s">
        <v>104</v>
      </c>
      <c r="E81" s="1866"/>
      <c r="F81" s="1866"/>
      <c r="G81" s="1866"/>
      <c r="H81" s="1"/>
      <c r="I81" s="1"/>
      <c r="J81" s="1"/>
      <c r="K81" s="1"/>
    </row>
    <row r="82" spans="1:11" ht="14.1" customHeight="1" x14ac:dyDescent="0.25">
      <c r="A82" s="1"/>
      <c r="B82" s="1"/>
      <c r="C82" s="11" t="s">
        <v>52</v>
      </c>
      <c r="D82" s="1867" t="s">
        <v>105</v>
      </c>
      <c r="E82" s="1868"/>
      <c r="F82" s="1868"/>
      <c r="G82" s="1868"/>
      <c r="H82" s="1"/>
      <c r="I82" s="1"/>
      <c r="J82" s="1"/>
      <c r="K82" s="1"/>
    </row>
    <row r="83" spans="1:11" ht="14.1" customHeight="1" x14ac:dyDescent="0.25">
      <c r="A83" s="1"/>
      <c r="B83" s="1"/>
      <c r="C83" s="11" t="s">
        <v>54</v>
      </c>
      <c r="D83" s="1867" t="s">
        <v>106</v>
      </c>
      <c r="E83" s="1868"/>
      <c r="F83" s="1868"/>
      <c r="G83" s="1868"/>
      <c r="H83" s="1"/>
      <c r="I83" s="1"/>
      <c r="J83" s="1"/>
      <c r="K83" s="1"/>
    </row>
    <row r="84" spans="1:11" ht="15" customHeight="1" x14ac:dyDescent="0.25">
      <c r="A84" s="1"/>
      <c r="B84" s="1"/>
      <c r="C84" s="12"/>
      <c r="D84" s="13">
        <v>2023</v>
      </c>
      <c r="E84" s="13">
        <v>2024</v>
      </c>
      <c r="F84" s="13">
        <v>2025</v>
      </c>
      <c r="G84" s="13">
        <v>2026</v>
      </c>
      <c r="H84" s="1"/>
      <c r="I84" s="1"/>
      <c r="J84" s="1"/>
      <c r="K84" s="1"/>
    </row>
    <row r="85" spans="1:11" ht="15" customHeight="1" x14ac:dyDescent="0.25">
      <c r="A85" s="1"/>
      <c r="B85" s="1"/>
      <c r="C85" s="14"/>
      <c r="D85" s="15" t="s">
        <v>17</v>
      </c>
      <c r="E85" s="15" t="s">
        <v>18</v>
      </c>
      <c r="F85" s="15" t="s">
        <v>18</v>
      </c>
      <c r="G85" s="15" t="s">
        <v>18</v>
      </c>
      <c r="H85" s="1"/>
      <c r="I85" s="1"/>
      <c r="J85" s="1"/>
      <c r="K85" s="1"/>
    </row>
    <row r="86" spans="1:11" ht="14.1" customHeight="1" x14ac:dyDescent="0.25">
      <c r="A86" s="1"/>
      <c r="B86" s="1"/>
      <c r="C86" s="4" t="s">
        <v>56</v>
      </c>
      <c r="D86" s="8" t="s">
        <v>107</v>
      </c>
      <c r="E86" s="8" t="s">
        <v>107</v>
      </c>
      <c r="F86" s="8" t="s">
        <v>107</v>
      </c>
      <c r="G86" s="8" t="s">
        <v>107</v>
      </c>
      <c r="H86" s="1"/>
      <c r="I86" s="1"/>
      <c r="J86" s="1"/>
      <c r="K86" s="1"/>
    </row>
    <row r="87" spans="1:11" ht="14.1" customHeight="1" x14ac:dyDescent="0.25">
      <c r="A87" s="1"/>
      <c r="B87" s="1"/>
      <c r="C87" s="4" t="s">
        <v>59</v>
      </c>
      <c r="D87" s="8" t="s">
        <v>108</v>
      </c>
      <c r="E87" s="8" t="s">
        <v>109</v>
      </c>
      <c r="F87" s="8" t="s">
        <v>109</v>
      </c>
      <c r="G87" s="8" t="s">
        <v>109</v>
      </c>
      <c r="H87" s="1"/>
      <c r="I87" s="1"/>
      <c r="J87" s="1"/>
      <c r="K87" s="1"/>
    </row>
    <row r="88" spans="1:11" ht="14.1" customHeight="1" x14ac:dyDescent="0.25">
      <c r="A88" s="1"/>
      <c r="B88" s="1"/>
      <c r="C88" s="4" t="s">
        <v>63</v>
      </c>
      <c r="D88" s="8" t="s">
        <v>110</v>
      </c>
      <c r="E88" s="8" t="s">
        <v>111</v>
      </c>
      <c r="F88" s="8" t="s">
        <v>111</v>
      </c>
      <c r="G88" s="8" t="s">
        <v>111</v>
      </c>
      <c r="H88" s="1"/>
      <c r="I88" s="1"/>
      <c r="J88" s="1"/>
      <c r="K88" s="1"/>
    </row>
    <row r="89" spans="1:11" ht="14.1" customHeight="1" x14ac:dyDescent="0.25">
      <c r="A89" s="1"/>
      <c r="B89" s="1"/>
      <c r="C89" s="4" t="s">
        <v>68</v>
      </c>
      <c r="D89" s="8" t="s">
        <v>69</v>
      </c>
      <c r="E89" s="8" t="s">
        <v>75</v>
      </c>
      <c r="F89" s="8" t="s">
        <v>75</v>
      </c>
      <c r="G89" s="8" t="s">
        <v>75</v>
      </c>
      <c r="H89" s="1"/>
      <c r="I89" s="1"/>
      <c r="J89" s="1"/>
      <c r="K89" s="1"/>
    </row>
    <row r="90" spans="1:11" ht="14.1" customHeight="1" x14ac:dyDescent="0.25">
      <c r="A90" s="1"/>
      <c r="B90" s="1"/>
      <c r="C90" s="4" t="s">
        <v>73</v>
      </c>
      <c r="D90" s="8" t="s">
        <v>69</v>
      </c>
      <c r="E90" s="8" t="s">
        <v>112</v>
      </c>
      <c r="F90" s="8" t="s">
        <v>75</v>
      </c>
      <c r="G90" s="8" t="s">
        <v>75</v>
      </c>
      <c r="H90" s="1"/>
      <c r="I90" s="1"/>
      <c r="J90" s="1"/>
      <c r="K90" s="1"/>
    </row>
    <row r="91" spans="1:11" ht="14.1" customHeight="1" x14ac:dyDescent="0.25">
      <c r="A91" s="1"/>
      <c r="B91" s="1"/>
      <c r="C91" s="4" t="s">
        <v>77</v>
      </c>
      <c r="D91" s="8" t="s">
        <v>69</v>
      </c>
      <c r="E91" s="8" t="s">
        <v>112</v>
      </c>
      <c r="F91" s="8" t="s">
        <v>75</v>
      </c>
      <c r="G91" s="8" t="s">
        <v>75</v>
      </c>
      <c r="H91" s="1"/>
      <c r="I91" s="1"/>
      <c r="J91" s="1"/>
      <c r="K91" s="1"/>
    </row>
    <row r="92" spans="1:11" ht="14.1" customHeight="1" x14ac:dyDescent="0.25">
      <c r="A92" s="1"/>
      <c r="B92" s="1"/>
      <c r="C92" s="1869" t="s">
        <v>81</v>
      </c>
      <c r="D92" s="1870"/>
      <c r="E92" s="1870"/>
      <c r="F92" s="1870"/>
      <c r="G92" s="1870"/>
      <c r="H92" s="1"/>
      <c r="I92" s="1"/>
      <c r="J92" s="1"/>
      <c r="K92" s="1"/>
    </row>
    <row r="93" spans="1:11" ht="14.1" customHeight="1" x14ac:dyDescent="0.25">
      <c r="A93" s="1"/>
      <c r="B93" s="1"/>
      <c r="C93" s="12"/>
      <c r="D93" s="13">
        <v>2023</v>
      </c>
      <c r="E93" s="13">
        <v>2024</v>
      </c>
      <c r="F93" s="13">
        <v>2025</v>
      </c>
      <c r="G93" s="13">
        <v>2026</v>
      </c>
      <c r="H93" s="1"/>
      <c r="I93" s="1"/>
      <c r="J93" s="1"/>
      <c r="K93" s="1"/>
    </row>
    <row r="94" spans="1:11" ht="14.1" customHeight="1" x14ac:dyDescent="0.25">
      <c r="A94" s="1"/>
      <c r="B94" s="1"/>
      <c r="C94" s="14"/>
      <c r="D94" s="15" t="s">
        <v>17</v>
      </c>
      <c r="E94" s="15" t="s">
        <v>18</v>
      </c>
      <c r="F94" s="15" t="s">
        <v>18</v>
      </c>
      <c r="G94" s="15" t="s">
        <v>18</v>
      </c>
      <c r="H94" s="1"/>
      <c r="I94" s="1"/>
      <c r="J94" s="1"/>
      <c r="K94" s="1"/>
    </row>
    <row r="95" spans="1:11" ht="14.1" customHeight="1" x14ac:dyDescent="0.25">
      <c r="A95" s="1"/>
      <c r="B95" s="1"/>
      <c r="C95" s="16" t="s">
        <v>82</v>
      </c>
      <c r="D95" s="17">
        <v>0</v>
      </c>
      <c r="E95" s="17">
        <v>0</v>
      </c>
      <c r="F95" s="17">
        <v>0</v>
      </c>
      <c r="G95" s="17">
        <v>0</v>
      </c>
      <c r="H95" s="1"/>
      <c r="I95" s="1"/>
      <c r="J95" s="1"/>
      <c r="K95" s="1"/>
    </row>
    <row r="96" spans="1:11" ht="14.1" customHeight="1" x14ac:dyDescent="0.25">
      <c r="A96" s="1"/>
      <c r="B96" s="1"/>
      <c r="C96" s="16" t="s">
        <v>83</v>
      </c>
      <c r="D96" s="17">
        <v>0</v>
      </c>
      <c r="E96" s="17">
        <v>0</v>
      </c>
      <c r="F96" s="17">
        <v>0</v>
      </c>
      <c r="G96" s="17">
        <v>0</v>
      </c>
      <c r="H96" s="1"/>
      <c r="I96" s="1"/>
      <c r="J96" s="1"/>
      <c r="K96" s="1"/>
    </row>
    <row r="97" spans="1:11" ht="14.1" customHeight="1" x14ac:dyDescent="0.25">
      <c r="A97" s="1"/>
      <c r="B97" s="1"/>
      <c r="C97" s="16" t="s">
        <v>84</v>
      </c>
      <c r="D97" s="17">
        <v>0</v>
      </c>
      <c r="E97" s="17">
        <v>0</v>
      </c>
      <c r="F97" s="17">
        <v>0</v>
      </c>
      <c r="G97" s="17">
        <v>0</v>
      </c>
      <c r="H97" s="1"/>
      <c r="I97" s="1"/>
      <c r="J97" s="1"/>
      <c r="K97" s="1"/>
    </row>
    <row r="98" spans="1:11" ht="14.1" customHeight="1" x14ac:dyDescent="0.25">
      <c r="A98" s="1"/>
      <c r="B98" s="1"/>
      <c r="C98" s="16" t="s">
        <v>85</v>
      </c>
      <c r="D98" s="17">
        <v>0</v>
      </c>
      <c r="E98" s="17">
        <v>0</v>
      </c>
      <c r="F98" s="17">
        <v>0</v>
      </c>
      <c r="G98" s="17">
        <v>0</v>
      </c>
      <c r="H98" s="1"/>
      <c r="I98" s="1"/>
      <c r="J98" s="1"/>
      <c r="K98" s="1"/>
    </row>
    <row r="99" spans="1:11" ht="14.1" customHeight="1" x14ac:dyDescent="0.25">
      <c r="A99" s="1"/>
      <c r="B99" s="1"/>
      <c r="C99" s="16" t="s">
        <v>83</v>
      </c>
      <c r="D99" s="17">
        <v>0</v>
      </c>
      <c r="E99" s="17">
        <v>0</v>
      </c>
      <c r="F99" s="17">
        <v>0</v>
      </c>
      <c r="G99" s="17">
        <v>0</v>
      </c>
      <c r="H99" s="1"/>
      <c r="I99" s="1"/>
      <c r="J99" s="1"/>
      <c r="K99" s="1"/>
    </row>
    <row r="100" spans="1:11" ht="14.1" customHeight="1" x14ac:dyDescent="0.25">
      <c r="A100" s="1"/>
      <c r="B100" s="1"/>
      <c r="C100" s="16" t="s">
        <v>84</v>
      </c>
      <c r="D100" s="17">
        <v>0</v>
      </c>
      <c r="E100" s="17">
        <v>0</v>
      </c>
      <c r="F100" s="17">
        <v>0</v>
      </c>
      <c r="G100" s="17">
        <v>0</v>
      </c>
      <c r="H100" s="1"/>
      <c r="I100" s="1"/>
      <c r="J100" s="1"/>
      <c r="K100" s="1"/>
    </row>
    <row r="101" spans="1:11" ht="14.1" customHeight="1" x14ac:dyDescent="0.25">
      <c r="A101" s="1"/>
      <c r="B101" s="1"/>
      <c r="C101" s="16" t="s">
        <v>86</v>
      </c>
      <c r="D101" s="17">
        <v>0</v>
      </c>
      <c r="E101" s="17">
        <v>0</v>
      </c>
      <c r="F101" s="17">
        <v>0</v>
      </c>
      <c r="G101" s="17">
        <v>0</v>
      </c>
      <c r="H101" s="1"/>
      <c r="I101" s="1"/>
      <c r="J101" s="1"/>
      <c r="K101" s="1"/>
    </row>
    <row r="102" spans="1:11" ht="14.1" customHeight="1" x14ac:dyDescent="0.25">
      <c r="A102" s="1"/>
      <c r="B102" s="1"/>
      <c r="C102" s="16" t="s">
        <v>83</v>
      </c>
      <c r="D102" s="17">
        <v>0</v>
      </c>
      <c r="E102" s="17">
        <v>0</v>
      </c>
      <c r="F102" s="17">
        <v>0</v>
      </c>
      <c r="G102" s="17">
        <v>0</v>
      </c>
      <c r="H102" s="1"/>
      <c r="I102" s="1"/>
      <c r="J102" s="1"/>
      <c r="K102" s="1"/>
    </row>
    <row r="103" spans="1:11" ht="14.1" customHeight="1" x14ac:dyDescent="0.25">
      <c r="A103" s="1"/>
      <c r="B103" s="1"/>
      <c r="C103" s="16" t="s">
        <v>84</v>
      </c>
      <c r="D103" s="17">
        <v>0</v>
      </c>
      <c r="E103" s="17">
        <v>0</v>
      </c>
      <c r="F103" s="17">
        <v>0</v>
      </c>
      <c r="G103" s="17">
        <v>0</v>
      </c>
      <c r="H103" s="1"/>
      <c r="I103" s="1"/>
      <c r="J103" s="1"/>
      <c r="K103" s="1"/>
    </row>
    <row r="104" spans="1:11" ht="14.1" customHeight="1" x14ac:dyDescent="0.25">
      <c r="A104" s="1"/>
      <c r="B104" s="1"/>
      <c r="C104" s="16" t="s">
        <v>87</v>
      </c>
      <c r="D104" s="17">
        <v>0</v>
      </c>
      <c r="E104" s="17">
        <v>0</v>
      </c>
      <c r="F104" s="17">
        <v>0</v>
      </c>
      <c r="G104" s="17">
        <v>0</v>
      </c>
      <c r="H104" s="1"/>
      <c r="I104" s="1"/>
      <c r="J104" s="1"/>
      <c r="K104" s="1"/>
    </row>
    <row r="105" spans="1:11" ht="14.1" customHeight="1" x14ac:dyDescent="0.25">
      <c r="A105" s="1"/>
      <c r="B105" s="1"/>
      <c r="C105" s="16" t="s">
        <v>83</v>
      </c>
      <c r="D105" s="17">
        <v>0</v>
      </c>
      <c r="E105" s="17">
        <v>0</v>
      </c>
      <c r="F105" s="17">
        <v>0</v>
      </c>
      <c r="G105" s="17">
        <v>0</v>
      </c>
      <c r="H105" s="1"/>
      <c r="I105" s="1"/>
      <c r="J105" s="1"/>
      <c r="K105" s="1"/>
    </row>
    <row r="106" spans="1:11" ht="14.1" customHeight="1" x14ac:dyDescent="0.25">
      <c r="A106" s="1"/>
      <c r="B106" s="1"/>
      <c r="C106" s="16" t="s">
        <v>84</v>
      </c>
      <c r="D106" s="17">
        <v>0</v>
      </c>
      <c r="E106" s="17">
        <v>0</v>
      </c>
      <c r="F106" s="17">
        <v>0</v>
      </c>
      <c r="G106" s="17">
        <v>0</v>
      </c>
      <c r="H106" s="1"/>
      <c r="I106" s="1"/>
      <c r="J106" s="1"/>
      <c r="K106" s="1"/>
    </row>
    <row r="107" spans="1:11" ht="14.1" customHeight="1" x14ac:dyDescent="0.25">
      <c r="A107" s="1"/>
      <c r="B107" s="1"/>
      <c r="C107" s="16" t="s">
        <v>88</v>
      </c>
      <c r="D107" s="17">
        <v>0</v>
      </c>
      <c r="E107" s="17">
        <v>0</v>
      </c>
      <c r="F107" s="17">
        <v>0</v>
      </c>
      <c r="G107" s="17">
        <v>0</v>
      </c>
      <c r="H107" s="1"/>
      <c r="I107" s="1"/>
      <c r="J107" s="1"/>
      <c r="K107" s="1"/>
    </row>
    <row r="108" spans="1:11" ht="14.1" customHeight="1" x14ac:dyDescent="0.25">
      <c r="A108" s="1"/>
      <c r="B108" s="1"/>
      <c r="C108" s="16" t="s">
        <v>83</v>
      </c>
      <c r="D108" s="17">
        <v>0</v>
      </c>
      <c r="E108" s="17">
        <v>0</v>
      </c>
      <c r="F108" s="17">
        <v>0</v>
      </c>
      <c r="G108" s="17">
        <v>0</v>
      </c>
      <c r="H108" s="1"/>
      <c r="I108" s="1"/>
      <c r="J108" s="1"/>
      <c r="K108" s="1"/>
    </row>
    <row r="109" spans="1:11" ht="14.1" customHeight="1" x14ac:dyDescent="0.25">
      <c r="A109" s="1"/>
      <c r="B109" s="1"/>
      <c r="C109" s="16" t="s">
        <v>84</v>
      </c>
      <c r="D109" s="17">
        <v>0</v>
      </c>
      <c r="E109" s="17">
        <v>0</v>
      </c>
      <c r="F109" s="17">
        <v>0</v>
      </c>
      <c r="G109" s="17">
        <v>0</v>
      </c>
      <c r="H109" s="1"/>
      <c r="I109" s="1"/>
      <c r="J109" s="1"/>
      <c r="K109" s="1"/>
    </row>
    <row r="110" spans="1:11" ht="14.1" customHeight="1" x14ac:dyDescent="0.25">
      <c r="A110" s="1"/>
      <c r="B110" s="1"/>
      <c r="C110" s="16" t="s">
        <v>89</v>
      </c>
      <c r="D110" s="17">
        <v>0</v>
      </c>
      <c r="E110" s="17">
        <v>0</v>
      </c>
      <c r="F110" s="17">
        <v>0</v>
      </c>
      <c r="G110" s="17">
        <v>0</v>
      </c>
      <c r="H110" s="1"/>
      <c r="I110" s="1"/>
      <c r="J110" s="1"/>
      <c r="K110" s="1"/>
    </row>
    <row r="111" spans="1:11" ht="14.1" customHeight="1" x14ac:dyDescent="0.25">
      <c r="A111" s="1"/>
      <c r="B111" s="1"/>
      <c r="C111" s="16" t="s">
        <v>83</v>
      </c>
      <c r="D111" s="17">
        <v>0</v>
      </c>
      <c r="E111" s="17">
        <v>0</v>
      </c>
      <c r="F111" s="17">
        <v>0</v>
      </c>
      <c r="G111" s="17">
        <v>0</v>
      </c>
      <c r="H111" s="1"/>
      <c r="I111" s="1"/>
      <c r="J111" s="1"/>
      <c r="K111" s="1"/>
    </row>
    <row r="112" spans="1:11" ht="14.1" customHeight="1" x14ac:dyDescent="0.25">
      <c r="A112" s="1"/>
      <c r="B112" s="1"/>
      <c r="C112" s="16" t="s">
        <v>84</v>
      </c>
      <c r="D112" s="17">
        <v>0</v>
      </c>
      <c r="E112" s="17">
        <v>0</v>
      </c>
      <c r="F112" s="17">
        <v>0</v>
      </c>
      <c r="G112" s="17">
        <v>0</v>
      </c>
      <c r="H112" s="1"/>
      <c r="I112" s="1"/>
      <c r="J112" s="1"/>
      <c r="K112" s="1"/>
    </row>
    <row r="113" spans="1:11" ht="14.1" customHeight="1" x14ac:dyDescent="0.25">
      <c r="A113" s="1"/>
      <c r="B113" s="1"/>
      <c r="C113" s="16" t="s">
        <v>90</v>
      </c>
      <c r="D113" s="17">
        <v>0</v>
      </c>
      <c r="E113" s="17">
        <v>0</v>
      </c>
      <c r="F113" s="17">
        <v>0</v>
      </c>
      <c r="G113" s="17">
        <v>0</v>
      </c>
      <c r="H113" s="1"/>
      <c r="I113" s="1"/>
      <c r="J113" s="1"/>
      <c r="K113" s="1"/>
    </row>
    <row r="114" spans="1:11" ht="14.1" customHeight="1" x14ac:dyDescent="0.25">
      <c r="A114" s="1"/>
      <c r="B114" s="1"/>
      <c r="C114" s="16" t="s">
        <v>83</v>
      </c>
      <c r="D114" s="17">
        <v>0</v>
      </c>
      <c r="E114" s="17">
        <v>0</v>
      </c>
      <c r="F114" s="17">
        <v>0</v>
      </c>
      <c r="G114" s="17">
        <v>0</v>
      </c>
      <c r="H114" s="1"/>
      <c r="I114" s="1"/>
      <c r="J114" s="1"/>
      <c r="K114" s="1"/>
    </row>
    <row r="115" spans="1:11" ht="14.1" customHeight="1" x14ac:dyDescent="0.25">
      <c r="A115" s="1"/>
      <c r="B115" s="1"/>
      <c r="C115" s="16" t="s">
        <v>84</v>
      </c>
      <c r="D115" s="17">
        <v>0</v>
      </c>
      <c r="E115" s="17">
        <v>0</v>
      </c>
      <c r="F115" s="17">
        <v>0</v>
      </c>
      <c r="G115" s="17">
        <v>0</v>
      </c>
      <c r="H115" s="1"/>
      <c r="I115" s="1"/>
      <c r="J115" s="1"/>
      <c r="K115" s="1"/>
    </row>
    <row r="116" spans="1:11" ht="14.1" customHeight="1" x14ac:dyDescent="0.25">
      <c r="A116" s="1"/>
      <c r="B116" s="1"/>
      <c r="C116" s="16" t="s">
        <v>91</v>
      </c>
      <c r="D116" s="17">
        <v>0</v>
      </c>
      <c r="E116" s="17">
        <v>0</v>
      </c>
      <c r="F116" s="17">
        <v>0</v>
      </c>
      <c r="G116" s="17">
        <v>0</v>
      </c>
      <c r="H116" s="1"/>
      <c r="I116" s="1"/>
      <c r="J116" s="1"/>
      <c r="K116" s="1"/>
    </row>
    <row r="117" spans="1:11" ht="14.1" customHeight="1" x14ac:dyDescent="0.25">
      <c r="A117" s="1"/>
      <c r="B117" s="1"/>
      <c r="C117" s="16" t="s">
        <v>83</v>
      </c>
      <c r="D117" s="17">
        <v>0</v>
      </c>
      <c r="E117" s="17">
        <v>0</v>
      </c>
      <c r="F117" s="17">
        <v>0</v>
      </c>
      <c r="G117" s="17">
        <v>0</v>
      </c>
      <c r="H117" s="1"/>
      <c r="I117" s="1"/>
      <c r="J117" s="1"/>
      <c r="K117" s="1"/>
    </row>
    <row r="118" spans="1:11" ht="14.1" customHeight="1" x14ac:dyDescent="0.25">
      <c r="A118" s="1"/>
      <c r="B118" s="1"/>
      <c r="C118" s="16" t="s">
        <v>92</v>
      </c>
      <c r="D118" s="17">
        <v>0</v>
      </c>
      <c r="E118" s="17">
        <v>0</v>
      </c>
      <c r="F118" s="17">
        <v>0</v>
      </c>
      <c r="G118" s="17">
        <v>0</v>
      </c>
      <c r="H118" s="1"/>
      <c r="I118" s="1"/>
      <c r="J118" s="1"/>
      <c r="K118" s="1"/>
    </row>
    <row r="119" spans="1:11" ht="14.1" customHeight="1" x14ac:dyDescent="0.25">
      <c r="A119" s="1"/>
      <c r="B119" s="1"/>
      <c r="C119" s="16" t="s">
        <v>93</v>
      </c>
      <c r="D119" s="17">
        <v>0</v>
      </c>
      <c r="E119" s="17">
        <v>0</v>
      </c>
      <c r="F119" s="17">
        <v>0</v>
      </c>
      <c r="G119" s="17">
        <v>0</v>
      </c>
      <c r="H119" s="1"/>
      <c r="I119" s="1"/>
      <c r="J119" s="1"/>
      <c r="K119" s="1"/>
    </row>
    <row r="120" spans="1:11" ht="14.1" customHeight="1" x14ac:dyDescent="0.25">
      <c r="A120" s="1"/>
      <c r="B120" s="1"/>
      <c r="C120" s="16" t="s">
        <v>94</v>
      </c>
      <c r="D120" s="17">
        <v>0</v>
      </c>
      <c r="E120" s="17">
        <v>0</v>
      </c>
      <c r="F120" s="17">
        <v>0</v>
      </c>
      <c r="G120" s="17">
        <v>0</v>
      </c>
      <c r="H120" s="1"/>
      <c r="I120" s="1"/>
      <c r="J120" s="1"/>
      <c r="K120" s="1"/>
    </row>
    <row r="121" spans="1:11" ht="14.1" customHeight="1" x14ac:dyDescent="0.25">
      <c r="A121" s="1"/>
      <c r="B121" s="1"/>
      <c r="C121" s="16" t="s">
        <v>95</v>
      </c>
      <c r="D121" s="17">
        <v>0</v>
      </c>
      <c r="E121" s="17">
        <v>0</v>
      </c>
      <c r="F121" s="17">
        <v>0</v>
      </c>
      <c r="G121" s="17">
        <v>0</v>
      </c>
      <c r="H121" s="1"/>
      <c r="I121" s="1"/>
      <c r="J121" s="1"/>
      <c r="K121" s="1"/>
    </row>
    <row r="122" spans="1:11" ht="14.1" customHeight="1" x14ac:dyDescent="0.25">
      <c r="A122" s="1"/>
      <c r="B122" s="1"/>
      <c r="C122" s="16" t="s">
        <v>96</v>
      </c>
      <c r="D122" s="17">
        <v>0</v>
      </c>
      <c r="E122" s="17">
        <v>2000000</v>
      </c>
      <c r="F122" s="17">
        <v>2000000</v>
      </c>
      <c r="G122" s="17">
        <v>2000000</v>
      </c>
      <c r="H122" s="1"/>
      <c r="I122" s="1"/>
      <c r="J122" s="1"/>
      <c r="K122" s="1"/>
    </row>
    <row r="123" spans="1:11" ht="14.1" customHeight="1" x14ac:dyDescent="0.25">
      <c r="A123" s="1"/>
      <c r="B123" s="1"/>
      <c r="C123" s="16" t="s">
        <v>83</v>
      </c>
      <c r="D123" s="17">
        <v>0</v>
      </c>
      <c r="E123" s="17">
        <v>2000000</v>
      </c>
      <c r="F123" s="17">
        <v>2000000</v>
      </c>
      <c r="G123" s="17">
        <v>2000000</v>
      </c>
      <c r="H123" s="1"/>
      <c r="I123" s="1"/>
      <c r="J123" s="1"/>
      <c r="K123" s="1"/>
    </row>
    <row r="124" spans="1:11" ht="14.1" customHeight="1" x14ac:dyDescent="0.25">
      <c r="A124" s="1"/>
      <c r="B124" s="1"/>
      <c r="C124" s="16" t="s">
        <v>92</v>
      </c>
      <c r="D124" s="17">
        <v>0</v>
      </c>
      <c r="E124" s="17">
        <v>0</v>
      </c>
      <c r="F124" s="17">
        <v>0</v>
      </c>
      <c r="G124" s="17">
        <v>0</v>
      </c>
      <c r="H124" s="1"/>
      <c r="I124" s="1"/>
      <c r="J124" s="1"/>
      <c r="K124" s="1"/>
    </row>
    <row r="125" spans="1:11" ht="14.1" customHeight="1" x14ac:dyDescent="0.25">
      <c r="A125" s="1"/>
      <c r="B125" s="1"/>
      <c r="C125" s="16" t="s">
        <v>93</v>
      </c>
      <c r="D125" s="17">
        <v>0</v>
      </c>
      <c r="E125" s="17">
        <v>0</v>
      </c>
      <c r="F125" s="17">
        <v>0</v>
      </c>
      <c r="G125" s="17">
        <v>0</v>
      </c>
      <c r="H125" s="1"/>
      <c r="I125" s="1"/>
      <c r="J125" s="1"/>
      <c r="K125" s="1"/>
    </row>
    <row r="126" spans="1:11" ht="14.1" customHeight="1" x14ac:dyDescent="0.25">
      <c r="A126" s="1"/>
      <c r="B126" s="1"/>
      <c r="C126" s="16" t="s">
        <v>94</v>
      </c>
      <c r="D126" s="17">
        <v>0</v>
      </c>
      <c r="E126" s="17">
        <v>0</v>
      </c>
      <c r="F126" s="17">
        <v>0</v>
      </c>
      <c r="G126" s="17">
        <v>0</v>
      </c>
      <c r="H126" s="1"/>
      <c r="I126" s="1"/>
      <c r="J126" s="1"/>
      <c r="K126" s="1"/>
    </row>
    <row r="127" spans="1:11" ht="14.1" customHeight="1" x14ac:dyDescent="0.25">
      <c r="A127" s="1"/>
      <c r="B127" s="1"/>
      <c r="C127" s="16" t="s">
        <v>95</v>
      </c>
      <c r="D127" s="17">
        <v>0</v>
      </c>
      <c r="E127" s="17">
        <v>0</v>
      </c>
      <c r="F127" s="17">
        <v>0</v>
      </c>
      <c r="G127" s="17">
        <v>0</v>
      </c>
      <c r="H127" s="1"/>
      <c r="I127" s="1"/>
      <c r="J127" s="1"/>
      <c r="K127" s="1"/>
    </row>
    <row r="128" spans="1:11" ht="14.1" customHeight="1" x14ac:dyDescent="0.25">
      <c r="A128" s="1"/>
      <c r="B128" s="1"/>
      <c r="C128" s="16" t="s">
        <v>97</v>
      </c>
      <c r="D128" s="17">
        <v>0</v>
      </c>
      <c r="E128" s="17">
        <v>0</v>
      </c>
      <c r="F128" s="17">
        <v>0</v>
      </c>
      <c r="G128" s="17">
        <v>0</v>
      </c>
      <c r="H128" s="1"/>
      <c r="I128" s="1"/>
      <c r="J128" s="1"/>
      <c r="K128" s="1"/>
    </row>
    <row r="129" spans="1:11" ht="14.1" customHeight="1" x14ac:dyDescent="0.25">
      <c r="A129" s="1"/>
      <c r="B129" s="1"/>
      <c r="C129" s="16" t="s">
        <v>83</v>
      </c>
      <c r="D129" s="17">
        <v>0</v>
      </c>
      <c r="E129" s="17">
        <v>0</v>
      </c>
      <c r="F129" s="17">
        <v>0</v>
      </c>
      <c r="G129" s="17">
        <v>0</v>
      </c>
      <c r="H129" s="1"/>
      <c r="I129" s="1"/>
      <c r="J129" s="1"/>
      <c r="K129" s="1"/>
    </row>
    <row r="130" spans="1:11" ht="14.1" customHeight="1" x14ac:dyDescent="0.25">
      <c r="A130" s="1"/>
      <c r="B130" s="1"/>
      <c r="C130" s="16" t="s">
        <v>92</v>
      </c>
      <c r="D130" s="17">
        <v>0</v>
      </c>
      <c r="E130" s="17">
        <v>0</v>
      </c>
      <c r="F130" s="17">
        <v>0</v>
      </c>
      <c r="G130" s="17">
        <v>0</v>
      </c>
      <c r="H130" s="1"/>
      <c r="I130" s="1"/>
      <c r="J130" s="1"/>
      <c r="K130" s="1"/>
    </row>
    <row r="131" spans="1:11" ht="14.1" customHeight="1" x14ac:dyDescent="0.25">
      <c r="A131" s="1"/>
      <c r="B131" s="1"/>
      <c r="C131" s="16" t="s">
        <v>93</v>
      </c>
      <c r="D131" s="17">
        <v>0</v>
      </c>
      <c r="E131" s="17">
        <v>0</v>
      </c>
      <c r="F131" s="17">
        <v>0</v>
      </c>
      <c r="G131" s="17">
        <v>0</v>
      </c>
      <c r="H131" s="1"/>
      <c r="I131" s="1"/>
      <c r="J131" s="1"/>
      <c r="K131" s="1"/>
    </row>
    <row r="132" spans="1:11" ht="14.1" customHeight="1" x14ac:dyDescent="0.25">
      <c r="A132" s="1"/>
      <c r="B132" s="1"/>
      <c r="C132" s="16" t="s">
        <v>94</v>
      </c>
      <c r="D132" s="17">
        <v>0</v>
      </c>
      <c r="E132" s="17">
        <v>0</v>
      </c>
      <c r="F132" s="17">
        <v>0</v>
      </c>
      <c r="G132" s="17">
        <v>0</v>
      </c>
      <c r="H132" s="1"/>
      <c r="I132" s="1"/>
      <c r="J132" s="1"/>
      <c r="K132" s="1"/>
    </row>
    <row r="133" spans="1:11" ht="14.1" customHeight="1" x14ac:dyDescent="0.25">
      <c r="A133" s="1"/>
      <c r="B133" s="1"/>
      <c r="C133" s="16" t="s">
        <v>95</v>
      </c>
      <c r="D133" s="17">
        <v>0</v>
      </c>
      <c r="E133" s="17">
        <v>0</v>
      </c>
      <c r="F133" s="17">
        <v>0</v>
      </c>
      <c r="G133" s="17">
        <v>0</v>
      </c>
      <c r="H133" s="1"/>
      <c r="I133" s="1"/>
      <c r="J133" s="1"/>
      <c r="K133" s="1"/>
    </row>
    <row r="134" spans="1:11" ht="14.1" customHeight="1" x14ac:dyDescent="0.25">
      <c r="A134" s="1"/>
      <c r="B134" s="1"/>
      <c r="C134" s="16" t="s">
        <v>98</v>
      </c>
      <c r="D134" s="17">
        <v>0</v>
      </c>
      <c r="E134" s="17">
        <v>0</v>
      </c>
      <c r="F134" s="17">
        <v>0</v>
      </c>
      <c r="G134" s="17">
        <v>0</v>
      </c>
      <c r="H134" s="1"/>
      <c r="I134" s="1"/>
      <c r="J134" s="1"/>
      <c r="K134" s="1"/>
    </row>
    <row r="135" spans="1:11" ht="14.1" customHeight="1" x14ac:dyDescent="0.25">
      <c r="A135" s="1"/>
      <c r="B135" s="1"/>
      <c r="C135" s="16" t="s">
        <v>99</v>
      </c>
      <c r="D135" s="17">
        <v>0</v>
      </c>
      <c r="E135" s="17">
        <v>0</v>
      </c>
      <c r="F135" s="17">
        <v>0</v>
      </c>
      <c r="G135" s="17">
        <v>0</v>
      </c>
      <c r="H135" s="1"/>
      <c r="I135" s="1"/>
      <c r="J135" s="1"/>
      <c r="K135" s="1"/>
    </row>
    <row r="136" spans="1:11" ht="14.1" customHeight="1" x14ac:dyDescent="0.25">
      <c r="A136" s="1"/>
      <c r="B136" s="1"/>
      <c r="C136" s="18" t="s">
        <v>100</v>
      </c>
      <c r="D136" s="17">
        <v>0</v>
      </c>
      <c r="E136" s="17">
        <v>2000000</v>
      </c>
      <c r="F136" s="17">
        <v>2000000</v>
      </c>
      <c r="G136" s="17">
        <v>2000000</v>
      </c>
      <c r="H136" s="1"/>
      <c r="I136" s="1"/>
      <c r="J136" s="1"/>
      <c r="K136" s="1"/>
    </row>
    <row r="137" spans="1:11" ht="15" customHeight="1" x14ac:dyDescent="0.25">
      <c r="A137" s="1"/>
      <c r="B137" s="1"/>
      <c r="C137" s="19" t="s">
        <v>69</v>
      </c>
      <c r="D137" s="20" t="s">
        <v>69</v>
      </c>
      <c r="E137" s="20" t="s">
        <v>69</v>
      </c>
      <c r="F137" s="20" t="s">
        <v>69</v>
      </c>
      <c r="G137" s="20" t="s">
        <v>69</v>
      </c>
      <c r="H137" s="1"/>
      <c r="I137" s="1"/>
      <c r="J137" s="1"/>
      <c r="K137" s="1"/>
    </row>
    <row r="138" spans="1:11" ht="15" customHeight="1" x14ac:dyDescent="0.25">
      <c r="A138" s="1"/>
      <c r="B138" s="1"/>
      <c r="C138" s="3" t="s">
        <v>113</v>
      </c>
      <c r="D138" s="21">
        <v>0</v>
      </c>
      <c r="E138" s="21">
        <v>136500000</v>
      </c>
      <c r="F138" s="21">
        <v>136500000</v>
      </c>
      <c r="G138" s="21">
        <v>137500000</v>
      </c>
      <c r="H138" s="1"/>
      <c r="I138" s="1"/>
      <c r="J138" s="1"/>
      <c r="K138" s="1"/>
    </row>
    <row r="139" spans="1:11" ht="15" customHeight="1" x14ac:dyDescent="0.25">
      <c r="A139" s="1"/>
      <c r="B139" s="1"/>
      <c r="C139" s="4" t="s">
        <v>82</v>
      </c>
      <c r="D139" s="22">
        <v>0</v>
      </c>
      <c r="E139" s="22">
        <v>93600000</v>
      </c>
      <c r="F139" s="22">
        <v>93600000</v>
      </c>
      <c r="G139" s="22">
        <v>93600000</v>
      </c>
      <c r="H139" s="1"/>
      <c r="I139" s="1"/>
      <c r="J139" s="1"/>
      <c r="K139" s="1"/>
    </row>
    <row r="140" spans="1:11" ht="15" customHeight="1" x14ac:dyDescent="0.25">
      <c r="A140" s="1"/>
      <c r="B140" s="1"/>
      <c r="C140" s="4" t="s">
        <v>83</v>
      </c>
      <c r="D140" s="22">
        <v>0</v>
      </c>
      <c r="E140" s="22">
        <v>93600000</v>
      </c>
      <c r="F140" s="22">
        <v>93600000</v>
      </c>
      <c r="G140" s="22">
        <v>93600000</v>
      </c>
      <c r="H140" s="1"/>
      <c r="I140" s="1"/>
      <c r="J140" s="1"/>
      <c r="K140" s="1"/>
    </row>
    <row r="141" spans="1:11" ht="15" customHeight="1" x14ac:dyDescent="0.25">
      <c r="A141" s="1"/>
      <c r="B141" s="1"/>
      <c r="C141" s="4" t="s">
        <v>84</v>
      </c>
      <c r="D141" s="22">
        <v>0</v>
      </c>
      <c r="E141" s="22">
        <v>0</v>
      </c>
      <c r="F141" s="22">
        <v>0</v>
      </c>
      <c r="G141" s="22">
        <v>0</v>
      </c>
      <c r="H141" s="1"/>
      <c r="I141" s="1"/>
      <c r="J141" s="1"/>
      <c r="K141" s="1"/>
    </row>
    <row r="142" spans="1:11" ht="15" customHeight="1" x14ac:dyDescent="0.25">
      <c r="A142" s="1"/>
      <c r="B142" s="1"/>
      <c r="C142" s="4" t="s">
        <v>85</v>
      </c>
      <c r="D142" s="22">
        <v>0</v>
      </c>
      <c r="E142" s="22">
        <v>14400000</v>
      </c>
      <c r="F142" s="22">
        <v>14400000</v>
      </c>
      <c r="G142" s="22">
        <v>14400000</v>
      </c>
      <c r="H142" s="1"/>
      <c r="I142" s="1"/>
      <c r="J142" s="1"/>
      <c r="K142" s="1"/>
    </row>
    <row r="143" spans="1:11" ht="15" customHeight="1" x14ac:dyDescent="0.25">
      <c r="A143" s="1"/>
      <c r="B143" s="1"/>
      <c r="C143" s="4" t="s">
        <v>83</v>
      </c>
      <c r="D143" s="22">
        <v>0</v>
      </c>
      <c r="E143" s="22">
        <v>14400000</v>
      </c>
      <c r="F143" s="22">
        <v>14400000</v>
      </c>
      <c r="G143" s="22">
        <v>14400000</v>
      </c>
      <c r="H143" s="1"/>
      <c r="I143" s="1"/>
      <c r="J143" s="1"/>
      <c r="K143" s="1"/>
    </row>
    <row r="144" spans="1:11" ht="15" customHeight="1" x14ac:dyDescent="0.25">
      <c r="A144" s="1"/>
      <c r="B144" s="1"/>
      <c r="C144" s="4" t="s">
        <v>84</v>
      </c>
      <c r="D144" s="22">
        <v>0</v>
      </c>
      <c r="E144" s="22">
        <v>0</v>
      </c>
      <c r="F144" s="22">
        <v>0</v>
      </c>
      <c r="G144" s="22">
        <v>0</v>
      </c>
      <c r="H144" s="1"/>
      <c r="I144" s="1"/>
      <c r="J144" s="1"/>
      <c r="K144" s="1"/>
    </row>
    <row r="145" spans="1:11" ht="15" customHeight="1" x14ac:dyDescent="0.25">
      <c r="A145" s="1"/>
      <c r="B145" s="1"/>
      <c r="C145" s="4" t="s">
        <v>86</v>
      </c>
      <c r="D145" s="22">
        <v>0</v>
      </c>
      <c r="E145" s="22">
        <v>24100000</v>
      </c>
      <c r="F145" s="22">
        <v>24100000</v>
      </c>
      <c r="G145" s="22">
        <v>25100000</v>
      </c>
      <c r="H145" s="1"/>
      <c r="I145" s="1"/>
      <c r="J145" s="1"/>
      <c r="K145" s="1"/>
    </row>
    <row r="146" spans="1:11" ht="15" customHeight="1" x14ac:dyDescent="0.25">
      <c r="A146" s="1"/>
      <c r="B146" s="1"/>
      <c r="C146" s="4" t="s">
        <v>83</v>
      </c>
      <c r="D146" s="22">
        <v>0</v>
      </c>
      <c r="E146" s="22">
        <v>24100000</v>
      </c>
      <c r="F146" s="22">
        <v>24100000</v>
      </c>
      <c r="G146" s="22">
        <v>25100000</v>
      </c>
      <c r="H146" s="1"/>
      <c r="I146" s="1"/>
      <c r="J146" s="1"/>
      <c r="K146" s="1"/>
    </row>
    <row r="147" spans="1:11" ht="15" customHeight="1" x14ac:dyDescent="0.25">
      <c r="A147" s="1"/>
      <c r="B147" s="1"/>
      <c r="C147" s="4" t="s">
        <v>84</v>
      </c>
      <c r="D147" s="22">
        <v>0</v>
      </c>
      <c r="E147" s="22">
        <v>0</v>
      </c>
      <c r="F147" s="22">
        <v>0</v>
      </c>
      <c r="G147" s="22">
        <v>0</v>
      </c>
      <c r="H147" s="1"/>
      <c r="I147" s="1"/>
      <c r="J147" s="1"/>
      <c r="K147" s="1"/>
    </row>
    <row r="148" spans="1:11" ht="15" customHeight="1" x14ac:dyDescent="0.25">
      <c r="A148" s="1"/>
      <c r="B148" s="1"/>
      <c r="C148" s="4" t="s">
        <v>87</v>
      </c>
      <c r="D148" s="22">
        <v>0</v>
      </c>
      <c r="E148" s="22">
        <v>0</v>
      </c>
      <c r="F148" s="22">
        <v>0</v>
      </c>
      <c r="G148" s="22">
        <v>0</v>
      </c>
      <c r="H148" s="1"/>
      <c r="I148" s="1"/>
      <c r="J148" s="1"/>
      <c r="K148" s="1"/>
    </row>
    <row r="149" spans="1:11" ht="15" customHeight="1" x14ac:dyDescent="0.25">
      <c r="A149" s="1"/>
      <c r="B149" s="1"/>
      <c r="C149" s="4" t="s">
        <v>83</v>
      </c>
      <c r="D149" s="22">
        <v>0</v>
      </c>
      <c r="E149" s="22">
        <v>0</v>
      </c>
      <c r="F149" s="22">
        <v>0</v>
      </c>
      <c r="G149" s="22">
        <v>0</v>
      </c>
      <c r="H149" s="1"/>
      <c r="I149" s="1"/>
      <c r="J149" s="1"/>
      <c r="K149" s="1"/>
    </row>
    <row r="150" spans="1:11" ht="15" customHeight="1" x14ac:dyDescent="0.25">
      <c r="A150" s="1"/>
      <c r="B150" s="1"/>
      <c r="C150" s="4" t="s">
        <v>84</v>
      </c>
      <c r="D150" s="22">
        <v>0</v>
      </c>
      <c r="E150" s="22">
        <v>0</v>
      </c>
      <c r="F150" s="22">
        <v>0</v>
      </c>
      <c r="G150" s="22">
        <v>0</v>
      </c>
      <c r="H150" s="1"/>
      <c r="I150" s="1"/>
      <c r="J150" s="1"/>
      <c r="K150" s="1"/>
    </row>
    <row r="151" spans="1:11" ht="20.100000000000001" customHeight="1" x14ac:dyDescent="0.25">
      <c r="A151" s="1"/>
      <c r="B151" s="1"/>
      <c r="C151" s="4" t="s">
        <v>114</v>
      </c>
      <c r="D151" s="23">
        <v>0</v>
      </c>
      <c r="E151" s="23">
        <v>0</v>
      </c>
      <c r="F151" s="23">
        <v>0</v>
      </c>
      <c r="G151" s="23">
        <v>0</v>
      </c>
      <c r="H151" s="1"/>
      <c r="I151" s="1"/>
      <c r="J151" s="1"/>
      <c r="K151" s="1"/>
    </row>
    <row r="152" spans="1:11" ht="15" customHeight="1" x14ac:dyDescent="0.25">
      <c r="A152" s="1"/>
      <c r="B152" s="1"/>
      <c r="C152" s="4" t="s">
        <v>83</v>
      </c>
      <c r="D152" s="22">
        <v>0</v>
      </c>
      <c r="E152" s="22">
        <v>0</v>
      </c>
      <c r="F152" s="22">
        <v>0</v>
      </c>
      <c r="G152" s="22">
        <v>0</v>
      </c>
      <c r="H152" s="1"/>
      <c r="I152" s="1"/>
      <c r="J152" s="1"/>
      <c r="K152" s="1"/>
    </row>
    <row r="153" spans="1:11" ht="15" customHeight="1" x14ac:dyDescent="0.25">
      <c r="A153" s="1"/>
      <c r="B153" s="1"/>
      <c r="C153" s="4" t="s">
        <v>84</v>
      </c>
      <c r="D153" s="22">
        <v>0</v>
      </c>
      <c r="E153" s="22">
        <v>0</v>
      </c>
      <c r="F153" s="22">
        <v>0</v>
      </c>
      <c r="G153" s="22">
        <v>0</v>
      </c>
      <c r="H153" s="1"/>
      <c r="I153" s="1"/>
      <c r="J153" s="1"/>
      <c r="K153" s="1"/>
    </row>
    <row r="154" spans="1:11" ht="15" customHeight="1" x14ac:dyDescent="0.25">
      <c r="A154" s="1"/>
      <c r="B154" s="1"/>
      <c r="C154" s="4" t="s">
        <v>89</v>
      </c>
      <c r="D154" s="22">
        <v>0</v>
      </c>
      <c r="E154" s="22">
        <v>1700000</v>
      </c>
      <c r="F154" s="22">
        <v>1700000</v>
      </c>
      <c r="G154" s="22">
        <v>1700000</v>
      </c>
      <c r="H154" s="1"/>
      <c r="I154" s="1"/>
      <c r="J154" s="1"/>
      <c r="K154" s="1"/>
    </row>
    <row r="155" spans="1:11" ht="15" customHeight="1" x14ac:dyDescent="0.25">
      <c r="A155" s="1"/>
      <c r="B155" s="1"/>
      <c r="C155" s="4" t="s">
        <v>83</v>
      </c>
      <c r="D155" s="22">
        <v>0</v>
      </c>
      <c r="E155" s="22">
        <v>1700000</v>
      </c>
      <c r="F155" s="22">
        <v>1700000</v>
      </c>
      <c r="G155" s="22">
        <v>1700000</v>
      </c>
      <c r="H155" s="1"/>
      <c r="I155" s="1"/>
      <c r="J155" s="1"/>
      <c r="K155" s="1"/>
    </row>
    <row r="156" spans="1:11" ht="15" customHeight="1" x14ac:dyDescent="0.25">
      <c r="A156" s="1"/>
      <c r="B156" s="1"/>
      <c r="C156" s="4" t="s">
        <v>84</v>
      </c>
      <c r="D156" s="22">
        <v>0</v>
      </c>
      <c r="E156" s="22">
        <v>0</v>
      </c>
      <c r="F156" s="22">
        <v>0</v>
      </c>
      <c r="G156" s="22">
        <v>0</v>
      </c>
      <c r="H156" s="1"/>
      <c r="I156" s="1"/>
      <c r="J156" s="1"/>
      <c r="K156" s="1"/>
    </row>
    <row r="157" spans="1:11" ht="15" customHeight="1" x14ac:dyDescent="0.25">
      <c r="A157" s="1"/>
      <c r="B157" s="1"/>
      <c r="C157" s="4" t="s">
        <v>90</v>
      </c>
      <c r="D157" s="22">
        <v>0</v>
      </c>
      <c r="E157" s="22">
        <v>700000</v>
      </c>
      <c r="F157" s="22">
        <v>700000</v>
      </c>
      <c r="G157" s="22">
        <v>700000</v>
      </c>
      <c r="H157" s="1"/>
      <c r="I157" s="1"/>
      <c r="J157" s="1"/>
      <c r="K157" s="1"/>
    </row>
    <row r="158" spans="1:11" ht="15" customHeight="1" x14ac:dyDescent="0.25">
      <c r="A158" s="1"/>
      <c r="B158" s="1"/>
      <c r="C158" s="4" t="s">
        <v>83</v>
      </c>
      <c r="D158" s="22">
        <v>0</v>
      </c>
      <c r="E158" s="22">
        <v>700000</v>
      </c>
      <c r="F158" s="22">
        <v>700000</v>
      </c>
      <c r="G158" s="22">
        <v>700000</v>
      </c>
      <c r="H158" s="1"/>
      <c r="I158" s="1"/>
      <c r="J158" s="1"/>
      <c r="K158" s="1"/>
    </row>
    <row r="159" spans="1:11" ht="15" customHeight="1" x14ac:dyDescent="0.25">
      <c r="A159" s="1"/>
      <c r="B159" s="1"/>
      <c r="C159" s="4" t="s">
        <v>84</v>
      </c>
      <c r="D159" s="22">
        <v>0</v>
      </c>
      <c r="E159" s="22">
        <v>0</v>
      </c>
      <c r="F159" s="22">
        <v>0</v>
      </c>
      <c r="G159" s="22">
        <v>0</v>
      </c>
      <c r="H159" s="1"/>
      <c r="I159" s="1"/>
      <c r="J159" s="1"/>
      <c r="K159" s="1"/>
    </row>
    <row r="160" spans="1:11" ht="15" customHeight="1" x14ac:dyDescent="0.25">
      <c r="A160" s="1"/>
      <c r="B160" s="1"/>
      <c r="C160" s="4" t="s">
        <v>91</v>
      </c>
      <c r="D160" s="22">
        <v>0</v>
      </c>
      <c r="E160" s="22">
        <v>0</v>
      </c>
      <c r="F160" s="22">
        <v>0</v>
      </c>
      <c r="G160" s="22">
        <v>0</v>
      </c>
      <c r="H160" s="1"/>
      <c r="I160" s="1"/>
      <c r="J160" s="1"/>
      <c r="K160" s="1"/>
    </row>
    <row r="161" spans="1:11" ht="15" customHeight="1" x14ac:dyDescent="0.25">
      <c r="A161" s="1"/>
      <c r="B161" s="1"/>
      <c r="C161" s="4" t="s">
        <v>83</v>
      </c>
      <c r="D161" s="22">
        <v>0</v>
      </c>
      <c r="E161" s="22">
        <v>0</v>
      </c>
      <c r="F161" s="22">
        <v>0</v>
      </c>
      <c r="G161" s="22">
        <v>0</v>
      </c>
      <c r="H161" s="1"/>
      <c r="I161" s="1"/>
      <c r="J161" s="1"/>
      <c r="K161" s="1"/>
    </row>
    <row r="162" spans="1:11" ht="15" customHeight="1" x14ac:dyDescent="0.25">
      <c r="A162" s="1"/>
      <c r="B162" s="1"/>
      <c r="C162" s="4" t="s">
        <v>92</v>
      </c>
      <c r="D162" s="22">
        <v>0</v>
      </c>
      <c r="E162" s="22">
        <v>0</v>
      </c>
      <c r="F162" s="22">
        <v>0</v>
      </c>
      <c r="G162" s="22">
        <v>0</v>
      </c>
      <c r="H162" s="1"/>
      <c r="I162" s="1"/>
      <c r="J162" s="1"/>
      <c r="K162" s="1"/>
    </row>
    <row r="163" spans="1:11" ht="15" customHeight="1" x14ac:dyDescent="0.25">
      <c r="A163" s="1"/>
      <c r="B163" s="1"/>
      <c r="C163" s="4" t="s">
        <v>93</v>
      </c>
      <c r="D163" s="22">
        <v>0</v>
      </c>
      <c r="E163" s="22">
        <v>0</v>
      </c>
      <c r="F163" s="22">
        <v>0</v>
      </c>
      <c r="G163" s="22">
        <v>0</v>
      </c>
      <c r="H163" s="1"/>
      <c r="I163" s="1"/>
      <c r="J163" s="1"/>
      <c r="K163" s="1"/>
    </row>
    <row r="164" spans="1:11" ht="15" customHeight="1" x14ac:dyDescent="0.25">
      <c r="A164" s="1"/>
      <c r="B164" s="1"/>
      <c r="C164" s="4" t="s">
        <v>94</v>
      </c>
      <c r="D164" s="22">
        <v>0</v>
      </c>
      <c r="E164" s="22">
        <v>0</v>
      </c>
      <c r="F164" s="22">
        <v>0</v>
      </c>
      <c r="G164" s="22">
        <v>0</v>
      </c>
      <c r="H164" s="1"/>
      <c r="I164" s="1"/>
      <c r="J164" s="1"/>
      <c r="K164" s="1"/>
    </row>
    <row r="165" spans="1:11" ht="15" customHeight="1" x14ac:dyDescent="0.25">
      <c r="A165" s="1"/>
      <c r="B165" s="1"/>
      <c r="C165" s="4" t="s">
        <v>95</v>
      </c>
      <c r="D165" s="22">
        <v>0</v>
      </c>
      <c r="E165" s="22">
        <v>0</v>
      </c>
      <c r="F165" s="22">
        <v>0</v>
      </c>
      <c r="G165" s="22">
        <v>0</v>
      </c>
      <c r="H165" s="1"/>
      <c r="I165" s="1"/>
      <c r="J165" s="1"/>
      <c r="K165" s="1"/>
    </row>
    <row r="166" spans="1:11" ht="15" customHeight="1" x14ac:dyDescent="0.25">
      <c r="A166" s="1"/>
      <c r="B166" s="1"/>
      <c r="C166" s="4" t="s">
        <v>96</v>
      </c>
      <c r="D166" s="22">
        <v>0</v>
      </c>
      <c r="E166" s="22">
        <v>2000000</v>
      </c>
      <c r="F166" s="22">
        <v>2000000</v>
      </c>
      <c r="G166" s="22">
        <v>2000000</v>
      </c>
      <c r="H166" s="1"/>
      <c r="I166" s="1"/>
      <c r="J166" s="1"/>
      <c r="K166" s="1"/>
    </row>
    <row r="167" spans="1:11" ht="15" customHeight="1" x14ac:dyDescent="0.25">
      <c r="A167" s="1"/>
      <c r="B167" s="1"/>
      <c r="C167" s="4" t="s">
        <v>83</v>
      </c>
      <c r="D167" s="22">
        <v>0</v>
      </c>
      <c r="E167" s="22">
        <v>2000000</v>
      </c>
      <c r="F167" s="22">
        <v>2000000</v>
      </c>
      <c r="G167" s="22">
        <v>2000000</v>
      </c>
      <c r="H167" s="1"/>
      <c r="I167" s="1"/>
      <c r="J167" s="1"/>
      <c r="K167" s="1"/>
    </row>
    <row r="168" spans="1:11" ht="15" customHeight="1" x14ac:dyDescent="0.25">
      <c r="A168" s="1"/>
      <c r="B168" s="1"/>
      <c r="C168" s="4" t="s">
        <v>92</v>
      </c>
      <c r="D168" s="22">
        <v>0</v>
      </c>
      <c r="E168" s="22">
        <v>0</v>
      </c>
      <c r="F168" s="22">
        <v>0</v>
      </c>
      <c r="G168" s="22">
        <v>0</v>
      </c>
      <c r="H168" s="1"/>
      <c r="I168" s="1"/>
      <c r="J168" s="1"/>
      <c r="K168" s="1"/>
    </row>
    <row r="169" spans="1:11" ht="15" customHeight="1" x14ac:dyDescent="0.25">
      <c r="A169" s="1"/>
      <c r="B169" s="1"/>
      <c r="C169" s="4" t="s">
        <v>93</v>
      </c>
      <c r="D169" s="22">
        <v>0</v>
      </c>
      <c r="E169" s="22">
        <v>0</v>
      </c>
      <c r="F169" s="22">
        <v>0</v>
      </c>
      <c r="G169" s="22">
        <v>0</v>
      </c>
      <c r="H169" s="1"/>
      <c r="I169" s="1"/>
      <c r="J169" s="1"/>
      <c r="K169" s="1"/>
    </row>
    <row r="170" spans="1:11" ht="15" customHeight="1" x14ac:dyDescent="0.25">
      <c r="A170" s="1"/>
      <c r="B170" s="1"/>
      <c r="C170" s="4" t="s">
        <v>94</v>
      </c>
      <c r="D170" s="22">
        <v>0</v>
      </c>
      <c r="E170" s="22">
        <v>0</v>
      </c>
      <c r="F170" s="22">
        <v>0</v>
      </c>
      <c r="G170" s="22">
        <v>0</v>
      </c>
      <c r="H170" s="1"/>
      <c r="I170" s="1"/>
      <c r="J170" s="1"/>
      <c r="K170" s="1"/>
    </row>
    <row r="171" spans="1:11" ht="15" customHeight="1" x14ac:dyDescent="0.25">
      <c r="A171" s="1"/>
      <c r="B171" s="1"/>
      <c r="C171" s="4" t="s">
        <v>95</v>
      </c>
      <c r="D171" s="22">
        <v>0</v>
      </c>
      <c r="E171" s="22">
        <v>0</v>
      </c>
      <c r="F171" s="22">
        <v>0</v>
      </c>
      <c r="G171" s="22">
        <v>0</v>
      </c>
      <c r="H171" s="1"/>
      <c r="I171" s="1"/>
      <c r="J171" s="1"/>
      <c r="K171" s="1"/>
    </row>
    <row r="172" spans="1:11" ht="15" customHeight="1" x14ac:dyDescent="0.25">
      <c r="A172" s="1"/>
      <c r="B172" s="1"/>
      <c r="C172" s="4" t="s">
        <v>97</v>
      </c>
      <c r="D172" s="22">
        <v>0</v>
      </c>
      <c r="E172" s="22">
        <v>0</v>
      </c>
      <c r="F172" s="22">
        <v>0</v>
      </c>
      <c r="G172" s="22">
        <v>0</v>
      </c>
      <c r="H172" s="1"/>
      <c r="I172" s="1"/>
      <c r="J172" s="1"/>
      <c r="K172" s="1"/>
    </row>
    <row r="173" spans="1:11" ht="15" customHeight="1" x14ac:dyDescent="0.25">
      <c r="A173" s="1"/>
      <c r="B173" s="1"/>
      <c r="C173" s="4" t="s">
        <v>83</v>
      </c>
      <c r="D173" s="22">
        <v>0</v>
      </c>
      <c r="E173" s="22">
        <v>0</v>
      </c>
      <c r="F173" s="22">
        <v>0</v>
      </c>
      <c r="G173" s="22">
        <v>0</v>
      </c>
      <c r="H173" s="1"/>
      <c r="I173" s="1"/>
      <c r="J173" s="1"/>
      <c r="K173" s="1"/>
    </row>
    <row r="174" spans="1:11" ht="15" customHeight="1" x14ac:dyDescent="0.25">
      <c r="A174" s="1"/>
      <c r="B174" s="1"/>
      <c r="C174" s="4" t="s">
        <v>92</v>
      </c>
      <c r="D174" s="22">
        <v>0</v>
      </c>
      <c r="E174" s="22">
        <v>0</v>
      </c>
      <c r="F174" s="22">
        <v>0</v>
      </c>
      <c r="G174" s="22">
        <v>0</v>
      </c>
      <c r="H174" s="1"/>
      <c r="I174" s="1"/>
      <c r="J174" s="1"/>
      <c r="K174" s="1"/>
    </row>
    <row r="175" spans="1:11" ht="15" customHeight="1" x14ac:dyDescent="0.25">
      <c r="A175" s="1"/>
      <c r="B175" s="1"/>
      <c r="C175" s="4" t="s">
        <v>93</v>
      </c>
      <c r="D175" s="22">
        <v>0</v>
      </c>
      <c r="E175" s="22">
        <v>0</v>
      </c>
      <c r="F175" s="22">
        <v>0</v>
      </c>
      <c r="G175" s="22">
        <v>0</v>
      </c>
      <c r="H175" s="1"/>
      <c r="I175" s="1"/>
      <c r="J175" s="1"/>
      <c r="K175" s="1"/>
    </row>
    <row r="176" spans="1:11" ht="15" customHeight="1" x14ac:dyDescent="0.25">
      <c r="A176" s="1"/>
      <c r="B176" s="1"/>
      <c r="C176" s="4" t="s">
        <v>94</v>
      </c>
      <c r="D176" s="22">
        <v>0</v>
      </c>
      <c r="E176" s="22">
        <v>0</v>
      </c>
      <c r="F176" s="22">
        <v>0</v>
      </c>
      <c r="G176" s="22">
        <v>0</v>
      </c>
      <c r="H176" s="1"/>
      <c r="I176" s="1"/>
      <c r="J176" s="1"/>
      <c r="K176" s="1"/>
    </row>
    <row r="177" spans="1:11" ht="15" customHeight="1" x14ac:dyDescent="0.25">
      <c r="A177" s="1"/>
      <c r="B177" s="1"/>
      <c r="C177" s="4" t="s">
        <v>95</v>
      </c>
      <c r="D177" s="22">
        <v>0</v>
      </c>
      <c r="E177" s="22">
        <v>0</v>
      </c>
      <c r="F177" s="22">
        <v>0</v>
      </c>
      <c r="G177" s="22">
        <v>0</v>
      </c>
      <c r="H177" s="1"/>
      <c r="I177" s="1"/>
      <c r="J177" s="1"/>
      <c r="K177" s="1"/>
    </row>
    <row r="178" spans="1:11" ht="15" customHeight="1" x14ac:dyDescent="0.25">
      <c r="A178" s="1"/>
      <c r="B178" s="1"/>
      <c r="C178" s="4" t="s">
        <v>98</v>
      </c>
      <c r="D178" s="22">
        <v>0</v>
      </c>
      <c r="E178" s="22">
        <v>0</v>
      </c>
      <c r="F178" s="22">
        <v>0</v>
      </c>
      <c r="G178" s="22">
        <v>0</v>
      </c>
      <c r="H178" s="1"/>
      <c r="I178" s="1"/>
      <c r="J178" s="1"/>
      <c r="K178" s="1"/>
    </row>
    <row r="179" spans="1:11" ht="15" customHeight="1" x14ac:dyDescent="0.25">
      <c r="A179" s="1"/>
      <c r="B179" s="1"/>
      <c r="C179" s="4" t="s">
        <v>99</v>
      </c>
      <c r="D179" s="22">
        <v>0</v>
      </c>
      <c r="E179" s="22">
        <v>0</v>
      </c>
      <c r="F179" s="22">
        <v>0</v>
      </c>
      <c r="G179" s="22">
        <v>0</v>
      </c>
      <c r="H179" s="1"/>
      <c r="I179" s="1"/>
      <c r="J179" s="1"/>
      <c r="K179" s="1"/>
    </row>
    <row r="180" spans="1:11" ht="20.100000000000001" customHeight="1" x14ac:dyDescent="0.25">
      <c r="A180" s="1"/>
      <c r="B180" s="1"/>
      <c r="C180" s="24" t="s">
        <v>69</v>
      </c>
      <c r="D180" s="1"/>
      <c r="E180" s="1"/>
      <c r="F180" s="1"/>
      <c r="G180" s="1"/>
      <c r="H180" s="1"/>
      <c r="I180" s="1"/>
      <c r="J180" s="1"/>
      <c r="K180" s="1"/>
    </row>
  </sheetData>
  <mergeCells count="23">
    <mergeCell ref="D82:G82"/>
    <mergeCell ref="D83:G83"/>
    <mergeCell ref="C92:G92"/>
    <mergeCell ref="D25:G25"/>
    <mergeCell ref="C34:G34"/>
    <mergeCell ref="C79:G79"/>
    <mergeCell ref="D80:G80"/>
    <mergeCell ref="D81:G81"/>
    <mergeCell ref="D14:G14"/>
    <mergeCell ref="C21:G21"/>
    <mergeCell ref="D22:G22"/>
    <mergeCell ref="D23:G23"/>
    <mergeCell ref="D24:G24"/>
    <mergeCell ref="D6:G6"/>
    <mergeCell ref="D7:G7"/>
    <mergeCell ref="C8:G8"/>
    <mergeCell ref="C9:G9"/>
    <mergeCell ref="D10:G10"/>
    <mergeCell ref="C1:G1"/>
    <mergeCell ref="C2:G2"/>
    <mergeCell ref="D3:G3"/>
    <mergeCell ref="D4:G4"/>
    <mergeCell ref="D5:G5"/>
  </mergeCells>
  <pageMargins left="0" right="0" top="0" bottom="0" header="0" footer="0"/>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C532A-42C2-43F2-BBA4-BE3B182EEBF6}">
  <sheetPr>
    <outlinePr summaryBelow="0"/>
  </sheetPr>
  <dimension ref="A1:K179"/>
  <sheetViews>
    <sheetView view="pageBreakPreview" topLeftCell="B132" zoomScale="71" zoomScaleNormal="100" zoomScaleSheetLayoutView="71" workbookViewId="0">
      <selection activeCell="L170" sqref="L170"/>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423</v>
      </c>
      <c r="E3" s="1570"/>
      <c r="F3" s="1570"/>
      <c r="G3" s="1570"/>
      <c r="H3" s="25"/>
      <c r="I3" s="25"/>
      <c r="J3" s="25"/>
      <c r="K3" s="25"/>
    </row>
    <row r="4" spans="1:11" ht="14.1" customHeight="1" x14ac:dyDescent="0.25">
      <c r="A4" s="25"/>
      <c r="B4" s="25"/>
      <c r="C4" s="27" t="s">
        <v>4</v>
      </c>
      <c r="D4" s="1569" t="s">
        <v>424</v>
      </c>
      <c r="E4" s="1570"/>
      <c r="F4" s="1570"/>
      <c r="G4" s="1570"/>
      <c r="H4" s="25"/>
      <c r="I4" s="25"/>
      <c r="J4" s="25"/>
      <c r="K4" s="25"/>
    </row>
    <row r="5" spans="1:11" ht="14.1" customHeight="1" x14ac:dyDescent="0.25">
      <c r="A5" s="25"/>
      <c r="B5" s="25"/>
      <c r="C5" s="27" t="s">
        <v>6</v>
      </c>
      <c r="D5" s="1569" t="s">
        <v>425</v>
      </c>
      <c r="E5" s="1570"/>
      <c r="F5" s="1570"/>
      <c r="G5" s="1570"/>
      <c r="H5" s="25"/>
      <c r="I5" s="25"/>
      <c r="J5" s="25"/>
      <c r="K5" s="25"/>
    </row>
    <row r="6" spans="1:11" ht="14.1" customHeight="1" x14ac:dyDescent="0.25">
      <c r="A6" s="25"/>
      <c r="B6" s="25"/>
      <c r="C6" s="27" t="s">
        <v>8</v>
      </c>
      <c r="D6" s="1569" t="s">
        <v>426</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41.1" customHeight="1" x14ac:dyDescent="0.25">
      <c r="A9" s="25"/>
      <c r="B9" s="25"/>
      <c r="C9" s="1581" t="s">
        <v>427</v>
      </c>
      <c r="D9" s="1582"/>
      <c r="E9" s="1582"/>
      <c r="F9" s="1582"/>
      <c r="G9" s="1582"/>
      <c r="H9" s="25"/>
      <c r="I9" s="25"/>
      <c r="J9" s="25"/>
      <c r="K9" s="25"/>
    </row>
    <row r="10" spans="1:11" ht="33" customHeight="1" x14ac:dyDescent="0.25">
      <c r="A10" s="25"/>
      <c r="B10" s="25"/>
      <c r="C10" s="28" t="s">
        <v>14</v>
      </c>
      <c r="D10" s="1583" t="s">
        <v>428</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20.100000000000001" customHeight="1" x14ac:dyDescent="0.25">
      <c r="A13" s="25"/>
      <c r="B13" s="25"/>
      <c r="C13" s="38" t="s">
        <v>429</v>
      </c>
      <c r="D13" s="39" t="s">
        <v>430</v>
      </c>
      <c r="E13" s="39" t="s">
        <v>431</v>
      </c>
      <c r="F13" s="39" t="s">
        <v>432</v>
      </c>
      <c r="G13" s="39" t="s">
        <v>433</v>
      </c>
      <c r="H13" s="25"/>
      <c r="I13" s="25"/>
      <c r="J13" s="25"/>
      <c r="K13" s="25"/>
    </row>
    <row r="14" spans="1:11" ht="93.95" customHeight="1" x14ac:dyDescent="0.25">
      <c r="A14" s="25"/>
      <c r="B14" s="25"/>
      <c r="C14" s="28" t="s">
        <v>24</v>
      </c>
      <c r="D14" s="1583" t="s">
        <v>434</v>
      </c>
      <c r="E14" s="1584"/>
      <c r="F14" s="1584"/>
      <c r="G14" s="1584"/>
      <c r="H14" s="25"/>
      <c r="I14" s="25"/>
      <c r="J14" s="25"/>
      <c r="K14" s="25"/>
    </row>
    <row r="15" spans="1:11" ht="27.95" customHeight="1" x14ac:dyDescent="0.25">
      <c r="A15" s="25"/>
      <c r="B15" s="25"/>
      <c r="C15" s="38" t="s">
        <v>26</v>
      </c>
      <c r="D15" s="48">
        <v>2023</v>
      </c>
      <c r="E15" s="48">
        <v>2024</v>
      </c>
      <c r="F15" s="48">
        <v>2025</v>
      </c>
      <c r="G15" s="48">
        <v>2026</v>
      </c>
      <c r="H15" s="25"/>
      <c r="I15" s="25"/>
      <c r="J15" s="25"/>
      <c r="K15" s="25"/>
    </row>
    <row r="16" spans="1:11" ht="14.1" customHeight="1" x14ac:dyDescent="0.25">
      <c r="A16" s="25"/>
      <c r="B16" s="25"/>
      <c r="C16" s="49"/>
      <c r="D16" s="50" t="s">
        <v>17</v>
      </c>
      <c r="E16" s="50" t="s">
        <v>18</v>
      </c>
      <c r="F16" s="50" t="s">
        <v>18</v>
      </c>
      <c r="G16" s="50" t="s">
        <v>18</v>
      </c>
      <c r="H16" s="25"/>
      <c r="I16" s="25"/>
      <c r="J16" s="25"/>
      <c r="K16" s="25"/>
    </row>
    <row r="17" spans="1:11" ht="20.100000000000001" customHeight="1" x14ac:dyDescent="0.25">
      <c r="A17" s="25"/>
      <c r="B17" s="25"/>
      <c r="C17" s="38" t="s">
        <v>435</v>
      </c>
      <c r="D17" s="39" t="s">
        <v>268</v>
      </c>
      <c r="E17" s="39" t="s">
        <v>268</v>
      </c>
      <c r="F17" s="39" t="s">
        <v>268</v>
      </c>
      <c r="G17" s="39" t="s">
        <v>268</v>
      </c>
      <c r="H17" s="25"/>
      <c r="I17" s="25"/>
      <c r="J17" s="25"/>
      <c r="K17" s="25"/>
    </row>
    <row r="18" spans="1:11" ht="30.95" customHeight="1" x14ac:dyDescent="0.25">
      <c r="A18" s="25"/>
      <c r="B18" s="25"/>
      <c r="C18" s="38" t="s">
        <v>436</v>
      </c>
      <c r="D18" s="39" t="s">
        <v>345</v>
      </c>
      <c r="E18" s="39" t="s">
        <v>345</v>
      </c>
      <c r="F18" s="39" t="s">
        <v>345</v>
      </c>
      <c r="G18" s="39" t="s">
        <v>345</v>
      </c>
      <c r="H18" s="25"/>
      <c r="I18" s="25"/>
      <c r="J18" s="25"/>
      <c r="K18" s="25"/>
    </row>
    <row r="19" spans="1:11" ht="30.95" customHeight="1" x14ac:dyDescent="0.25">
      <c r="A19" s="25"/>
      <c r="B19" s="25"/>
      <c r="C19" s="38" t="s">
        <v>437</v>
      </c>
      <c r="D19" s="39" t="s">
        <v>345</v>
      </c>
      <c r="E19" s="39" t="s">
        <v>345</v>
      </c>
      <c r="F19" s="39" t="s">
        <v>345</v>
      </c>
      <c r="G19" s="39" t="s">
        <v>345</v>
      </c>
      <c r="H19" s="25"/>
      <c r="I19" s="25"/>
      <c r="J19" s="25"/>
      <c r="K19" s="25"/>
    </row>
    <row r="20" spans="1:11" ht="14.1" customHeight="1" x14ac:dyDescent="0.25">
      <c r="A20" s="25"/>
      <c r="B20" s="25"/>
      <c r="C20" s="1585" t="s">
        <v>47</v>
      </c>
      <c r="D20" s="1586"/>
      <c r="E20" s="1586"/>
      <c r="F20" s="1586"/>
      <c r="G20" s="1586"/>
      <c r="H20" s="25"/>
      <c r="I20" s="25"/>
      <c r="J20" s="25"/>
      <c r="K20" s="25"/>
    </row>
    <row r="21" spans="1:11" ht="14.1" customHeight="1" x14ac:dyDescent="0.25">
      <c r="A21" s="25"/>
      <c r="B21" s="25"/>
      <c r="C21" s="29" t="s">
        <v>438</v>
      </c>
      <c r="D21" s="1585" t="s">
        <v>439</v>
      </c>
      <c r="E21" s="1586"/>
      <c r="F21" s="1586"/>
      <c r="G21" s="1586"/>
      <c r="H21" s="25"/>
      <c r="I21" s="25"/>
      <c r="J21" s="25"/>
      <c r="K21" s="25"/>
    </row>
    <row r="22" spans="1:11" ht="18" customHeight="1" x14ac:dyDescent="0.25">
      <c r="A22" s="25"/>
      <c r="B22" s="25"/>
      <c r="C22" s="30" t="s">
        <v>50</v>
      </c>
      <c r="D22" s="1575" t="s">
        <v>440</v>
      </c>
      <c r="E22" s="1576"/>
      <c r="F22" s="1576"/>
      <c r="G22" s="1576"/>
      <c r="H22" s="25"/>
      <c r="I22" s="25"/>
      <c r="J22" s="25"/>
      <c r="K22" s="25"/>
    </row>
    <row r="23" spans="1:11" ht="18" customHeight="1" x14ac:dyDescent="0.25">
      <c r="A23" s="25"/>
      <c r="B23" s="25"/>
      <c r="C23" s="31" t="s">
        <v>52</v>
      </c>
      <c r="D23" s="1587" t="s">
        <v>441</v>
      </c>
      <c r="E23" s="1588"/>
      <c r="F23" s="1588"/>
      <c r="G23" s="1588"/>
      <c r="H23" s="25"/>
      <c r="I23" s="25"/>
      <c r="J23" s="25"/>
      <c r="K23" s="25"/>
    </row>
    <row r="24" spans="1:11" ht="18" customHeight="1" x14ac:dyDescent="0.25">
      <c r="A24" s="25"/>
      <c r="B24" s="25"/>
      <c r="C24" s="31" t="s">
        <v>54</v>
      </c>
      <c r="D24" s="1587" t="s">
        <v>442</v>
      </c>
      <c r="E24" s="1588"/>
      <c r="F24" s="1588"/>
      <c r="G24" s="1588"/>
      <c r="H24" s="25"/>
      <c r="I24" s="25"/>
      <c r="J24" s="25"/>
      <c r="K24" s="25"/>
    </row>
    <row r="25" spans="1:11" ht="15" customHeight="1" x14ac:dyDescent="0.25">
      <c r="A25" s="25"/>
      <c r="B25" s="25"/>
      <c r="C25" s="32"/>
      <c r="D25" s="33">
        <v>2023</v>
      </c>
      <c r="E25" s="33">
        <v>2024</v>
      </c>
      <c r="F25" s="33">
        <v>2025</v>
      </c>
      <c r="G25" s="33">
        <v>2026</v>
      </c>
      <c r="H25" s="25"/>
      <c r="I25" s="25"/>
      <c r="J25" s="25"/>
      <c r="K25" s="25"/>
    </row>
    <row r="26" spans="1:11" ht="15" customHeight="1" x14ac:dyDescent="0.25">
      <c r="A26" s="25"/>
      <c r="B26" s="25"/>
      <c r="C26" s="34"/>
      <c r="D26" s="35" t="s">
        <v>17</v>
      </c>
      <c r="E26" s="35" t="s">
        <v>18</v>
      </c>
      <c r="F26" s="35" t="s">
        <v>18</v>
      </c>
      <c r="G26" s="35" t="s">
        <v>18</v>
      </c>
      <c r="H26" s="25"/>
      <c r="I26" s="25"/>
      <c r="J26" s="25"/>
      <c r="K26" s="25"/>
    </row>
    <row r="27" spans="1:11" ht="14.1" customHeight="1" x14ac:dyDescent="0.25">
      <c r="A27" s="25"/>
      <c r="B27" s="25"/>
      <c r="C27" s="38" t="s">
        <v>56</v>
      </c>
      <c r="D27" s="39" t="s">
        <v>443</v>
      </c>
      <c r="E27" s="39" t="s">
        <v>444</v>
      </c>
      <c r="F27" s="39" t="s">
        <v>444</v>
      </c>
      <c r="G27" s="39" t="s">
        <v>444</v>
      </c>
      <c r="H27" s="25"/>
      <c r="I27" s="25"/>
      <c r="J27" s="25"/>
      <c r="K27" s="25"/>
    </row>
    <row r="28" spans="1:11" ht="14.1" customHeight="1" x14ac:dyDescent="0.25">
      <c r="A28" s="25"/>
      <c r="B28" s="25"/>
      <c r="C28" s="38" t="s">
        <v>59</v>
      </c>
      <c r="D28" s="39" t="s">
        <v>445</v>
      </c>
      <c r="E28" s="39" t="s">
        <v>446</v>
      </c>
      <c r="F28" s="39" t="s">
        <v>446</v>
      </c>
      <c r="G28" s="39" t="s">
        <v>447</v>
      </c>
      <c r="H28" s="25"/>
      <c r="I28" s="25"/>
      <c r="J28" s="25"/>
      <c r="K28" s="25"/>
    </row>
    <row r="29" spans="1:11" ht="14.1" customHeight="1" x14ac:dyDescent="0.25">
      <c r="A29" s="25"/>
      <c r="B29" s="25"/>
      <c r="C29" s="38" t="s">
        <v>63</v>
      </c>
      <c r="D29" s="39" t="s">
        <v>448</v>
      </c>
      <c r="E29" s="39" t="s">
        <v>449</v>
      </c>
      <c r="F29" s="39" t="s">
        <v>449</v>
      </c>
      <c r="G29" s="39" t="s">
        <v>450</v>
      </c>
      <c r="H29" s="25"/>
      <c r="I29" s="25"/>
      <c r="J29" s="25"/>
      <c r="K29" s="25"/>
    </row>
    <row r="30" spans="1:11" ht="14.1" customHeight="1" x14ac:dyDescent="0.25">
      <c r="A30" s="25"/>
      <c r="B30" s="25"/>
      <c r="C30" s="38" t="s">
        <v>68</v>
      </c>
      <c r="D30" s="39" t="s">
        <v>69</v>
      </c>
      <c r="E30" s="39" t="s">
        <v>451</v>
      </c>
      <c r="F30" s="39" t="s">
        <v>75</v>
      </c>
      <c r="G30" s="39" t="s">
        <v>75</v>
      </c>
      <c r="H30" s="25"/>
      <c r="I30" s="25"/>
      <c r="J30" s="25"/>
      <c r="K30" s="25"/>
    </row>
    <row r="31" spans="1:11" ht="14.1" customHeight="1" x14ac:dyDescent="0.25">
      <c r="A31" s="25"/>
      <c r="B31" s="25"/>
      <c r="C31" s="38" t="s">
        <v>73</v>
      </c>
      <c r="D31" s="39" t="s">
        <v>69</v>
      </c>
      <c r="E31" s="39" t="s">
        <v>452</v>
      </c>
      <c r="F31" s="39" t="s">
        <v>75</v>
      </c>
      <c r="G31" s="39" t="s">
        <v>453</v>
      </c>
      <c r="H31" s="25"/>
      <c r="I31" s="25"/>
      <c r="J31" s="25"/>
      <c r="K31" s="25"/>
    </row>
    <row r="32" spans="1:11" ht="14.1" customHeight="1" x14ac:dyDescent="0.25">
      <c r="A32" s="25"/>
      <c r="B32" s="25"/>
      <c r="C32" s="38" t="s">
        <v>77</v>
      </c>
      <c r="D32" s="39" t="s">
        <v>69</v>
      </c>
      <c r="E32" s="39" t="s">
        <v>454</v>
      </c>
      <c r="F32" s="39" t="s">
        <v>75</v>
      </c>
      <c r="G32" s="39" t="s">
        <v>453</v>
      </c>
      <c r="H32" s="25"/>
      <c r="I32" s="25"/>
      <c r="J32" s="25"/>
      <c r="K32" s="25"/>
    </row>
    <row r="33" spans="1:11" ht="14.1" customHeight="1" x14ac:dyDescent="0.25">
      <c r="A33" s="25"/>
      <c r="B33" s="25"/>
      <c r="C33" s="1589" t="s">
        <v>81</v>
      </c>
      <c r="D33" s="1590"/>
      <c r="E33" s="1590"/>
      <c r="F33" s="1590"/>
      <c r="G33" s="1590"/>
      <c r="H33" s="25"/>
      <c r="I33" s="25"/>
      <c r="J33" s="25"/>
      <c r="K33" s="25"/>
    </row>
    <row r="34" spans="1:11" ht="14.1" customHeight="1" x14ac:dyDescent="0.25">
      <c r="A34" s="25"/>
      <c r="B34" s="25"/>
      <c r="C34" s="32"/>
      <c r="D34" s="33">
        <v>2023</v>
      </c>
      <c r="E34" s="33">
        <v>2024</v>
      </c>
      <c r="F34" s="33">
        <v>2025</v>
      </c>
      <c r="G34" s="33">
        <v>2026</v>
      </c>
      <c r="H34" s="25"/>
      <c r="I34" s="25"/>
      <c r="J34" s="25"/>
      <c r="K34" s="25"/>
    </row>
    <row r="35" spans="1:11" ht="14.1" customHeight="1" x14ac:dyDescent="0.25">
      <c r="A35" s="25"/>
      <c r="B35" s="25"/>
      <c r="C35" s="34"/>
      <c r="D35" s="35" t="s">
        <v>17</v>
      </c>
      <c r="E35" s="35" t="s">
        <v>18</v>
      </c>
      <c r="F35" s="35" t="s">
        <v>18</v>
      </c>
      <c r="G35" s="35" t="s">
        <v>18</v>
      </c>
      <c r="H35" s="25"/>
      <c r="I35" s="25"/>
      <c r="J35" s="25"/>
      <c r="K35" s="25"/>
    </row>
    <row r="36" spans="1:11" ht="14.1" customHeight="1" x14ac:dyDescent="0.25">
      <c r="A36" s="25"/>
      <c r="B36" s="25"/>
      <c r="C36" s="40" t="s">
        <v>82</v>
      </c>
      <c r="D36" s="41">
        <v>0</v>
      </c>
      <c r="E36" s="41">
        <v>46488000</v>
      </c>
      <c r="F36" s="41">
        <v>46488000</v>
      </c>
      <c r="G36" s="41">
        <v>46488000</v>
      </c>
      <c r="H36" s="25"/>
      <c r="I36" s="25"/>
      <c r="J36" s="25"/>
      <c r="K36" s="25"/>
    </row>
    <row r="37" spans="1:11" ht="14.1" customHeight="1" x14ac:dyDescent="0.25">
      <c r="A37" s="25"/>
      <c r="B37" s="25"/>
      <c r="C37" s="40" t="s">
        <v>83</v>
      </c>
      <c r="D37" s="41">
        <v>0</v>
      </c>
      <c r="E37" s="41">
        <v>46488000</v>
      </c>
      <c r="F37" s="41">
        <v>46488000</v>
      </c>
      <c r="G37" s="41">
        <v>46488000</v>
      </c>
      <c r="H37" s="25"/>
      <c r="I37" s="25"/>
      <c r="J37" s="25"/>
      <c r="K37" s="25"/>
    </row>
    <row r="38" spans="1:11" ht="14.1" customHeight="1" x14ac:dyDescent="0.25">
      <c r="A38" s="25"/>
      <c r="B38" s="25"/>
      <c r="C38" s="40" t="s">
        <v>84</v>
      </c>
      <c r="D38" s="41">
        <v>0</v>
      </c>
      <c r="E38" s="41">
        <v>0</v>
      </c>
      <c r="F38" s="41">
        <v>0</v>
      </c>
      <c r="G38" s="41">
        <v>0</v>
      </c>
      <c r="H38" s="25"/>
      <c r="I38" s="25"/>
      <c r="J38" s="25"/>
      <c r="K38" s="25"/>
    </row>
    <row r="39" spans="1:11" ht="14.1" customHeight="1" x14ac:dyDescent="0.25">
      <c r="A39" s="25"/>
      <c r="B39" s="25"/>
      <c r="C39" s="40" t="s">
        <v>85</v>
      </c>
      <c r="D39" s="41">
        <v>0</v>
      </c>
      <c r="E39" s="41">
        <v>9522000</v>
      </c>
      <c r="F39" s="41">
        <v>9522000</v>
      </c>
      <c r="G39" s="41">
        <v>9522000</v>
      </c>
      <c r="H39" s="25"/>
      <c r="I39" s="25"/>
      <c r="J39" s="25"/>
      <c r="K39" s="25"/>
    </row>
    <row r="40" spans="1:11" ht="14.1" customHeight="1" x14ac:dyDescent="0.25">
      <c r="A40" s="25"/>
      <c r="B40" s="25"/>
      <c r="C40" s="40" t="s">
        <v>83</v>
      </c>
      <c r="D40" s="41">
        <v>0</v>
      </c>
      <c r="E40" s="41">
        <v>9522000</v>
      </c>
      <c r="F40" s="41">
        <v>9522000</v>
      </c>
      <c r="G40" s="41">
        <v>9522000</v>
      </c>
      <c r="H40" s="25"/>
      <c r="I40" s="25"/>
      <c r="J40" s="25"/>
      <c r="K40" s="25"/>
    </row>
    <row r="41" spans="1:11" ht="14.1" customHeight="1" x14ac:dyDescent="0.25">
      <c r="A41" s="25"/>
      <c r="B41" s="25"/>
      <c r="C41" s="40" t="s">
        <v>84</v>
      </c>
      <c r="D41" s="41">
        <v>0</v>
      </c>
      <c r="E41" s="41">
        <v>0</v>
      </c>
      <c r="F41" s="41">
        <v>0</v>
      </c>
      <c r="G41" s="41">
        <v>0</v>
      </c>
      <c r="H41" s="25"/>
      <c r="I41" s="25"/>
      <c r="J41" s="25"/>
      <c r="K41" s="25"/>
    </row>
    <row r="42" spans="1:11" ht="14.1" customHeight="1" x14ac:dyDescent="0.25">
      <c r="A42" s="25"/>
      <c r="B42" s="25"/>
      <c r="C42" s="40" t="s">
        <v>86</v>
      </c>
      <c r="D42" s="41">
        <v>0</v>
      </c>
      <c r="E42" s="41">
        <v>16350000</v>
      </c>
      <c r="F42" s="41">
        <v>16350000</v>
      </c>
      <c r="G42" s="41">
        <v>16550000</v>
      </c>
      <c r="H42" s="25"/>
      <c r="I42" s="25"/>
      <c r="J42" s="25"/>
      <c r="K42" s="25"/>
    </row>
    <row r="43" spans="1:11" ht="14.1" customHeight="1" x14ac:dyDescent="0.25">
      <c r="A43" s="25"/>
      <c r="B43" s="25"/>
      <c r="C43" s="40" t="s">
        <v>83</v>
      </c>
      <c r="D43" s="41">
        <v>0</v>
      </c>
      <c r="E43" s="41">
        <v>16350000</v>
      </c>
      <c r="F43" s="41">
        <v>16350000</v>
      </c>
      <c r="G43" s="41">
        <v>16550000</v>
      </c>
      <c r="H43" s="25"/>
      <c r="I43" s="25"/>
      <c r="J43" s="25"/>
      <c r="K43" s="25"/>
    </row>
    <row r="44" spans="1:11" ht="14.1" customHeight="1" x14ac:dyDescent="0.25">
      <c r="A44" s="25"/>
      <c r="B44" s="25"/>
      <c r="C44" s="40" t="s">
        <v>84</v>
      </c>
      <c r="D44" s="41">
        <v>0</v>
      </c>
      <c r="E44" s="41">
        <v>0</v>
      </c>
      <c r="F44" s="41">
        <v>0</v>
      </c>
      <c r="G44" s="41">
        <v>0</v>
      </c>
      <c r="H44" s="25"/>
      <c r="I44" s="25"/>
      <c r="J44" s="25"/>
      <c r="K44" s="25"/>
    </row>
    <row r="45" spans="1:11" ht="14.1" customHeight="1" x14ac:dyDescent="0.25">
      <c r="A45" s="25"/>
      <c r="B45" s="25"/>
      <c r="C45" s="40" t="s">
        <v>87</v>
      </c>
      <c r="D45" s="41">
        <v>0</v>
      </c>
      <c r="E45" s="41">
        <v>0</v>
      </c>
      <c r="F45" s="41">
        <v>0</v>
      </c>
      <c r="G45" s="41">
        <v>0</v>
      </c>
      <c r="H45" s="25"/>
      <c r="I45" s="25"/>
      <c r="J45" s="25"/>
      <c r="K45" s="25"/>
    </row>
    <row r="46" spans="1:11" ht="14.1" customHeight="1" x14ac:dyDescent="0.25">
      <c r="A46" s="25"/>
      <c r="B46" s="25"/>
      <c r="C46" s="40" t="s">
        <v>83</v>
      </c>
      <c r="D46" s="41">
        <v>0</v>
      </c>
      <c r="E46" s="41">
        <v>0</v>
      </c>
      <c r="F46" s="41">
        <v>0</v>
      </c>
      <c r="G46" s="41">
        <v>0</v>
      </c>
      <c r="H46" s="25"/>
      <c r="I46" s="25"/>
      <c r="J46" s="25"/>
      <c r="K46" s="25"/>
    </row>
    <row r="47" spans="1:11" ht="14.1" customHeight="1" x14ac:dyDescent="0.25">
      <c r="A47" s="25"/>
      <c r="B47" s="25"/>
      <c r="C47" s="40" t="s">
        <v>84</v>
      </c>
      <c r="D47" s="41">
        <v>0</v>
      </c>
      <c r="E47" s="41">
        <v>0</v>
      </c>
      <c r="F47" s="41">
        <v>0</v>
      </c>
      <c r="G47" s="41">
        <v>0</v>
      </c>
      <c r="H47" s="25"/>
      <c r="I47" s="25"/>
      <c r="J47" s="25"/>
      <c r="K47" s="25"/>
    </row>
    <row r="48" spans="1:11" ht="14.1" customHeight="1" x14ac:dyDescent="0.25">
      <c r="A48" s="25"/>
      <c r="B48" s="25"/>
      <c r="C48" s="40" t="s">
        <v>88</v>
      </c>
      <c r="D48" s="41">
        <v>0</v>
      </c>
      <c r="E48" s="41">
        <v>0</v>
      </c>
      <c r="F48" s="41">
        <v>0</v>
      </c>
      <c r="G48" s="41">
        <v>0</v>
      </c>
      <c r="H48" s="25"/>
      <c r="I48" s="25"/>
      <c r="J48" s="25"/>
      <c r="K48" s="25"/>
    </row>
    <row r="49" spans="1:11" ht="14.1" customHeight="1" x14ac:dyDescent="0.25">
      <c r="A49" s="25"/>
      <c r="B49" s="25"/>
      <c r="C49" s="40" t="s">
        <v>83</v>
      </c>
      <c r="D49" s="41">
        <v>0</v>
      </c>
      <c r="E49" s="41">
        <v>0</v>
      </c>
      <c r="F49" s="41">
        <v>0</v>
      </c>
      <c r="G49" s="41">
        <v>0</v>
      </c>
      <c r="H49" s="25"/>
      <c r="I49" s="25"/>
      <c r="J49" s="25"/>
      <c r="K49" s="25"/>
    </row>
    <row r="50" spans="1:11" ht="14.1" customHeight="1" x14ac:dyDescent="0.25">
      <c r="A50" s="25"/>
      <c r="B50" s="25"/>
      <c r="C50" s="40" t="s">
        <v>84</v>
      </c>
      <c r="D50" s="41">
        <v>0</v>
      </c>
      <c r="E50" s="41">
        <v>0</v>
      </c>
      <c r="F50" s="41">
        <v>0</v>
      </c>
      <c r="G50" s="41">
        <v>0</v>
      </c>
      <c r="H50" s="25"/>
      <c r="I50" s="25"/>
      <c r="J50" s="25"/>
      <c r="K50" s="25"/>
    </row>
    <row r="51" spans="1:11" ht="14.1" customHeight="1" x14ac:dyDescent="0.25">
      <c r="A51" s="25"/>
      <c r="B51" s="25"/>
      <c r="C51" s="40" t="s">
        <v>89</v>
      </c>
      <c r="D51" s="41">
        <v>0</v>
      </c>
      <c r="E51" s="41">
        <v>200000</v>
      </c>
      <c r="F51" s="41">
        <v>200000</v>
      </c>
      <c r="G51" s="41">
        <v>200000</v>
      </c>
      <c r="H51" s="25"/>
      <c r="I51" s="25"/>
      <c r="J51" s="25"/>
      <c r="K51" s="25"/>
    </row>
    <row r="52" spans="1:11" ht="14.1" customHeight="1" x14ac:dyDescent="0.25">
      <c r="A52" s="25"/>
      <c r="B52" s="25"/>
      <c r="C52" s="40" t="s">
        <v>83</v>
      </c>
      <c r="D52" s="41">
        <v>0</v>
      </c>
      <c r="E52" s="41">
        <v>200000</v>
      </c>
      <c r="F52" s="41">
        <v>200000</v>
      </c>
      <c r="G52" s="41">
        <v>200000</v>
      </c>
      <c r="H52" s="25"/>
      <c r="I52" s="25"/>
      <c r="J52" s="25"/>
      <c r="K52" s="25"/>
    </row>
    <row r="53" spans="1:11" ht="14.1" customHeight="1" x14ac:dyDescent="0.25">
      <c r="A53" s="25"/>
      <c r="B53" s="25"/>
      <c r="C53" s="40" t="s">
        <v>84</v>
      </c>
      <c r="D53" s="41">
        <v>0</v>
      </c>
      <c r="E53" s="41">
        <v>0</v>
      </c>
      <c r="F53" s="41">
        <v>0</v>
      </c>
      <c r="G53" s="41">
        <v>0</v>
      </c>
      <c r="H53" s="25"/>
      <c r="I53" s="25"/>
      <c r="J53" s="25"/>
      <c r="K53" s="25"/>
    </row>
    <row r="54" spans="1:11" ht="14.1" customHeight="1" x14ac:dyDescent="0.25">
      <c r="A54" s="25"/>
      <c r="B54" s="25"/>
      <c r="C54" s="40" t="s">
        <v>90</v>
      </c>
      <c r="D54" s="41">
        <v>0</v>
      </c>
      <c r="E54" s="41">
        <v>240000</v>
      </c>
      <c r="F54" s="41">
        <v>240000</v>
      </c>
      <c r="G54" s="41">
        <v>240000</v>
      </c>
      <c r="H54" s="25"/>
      <c r="I54" s="25"/>
      <c r="J54" s="25"/>
      <c r="K54" s="25"/>
    </row>
    <row r="55" spans="1:11" ht="14.1" customHeight="1" x14ac:dyDescent="0.25">
      <c r="A55" s="25"/>
      <c r="B55" s="25"/>
      <c r="C55" s="40" t="s">
        <v>83</v>
      </c>
      <c r="D55" s="41">
        <v>0</v>
      </c>
      <c r="E55" s="41">
        <v>240000</v>
      </c>
      <c r="F55" s="41">
        <v>240000</v>
      </c>
      <c r="G55" s="41">
        <v>240000</v>
      </c>
      <c r="H55" s="25"/>
      <c r="I55" s="25"/>
      <c r="J55" s="25"/>
      <c r="K55" s="25"/>
    </row>
    <row r="56" spans="1:11" ht="14.1" customHeight="1" x14ac:dyDescent="0.25">
      <c r="A56" s="25"/>
      <c r="B56" s="25"/>
      <c r="C56" s="40" t="s">
        <v>84</v>
      </c>
      <c r="D56" s="41">
        <v>0</v>
      </c>
      <c r="E56" s="41">
        <v>0</v>
      </c>
      <c r="F56" s="41">
        <v>0</v>
      </c>
      <c r="G56" s="41">
        <v>0</v>
      </c>
      <c r="H56" s="25"/>
      <c r="I56" s="25"/>
      <c r="J56" s="25"/>
      <c r="K56" s="25"/>
    </row>
    <row r="57" spans="1:11" ht="14.1" customHeight="1" x14ac:dyDescent="0.25">
      <c r="A57" s="25"/>
      <c r="B57" s="25"/>
      <c r="C57" s="40" t="s">
        <v>91</v>
      </c>
      <c r="D57" s="41">
        <v>0</v>
      </c>
      <c r="E57" s="41">
        <v>0</v>
      </c>
      <c r="F57" s="41">
        <v>0</v>
      </c>
      <c r="G57" s="41">
        <v>0</v>
      </c>
      <c r="H57" s="25"/>
      <c r="I57" s="25"/>
      <c r="J57" s="25"/>
      <c r="K57" s="25"/>
    </row>
    <row r="58" spans="1:11" ht="14.1" customHeight="1" x14ac:dyDescent="0.25">
      <c r="A58" s="25"/>
      <c r="B58" s="25"/>
      <c r="C58" s="40" t="s">
        <v>83</v>
      </c>
      <c r="D58" s="41">
        <v>0</v>
      </c>
      <c r="E58" s="41">
        <v>0</v>
      </c>
      <c r="F58" s="41">
        <v>0</v>
      </c>
      <c r="G58" s="41">
        <v>0</v>
      </c>
      <c r="H58" s="25"/>
      <c r="I58" s="25"/>
      <c r="J58" s="25"/>
      <c r="K58" s="25"/>
    </row>
    <row r="59" spans="1:11" ht="14.1" customHeight="1" x14ac:dyDescent="0.25">
      <c r="A59" s="25"/>
      <c r="B59" s="25"/>
      <c r="C59" s="40" t="s">
        <v>92</v>
      </c>
      <c r="D59" s="41">
        <v>0</v>
      </c>
      <c r="E59" s="41">
        <v>0</v>
      </c>
      <c r="F59" s="41">
        <v>0</v>
      </c>
      <c r="G59" s="41">
        <v>0</v>
      </c>
      <c r="H59" s="25"/>
      <c r="I59" s="25"/>
      <c r="J59" s="25"/>
      <c r="K59" s="25"/>
    </row>
    <row r="60" spans="1:11" ht="14.1" customHeight="1" x14ac:dyDescent="0.25">
      <c r="A60" s="25"/>
      <c r="B60" s="25"/>
      <c r="C60" s="40" t="s">
        <v>93</v>
      </c>
      <c r="D60" s="41">
        <v>0</v>
      </c>
      <c r="E60" s="41">
        <v>0</v>
      </c>
      <c r="F60" s="41">
        <v>0</v>
      </c>
      <c r="G60" s="41">
        <v>0</v>
      </c>
      <c r="H60" s="25"/>
      <c r="I60" s="25"/>
      <c r="J60" s="25"/>
      <c r="K60" s="25"/>
    </row>
    <row r="61" spans="1:11" ht="14.1" customHeight="1" x14ac:dyDescent="0.25">
      <c r="A61" s="25"/>
      <c r="B61" s="25"/>
      <c r="C61" s="40" t="s">
        <v>94</v>
      </c>
      <c r="D61" s="41">
        <v>0</v>
      </c>
      <c r="E61" s="41">
        <v>0</v>
      </c>
      <c r="F61" s="41">
        <v>0</v>
      </c>
      <c r="G61" s="41">
        <v>0</v>
      </c>
      <c r="H61" s="25"/>
      <c r="I61" s="25"/>
      <c r="J61" s="25"/>
      <c r="K61" s="25"/>
    </row>
    <row r="62" spans="1:11" ht="14.1" customHeight="1" x14ac:dyDescent="0.25">
      <c r="A62" s="25"/>
      <c r="B62" s="25"/>
      <c r="C62" s="40" t="s">
        <v>95</v>
      </c>
      <c r="D62" s="41">
        <v>0</v>
      </c>
      <c r="E62" s="41">
        <v>0</v>
      </c>
      <c r="F62" s="41">
        <v>0</v>
      </c>
      <c r="G62" s="41">
        <v>0</v>
      </c>
      <c r="H62" s="25"/>
      <c r="I62" s="25"/>
      <c r="J62" s="25"/>
      <c r="K62" s="25"/>
    </row>
    <row r="63" spans="1:11" ht="14.1" customHeight="1" x14ac:dyDescent="0.25">
      <c r="A63" s="25"/>
      <c r="B63" s="25"/>
      <c r="C63" s="40" t="s">
        <v>96</v>
      </c>
      <c r="D63" s="41">
        <v>0</v>
      </c>
      <c r="E63" s="41">
        <v>0</v>
      </c>
      <c r="F63" s="41">
        <v>0</v>
      </c>
      <c r="G63" s="41">
        <v>0</v>
      </c>
      <c r="H63" s="25"/>
      <c r="I63" s="25"/>
      <c r="J63" s="25"/>
      <c r="K63" s="25"/>
    </row>
    <row r="64" spans="1:11" ht="14.1" customHeight="1" x14ac:dyDescent="0.25">
      <c r="A64" s="25"/>
      <c r="B64" s="25"/>
      <c r="C64" s="40" t="s">
        <v>83</v>
      </c>
      <c r="D64" s="41">
        <v>0</v>
      </c>
      <c r="E64" s="41">
        <v>0</v>
      </c>
      <c r="F64" s="41">
        <v>0</v>
      </c>
      <c r="G64" s="41">
        <v>0</v>
      </c>
      <c r="H64" s="25"/>
      <c r="I64" s="25"/>
      <c r="J64" s="25"/>
      <c r="K64" s="25"/>
    </row>
    <row r="65" spans="1:11" ht="14.1" customHeight="1" x14ac:dyDescent="0.25">
      <c r="A65" s="25"/>
      <c r="B65" s="25"/>
      <c r="C65" s="40" t="s">
        <v>92</v>
      </c>
      <c r="D65" s="41">
        <v>0</v>
      </c>
      <c r="E65" s="41">
        <v>0</v>
      </c>
      <c r="F65" s="41">
        <v>0</v>
      </c>
      <c r="G65" s="41">
        <v>0</v>
      </c>
      <c r="H65" s="25"/>
      <c r="I65" s="25"/>
      <c r="J65" s="25"/>
      <c r="K65" s="25"/>
    </row>
    <row r="66" spans="1:11" ht="14.1" customHeight="1" x14ac:dyDescent="0.25">
      <c r="A66" s="25"/>
      <c r="B66" s="25"/>
      <c r="C66" s="40" t="s">
        <v>93</v>
      </c>
      <c r="D66" s="41">
        <v>0</v>
      </c>
      <c r="E66" s="41">
        <v>0</v>
      </c>
      <c r="F66" s="41">
        <v>0</v>
      </c>
      <c r="G66" s="41">
        <v>0</v>
      </c>
      <c r="H66" s="25"/>
      <c r="I66" s="25"/>
      <c r="J66" s="25"/>
      <c r="K66" s="25"/>
    </row>
    <row r="67" spans="1:11" ht="14.1" customHeight="1" x14ac:dyDescent="0.25">
      <c r="A67" s="25"/>
      <c r="B67" s="25"/>
      <c r="C67" s="40" t="s">
        <v>94</v>
      </c>
      <c r="D67" s="41">
        <v>0</v>
      </c>
      <c r="E67" s="41">
        <v>0</v>
      </c>
      <c r="F67" s="41">
        <v>0</v>
      </c>
      <c r="G67" s="41">
        <v>0</v>
      </c>
      <c r="H67" s="25"/>
      <c r="I67" s="25"/>
      <c r="J67" s="25"/>
      <c r="K67" s="25"/>
    </row>
    <row r="68" spans="1:11" ht="14.1" customHeight="1" x14ac:dyDescent="0.25">
      <c r="A68" s="25"/>
      <c r="B68" s="25"/>
      <c r="C68" s="40" t="s">
        <v>95</v>
      </c>
      <c r="D68" s="41">
        <v>0</v>
      </c>
      <c r="E68" s="41">
        <v>0</v>
      </c>
      <c r="F68" s="41">
        <v>0</v>
      </c>
      <c r="G68" s="41">
        <v>0</v>
      </c>
      <c r="H68" s="25"/>
      <c r="I68" s="25"/>
      <c r="J68" s="25"/>
      <c r="K68" s="25"/>
    </row>
    <row r="69" spans="1:11" ht="14.1" customHeight="1" x14ac:dyDescent="0.25">
      <c r="A69" s="25"/>
      <c r="B69" s="25"/>
      <c r="C69" s="40" t="s">
        <v>97</v>
      </c>
      <c r="D69" s="41">
        <v>0</v>
      </c>
      <c r="E69" s="41">
        <v>0</v>
      </c>
      <c r="F69" s="41">
        <v>0</v>
      </c>
      <c r="G69" s="41">
        <v>0</v>
      </c>
      <c r="H69" s="25"/>
      <c r="I69" s="25"/>
      <c r="J69" s="25"/>
      <c r="K69" s="25"/>
    </row>
    <row r="70" spans="1:11" ht="14.1" customHeight="1" x14ac:dyDescent="0.25">
      <c r="A70" s="25"/>
      <c r="B70" s="25"/>
      <c r="C70" s="40" t="s">
        <v>83</v>
      </c>
      <c r="D70" s="41">
        <v>0</v>
      </c>
      <c r="E70" s="41">
        <v>0</v>
      </c>
      <c r="F70" s="41">
        <v>0</v>
      </c>
      <c r="G70" s="41">
        <v>0</v>
      </c>
      <c r="H70" s="25"/>
      <c r="I70" s="25"/>
      <c r="J70" s="25"/>
      <c r="K70" s="25"/>
    </row>
    <row r="71" spans="1:11" ht="14.1" customHeight="1" x14ac:dyDescent="0.25">
      <c r="A71" s="25"/>
      <c r="B71" s="25"/>
      <c r="C71" s="40" t="s">
        <v>92</v>
      </c>
      <c r="D71" s="41">
        <v>0</v>
      </c>
      <c r="E71" s="41">
        <v>0</v>
      </c>
      <c r="F71" s="41">
        <v>0</v>
      </c>
      <c r="G71" s="41">
        <v>0</v>
      </c>
      <c r="H71" s="25"/>
      <c r="I71" s="25"/>
      <c r="J71" s="25"/>
      <c r="K71" s="25"/>
    </row>
    <row r="72" spans="1:11" ht="14.1" customHeight="1" x14ac:dyDescent="0.25">
      <c r="A72" s="25"/>
      <c r="B72" s="25"/>
      <c r="C72" s="40" t="s">
        <v>93</v>
      </c>
      <c r="D72" s="41">
        <v>0</v>
      </c>
      <c r="E72" s="41">
        <v>0</v>
      </c>
      <c r="F72" s="41">
        <v>0</v>
      </c>
      <c r="G72" s="41">
        <v>0</v>
      </c>
      <c r="H72" s="25"/>
      <c r="I72" s="25"/>
      <c r="J72" s="25"/>
      <c r="K72" s="25"/>
    </row>
    <row r="73" spans="1:11" ht="14.1" customHeight="1" x14ac:dyDescent="0.25">
      <c r="A73" s="25"/>
      <c r="B73" s="25"/>
      <c r="C73" s="40" t="s">
        <v>94</v>
      </c>
      <c r="D73" s="41">
        <v>0</v>
      </c>
      <c r="E73" s="41">
        <v>0</v>
      </c>
      <c r="F73" s="41">
        <v>0</v>
      </c>
      <c r="G73" s="41">
        <v>0</v>
      </c>
      <c r="H73" s="25"/>
      <c r="I73" s="25"/>
      <c r="J73" s="25"/>
      <c r="K73" s="25"/>
    </row>
    <row r="74" spans="1:11" ht="14.1" customHeight="1" x14ac:dyDescent="0.25">
      <c r="A74" s="25"/>
      <c r="B74" s="25"/>
      <c r="C74" s="40" t="s">
        <v>95</v>
      </c>
      <c r="D74" s="41">
        <v>0</v>
      </c>
      <c r="E74" s="41">
        <v>0</v>
      </c>
      <c r="F74" s="41">
        <v>0</v>
      </c>
      <c r="G74" s="41">
        <v>0</v>
      </c>
      <c r="H74" s="25"/>
      <c r="I74" s="25"/>
      <c r="J74" s="25"/>
      <c r="K74" s="25"/>
    </row>
    <row r="75" spans="1:11" ht="14.1" customHeight="1" x14ac:dyDescent="0.25">
      <c r="A75" s="25"/>
      <c r="B75" s="25"/>
      <c r="C75" s="40" t="s">
        <v>98</v>
      </c>
      <c r="D75" s="41">
        <v>0</v>
      </c>
      <c r="E75" s="41">
        <v>0</v>
      </c>
      <c r="F75" s="41">
        <v>0</v>
      </c>
      <c r="G75" s="41">
        <v>0</v>
      </c>
      <c r="H75" s="25"/>
      <c r="I75" s="25"/>
      <c r="J75" s="25"/>
      <c r="K75" s="25"/>
    </row>
    <row r="76" spans="1:11" ht="14.1" customHeight="1" x14ac:dyDescent="0.25">
      <c r="A76" s="25"/>
      <c r="B76" s="25"/>
      <c r="C76" s="40" t="s">
        <v>99</v>
      </c>
      <c r="D76" s="41">
        <v>0</v>
      </c>
      <c r="E76" s="41">
        <v>0</v>
      </c>
      <c r="F76" s="41">
        <v>0</v>
      </c>
      <c r="G76" s="41">
        <v>0</v>
      </c>
      <c r="H76" s="25"/>
      <c r="I76" s="25"/>
      <c r="J76" s="25"/>
      <c r="K76" s="25"/>
    </row>
    <row r="77" spans="1:11" ht="14.1" customHeight="1" x14ac:dyDescent="0.25">
      <c r="A77" s="25"/>
      <c r="B77" s="25"/>
      <c r="C77" s="36" t="s">
        <v>100</v>
      </c>
      <c r="D77" s="41">
        <v>0</v>
      </c>
      <c r="E77" s="41">
        <v>72800000</v>
      </c>
      <c r="F77" s="41">
        <v>72800000</v>
      </c>
      <c r="G77" s="41">
        <v>73000000</v>
      </c>
      <c r="H77" s="25"/>
      <c r="I77" s="25"/>
      <c r="J77" s="25"/>
      <c r="K77" s="25"/>
    </row>
    <row r="78" spans="1:11" ht="14.1" customHeight="1" x14ac:dyDescent="0.25">
      <c r="A78" s="25"/>
      <c r="B78" s="25"/>
      <c r="C78" s="1585" t="s">
        <v>101</v>
      </c>
      <c r="D78" s="1586"/>
      <c r="E78" s="1586"/>
      <c r="F78" s="1586"/>
      <c r="G78" s="1586"/>
      <c r="H78" s="25"/>
      <c r="I78" s="25"/>
      <c r="J78" s="25"/>
      <c r="K78" s="25"/>
    </row>
    <row r="79" spans="1:11" ht="14.1" customHeight="1" x14ac:dyDescent="0.25">
      <c r="A79" s="25"/>
      <c r="B79" s="25"/>
      <c r="C79" s="29" t="s">
        <v>455</v>
      </c>
      <c r="D79" s="1585" t="s">
        <v>456</v>
      </c>
      <c r="E79" s="1586"/>
      <c r="F79" s="1586"/>
      <c r="G79" s="1586"/>
      <c r="H79" s="25"/>
      <c r="I79" s="25"/>
      <c r="J79" s="25"/>
      <c r="K79" s="25"/>
    </row>
    <row r="80" spans="1:11" ht="14.1" customHeight="1" x14ac:dyDescent="0.25">
      <c r="A80" s="25"/>
      <c r="B80" s="25"/>
      <c r="C80" s="30" t="s">
        <v>50</v>
      </c>
      <c r="D80" s="1575" t="s">
        <v>457</v>
      </c>
      <c r="E80" s="1576"/>
      <c r="F80" s="1576"/>
      <c r="G80" s="1576"/>
      <c r="H80" s="25"/>
      <c r="I80" s="25"/>
      <c r="J80" s="25"/>
      <c r="K80" s="25"/>
    </row>
    <row r="81" spans="1:11" ht="14.1" customHeight="1" x14ac:dyDescent="0.25">
      <c r="A81" s="25"/>
      <c r="B81" s="25"/>
      <c r="C81" s="31" t="s">
        <v>52</v>
      </c>
      <c r="D81" s="1587" t="s">
        <v>458</v>
      </c>
      <c r="E81" s="1588"/>
      <c r="F81" s="1588"/>
      <c r="G81" s="1588"/>
      <c r="H81" s="25"/>
      <c r="I81" s="25"/>
      <c r="J81" s="25"/>
      <c r="K81" s="25"/>
    </row>
    <row r="82" spans="1:11" ht="14.1" customHeight="1" x14ac:dyDescent="0.25">
      <c r="A82" s="25"/>
      <c r="B82" s="25"/>
      <c r="C82" s="31" t="s">
        <v>54</v>
      </c>
      <c r="D82" s="1587" t="s">
        <v>459</v>
      </c>
      <c r="E82" s="1588"/>
      <c r="F82" s="1588"/>
      <c r="G82" s="1588"/>
      <c r="H82" s="25"/>
      <c r="I82" s="25"/>
      <c r="J82" s="25"/>
      <c r="K82" s="25"/>
    </row>
    <row r="83" spans="1:11" ht="15" customHeight="1" x14ac:dyDescent="0.25">
      <c r="A83" s="25"/>
      <c r="B83" s="25"/>
      <c r="C83" s="32"/>
      <c r="D83" s="33">
        <v>2023</v>
      </c>
      <c r="E83" s="33">
        <v>2024</v>
      </c>
      <c r="F83" s="33">
        <v>2025</v>
      </c>
      <c r="G83" s="33">
        <v>2026</v>
      </c>
      <c r="H83" s="25"/>
      <c r="I83" s="25"/>
      <c r="J83" s="25"/>
      <c r="K83" s="25"/>
    </row>
    <row r="84" spans="1:11" ht="15" customHeight="1" x14ac:dyDescent="0.25">
      <c r="A84" s="25"/>
      <c r="B84" s="25"/>
      <c r="C84" s="34"/>
      <c r="D84" s="35" t="s">
        <v>17</v>
      </c>
      <c r="E84" s="35" t="s">
        <v>18</v>
      </c>
      <c r="F84" s="35" t="s">
        <v>18</v>
      </c>
      <c r="G84" s="35" t="s">
        <v>18</v>
      </c>
      <c r="H84" s="25"/>
      <c r="I84" s="25"/>
      <c r="J84" s="25"/>
      <c r="K84" s="25"/>
    </row>
    <row r="85" spans="1:11" ht="14.1" customHeight="1" x14ac:dyDescent="0.25">
      <c r="A85" s="25"/>
      <c r="B85" s="25"/>
      <c r="C85" s="38" t="s">
        <v>56</v>
      </c>
      <c r="D85" s="39" t="s">
        <v>212</v>
      </c>
      <c r="E85" s="39" t="s">
        <v>212</v>
      </c>
      <c r="F85" s="39" t="s">
        <v>212</v>
      </c>
      <c r="G85" s="39" t="s">
        <v>212</v>
      </c>
      <c r="H85" s="25"/>
      <c r="I85" s="25"/>
      <c r="J85" s="25"/>
      <c r="K85" s="25"/>
    </row>
    <row r="86" spans="1:11" ht="14.1" customHeight="1" x14ac:dyDescent="0.25">
      <c r="A86" s="25"/>
      <c r="B86" s="25"/>
      <c r="C86" s="38" t="s">
        <v>59</v>
      </c>
      <c r="D86" s="39" t="s">
        <v>286</v>
      </c>
      <c r="E86" s="39" t="s">
        <v>109</v>
      </c>
      <c r="F86" s="39" t="s">
        <v>109</v>
      </c>
      <c r="G86" s="39" t="s">
        <v>109</v>
      </c>
      <c r="H86" s="25"/>
      <c r="I86" s="25"/>
      <c r="J86" s="25"/>
      <c r="K86" s="25"/>
    </row>
    <row r="87" spans="1:11" ht="14.1" customHeight="1" x14ac:dyDescent="0.25">
      <c r="A87" s="25"/>
      <c r="B87" s="25"/>
      <c r="C87" s="38" t="s">
        <v>63</v>
      </c>
      <c r="D87" s="39" t="s">
        <v>311</v>
      </c>
      <c r="E87" s="39" t="s">
        <v>460</v>
      </c>
      <c r="F87" s="39" t="s">
        <v>460</v>
      </c>
      <c r="G87" s="39" t="s">
        <v>460</v>
      </c>
      <c r="H87" s="25"/>
      <c r="I87" s="25"/>
      <c r="J87" s="25"/>
      <c r="K87" s="25"/>
    </row>
    <row r="88" spans="1:11" ht="14.1" customHeight="1" x14ac:dyDescent="0.25">
      <c r="A88" s="25"/>
      <c r="B88" s="25"/>
      <c r="C88" s="38" t="s">
        <v>68</v>
      </c>
      <c r="D88" s="39" t="s">
        <v>69</v>
      </c>
      <c r="E88" s="39" t="s">
        <v>75</v>
      </c>
      <c r="F88" s="39" t="s">
        <v>75</v>
      </c>
      <c r="G88" s="39" t="s">
        <v>75</v>
      </c>
      <c r="H88" s="25"/>
      <c r="I88" s="25"/>
      <c r="J88" s="25"/>
      <c r="K88" s="25"/>
    </row>
    <row r="89" spans="1:11" ht="14.1" customHeight="1" x14ac:dyDescent="0.25">
      <c r="A89" s="25"/>
      <c r="B89" s="25"/>
      <c r="C89" s="38" t="s">
        <v>73</v>
      </c>
      <c r="D89" s="39" t="s">
        <v>69</v>
      </c>
      <c r="E89" s="39" t="s">
        <v>151</v>
      </c>
      <c r="F89" s="39" t="s">
        <v>75</v>
      </c>
      <c r="G89" s="39" t="s">
        <v>75</v>
      </c>
      <c r="H89" s="25"/>
      <c r="I89" s="25"/>
      <c r="J89" s="25"/>
      <c r="K89" s="25"/>
    </row>
    <row r="90" spans="1:11" ht="14.1" customHeight="1" x14ac:dyDescent="0.25">
      <c r="A90" s="25"/>
      <c r="B90" s="25"/>
      <c r="C90" s="38" t="s">
        <v>77</v>
      </c>
      <c r="D90" s="39" t="s">
        <v>69</v>
      </c>
      <c r="E90" s="39" t="s">
        <v>151</v>
      </c>
      <c r="F90" s="39" t="s">
        <v>75</v>
      </c>
      <c r="G90" s="39" t="s">
        <v>75</v>
      </c>
      <c r="H90" s="25"/>
      <c r="I90" s="25"/>
      <c r="J90" s="25"/>
      <c r="K90" s="25"/>
    </row>
    <row r="91" spans="1:11" ht="14.1" customHeight="1" x14ac:dyDescent="0.25">
      <c r="A91" s="25"/>
      <c r="B91" s="25"/>
      <c r="C91" s="1589" t="s">
        <v>81</v>
      </c>
      <c r="D91" s="1590"/>
      <c r="E91" s="1590"/>
      <c r="F91" s="1590"/>
      <c r="G91" s="1590"/>
      <c r="H91" s="25"/>
      <c r="I91" s="25"/>
      <c r="J91" s="25"/>
      <c r="K91" s="25"/>
    </row>
    <row r="92" spans="1:11" ht="14.1" customHeight="1" x14ac:dyDescent="0.25">
      <c r="A92" s="25"/>
      <c r="B92" s="25"/>
      <c r="C92" s="32"/>
      <c r="D92" s="33">
        <v>2023</v>
      </c>
      <c r="E92" s="33">
        <v>2024</v>
      </c>
      <c r="F92" s="33">
        <v>2025</v>
      </c>
      <c r="G92" s="33">
        <v>2026</v>
      </c>
      <c r="H92" s="25"/>
      <c r="I92" s="25"/>
      <c r="J92" s="25"/>
      <c r="K92" s="25"/>
    </row>
    <row r="93" spans="1:11" ht="14.1" customHeight="1" x14ac:dyDescent="0.25">
      <c r="A93" s="25"/>
      <c r="B93" s="25"/>
      <c r="C93" s="34"/>
      <c r="D93" s="35" t="s">
        <v>17</v>
      </c>
      <c r="E93" s="35" t="s">
        <v>18</v>
      </c>
      <c r="F93" s="35" t="s">
        <v>18</v>
      </c>
      <c r="G93" s="35" t="s">
        <v>18</v>
      </c>
      <c r="H93" s="25"/>
      <c r="I93" s="25"/>
      <c r="J93" s="25"/>
      <c r="K93" s="25"/>
    </row>
    <row r="94" spans="1:11" ht="14.1" customHeight="1" x14ac:dyDescent="0.25">
      <c r="A94" s="25"/>
      <c r="B94" s="25"/>
      <c r="C94" s="40" t="s">
        <v>82</v>
      </c>
      <c r="D94" s="41">
        <v>0</v>
      </c>
      <c r="E94" s="41">
        <v>0</v>
      </c>
      <c r="F94" s="41">
        <v>0</v>
      </c>
      <c r="G94" s="41">
        <v>0</v>
      </c>
      <c r="H94" s="25"/>
      <c r="I94" s="25"/>
      <c r="J94" s="25"/>
      <c r="K94" s="25"/>
    </row>
    <row r="95" spans="1:11" ht="14.1" customHeight="1" x14ac:dyDescent="0.25">
      <c r="A95" s="25"/>
      <c r="B95" s="25"/>
      <c r="C95" s="40" t="s">
        <v>83</v>
      </c>
      <c r="D95" s="41">
        <v>0</v>
      </c>
      <c r="E95" s="41">
        <v>0</v>
      </c>
      <c r="F95" s="41">
        <v>0</v>
      </c>
      <c r="G95" s="41">
        <v>0</v>
      </c>
      <c r="H95" s="25"/>
      <c r="I95" s="25"/>
      <c r="J95" s="25"/>
      <c r="K95" s="25"/>
    </row>
    <row r="96" spans="1:11" ht="14.1" customHeight="1" x14ac:dyDescent="0.25">
      <c r="A96" s="25"/>
      <c r="B96" s="25"/>
      <c r="C96" s="40" t="s">
        <v>84</v>
      </c>
      <c r="D96" s="41">
        <v>0</v>
      </c>
      <c r="E96" s="41">
        <v>0</v>
      </c>
      <c r="F96" s="41">
        <v>0</v>
      </c>
      <c r="G96" s="41">
        <v>0</v>
      </c>
      <c r="H96" s="25"/>
      <c r="I96" s="25"/>
      <c r="J96" s="25"/>
      <c r="K96" s="25"/>
    </row>
    <row r="97" spans="1:11" ht="14.1" customHeight="1" x14ac:dyDescent="0.25">
      <c r="A97" s="25"/>
      <c r="B97" s="25"/>
      <c r="C97" s="40" t="s">
        <v>85</v>
      </c>
      <c r="D97" s="41">
        <v>0</v>
      </c>
      <c r="E97" s="41">
        <v>0</v>
      </c>
      <c r="F97" s="41">
        <v>0</v>
      </c>
      <c r="G97" s="41">
        <v>0</v>
      </c>
      <c r="H97" s="25"/>
      <c r="I97" s="25"/>
      <c r="J97" s="25"/>
      <c r="K97" s="25"/>
    </row>
    <row r="98" spans="1:11" ht="14.1" customHeight="1" x14ac:dyDescent="0.25">
      <c r="A98" s="25"/>
      <c r="B98" s="25"/>
      <c r="C98" s="40" t="s">
        <v>83</v>
      </c>
      <c r="D98" s="41">
        <v>0</v>
      </c>
      <c r="E98" s="41">
        <v>0</v>
      </c>
      <c r="F98" s="41">
        <v>0</v>
      </c>
      <c r="G98" s="41">
        <v>0</v>
      </c>
      <c r="H98" s="25"/>
      <c r="I98" s="25"/>
      <c r="J98" s="25"/>
      <c r="K98" s="25"/>
    </row>
    <row r="99" spans="1:11" ht="14.1" customHeight="1" x14ac:dyDescent="0.25">
      <c r="A99" s="25"/>
      <c r="B99" s="25"/>
      <c r="C99" s="40" t="s">
        <v>84</v>
      </c>
      <c r="D99" s="41">
        <v>0</v>
      </c>
      <c r="E99" s="41">
        <v>0</v>
      </c>
      <c r="F99" s="41">
        <v>0</v>
      </c>
      <c r="G99" s="41">
        <v>0</v>
      </c>
      <c r="H99" s="25"/>
      <c r="I99" s="25"/>
      <c r="J99" s="25"/>
      <c r="K99" s="25"/>
    </row>
    <row r="100" spans="1:11" ht="14.1" customHeight="1" x14ac:dyDescent="0.25">
      <c r="A100" s="25"/>
      <c r="B100" s="25"/>
      <c r="C100" s="40" t="s">
        <v>86</v>
      </c>
      <c r="D100" s="41">
        <v>0</v>
      </c>
      <c r="E100" s="41">
        <v>0</v>
      </c>
      <c r="F100" s="41">
        <v>0</v>
      </c>
      <c r="G100" s="41">
        <v>0</v>
      </c>
      <c r="H100" s="25"/>
      <c r="I100" s="25"/>
      <c r="J100" s="25"/>
      <c r="K100" s="25"/>
    </row>
    <row r="101" spans="1:11" ht="14.1" customHeight="1" x14ac:dyDescent="0.25">
      <c r="A101" s="25"/>
      <c r="B101" s="25"/>
      <c r="C101" s="40" t="s">
        <v>83</v>
      </c>
      <c r="D101" s="41">
        <v>0</v>
      </c>
      <c r="E101" s="41">
        <v>0</v>
      </c>
      <c r="F101" s="41">
        <v>0</v>
      </c>
      <c r="G101" s="41">
        <v>0</v>
      </c>
      <c r="H101" s="25"/>
      <c r="I101" s="25"/>
      <c r="J101" s="25"/>
      <c r="K101" s="25"/>
    </row>
    <row r="102" spans="1:11" ht="14.1" customHeight="1" x14ac:dyDescent="0.25">
      <c r="A102" s="25"/>
      <c r="B102" s="25"/>
      <c r="C102" s="40" t="s">
        <v>84</v>
      </c>
      <c r="D102" s="41">
        <v>0</v>
      </c>
      <c r="E102" s="41">
        <v>0</v>
      </c>
      <c r="F102" s="41">
        <v>0</v>
      </c>
      <c r="G102" s="41">
        <v>0</v>
      </c>
      <c r="H102" s="25"/>
      <c r="I102" s="25"/>
      <c r="J102" s="25"/>
      <c r="K102" s="25"/>
    </row>
    <row r="103" spans="1:11" ht="14.1" customHeight="1" x14ac:dyDescent="0.25">
      <c r="A103" s="25"/>
      <c r="B103" s="25"/>
      <c r="C103" s="40" t="s">
        <v>87</v>
      </c>
      <c r="D103" s="41">
        <v>0</v>
      </c>
      <c r="E103" s="41">
        <v>0</v>
      </c>
      <c r="F103" s="41">
        <v>0</v>
      </c>
      <c r="G103" s="41">
        <v>0</v>
      </c>
      <c r="H103" s="25"/>
      <c r="I103" s="25"/>
      <c r="J103" s="25"/>
      <c r="K103" s="25"/>
    </row>
    <row r="104" spans="1:11" ht="14.1" customHeight="1" x14ac:dyDescent="0.25">
      <c r="A104" s="25"/>
      <c r="B104" s="25"/>
      <c r="C104" s="40" t="s">
        <v>83</v>
      </c>
      <c r="D104" s="41">
        <v>0</v>
      </c>
      <c r="E104" s="41">
        <v>0</v>
      </c>
      <c r="F104" s="41">
        <v>0</v>
      </c>
      <c r="G104" s="41">
        <v>0</v>
      </c>
      <c r="H104" s="25"/>
      <c r="I104" s="25"/>
      <c r="J104" s="25"/>
      <c r="K104" s="25"/>
    </row>
    <row r="105" spans="1:11" ht="14.1" customHeight="1" x14ac:dyDescent="0.25">
      <c r="A105" s="25"/>
      <c r="B105" s="25"/>
      <c r="C105" s="40" t="s">
        <v>84</v>
      </c>
      <c r="D105" s="41">
        <v>0</v>
      </c>
      <c r="E105" s="41">
        <v>0</v>
      </c>
      <c r="F105" s="41">
        <v>0</v>
      </c>
      <c r="G105" s="41">
        <v>0</v>
      </c>
      <c r="H105" s="25"/>
      <c r="I105" s="25"/>
      <c r="J105" s="25"/>
      <c r="K105" s="25"/>
    </row>
    <row r="106" spans="1:11" ht="14.1" customHeight="1" x14ac:dyDescent="0.25">
      <c r="A106" s="25"/>
      <c r="B106" s="25"/>
      <c r="C106" s="40" t="s">
        <v>88</v>
      </c>
      <c r="D106" s="41">
        <v>0</v>
      </c>
      <c r="E106" s="41">
        <v>0</v>
      </c>
      <c r="F106" s="41">
        <v>0</v>
      </c>
      <c r="G106" s="41">
        <v>0</v>
      </c>
      <c r="H106" s="25"/>
      <c r="I106" s="25"/>
      <c r="J106" s="25"/>
      <c r="K106" s="25"/>
    </row>
    <row r="107" spans="1:11" ht="14.1" customHeight="1" x14ac:dyDescent="0.25">
      <c r="A107" s="25"/>
      <c r="B107" s="25"/>
      <c r="C107" s="40" t="s">
        <v>83</v>
      </c>
      <c r="D107" s="41">
        <v>0</v>
      </c>
      <c r="E107" s="41">
        <v>0</v>
      </c>
      <c r="F107" s="41">
        <v>0</v>
      </c>
      <c r="G107" s="41">
        <v>0</v>
      </c>
      <c r="H107" s="25"/>
      <c r="I107" s="25"/>
      <c r="J107" s="25"/>
      <c r="K107" s="25"/>
    </row>
    <row r="108" spans="1:11" ht="14.1" customHeight="1" x14ac:dyDescent="0.25">
      <c r="A108" s="25"/>
      <c r="B108" s="25"/>
      <c r="C108" s="40" t="s">
        <v>84</v>
      </c>
      <c r="D108" s="41">
        <v>0</v>
      </c>
      <c r="E108" s="41">
        <v>0</v>
      </c>
      <c r="F108" s="41">
        <v>0</v>
      </c>
      <c r="G108" s="41">
        <v>0</v>
      </c>
      <c r="H108" s="25"/>
      <c r="I108" s="25"/>
      <c r="J108" s="25"/>
      <c r="K108" s="25"/>
    </row>
    <row r="109" spans="1:11" ht="14.1" customHeight="1" x14ac:dyDescent="0.25">
      <c r="A109" s="25"/>
      <c r="B109" s="25"/>
      <c r="C109" s="40" t="s">
        <v>89</v>
      </c>
      <c r="D109" s="41">
        <v>0</v>
      </c>
      <c r="E109" s="41">
        <v>0</v>
      </c>
      <c r="F109" s="41">
        <v>0</v>
      </c>
      <c r="G109" s="41">
        <v>0</v>
      </c>
      <c r="H109" s="25"/>
      <c r="I109" s="25"/>
      <c r="J109" s="25"/>
      <c r="K109" s="25"/>
    </row>
    <row r="110" spans="1:11" ht="14.1" customHeight="1" x14ac:dyDescent="0.25">
      <c r="A110" s="25"/>
      <c r="B110" s="25"/>
      <c r="C110" s="40" t="s">
        <v>83</v>
      </c>
      <c r="D110" s="41">
        <v>0</v>
      </c>
      <c r="E110" s="41">
        <v>0</v>
      </c>
      <c r="F110" s="41">
        <v>0</v>
      </c>
      <c r="G110" s="41">
        <v>0</v>
      </c>
      <c r="H110" s="25"/>
      <c r="I110" s="25"/>
      <c r="J110" s="25"/>
      <c r="K110" s="25"/>
    </row>
    <row r="111" spans="1:11" ht="14.1" customHeight="1" x14ac:dyDescent="0.25">
      <c r="A111" s="25"/>
      <c r="B111" s="25"/>
      <c r="C111" s="40" t="s">
        <v>84</v>
      </c>
      <c r="D111" s="41">
        <v>0</v>
      </c>
      <c r="E111" s="41">
        <v>0</v>
      </c>
      <c r="F111" s="41">
        <v>0</v>
      </c>
      <c r="G111" s="41">
        <v>0</v>
      </c>
      <c r="H111" s="25"/>
      <c r="I111" s="25"/>
      <c r="J111" s="25"/>
      <c r="K111" s="25"/>
    </row>
    <row r="112" spans="1:11" ht="14.1" customHeight="1" x14ac:dyDescent="0.25">
      <c r="A112" s="25"/>
      <c r="B112" s="25"/>
      <c r="C112" s="40" t="s">
        <v>90</v>
      </c>
      <c r="D112" s="41">
        <v>0</v>
      </c>
      <c r="E112" s="41">
        <v>0</v>
      </c>
      <c r="F112" s="41">
        <v>0</v>
      </c>
      <c r="G112" s="41">
        <v>0</v>
      </c>
      <c r="H112" s="25"/>
      <c r="I112" s="25"/>
      <c r="J112" s="25"/>
      <c r="K112" s="25"/>
    </row>
    <row r="113" spans="1:11" ht="14.1" customHeight="1" x14ac:dyDescent="0.25">
      <c r="A113" s="25"/>
      <c r="B113" s="25"/>
      <c r="C113" s="40" t="s">
        <v>83</v>
      </c>
      <c r="D113" s="41">
        <v>0</v>
      </c>
      <c r="E113" s="41">
        <v>0</v>
      </c>
      <c r="F113" s="41">
        <v>0</v>
      </c>
      <c r="G113" s="41">
        <v>0</v>
      </c>
      <c r="H113" s="25"/>
      <c r="I113" s="25"/>
      <c r="J113" s="25"/>
      <c r="K113" s="25"/>
    </row>
    <row r="114" spans="1:11" ht="14.1" customHeight="1" x14ac:dyDescent="0.25">
      <c r="A114" s="25"/>
      <c r="B114" s="25"/>
      <c r="C114" s="40" t="s">
        <v>84</v>
      </c>
      <c r="D114" s="41">
        <v>0</v>
      </c>
      <c r="E114" s="41">
        <v>0</v>
      </c>
      <c r="F114" s="41">
        <v>0</v>
      </c>
      <c r="G114" s="41">
        <v>0</v>
      </c>
      <c r="H114" s="25"/>
      <c r="I114" s="25"/>
      <c r="J114" s="25"/>
      <c r="K114" s="25"/>
    </row>
    <row r="115" spans="1:11" ht="14.1" customHeight="1" x14ac:dyDescent="0.25">
      <c r="A115" s="25"/>
      <c r="B115" s="25"/>
      <c r="C115" s="40" t="s">
        <v>91</v>
      </c>
      <c r="D115" s="41">
        <v>0</v>
      </c>
      <c r="E115" s="41">
        <v>0</v>
      </c>
      <c r="F115" s="41">
        <v>0</v>
      </c>
      <c r="G115" s="41">
        <v>0</v>
      </c>
      <c r="H115" s="25"/>
      <c r="I115" s="25"/>
      <c r="J115" s="25"/>
      <c r="K115" s="25"/>
    </row>
    <row r="116" spans="1:11" ht="14.1" customHeight="1" x14ac:dyDescent="0.25">
      <c r="A116" s="25"/>
      <c r="B116" s="25"/>
      <c r="C116" s="40" t="s">
        <v>83</v>
      </c>
      <c r="D116" s="41">
        <v>0</v>
      </c>
      <c r="E116" s="41">
        <v>0</v>
      </c>
      <c r="F116" s="41">
        <v>0</v>
      </c>
      <c r="G116" s="41">
        <v>0</v>
      </c>
      <c r="H116" s="25"/>
      <c r="I116" s="25"/>
      <c r="J116" s="25"/>
      <c r="K116" s="25"/>
    </row>
    <row r="117" spans="1:11" ht="14.1" customHeight="1" x14ac:dyDescent="0.25">
      <c r="A117" s="25"/>
      <c r="B117" s="25"/>
      <c r="C117" s="40" t="s">
        <v>92</v>
      </c>
      <c r="D117" s="41">
        <v>0</v>
      </c>
      <c r="E117" s="41">
        <v>0</v>
      </c>
      <c r="F117" s="41">
        <v>0</v>
      </c>
      <c r="G117" s="41">
        <v>0</v>
      </c>
      <c r="H117" s="25"/>
      <c r="I117" s="25"/>
      <c r="J117" s="25"/>
      <c r="K117" s="25"/>
    </row>
    <row r="118" spans="1:11" ht="14.1" customHeight="1" x14ac:dyDescent="0.25">
      <c r="A118" s="25"/>
      <c r="B118" s="25"/>
      <c r="C118" s="40" t="s">
        <v>93</v>
      </c>
      <c r="D118" s="41">
        <v>0</v>
      </c>
      <c r="E118" s="41">
        <v>0</v>
      </c>
      <c r="F118" s="41">
        <v>0</v>
      </c>
      <c r="G118" s="41">
        <v>0</v>
      </c>
      <c r="H118" s="25"/>
      <c r="I118" s="25"/>
      <c r="J118" s="25"/>
      <c r="K118" s="25"/>
    </row>
    <row r="119" spans="1:11" ht="14.1" customHeight="1" x14ac:dyDescent="0.25">
      <c r="A119" s="25"/>
      <c r="B119" s="25"/>
      <c r="C119" s="40" t="s">
        <v>94</v>
      </c>
      <c r="D119" s="41">
        <v>0</v>
      </c>
      <c r="E119" s="41">
        <v>0</v>
      </c>
      <c r="F119" s="41">
        <v>0</v>
      </c>
      <c r="G119" s="41">
        <v>0</v>
      </c>
      <c r="H119" s="25"/>
      <c r="I119" s="25"/>
      <c r="J119" s="25"/>
      <c r="K119" s="25"/>
    </row>
    <row r="120" spans="1:11" ht="14.1" customHeight="1" x14ac:dyDescent="0.25">
      <c r="A120" s="25"/>
      <c r="B120" s="25"/>
      <c r="C120" s="40" t="s">
        <v>95</v>
      </c>
      <c r="D120" s="41">
        <v>0</v>
      </c>
      <c r="E120" s="41">
        <v>0</v>
      </c>
      <c r="F120" s="41">
        <v>0</v>
      </c>
      <c r="G120" s="41">
        <v>0</v>
      </c>
      <c r="H120" s="25"/>
      <c r="I120" s="25"/>
      <c r="J120" s="25"/>
      <c r="K120" s="25"/>
    </row>
    <row r="121" spans="1:11" ht="14.1" customHeight="1" x14ac:dyDescent="0.25">
      <c r="A121" s="25"/>
      <c r="B121" s="25"/>
      <c r="C121" s="40" t="s">
        <v>96</v>
      </c>
      <c r="D121" s="41">
        <v>0</v>
      </c>
      <c r="E121" s="41">
        <v>2000000</v>
      </c>
      <c r="F121" s="41">
        <v>2000000</v>
      </c>
      <c r="G121" s="41">
        <v>2000000</v>
      </c>
      <c r="H121" s="25"/>
      <c r="I121" s="25"/>
      <c r="J121" s="25"/>
      <c r="K121" s="25"/>
    </row>
    <row r="122" spans="1:11" ht="14.1" customHeight="1" x14ac:dyDescent="0.25">
      <c r="A122" s="25"/>
      <c r="B122" s="25"/>
      <c r="C122" s="40" t="s">
        <v>83</v>
      </c>
      <c r="D122" s="41">
        <v>0</v>
      </c>
      <c r="E122" s="41">
        <v>2000000</v>
      </c>
      <c r="F122" s="41">
        <v>2000000</v>
      </c>
      <c r="G122" s="41">
        <v>2000000</v>
      </c>
      <c r="H122" s="25"/>
      <c r="I122" s="25"/>
      <c r="J122" s="25"/>
      <c r="K122" s="25"/>
    </row>
    <row r="123" spans="1:11" ht="14.1" customHeight="1" x14ac:dyDescent="0.25">
      <c r="A123" s="25"/>
      <c r="B123" s="25"/>
      <c r="C123" s="40" t="s">
        <v>92</v>
      </c>
      <c r="D123" s="41">
        <v>0</v>
      </c>
      <c r="E123" s="41">
        <v>0</v>
      </c>
      <c r="F123" s="41">
        <v>0</v>
      </c>
      <c r="G123" s="41">
        <v>0</v>
      </c>
      <c r="H123" s="25"/>
      <c r="I123" s="25"/>
      <c r="J123" s="25"/>
      <c r="K123" s="25"/>
    </row>
    <row r="124" spans="1:11" ht="14.1" customHeight="1" x14ac:dyDescent="0.25">
      <c r="A124" s="25"/>
      <c r="B124" s="25"/>
      <c r="C124" s="40" t="s">
        <v>93</v>
      </c>
      <c r="D124" s="41">
        <v>0</v>
      </c>
      <c r="E124" s="41">
        <v>0</v>
      </c>
      <c r="F124" s="41">
        <v>0</v>
      </c>
      <c r="G124" s="41">
        <v>0</v>
      </c>
      <c r="H124" s="25"/>
      <c r="I124" s="25"/>
      <c r="J124" s="25"/>
      <c r="K124" s="25"/>
    </row>
    <row r="125" spans="1:11" ht="14.1" customHeight="1" x14ac:dyDescent="0.25">
      <c r="A125" s="25"/>
      <c r="B125" s="25"/>
      <c r="C125" s="40" t="s">
        <v>94</v>
      </c>
      <c r="D125" s="41">
        <v>0</v>
      </c>
      <c r="E125" s="41">
        <v>0</v>
      </c>
      <c r="F125" s="41">
        <v>0</v>
      </c>
      <c r="G125" s="41">
        <v>0</v>
      </c>
      <c r="H125" s="25"/>
      <c r="I125" s="25"/>
      <c r="J125" s="25"/>
      <c r="K125" s="25"/>
    </row>
    <row r="126" spans="1:11" ht="14.1" customHeight="1" x14ac:dyDescent="0.25">
      <c r="A126" s="25"/>
      <c r="B126" s="25"/>
      <c r="C126" s="40" t="s">
        <v>95</v>
      </c>
      <c r="D126" s="41">
        <v>0</v>
      </c>
      <c r="E126" s="41">
        <v>0</v>
      </c>
      <c r="F126" s="41">
        <v>0</v>
      </c>
      <c r="G126" s="41">
        <v>0</v>
      </c>
      <c r="H126" s="25"/>
      <c r="I126" s="25"/>
      <c r="J126" s="25"/>
      <c r="K126" s="25"/>
    </row>
    <row r="127" spans="1:11" ht="14.1" customHeight="1" x14ac:dyDescent="0.25">
      <c r="A127" s="25"/>
      <c r="B127" s="25"/>
      <c r="C127" s="40" t="s">
        <v>97</v>
      </c>
      <c r="D127" s="41">
        <v>0</v>
      </c>
      <c r="E127" s="41">
        <v>0</v>
      </c>
      <c r="F127" s="41">
        <v>0</v>
      </c>
      <c r="G127" s="41">
        <v>0</v>
      </c>
      <c r="H127" s="25"/>
      <c r="I127" s="25"/>
      <c r="J127" s="25"/>
      <c r="K127" s="25"/>
    </row>
    <row r="128" spans="1:11" ht="14.1" customHeight="1" x14ac:dyDescent="0.25">
      <c r="A128" s="25"/>
      <c r="B128" s="25"/>
      <c r="C128" s="40" t="s">
        <v>83</v>
      </c>
      <c r="D128" s="41">
        <v>0</v>
      </c>
      <c r="E128" s="41">
        <v>0</v>
      </c>
      <c r="F128" s="41">
        <v>0</v>
      </c>
      <c r="G128" s="41">
        <v>0</v>
      </c>
      <c r="H128" s="25"/>
      <c r="I128" s="25"/>
      <c r="J128" s="25"/>
      <c r="K128" s="25"/>
    </row>
    <row r="129" spans="1:11" ht="14.1" customHeight="1" x14ac:dyDescent="0.25">
      <c r="A129" s="25"/>
      <c r="B129" s="25"/>
      <c r="C129" s="40" t="s">
        <v>92</v>
      </c>
      <c r="D129" s="41">
        <v>0</v>
      </c>
      <c r="E129" s="41">
        <v>0</v>
      </c>
      <c r="F129" s="41">
        <v>0</v>
      </c>
      <c r="G129" s="41">
        <v>0</v>
      </c>
      <c r="H129" s="25"/>
      <c r="I129" s="25"/>
      <c r="J129" s="25"/>
      <c r="K129" s="25"/>
    </row>
    <row r="130" spans="1:11" ht="14.1" customHeight="1" x14ac:dyDescent="0.25">
      <c r="A130" s="25"/>
      <c r="B130" s="25"/>
      <c r="C130" s="40" t="s">
        <v>93</v>
      </c>
      <c r="D130" s="41">
        <v>0</v>
      </c>
      <c r="E130" s="41">
        <v>0</v>
      </c>
      <c r="F130" s="41">
        <v>0</v>
      </c>
      <c r="G130" s="41">
        <v>0</v>
      </c>
      <c r="H130" s="25"/>
      <c r="I130" s="25"/>
      <c r="J130" s="25"/>
      <c r="K130" s="25"/>
    </row>
    <row r="131" spans="1:11" ht="14.1" customHeight="1" x14ac:dyDescent="0.25">
      <c r="A131" s="25"/>
      <c r="B131" s="25"/>
      <c r="C131" s="40" t="s">
        <v>94</v>
      </c>
      <c r="D131" s="41">
        <v>0</v>
      </c>
      <c r="E131" s="41">
        <v>0</v>
      </c>
      <c r="F131" s="41">
        <v>0</v>
      </c>
      <c r="G131" s="41">
        <v>0</v>
      </c>
      <c r="H131" s="25"/>
      <c r="I131" s="25"/>
      <c r="J131" s="25"/>
      <c r="K131" s="25"/>
    </row>
    <row r="132" spans="1:11" ht="14.1" customHeight="1" x14ac:dyDescent="0.25">
      <c r="A132" s="25"/>
      <c r="B132" s="25"/>
      <c r="C132" s="40" t="s">
        <v>95</v>
      </c>
      <c r="D132" s="41">
        <v>0</v>
      </c>
      <c r="E132" s="41">
        <v>0</v>
      </c>
      <c r="F132" s="41">
        <v>0</v>
      </c>
      <c r="G132" s="41">
        <v>0</v>
      </c>
      <c r="H132" s="25"/>
      <c r="I132" s="25"/>
      <c r="J132" s="25"/>
      <c r="K132" s="25"/>
    </row>
    <row r="133" spans="1:11" ht="14.1" customHeight="1" x14ac:dyDescent="0.25">
      <c r="A133" s="25"/>
      <c r="B133" s="25"/>
      <c r="C133" s="40" t="s">
        <v>98</v>
      </c>
      <c r="D133" s="41">
        <v>0</v>
      </c>
      <c r="E133" s="41">
        <v>0</v>
      </c>
      <c r="F133" s="41">
        <v>0</v>
      </c>
      <c r="G133" s="41">
        <v>0</v>
      </c>
      <c r="H133" s="25"/>
      <c r="I133" s="25"/>
      <c r="J133" s="25"/>
      <c r="K133" s="25"/>
    </row>
    <row r="134" spans="1:11" ht="14.1" customHeight="1" x14ac:dyDescent="0.25">
      <c r="A134" s="25"/>
      <c r="B134" s="25"/>
      <c r="C134" s="40" t="s">
        <v>99</v>
      </c>
      <c r="D134" s="41">
        <v>0</v>
      </c>
      <c r="E134" s="41">
        <v>0</v>
      </c>
      <c r="F134" s="41">
        <v>0</v>
      </c>
      <c r="G134" s="41">
        <v>0</v>
      </c>
      <c r="H134" s="25"/>
      <c r="I134" s="25"/>
      <c r="J134" s="25"/>
      <c r="K134" s="25"/>
    </row>
    <row r="135" spans="1:11" ht="14.1" customHeight="1" x14ac:dyDescent="0.25">
      <c r="A135" s="25"/>
      <c r="B135" s="25"/>
      <c r="C135" s="36" t="s">
        <v>100</v>
      </c>
      <c r="D135" s="41">
        <v>0</v>
      </c>
      <c r="E135" s="41">
        <v>2000000</v>
      </c>
      <c r="F135" s="41">
        <v>2000000</v>
      </c>
      <c r="G135" s="41">
        <v>2000000</v>
      </c>
      <c r="H135" s="25"/>
      <c r="I135" s="25"/>
      <c r="J135" s="25"/>
      <c r="K135" s="25"/>
    </row>
    <row r="136" spans="1:11" ht="15" customHeight="1" x14ac:dyDescent="0.25">
      <c r="A136" s="25"/>
      <c r="B136" s="25"/>
      <c r="C136" s="42" t="s">
        <v>69</v>
      </c>
      <c r="D136" s="43" t="s">
        <v>69</v>
      </c>
      <c r="E136" s="43" t="s">
        <v>69</v>
      </c>
      <c r="F136" s="43" t="s">
        <v>69</v>
      </c>
      <c r="G136" s="43" t="s">
        <v>69</v>
      </c>
      <c r="H136" s="25"/>
      <c r="I136" s="25"/>
      <c r="J136" s="25"/>
      <c r="K136" s="25"/>
    </row>
    <row r="137" spans="1:11" ht="15" customHeight="1" x14ac:dyDescent="0.25">
      <c r="A137" s="25"/>
      <c r="B137" s="25"/>
      <c r="C137" s="28" t="s">
        <v>113</v>
      </c>
      <c r="D137" s="44">
        <v>0</v>
      </c>
      <c r="E137" s="44">
        <v>74800000</v>
      </c>
      <c r="F137" s="44">
        <v>74800000</v>
      </c>
      <c r="G137" s="44">
        <v>75000000</v>
      </c>
      <c r="H137" s="25"/>
      <c r="I137" s="25"/>
      <c r="J137" s="25"/>
      <c r="K137" s="25"/>
    </row>
    <row r="138" spans="1:11" ht="15" customHeight="1" x14ac:dyDescent="0.25">
      <c r="A138" s="25"/>
      <c r="B138" s="25"/>
      <c r="C138" s="38" t="s">
        <v>82</v>
      </c>
      <c r="D138" s="45">
        <v>0</v>
      </c>
      <c r="E138" s="45">
        <v>46488000</v>
      </c>
      <c r="F138" s="45">
        <v>46488000</v>
      </c>
      <c r="G138" s="45">
        <v>46488000</v>
      </c>
      <c r="H138" s="25"/>
      <c r="I138" s="25"/>
      <c r="J138" s="25"/>
      <c r="K138" s="25"/>
    </row>
    <row r="139" spans="1:11" ht="15" customHeight="1" x14ac:dyDescent="0.25">
      <c r="A139" s="25"/>
      <c r="B139" s="25"/>
      <c r="C139" s="38" t="s">
        <v>83</v>
      </c>
      <c r="D139" s="45">
        <v>0</v>
      </c>
      <c r="E139" s="45">
        <v>46488000</v>
      </c>
      <c r="F139" s="45">
        <v>46488000</v>
      </c>
      <c r="G139" s="45">
        <v>46488000</v>
      </c>
      <c r="H139" s="25"/>
      <c r="I139" s="25"/>
      <c r="J139" s="25"/>
      <c r="K139" s="25"/>
    </row>
    <row r="140" spans="1:11" ht="15" customHeight="1" x14ac:dyDescent="0.25">
      <c r="A140" s="25"/>
      <c r="B140" s="25"/>
      <c r="C140" s="38" t="s">
        <v>84</v>
      </c>
      <c r="D140" s="45">
        <v>0</v>
      </c>
      <c r="E140" s="45">
        <v>0</v>
      </c>
      <c r="F140" s="45">
        <v>0</v>
      </c>
      <c r="G140" s="45">
        <v>0</v>
      </c>
      <c r="H140" s="25"/>
      <c r="I140" s="25"/>
      <c r="J140" s="25"/>
      <c r="K140" s="25"/>
    </row>
    <row r="141" spans="1:11" ht="15" customHeight="1" x14ac:dyDescent="0.25">
      <c r="A141" s="25"/>
      <c r="B141" s="25"/>
      <c r="C141" s="38" t="s">
        <v>85</v>
      </c>
      <c r="D141" s="45">
        <v>0</v>
      </c>
      <c r="E141" s="45">
        <v>9522000</v>
      </c>
      <c r="F141" s="45">
        <v>9522000</v>
      </c>
      <c r="G141" s="45">
        <v>9522000</v>
      </c>
      <c r="H141" s="25"/>
      <c r="I141" s="25"/>
      <c r="J141" s="25"/>
      <c r="K141" s="25"/>
    </row>
    <row r="142" spans="1:11" ht="15" customHeight="1" x14ac:dyDescent="0.25">
      <c r="A142" s="25"/>
      <c r="B142" s="25"/>
      <c r="C142" s="38" t="s">
        <v>83</v>
      </c>
      <c r="D142" s="45">
        <v>0</v>
      </c>
      <c r="E142" s="45">
        <v>9522000</v>
      </c>
      <c r="F142" s="45">
        <v>9522000</v>
      </c>
      <c r="G142" s="45">
        <v>9522000</v>
      </c>
      <c r="H142" s="25"/>
      <c r="I142" s="25"/>
      <c r="J142" s="25"/>
      <c r="K142" s="25"/>
    </row>
    <row r="143" spans="1:11" ht="15" customHeight="1" x14ac:dyDescent="0.25">
      <c r="A143" s="25"/>
      <c r="B143" s="25"/>
      <c r="C143" s="38" t="s">
        <v>84</v>
      </c>
      <c r="D143" s="45">
        <v>0</v>
      </c>
      <c r="E143" s="45">
        <v>0</v>
      </c>
      <c r="F143" s="45">
        <v>0</v>
      </c>
      <c r="G143" s="45">
        <v>0</v>
      </c>
      <c r="H143" s="25"/>
      <c r="I143" s="25"/>
      <c r="J143" s="25"/>
      <c r="K143" s="25"/>
    </row>
    <row r="144" spans="1:11" ht="15" customHeight="1" x14ac:dyDescent="0.25">
      <c r="A144" s="25"/>
      <c r="B144" s="25"/>
      <c r="C144" s="38" t="s">
        <v>86</v>
      </c>
      <c r="D144" s="45">
        <v>0</v>
      </c>
      <c r="E144" s="45">
        <v>16350000</v>
      </c>
      <c r="F144" s="45">
        <v>16350000</v>
      </c>
      <c r="G144" s="45">
        <v>16550000</v>
      </c>
      <c r="H144" s="25"/>
      <c r="I144" s="25"/>
      <c r="J144" s="25"/>
      <c r="K144" s="25"/>
    </row>
    <row r="145" spans="1:11" ht="15" customHeight="1" x14ac:dyDescent="0.25">
      <c r="A145" s="25"/>
      <c r="B145" s="25"/>
      <c r="C145" s="38" t="s">
        <v>83</v>
      </c>
      <c r="D145" s="45">
        <v>0</v>
      </c>
      <c r="E145" s="45">
        <v>16350000</v>
      </c>
      <c r="F145" s="45">
        <v>16350000</v>
      </c>
      <c r="G145" s="45">
        <v>16550000</v>
      </c>
      <c r="H145" s="25"/>
      <c r="I145" s="25"/>
      <c r="J145" s="25"/>
      <c r="K145" s="25"/>
    </row>
    <row r="146" spans="1:11" ht="15" customHeight="1" x14ac:dyDescent="0.25">
      <c r="A146" s="25"/>
      <c r="B146" s="25"/>
      <c r="C146" s="38" t="s">
        <v>84</v>
      </c>
      <c r="D146" s="45">
        <v>0</v>
      </c>
      <c r="E146" s="45">
        <v>0</v>
      </c>
      <c r="F146" s="45">
        <v>0</v>
      </c>
      <c r="G146" s="45">
        <v>0</v>
      </c>
      <c r="H146" s="25"/>
      <c r="I146" s="25"/>
      <c r="J146" s="25"/>
      <c r="K146" s="25"/>
    </row>
    <row r="147" spans="1:11" ht="15" customHeight="1" x14ac:dyDescent="0.25">
      <c r="A147" s="25"/>
      <c r="B147" s="25"/>
      <c r="C147" s="38" t="s">
        <v>87</v>
      </c>
      <c r="D147" s="45">
        <v>0</v>
      </c>
      <c r="E147" s="45">
        <v>0</v>
      </c>
      <c r="F147" s="45">
        <v>0</v>
      </c>
      <c r="G147" s="45">
        <v>0</v>
      </c>
      <c r="H147" s="25"/>
      <c r="I147" s="25"/>
      <c r="J147" s="25"/>
      <c r="K147" s="25"/>
    </row>
    <row r="148" spans="1:11" ht="15" customHeight="1" x14ac:dyDescent="0.25">
      <c r="A148" s="25"/>
      <c r="B148" s="25"/>
      <c r="C148" s="38" t="s">
        <v>83</v>
      </c>
      <c r="D148" s="45">
        <v>0</v>
      </c>
      <c r="E148" s="45">
        <v>0</v>
      </c>
      <c r="F148" s="45">
        <v>0</v>
      </c>
      <c r="G148" s="45">
        <v>0</v>
      </c>
      <c r="H148" s="25"/>
      <c r="I148" s="25"/>
      <c r="J148" s="25"/>
      <c r="K148" s="25"/>
    </row>
    <row r="149" spans="1:11" ht="15" customHeight="1" x14ac:dyDescent="0.25">
      <c r="A149" s="25"/>
      <c r="B149" s="25"/>
      <c r="C149" s="38" t="s">
        <v>84</v>
      </c>
      <c r="D149" s="45">
        <v>0</v>
      </c>
      <c r="E149" s="45">
        <v>0</v>
      </c>
      <c r="F149" s="45">
        <v>0</v>
      </c>
      <c r="G149" s="45">
        <v>0</v>
      </c>
      <c r="H149" s="25"/>
      <c r="I149" s="25"/>
      <c r="J149" s="25"/>
      <c r="K149" s="25"/>
    </row>
    <row r="150" spans="1:11" ht="20.100000000000001" customHeight="1" x14ac:dyDescent="0.25">
      <c r="A150" s="25"/>
      <c r="B150" s="25"/>
      <c r="C150" s="38" t="s">
        <v>114</v>
      </c>
      <c r="D150" s="46">
        <v>0</v>
      </c>
      <c r="E150" s="46">
        <v>0</v>
      </c>
      <c r="F150" s="46">
        <v>0</v>
      </c>
      <c r="G150" s="46">
        <v>0</v>
      </c>
      <c r="H150" s="25"/>
      <c r="I150" s="25"/>
      <c r="J150" s="25"/>
      <c r="K150" s="25"/>
    </row>
    <row r="151" spans="1:11" ht="15" customHeight="1" x14ac:dyDescent="0.25">
      <c r="A151" s="25"/>
      <c r="B151" s="25"/>
      <c r="C151" s="38" t="s">
        <v>83</v>
      </c>
      <c r="D151" s="45">
        <v>0</v>
      </c>
      <c r="E151" s="45">
        <v>0</v>
      </c>
      <c r="F151" s="45">
        <v>0</v>
      </c>
      <c r="G151" s="45">
        <v>0</v>
      </c>
      <c r="H151" s="25"/>
      <c r="I151" s="25"/>
      <c r="J151" s="25"/>
      <c r="K151" s="25"/>
    </row>
    <row r="152" spans="1:11" ht="15" customHeight="1" x14ac:dyDescent="0.25">
      <c r="A152" s="25"/>
      <c r="B152" s="25"/>
      <c r="C152" s="38" t="s">
        <v>84</v>
      </c>
      <c r="D152" s="45">
        <v>0</v>
      </c>
      <c r="E152" s="45">
        <v>0</v>
      </c>
      <c r="F152" s="45">
        <v>0</v>
      </c>
      <c r="G152" s="45">
        <v>0</v>
      </c>
      <c r="H152" s="25"/>
      <c r="I152" s="25"/>
      <c r="J152" s="25"/>
      <c r="K152" s="25"/>
    </row>
    <row r="153" spans="1:11" ht="15" customHeight="1" x14ac:dyDescent="0.25">
      <c r="A153" s="25"/>
      <c r="B153" s="25"/>
      <c r="C153" s="38" t="s">
        <v>89</v>
      </c>
      <c r="D153" s="45">
        <v>0</v>
      </c>
      <c r="E153" s="45">
        <v>200000</v>
      </c>
      <c r="F153" s="45">
        <v>200000</v>
      </c>
      <c r="G153" s="45">
        <v>200000</v>
      </c>
      <c r="H153" s="25"/>
      <c r="I153" s="25"/>
      <c r="J153" s="25"/>
      <c r="K153" s="25"/>
    </row>
    <row r="154" spans="1:11" ht="15" customHeight="1" x14ac:dyDescent="0.25">
      <c r="A154" s="25"/>
      <c r="B154" s="25"/>
      <c r="C154" s="38" t="s">
        <v>83</v>
      </c>
      <c r="D154" s="45">
        <v>0</v>
      </c>
      <c r="E154" s="45">
        <v>200000</v>
      </c>
      <c r="F154" s="45">
        <v>200000</v>
      </c>
      <c r="G154" s="45">
        <v>200000</v>
      </c>
      <c r="H154" s="25"/>
      <c r="I154" s="25"/>
      <c r="J154" s="25"/>
      <c r="K154" s="25"/>
    </row>
    <row r="155" spans="1:11" ht="15" customHeight="1" x14ac:dyDescent="0.25">
      <c r="A155" s="25"/>
      <c r="B155" s="25"/>
      <c r="C155" s="38" t="s">
        <v>84</v>
      </c>
      <c r="D155" s="45">
        <v>0</v>
      </c>
      <c r="E155" s="45">
        <v>0</v>
      </c>
      <c r="F155" s="45">
        <v>0</v>
      </c>
      <c r="G155" s="45">
        <v>0</v>
      </c>
      <c r="H155" s="25"/>
      <c r="I155" s="25"/>
      <c r="J155" s="25"/>
      <c r="K155" s="25"/>
    </row>
    <row r="156" spans="1:11" ht="15" customHeight="1" x14ac:dyDescent="0.25">
      <c r="A156" s="25"/>
      <c r="B156" s="25"/>
      <c r="C156" s="38" t="s">
        <v>90</v>
      </c>
      <c r="D156" s="45">
        <v>0</v>
      </c>
      <c r="E156" s="45">
        <v>240000</v>
      </c>
      <c r="F156" s="45">
        <v>240000</v>
      </c>
      <c r="G156" s="45">
        <v>240000</v>
      </c>
      <c r="H156" s="25"/>
      <c r="I156" s="25"/>
      <c r="J156" s="25"/>
      <c r="K156" s="25"/>
    </row>
    <row r="157" spans="1:11" ht="15" customHeight="1" x14ac:dyDescent="0.25">
      <c r="A157" s="25"/>
      <c r="B157" s="25"/>
      <c r="C157" s="38" t="s">
        <v>83</v>
      </c>
      <c r="D157" s="45">
        <v>0</v>
      </c>
      <c r="E157" s="45">
        <v>240000</v>
      </c>
      <c r="F157" s="45">
        <v>240000</v>
      </c>
      <c r="G157" s="45">
        <v>240000</v>
      </c>
      <c r="H157" s="25"/>
      <c r="I157" s="25"/>
      <c r="J157" s="25"/>
      <c r="K157" s="25"/>
    </row>
    <row r="158" spans="1:11" ht="15" customHeight="1" x14ac:dyDescent="0.25">
      <c r="A158" s="25"/>
      <c r="B158" s="25"/>
      <c r="C158" s="38" t="s">
        <v>84</v>
      </c>
      <c r="D158" s="45">
        <v>0</v>
      </c>
      <c r="E158" s="45">
        <v>0</v>
      </c>
      <c r="F158" s="45">
        <v>0</v>
      </c>
      <c r="G158" s="45">
        <v>0</v>
      </c>
      <c r="H158" s="25"/>
      <c r="I158" s="25"/>
      <c r="J158" s="25"/>
      <c r="K158" s="25"/>
    </row>
    <row r="159" spans="1:11" ht="15" customHeight="1" x14ac:dyDescent="0.25">
      <c r="A159" s="25"/>
      <c r="B159" s="25"/>
      <c r="C159" s="38" t="s">
        <v>91</v>
      </c>
      <c r="D159" s="45">
        <v>0</v>
      </c>
      <c r="E159" s="45">
        <v>0</v>
      </c>
      <c r="F159" s="45">
        <v>0</v>
      </c>
      <c r="G159" s="45">
        <v>0</v>
      </c>
      <c r="H159" s="25"/>
      <c r="I159" s="25"/>
      <c r="J159" s="25"/>
      <c r="K159" s="25"/>
    </row>
    <row r="160" spans="1:11" ht="15" customHeight="1" x14ac:dyDescent="0.25">
      <c r="A160" s="25"/>
      <c r="B160" s="25"/>
      <c r="C160" s="38" t="s">
        <v>83</v>
      </c>
      <c r="D160" s="45">
        <v>0</v>
      </c>
      <c r="E160" s="45">
        <v>0</v>
      </c>
      <c r="F160" s="45">
        <v>0</v>
      </c>
      <c r="G160" s="45">
        <v>0</v>
      </c>
      <c r="H160" s="25"/>
      <c r="I160" s="25"/>
      <c r="J160" s="25"/>
      <c r="K160" s="25"/>
    </row>
    <row r="161" spans="1:11" ht="15" customHeight="1" x14ac:dyDescent="0.25">
      <c r="A161" s="25"/>
      <c r="B161" s="25"/>
      <c r="C161" s="38" t="s">
        <v>92</v>
      </c>
      <c r="D161" s="45">
        <v>0</v>
      </c>
      <c r="E161" s="45">
        <v>0</v>
      </c>
      <c r="F161" s="45">
        <v>0</v>
      </c>
      <c r="G161" s="45">
        <v>0</v>
      </c>
      <c r="H161" s="25"/>
      <c r="I161" s="25"/>
      <c r="J161" s="25"/>
      <c r="K161" s="25"/>
    </row>
    <row r="162" spans="1:11" ht="15" customHeight="1" x14ac:dyDescent="0.25">
      <c r="A162" s="25"/>
      <c r="B162" s="25"/>
      <c r="C162" s="38" t="s">
        <v>93</v>
      </c>
      <c r="D162" s="45">
        <v>0</v>
      </c>
      <c r="E162" s="45">
        <v>0</v>
      </c>
      <c r="F162" s="45">
        <v>0</v>
      </c>
      <c r="G162" s="45">
        <v>0</v>
      </c>
      <c r="H162" s="25"/>
      <c r="I162" s="25"/>
      <c r="J162" s="25"/>
      <c r="K162" s="25"/>
    </row>
    <row r="163" spans="1:11" ht="15" customHeight="1" x14ac:dyDescent="0.25">
      <c r="A163" s="25"/>
      <c r="B163" s="25"/>
      <c r="C163" s="38" t="s">
        <v>94</v>
      </c>
      <c r="D163" s="45">
        <v>0</v>
      </c>
      <c r="E163" s="45">
        <v>0</v>
      </c>
      <c r="F163" s="45">
        <v>0</v>
      </c>
      <c r="G163" s="45">
        <v>0</v>
      </c>
      <c r="H163" s="25"/>
      <c r="I163" s="25"/>
      <c r="J163" s="25"/>
      <c r="K163" s="25"/>
    </row>
    <row r="164" spans="1:11" ht="15" customHeight="1" x14ac:dyDescent="0.25">
      <c r="A164" s="25"/>
      <c r="B164" s="25"/>
      <c r="C164" s="38" t="s">
        <v>95</v>
      </c>
      <c r="D164" s="45">
        <v>0</v>
      </c>
      <c r="E164" s="45">
        <v>0</v>
      </c>
      <c r="F164" s="45">
        <v>0</v>
      </c>
      <c r="G164" s="45">
        <v>0</v>
      </c>
      <c r="H164" s="25"/>
      <c r="I164" s="25"/>
      <c r="J164" s="25"/>
      <c r="K164" s="25"/>
    </row>
    <row r="165" spans="1:11" ht="15" customHeight="1" x14ac:dyDescent="0.25">
      <c r="A165" s="25"/>
      <c r="B165" s="25"/>
      <c r="C165" s="38" t="s">
        <v>96</v>
      </c>
      <c r="D165" s="45">
        <v>0</v>
      </c>
      <c r="E165" s="45">
        <v>2000000</v>
      </c>
      <c r="F165" s="45">
        <v>2000000</v>
      </c>
      <c r="G165" s="45">
        <v>2000000</v>
      </c>
      <c r="H165" s="25"/>
      <c r="I165" s="25"/>
      <c r="J165" s="25"/>
      <c r="K165" s="25"/>
    </row>
    <row r="166" spans="1:11" ht="15" customHeight="1" x14ac:dyDescent="0.25">
      <c r="A166" s="25"/>
      <c r="B166" s="25"/>
      <c r="C166" s="38" t="s">
        <v>83</v>
      </c>
      <c r="D166" s="45">
        <v>0</v>
      </c>
      <c r="E166" s="45">
        <v>2000000</v>
      </c>
      <c r="F166" s="45">
        <v>2000000</v>
      </c>
      <c r="G166" s="45">
        <v>2000000</v>
      </c>
      <c r="H166" s="25"/>
      <c r="I166" s="25"/>
      <c r="J166" s="25"/>
      <c r="K166" s="25"/>
    </row>
    <row r="167" spans="1:11" ht="15" customHeight="1" x14ac:dyDescent="0.25">
      <c r="A167" s="25"/>
      <c r="B167" s="25"/>
      <c r="C167" s="38" t="s">
        <v>92</v>
      </c>
      <c r="D167" s="45">
        <v>0</v>
      </c>
      <c r="E167" s="45">
        <v>0</v>
      </c>
      <c r="F167" s="45">
        <v>0</v>
      </c>
      <c r="G167" s="45">
        <v>0</v>
      </c>
      <c r="H167" s="25"/>
      <c r="I167" s="25"/>
      <c r="J167" s="25"/>
      <c r="K167" s="25"/>
    </row>
    <row r="168" spans="1:11" ht="15" customHeight="1" x14ac:dyDescent="0.25">
      <c r="A168" s="25"/>
      <c r="B168" s="25"/>
      <c r="C168" s="38" t="s">
        <v>93</v>
      </c>
      <c r="D168" s="45">
        <v>0</v>
      </c>
      <c r="E168" s="45">
        <v>0</v>
      </c>
      <c r="F168" s="45">
        <v>0</v>
      </c>
      <c r="G168" s="45">
        <v>0</v>
      </c>
      <c r="H168" s="25"/>
      <c r="I168" s="25"/>
      <c r="J168" s="25"/>
      <c r="K168" s="25"/>
    </row>
    <row r="169" spans="1:11" ht="15" customHeight="1" x14ac:dyDescent="0.25">
      <c r="A169" s="25"/>
      <c r="B169" s="25"/>
      <c r="C169" s="38" t="s">
        <v>94</v>
      </c>
      <c r="D169" s="45">
        <v>0</v>
      </c>
      <c r="E169" s="45">
        <v>0</v>
      </c>
      <c r="F169" s="45">
        <v>0</v>
      </c>
      <c r="G169" s="45">
        <v>0</v>
      </c>
      <c r="H169" s="25"/>
      <c r="I169" s="25"/>
      <c r="J169" s="25"/>
      <c r="K169" s="25"/>
    </row>
    <row r="170" spans="1:11" ht="15" customHeight="1" x14ac:dyDescent="0.25">
      <c r="A170" s="25"/>
      <c r="B170" s="25"/>
      <c r="C170" s="38" t="s">
        <v>95</v>
      </c>
      <c r="D170" s="45">
        <v>0</v>
      </c>
      <c r="E170" s="45">
        <v>0</v>
      </c>
      <c r="F170" s="45">
        <v>0</v>
      </c>
      <c r="G170" s="45">
        <v>0</v>
      </c>
      <c r="H170" s="25"/>
      <c r="I170" s="25"/>
      <c r="J170" s="25"/>
      <c r="K170" s="25"/>
    </row>
    <row r="171" spans="1:11" ht="15" customHeight="1" x14ac:dyDescent="0.25">
      <c r="A171" s="25"/>
      <c r="B171" s="25"/>
      <c r="C171" s="38" t="s">
        <v>97</v>
      </c>
      <c r="D171" s="45">
        <v>0</v>
      </c>
      <c r="E171" s="45">
        <v>0</v>
      </c>
      <c r="F171" s="45">
        <v>0</v>
      </c>
      <c r="G171" s="45">
        <v>0</v>
      </c>
      <c r="H171" s="25"/>
      <c r="I171" s="25"/>
      <c r="J171" s="25"/>
      <c r="K171" s="25"/>
    </row>
    <row r="172" spans="1:11" ht="15" customHeight="1" x14ac:dyDescent="0.25">
      <c r="A172" s="25"/>
      <c r="B172" s="25"/>
      <c r="C172" s="38" t="s">
        <v>83</v>
      </c>
      <c r="D172" s="45">
        <v>0</v>
      </c>
      <c r="E172" s="45">
        <v>0</v>
      </c>
      <c r="F172" s="45">
        <v>0</v>
      </c>
      <c r="G172" s="45">
        <v>0</v>
      </c>
      <c r="H172" s="25"/>
      <c r="I172" s="25"/>
      <c r="J172" s="25"/>
      <c r="K172" s="25"/>
    </row>
    <row r="173" spans="1:11" ht="15" customHeight="1" x14ac:dyDescent="0.25">
      <c r="A173" s="25"/>
      <c r="B173" s="25"/>
      <c r="C173" s="38" t="s">
        <v>92</v>
      </c>
      <c r="D173" s="45">
        <v>0</v>
      </c>
      <c r="E173" s="45">
        <v>0</v>
      </c>
      <c r="F173" s="45">
        <v>0</v>
      </c>
      <c r="G173" s="45">
        <v>0</v>
      </c>
      <c r="H173" s="25"/>
      <c r="I173" s="25"/>
      <c r="J173" s="25"/>
      <c r="K173" s="25"/>
    </row>
    <row r="174" spans="1:11" ht="15" customHeight="1" x14ac:dyDescent="0.25">
      <c r="A174" s="25"/>
      <c r="B174" s="25"/>
      <c r="C174" s="38" t="s">
        <v>93</v>
      </c>
      <c r="D174" s="45">
        <v>0</v>
      </c>
      <c r="E174" s="45">
        <v>0</v>
      </c>
      <c r="F174" s="45">
        <v>0</v>
      </c>
      <c r="G174" s="45">
        <v>0</v>
      </c>
      <c r="H174" s="25"/>
      <c r="I174" s="25"/>
      <c r="J174" s="25"/>
      <c r="K174" s="25"/>
    </row>
    <row r="175" spans="1:11" ht="15" customHeight="1" x14ac:dyDescent="0.25">
      <c r="A175" s="25"/>
      <c r="B175" s="25"/>
      <c r="C175" s="38" t="s">
        <v>94</v>
      </c>
      <c r="D175" s="45">
        <v>0</v>
      </c>
      <c r="E175" s="45">
        <v>0</v>
      </c>
      <c r="F175" s="45">
        <v>0</v>
      </c>
      <c r="G175" s="45">
        <v>0</v>
      </c>
      <c r="H175" s="25"/>
      <c r="I175" s="25"/>
      <c r="J175" s="25"/>
      <c r="K175" s="25"/>
    </row>
    <row r="176" spans="1:11" ht="15" customHeight="1" x14ac:dyDescent="0.25">
      <c r="A176" s="25"/>
      <c r="B176" s="25"/>
      <c r="C176" s="38" t="s">
        <v>95</v>
      </c>
      <c r="D176" s="45">
        <v>0</v>
      </c>
      <c r="E176" s="45">
        <v>0</v>
      </c>
      <c r="F176" s="45">
        <v>0</v>
      </c>
      <c r="G176" s="45">
        <v>0</v>
      </c>
      <c r="H176" s="25"/>
      <c r="I176" s="25"/>
      <c r="J176" s="25"/>
      <c r="K176" s="25"/>
    </row>
    <row r="177" spans="1:11" ht="15" customHeight="1" x14ac:dyDescent="0.25">
      <c r="A177" s="25"/>
      <c r="B177" s="25"/>
      <c r="C177" s="38" t="s">
        <v>98</v>
      </c>
      <c r="D177" s="45">
        <v>0</v>
      </c>
      <c r="E177" s="45">
        <v>0</v>
      </c>
      <c r="F177" s="45">
        <v>0</v>
      </c>
      <c r="G177" s="45">
        <v>0</v>
      </c>
      <c r="H177" s="25"/>
      <c r="I177" s="25"/>
      <c r="J177" s="25"/>
      <c r="K177" s="25"/>
    </row>
    <row r="178" spans="1:11" ht="15" customHeight="1" x14ac:dyDescent="0.25">
      <c r="A178" s="25"/>
      <c r="B178" s="25"/>
      <c r="C178" s="38" t="s">
        <v>99</v>
      </c>
      <c r="D178" s="45">
        <v>0</v>
      </c>
      <c r="E178" s="45">
        <v>0</v>
      </c>
      <c r="F178" s="45">
        <v>0</v>
      </c>
      <c r="G178" s="45">
        <v>0</v>
      </c>
      <c r="H178" s="25"/>
      <c r="I178" s="25"/>
      <c r="J178" s="25"/>
      <c r="K178" s="25"/>
    </row>
    <row r="179" spans="1:11" ht="20.100000000000001" customHeight="1" x14ac:dyDescent="0.25">
      <c r="A179" s="25"/>
      <c r="B179" s="25"/>
      <c r="C179" s="47" t="s">
        <v>69</v>
      </c>
      <c r="D179" s="25"/>
      <c r="E179" s="25"/>
      <c r="F179" s="25"/>
      <c r="G179" s="25"/>
      <c r="H179" s="25"/>
      <c r="I179" s="25"/>
      <c r="J179" s="25"/>
      <c r="K179" s="25"/>
    </row>
  </sheetData>
  <mergeCells count="23">
    <mergeCell ref="D6:G6"/>
    <mergeCell ref="C1:G1"/>
    <mergeCell ref="C2:G2"/>
    <mergeCell ref="D3:G3"/>
    <mergeCell ref="D4:G4"/>
    <mergeCell ref="D5:G5"/>
    <mergeCell ref="C78:G78"/>
    <mergeCell ref="D7:G7"/>
    <mergeCell ref="C8:G8"/>
    <mergeCell ref="C9:G9"/>
    <mergeCell ref="D10:G10"/>
    <mergeCell ref="D14:G14"/>
    <mergeCell ref="C20:G20"/>
    <mergeCell ref="D21:G21"/>
    <mergeCell ref="D22:G22"/>
    <mergeCell ref="D23:G23"/>
    <mergeCell ref="D24:G24"/>
    <mergeCell ref="C33:G33"/>
    <mergeCell ref="D79:G79"/>
    <mergeCell ref="D80:G80"/>
    <mergeCell ref="D81:G81"/>
    <mergeCell ref="D82:G82"/>
    <mergeCell ref="C91:G91"/>
  </mergeCells>
  <pageMargins left="0" right="0" top="0" bottom="0" header="0" footer="0"/>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8DF9E-5870-4FC6-AAEA-C864080DC6DA}">
  <sheetPr>
    <outlinePr summaryBelow="0"/>
  </sheetPr>
  <dimension ref="A1:J300"/>
  <sheetViews>
    <sheetView view="pageBreakPreview" topLeftCell="A253" zoomScale="71" zoomScaleNormal="100" zoomScaleSheetLayoutView="71" workbookViewId="0">
      <selection activeCell="A259" sqref="A1:A1048576"/>
    </sheetView>
  </sheetViews>
  <sheetFormatPr defaultRowHeight="15" x14ac:dyDescent="0.25"/>
  <cols>
    <col min="1" max="1" width="9.7109375" style="26" customWidth="1"/>
    <col min="2" max="2" width="28.28515625" style="26" customWidth="1"/>
    <col min="3" max="5" width="15.85546875" style="26" customWidth="1"/>
    <col min="6" max="6" width="16.140625" style="26" customWidth="1"/>
    <col min="7" max="7" width="6.7109375" style="26" customWidth="1"/>
    <col min="8" max="8" width="18.28515625" style="26" customWidth="1"/>
    <col min="9" max="9" width="10.7109375" style="26" customWidth="1"/>
    <col min="10" max="10" width="17.42578125" style="26" customWidth="1"/>
    <col min="11" max="16384" width="9.140625" style="26"/>
  </cols>
  <sheetData>
    <row r="1" spans="1:10" ht="20.100000000000001" customHeight="1" x14ac:dyDescent="0.25">
      <c r="A1" s="51"/>
      <c r="B1" s="1571" t="s">
        <v>0</v>
      </c>
      <c r="C1" s="1572"/>
      <c r="D1" s="1572"/>
      <c r="E1" s="1572"/>
      <c r="F1" s="1572"/>
      <c r="G1" s="51"/>
      <c r="H1" s="51"/>
      <c r="I1" s="51"/>
      <c r="J1" s="51"/>
    </row>
    <row r="2" spans="1:10" ht="24.95" customHeight="1" x14ac:dyDescent="0.25">
      <c r="A2" s="51"/>
      <c r="B2" s="1573" t="s">
        <v>1</v>
      </c>
      <c r="C2" s="1574"/>
      <c r="D2" s="1574"/>
      <c r="E2" s="1574"/>
      <c r="F2" s="1574"/>
      <c r="G2" s="51"/>
      <c r="H2" s="51"/>
      <c r="I2" s="51"/>
      <c r="J2" s="51"/>
    </row>
    <row r="3" spans="1:10" ht="14.1" customHeight="1" x14ac:dyDescent="0.25">
      <c r="A3" s="51"/>
      <c r="B3" s="27" t="s">
        <v>2</v>
      </c>
      <c r="C3" s="1569" t="s">
        <v>2284</v>
      </c>
      <c r="D3" s="1570"/>
      <c r="E3" s="1570"/>
      <c r="F3" s="1570"/>
      <c r="G3" s="51"/>
      <c r="H3" s="51"/>
      <c r="I3" s="51"/>
      <c r="J3" s="51"/>
    </row>
    <row r="4" spans="1:10" ht="14.1" customHeight="1" x14ac:dyDescent="0.25">
      <c r="A4" s="51"/>
      <c r="B4" s="27" t="s">
        <v>4</v>
      </c>
      <c r="C4" s="1569" t="s">
        <v>2285</v>
      </c>
      <c r="D4" s="1570"/>
      <c r="E4" s="1570"/>
      <c r="F4" s="1570"/>
      <c r="G4" s="51"/>
      <c r="H4" s="51"/>
      <c r="I4" s="51"/>
      <c r="J4" s="51"/>
    </row>
    <row r="5" spans="1:10" ht="14.1" customHeight="1" x14ac:dyDescent="0.25">
      <c r="A5" s="51"/>
      <c r="B5" s="27" t="s">
        <v>6</v>
      </c>
      <c r="C5" s="1569" t="s">
        <v>2392</v>
      </c>
      <c r="D5" s="1570"/>
      <c r="E5" s="1570"/>
      <c r="F5" s="1570"/>
      <c r="G5" s="51"/>
      <c r="H5" s="51"/>
      <c r="I5" s="51"/>
      <c r="J5" s="51"/>
    </row>
    <row r="6" spans="1:10" ht="14.1" customHeight="1" x14ac:dyDescent="0.25">
      <c r="A6" s="51"/>
      <c r="B6" s="27" t="s">
        <v>8</v>
      </c>
      <c r="C6" s="1569" t="s">
        <v>2183</v>
      </c>
      <c r="D6" s="1570"/>
      <c r="E6" s="1570"/>
      <c r="F6" s="1570"/>
      <c r="G6" s="51"/>
      <c r="H6" s="51"/>
      <c r="I6" s="51"/>
      <c r="J6" s="51"/>
    </row>
    <row r="7" spans="1:10" ht="14.1" customHeight="1" x14ac:dyDescent="0.25">
      <c r="A7" s="51"/>
      <c r="B7" s="27" t="s">
        <v>10</v>
      </c>
      <c r="C7" s="1577" t="s">
        <v>11</v>
      </c>
      <c r="D7" s="1578"/>
      <c r="E7" s="1578"/>
      <c r="F7" s="1578"/>
      <c r="G7" s="51"/>
      <c r="H7" s="51"/>
      <c r="I7" s="51"/>
      <c r="J7" s="51"/>
    </row>
    <row r="8" spans="1:10" ht="14.1" customHeight="1" x14ac:dyDescent="0.25">
      <c r="A8" s="51"/>
      <c r="B8" s="1579" t="s">
        <v>12</v>
      </c>
      <c r="C8" s="1580"/>
      <c r="D8" s="1580"/>
      <c r="E8" s="1580"/>
      <c r="F8" s="1580"/>
      <c r="G8" s="51"/>
      <c r="H8" s="51"/>
      <c r="I8" s="51"/>
      <c r="J8" s="51"/>
    </row>
    <row r="9" spans="1:10" ht="114.95" customHeight="1" x14ac:dyDescent="0.25">
      <c r="A9" s="51"/>
      <c r="B9" s="1581" t="s">
        <v>2393</v>
      </c>
      <c r="C9" s="1582"/>
      <c r="D9" s="1582"/>
      <c r="E9" s="1582"/>
      <c r="F9" s="1582"/>
      <c r="G9" s="51"/>
      <c r="H9" s="51"/>
      <c r="I9" s="51"/>
      <c r="J9" s="51"/>
    </row>
    <row r="10" spans="1:10" ht="213" customHeight="1" x14ac:dyDescent="0.25">
      <c r="A10" s="51"/>
      <c r="B10" s="28" t="s">
        <v>14</v>
      </c>
      <c r="C10" s="1583" t="s">
        <v>2394</v>
      </c>
      <c r="D10" s="1584"/>
      <c r="E10" s="1584"/>
      <c r="F10" s="1584"/>
      <c r="G10" s="51"/>
      <c r="H10" s="51"/>
      <c r="I10" s="51"/>
      <c r="J10" s="51"/>
    </row>
    <row r="11" spans="1:10" ht="27.95" customHeight="1" x14ac:dyDescent="0.25">
      <c r="A11" s="51"/>
      <c r="B11" s="38" t="s">
        <v>16</v>
      </c>
      <c r="C11" s="48">
        <v>2023</v>
      </c>
      <c r="D11" s="48">
        <v>2024</v>
      </c>
      <c r="E11" s="48">
        <v>2025</v>
      </c>
      <c r="F11" s="48">
        <v>2026</v>
      </c>
      <c r="G11" s="51"/>
      <c r="H11" s="51"/>
      <c r="I11" s="51"/>
      <c r="J11" s="51"/>
    </row>
    <row r="12" spans="1:10" ht="14.1" customHeight="1" x14ac:dyDescent="0.25">
      <c r="A12" s="51"/>
      <c r="B12" s="49"/>
      <c r="C12" s="50" t="s">
        <v>17</v>
      </c>
      <c r="D12" s="50" t="s">
        <v>18</v>
      </c>
      <c r="E12" s="50" t="s">
        <v>18</v>
      </c>
      <c r="F12" s="50" t="s">
        <v>18</v>
      </c>
      <c r="G12" s="51"/>
      <c r="H12" s="51"/>
      <c r="I12" s="51"/>
      <c r="J12" s="51"/>
    </row>
    <row r="13" spans="1:10" ht="41.1" customHeight="1" x14ac:dyDescent="0.25">
      <c r="A13" s="51"/>
      <c r="B13" s="38" t="s">
        <v>2395</v>
      </c>
      <c r="C13" s="39" t="s">
        <v>69</v>
      </c>
      <c r="D13" s="39" t="s">
        <v>238</v>
      </c>
      <c r="E13" s="39" t="s">
        <v>238</v>
      </c>
      <c r="F13" s="39" t="s">
        <v>238</v>
      </c>
      <c r="G13" s="51"/>
      <c r="H13" s="51"/>
      <c r="I13" s="51"/>
      <c r="J13" s="51"/>
    </row>
    <row r="14" spans="1:10" ht="51.95" customHeight="1" x14ac:dyDescent="0.25">
      <c r="A14" s="51"/>
      <c r="B14" s="38" t="s">
        <v>2396</v>
      </c>
      <c r="C14" s="39" t="s">
        <v>69</v>
      </c>
      <c r="D14" s="39" t="s">
        <v>238</v>
      </c>
      <c r="E14" s="39" t="s">
        <v>238</v>
      </c>
      <c r="F14" s="39" t="s">
        <v>238</v>
      </c>
      <c r="G14" s="51"/>
      <c r="H14" s="51"/>
      <c r="I14" s="51"/>
      <c r="J14" s="51"/>
    </row>
    <row r="15" spans="1:10" ht="20.100000000000001" customHeight="1" x14ac:dyDescent="0.25">
      <c r="A15" s="51"/>
      <c r="B15" s="38" t="s">
        <v>2397</v>
      </c>
      <c r="C15" s="39" t="s">
        <v>69</v>
      </c>
      <c r="D15" s="39" t="s">
        <v>324</v>
      </c>
      <c r="E15" s="39" t="s">
        <v>324</v>
      </c>
      <c r="F15" s="39" t="s">
        <v>324</v>
      </c>
      <c r="G15" s="51"/>
      <c r="H15" s="51"/>
      <c r="I15" s="51"/>
      <c r="J15" s="51"/>
    </row>
    <row r="16" spans="1:10" ht="30.95" customHeight="1" x14ac:dyDescent="0.25">
      <c r="A16" s="51"/>
      <c r="B16" s="38" t="s">
        <v>2398</v>
      </c>
      <c r="C16" s="39" t="s">
        <v>69</v>
      </c>
      <c r="D16" s="39" t="s">
        <v>324</v>
      </c>
      <c r="E16" s="39" t="s">
        <v>324</v>
      </c>
      <c r="F16" s="39" t="s">
        <v>324</v>
      </c>
      <c r="G16" s="51"/>
      <c r="H16" s="51"/>
      <c r="I16" s="51"/>
      <c r="J16" s="51"/>
    </row>
    <row r="17" spans="1:10" ht="203.1" customHeight="1" x14ac:dyDescent="0.25">
      <c r="A17" s="51"/>
      <c r="B17" s="28" t="s">
        <v>24</v>
      </c>
      <c r="C17" s="1583" t="s">
        <v>2399</v>
      </c>
      <c r="D17" s="1584"/>
      <c r="E17" s="1584"/>
      <c r="F17" s="1584"/>
      <c r="G17" s="51"/>
      <c r="H17" s="51"/>
      <c r="I17" s="51"/>
      <c r="J17" s="51"/>
    </row>
    <row r="18" spans="1:10" ht="27.95" customHeight="1" x14ac:dyDescent="0.25">
      <c r="A18" s="51"/>
      <c r="B18" s="38" t="s">
        <v>26</v>
      </c>
      <c r="C18" s="48">
        <v>2023</v>
      </c>
      <c r="D18" s="48">
        <v>2024</v>
      </c>
      <c r="E18" s="48">
        <v>2025</v>
      </c>
      <c r="F18" s="48">
        <v>2026</v>
      </c>
      <c r="G18" s="51"/>
      <c r="H18" s="51"/>
      <c r="I18" s="51"/>
      <c r="J18" s="51"/>
    </row>
    <row r="19" spans="1:10" ht="14.1" customHeight="1" x14ac:dyDescent="0.25">
      <c r="A19" s="51"/>
      <c r="B19" s="49"/>
      <c r="C19" s="50" t="s">
        <v>17</v>
      </c>
      <c r="D19" s="50" t="s">
        <v>18</v>
      </c>
      <c r="E19" s="50" t="s">
        <v>18</v>
      </c>
      <c r="F19" s="50" t="s">
        <v>18</v>
      </c>
      <c r="G19" s="51"/>
      <c r="H19" s="51"/>
      <c r="I19" s="51"/>
      <c r="J19" s="51"/>
    </row>
    <row r="20" spans="1:10" ht="62.1" customHeight="1" x14ac:dyDescent="0.25">
      <c r="A20" s="51"/>
      <c r="B20" s="38" t="s">
        <v>2400</v>
      </c>
      <c r="C20" s="39" t="s">
        <v>69</v>
      </c>
      <c r="D20" s="39" t="s">
        <v>324</v>
      </c>
      <c r="E20" s="39" t="s">
        <v>324</v>
      </c>
      <c r="F20" s="39" t="s">
        <v>324</v>
      </c>
      <c r="G20" s="51"/>
      <c r="H20" s="51"/>
      <c r="I20" s="51"/>
      <c r="J20" s="51"/>
    </row>
    <row r="21" spans="1:10" ht="30.95" customHeight="1" x14ac:dyDescent="0.25">
      <c r="A21" s="51"/>
      <c r="B21" s="38" t="s">
        <v>2401</v>
      </c>
      <c r="C21" s="39" t="s">
        <v>69</v>
      </c>
      <c r="D21" s="39" t="s">
        <v>718</v>
      </c>
      <c r="E21" s="39" t="s">
        <v>238</v>
      </c>
      <c r="F21" s="39" t="s">
        <v>324</v>
      </c>
      <c r="G21" s="51"/>
      <c r="H21" s="51"/>
      <c r="I21" s="51"/>
      <c r="J21" s="51"/>
    </row>
    <row r="22" spans="1:10" ht="30.95" customHeight="1" x14ac:dyDescent="0.25">
      <c r="A22" s="51"/>
      <c r="B22" s="38" t="s">
        <v>2402</v>
      </c>
      <c r="C22" s="39" t="s">
        <v>69</v>
      </c>
      <c r="D22" s="39" t="s">
        <v>238</v>
      </c>
      <c r="E22" s="39" t="s">
        <v>324</v>
      </c>
      <c r="F22" s="39" t="s">
        <v>324</v>
      </c>
      <c r="G22" s="51"/>
      <c r="H22" s="51"/>
      <c r="I22" s="51"/>
      <c r="J22" s="51"/>
    </row>
    <row r="23" spans="1:10" ht="51.95" customHeight="1" x14ac:dyDescent="0.25">
      <c r="A23" s="51"/>
      <c r="B23" s="38" t="s">
        <v>2403</v>
      </c>
      <c r="C23" s="39" t="s">
        <v>69</v>
      </c>
      <c r="D23" s="39" t="s">
        <v>237</v>
      </c>
      <c r="E23" s="39" t="s">
        <v>237</v>
      </c>
      <c r="F23" s="39" t="s">
        <v>237</v>
      </c>
      <c r="G23" s="51"/>
      <c r="H23" s="51"/>
      <c r="I23" s="51"/>
      <c r="J23" s="51"/>
    </row>
    <row r="24" spans="1:10" ht="14.1" customHeight="1" x14ac:dyDescent="0.25">
      <c r="A24" s="51"/>
      <c r="B24" s="1585" t="s">
        <v>47</v>
      </c>
      <c r="C24" s="1586"/>
      <c r="D24" s="1586"/>
      <c r="E24" s="1586"/>
      <c r="F24" s="1586"/>
      <c r="G24" s="51"/>
      <c r="H24" s="51"/>
      <c r="I24" s="51"/>
      <c r="J24" s="51"/>
    </row>
    <row r="25" spans="1:10" ht="14.1" customHeight="1" x14ac:dyDescent="0.25">
      <c r="A25" s="51"/>
      <c r="B25" s="29" t="s">
        <v>2404</v>
      </c>
      <c r="C25" s="1585" t="s">
        <v>2405</v>
      </c>
      <c r="D25" s="1586"/>
      <c r="E25" s="1586"/>
      <c r="F25" s="1586"/>
      <c r="G25" s="51"/>
      <c r="H25" s="51"/>
      <c r="I25" s="51"/>
      <c r="J25" s="51"/>
    </row>
    <row r="26" spans="1:10" ht="18" customHeight="1" x14ac:dyDescent="0.25">
      <c r="A26" s="51"/>
      <c r="B26" s="30" t="s">
        <v>50</v>
      </c>
      <c r="C26" s="1575" t="s">
        <v>2406</v>
      </c>
      <c r="D26" s="1576"/>
      <c r="E26" s="1576"/>
      <c r="F26" s="1576"/>
      <c r="G26" s="51"/>
      <c r="H26" s="51"/>
      <c r="I26" s="51"/>
      <c r="J26" s="51"/>
    </row>
    <row r="27" spans="1:10" ht="18" customHeight="1" x14ac:dyDescent="0.25">
      <c r="A27" s="51"/>
      <c r="B27" s="31" t="s">
        <v>52</v>
      </c>
      <c r="C27" s="1587" t="s">
        <v>2407</v>
      </c>
      <c r="D27" s="1588"/>
      <c r="E27" s="1588"/>
      <c r="F27" s="1588"/>
      <c r="G27" s="51"/>
      <c r="H27" s="51"/>
      <c r="I27" s="51"/>
      <c r="J27" s="51"/>
    </row>
    <row r="28" spans="1:10" ht="18" customHeight="1" x14ac:dyDescent="0.25">
      <c r="A28" s="51"/>
      <c r="B28" s="31" t="s">
        <v>54</v>
      </c>
      <c r="C28" s="1587" t="s">
        <v>2408</v>
      </c>
      <c r="D28" s="1588"/>
      <c r="E28" s="1588"/>
      <c r="F28" s="1588"/>
      <c r="G28" s="51"/>
      <c r="H28" s="51"/>
      <c r="I28" s="51"/>
      <c r="J28" s="51"/>
    </row>
    <row r="29" spans="1:10" ht="15" customHeight="1" x14ac:dyDescent="0.25">
      <c r="A29" s="51"/>
      <c r="B29" s="52"/>
      <c r="C29" s="33">
        <v>2023</v>
      </c>
      <c r="D29" s="33">
        <v>2024</v>
      </c>
      <c r="E29" s="33">
        <v>2025</v>
      </c>
      <c r="F29" s="33">
        <v>2026</v>
      </c>
      <c r="G29" s="51"/>
      <c r="H29" s="51"/>
      <c r="I29" s="51"/>
      <c r="J29" s="51"/>
    </row>
    <row r="30" spans="1:10" ht="15" customHeight="1" x14ac:dyDescent="0.25">
      <c r="A30" s="51"/>
      <c r="B30" s="53"/>
      <c r="C30" s="35" t="s">
        <v>17</v>
      </c>
      <c r="D30" s="35" t="s">
        <v>18</v>
      </c>
      <c r="E30" s="35" t="s">
        <v>18</v>
      </c>
      <c r="F30" s="35" t="s">
        <v>18</v>
      </c>
      <c r="G30" s="51"/>
      <c r="H30" s="51"/>
      <c r="I30" s="51"/>
      <c r="J30" s="51"/>
    </row>
    <row r="31" spans="1:10" ht="14.1" customHeight="1" x14ac:dyDescent="0.25">
      <c r="A31" s="51"/>
      <c r="B31" s="38" t="s">
        <v>56</v>
      </c>
      <c r="C31" s="39" t="s">
        <v>2409</v>
      </c>
      <c r="D31" s="39" t="s">
        <v>2409</v>
      </c>
      <c r="E31" s="39" t="s">
        <v>2409</v>
      </c>
      <c r="F31" s="39" t="s">
        <v>2409</v>
      </c>
      <c r="G31" s="51"/>
      <c r="H31" s="51"/>
      <c r="I31" s="51"/>
      <c r="J31" s="51"/>
    </row>
    <row r="32" spans="1:10" ht="14.1" customHeight="1" x14ac:dyDescent="0.25">
      <c r="A32" s="51"/>
      <c r="B32" s="38" t="s">
        <v>59</v>
      </c>
      <c r="C32" s="39" t="s">
        <v>2410</v>
      </c>
      <c r="D32" s="39" t="s">
        <v>2411</v>
      </c>
      <c r="E32" s="39" t="s">
        <v>2411</v>
      </c>
      <c r="F32" s="39" t="s">
        <v>2412</v>
      </c>
      <c r="G32" s="51"/>
      <c r="H32" s="51"/>
      <c r="I32" s="51"/>
      <c r="J32" s="51"/>
    </row>
    <row r="33" spans="1:10" ht="14.1" customHeight="1" x14ac:dyDescent="0.25">
      <c r="A33" s="51"/>
      <c r="B33" s="38" t="s">
        <v>63</v>
      </c>
      <c r="C33" s="39" t="s">
        <v>2413</v>
      </c>
      <c r="D33" s="39" t="s">
        <v>2414</v>
      </c>
      <c r="E33" s="39" t="s">
        <v>2414</v>
      </c>
      <c r="F33" s="39" t="s">
        <v>2415</v>
      </c>
      <c r="G33" s="51"/>
      <c r="H33" s="51"/>
      <c r="I33" s="51"/>
      <c r="J33" s="51"/>
    </row>
    <row r="34" spans="1:10" ht="14.1" customHeight="1" x14ac:dyDescent="0.25">
      <c r="A34" s="51"/>
      <c r="B34" s="38" t="s">
        <v>68</v>
      </c>
      <c r="C34" s="39" t="s">
        <v>69</v>
      </c>
      <c r="D34" s="39" t="s">
        <v>75</v>
      </c>
      <c r="E34" s="39" t="s">
        <v>75</v>
      </c>
      <c r="F34" s="39" t="s">
        <v>75</v>
      </c>
      <c r="G34" s="51"/>
      <c r="H34" s="51"/>
      <c r="I34" s="51"/>
      <c r="J34" s="51"/>
    </row>
    <row r="35" spans="1:10" ht="14.1" customHeight="1" x14ac:dyDescent="0.25">
      <c r="A35" s="51"/>
      <c r="B35" s="38" t="s">
        <v>73</v>
      </c>
      <c r="C35" s="39" t="s">
        <v>69</v>
      </c>
      <c r="D35" s="39" t="s">
        <v>135</v>
      </c>
      <c r="E35" s="39" t="s">
        <v>75</v>
      </c>
      <c r="F35" s="39" t="s">
        <v>2416</v>
      </c>
      <c r="G35" s="51"/>
      <c r="H35" s="51"/>
      <c r="I35" s="51"/>
      <c r="J35" s="51"/>
    </row>
    <row r="36" spans="1:10" ht="14.1" customHeight="1" x14ac:dyDescent="0.25">
      <c r="A36" s="51"/>
      <c r="B36" s="38" t="s">
        <v>77</v>
      </c>
      <c r="C36" s="39" t="s">
        <v>69</v>
      </c>
      <c r="D36" s="39" t="s">
        <v>135</v>
      </c>
      <c r="E36" s="39" t="s">
        <v>75</v>
      </c>
      <c r="F36" s="39" t="s">
        <v>2416</v>
      </c>
      <c r="G36" s="51"/>
      <c r="H36" s="51"/>
      <c r="I36" s="51"/>
      <c r="J36" s="51"/>
    </row>
    <row r="37" spans="1:10" ht="14.1" customHeight="1" x14ac:dyDescent="0.25">
      <c r="A37" s="51"/>
      <c r="B37" s="1589" t="s">
        <v>81</v>
      </c>
      <c r="C37" s="1590"/>
      <c r="D37" s="1590"/>
      <c r="E37" s="1590"/>
      <c r="F37" s="1590"/>
      <c r="G37" s="51"/>
      <c r="H37" s="51"/>
      <c r="I37" s="51"/>
      <c r="J37" s="51"/>
    </row>
    <row r="38" spans="1:10" ht="14.1" customHeight="1" x14ac:dyDescent="0.25">
      <c r="A38" s="51"/>
      <c r="B38" s="52"/>
      <c r="C38" s="33">
        <v>2023</v>
      </c>
      <c r="D38" s="33">
        <v>2024</v>
      </c>
      <c r="E38" s="33">
        <v>2025</v>
      </c>
      <c r="F38" s="33">
        <v>2026</v>
      </c>
      <c r="G38" s="51"/>
      <c r="H38" s="51"/>
      <c r="I38" s="51"/>
      <c r="J38" s="51"/>
    </row>
    <row r="39" spans="1:10" ht="14.1" customHeight="1" x14ac:dyDescent="0.25">
      <c r="A39" s="51"/>
      <c r="B39" s="53"/>
      <c r="C39" s="35" t="s">
        <v>17</v>
      </c>
      <c r="D39" s="35" t="s">
        <v>18</v>
      </c>
      <c r="E39" s="35" t="s">
        <v>18</v>
      </c>
      <c r="F39" s="35" t="s">
        <v>18</v>
      </c>
      <c r="G39" s="51"/>
      <c r="H39" s="51"/>
      <c r="I39" s="51"/>
      <c r="J39" s="51"/>
    </row>
    <row r="40" spans="1:10" ht="14.1" customHeight="1" x14ac:dyDescent="0.25">
      <c r="A40" s="51"/>
      <c r="B40" s="40" t="s">
        <v>82</v>
      </c>
      <c r="C40" s="41">
        <v>0</v>
      </c>
      <c r="D40" s="41">
        <v>369200000</v>
      </c>
      <c r="E40" s="41">
        <v>369200000</v>
      </c>
      <c r="F40" s="41">
        <v>369200000</v>
      </c>
      <c r="G40" s="51"/>
      <c r="H40" s="51"/>
      <c r="I40" s="51"/>
      <c r="J40" s="51"/>
    </row>
    <row r="41" spans="1:10" ht="14.1" customHeight="1" x14ac:dyDescent="0.25">
      <c r="A41" s="51"/>
      <c r="B41" s="40" t="s">
        <v>83</v>
      </c>
      <c r="C41" s="41">
        <v>0</v>
      </c>
      <c r="D41" s="41">
        <v>369200000</v>
      </c>
      <c r="E41" s="41">
        <v>369200000</v>
      </c>
      <c r="F41" s="41">
        <v>369200000</v>
      </c>
      <c r="G41" s="51"/>
      <c r="H41" s="51"/>
      <c r="I41" s="51"/>
      <c r="J41" s="51"/>
    </row>
    <row r="42" spans="1:10" ht="14.1" customHeight="1" x14ac:dyDescent="0.25">
      <c r="A42" s="51"/>
      <c r="B42" s="40" t="s">
        <v>84</v>
      </c>
      <c r="C42" s="41">
        <v>0</v>
      </c>
      <c r="D42" s="41">
        <v>0</v>
      </c>
      <c r="E42" s="41">
        <v>0</v>
      </c>
      <c r="F42" s="41">
        <v>0</v>
      </c>
      <c r="G42" s="51"/>
      <c r="H42" s="51"/>
      <c r="I42" s="51"/>
      <c r="J42" s="51"/>
    </row>
    <row r="43" spans="1:10" ht="14.1" customHeight="1" x14ac:dyDescent="0.25">
      <c r="A43" s="51"/>
      <c r="B43" s="40" t="s">
        <v>85</v>
      </c>
      <c r="C43" s="41">
        <v>0</v>
      </c>
      <c r="D43" s="41">
        <v>51700000</v>
      </c>
      <c r="E43" s="41">
        <v>51700000</v>
      </c>
      <c r="F43" s="41">
        <v>51700000</v>
      </c>
      <c r="G43" s="51"/>
      <c r="H43" s="51"/>
      <c r="I43" s="51"/>
      <c r="J43" s="51"/>
    </row>
    <row r="44" spans="1:10" ht="14.1" customHeight="1" x14ac:dyDescent="0.25">
      <c r="A44" s="51"/>
      <c r="B44" s="40" t="s">
        <v>83</v>
      </c>
      <c r="C44" s="41">
        <v>0</v>
      </c>
      <c r="D44" s="41">
        <v>51700000</v>
      </c>
      <c r="E44" s="41">
        <v>51700000</v>
      </c>
      <c r="F44" s="41">
        <v>51700000</v>
      </c>
      <c r="G44" s="51"/>
      <c r="H44" s="51"/>
      <c r="I44" s="51"/>
      <c r="J44" s="51"/>
    </row>
    <row r="45" spans="1:10" ht="14.1" customHeight="1" x14ac:dyDescent="0.25">
      <c r="A45" s="51"/>
      <c r="B45" s="40" t="s">
        <v>84</v>
      </c>
      <c r="C45" s="41">
        <v>0</v>
      </c>
      <c r="D45" s="41">
        <v>0</v>
      </c>
      <c r="E45" s="41">
        <v>0</v>
      </c>
      <c r="F45" s="41">
        <v>0</v>
      </c>
      <c r="G45" s="51"/>
      <c r="H45" s="51"/>
      <c r="I45" s="51"/>
      <c r="J45" s="51"/>
    </row>
    <row r="46" spans="1:10" ht="14.1" customHeight="1" x14ac:dyDescent="0.25">
      <c r="A46" s="51"/>
      <c r="B46" s="40" t="s">
        <v>86</v>
      </c>
      <c r="C46" s="41">
        <v>0</v>
      </c>
      <c r="D46" s="41">
        <v>212726000</v>
      </c>
      <c r="E46" s="41">
        <v>212726000</v>
      </c>
      <c r="F46" s="41">
        <v>216726000</v>
      </c>
      <c r="G46" s="51"/>
      <c r="H46" s="51"/>
      <c r="I46" s="51"/>
      <c r="J46" s="51"/>
    </row>
    <row r="47" spans="1:10" ht="14.1" customHeight="1" x14ac:dyDescent="0.25">
      <c r="A47" s="51"/>
      <c r="B47" s="40" t="s">
        <v>83</v>
      </c>
      <c r="C47" s="41">
        <v>0</v>
      </c>
      <c r="D47" s="41">
        <v>212726000</v>
      </c>
      <c r="E47" s="41">
        <v>212726000</v>
      </c>
      <c r="F47" s="41">
        <v>216726000</v>
      </c>
      <c r="G47" s="51"/>
      <c r="H47" s="51"/>
      <c r="I47" s="51"/>
      <c r="J47" s="51"/>
    </row>
    <row r="48" spans="1:10" ht="14.1" customHeight="1" x14ac:dyDescent="0.25">
      <c r="A48" s="51"/>
      <c r="B48" s="40" t="s">
        <v>84</v>
      </c>
      <c r="C48" s="41">
        <v>0</v>
      </c>
      <c r="D48" s="41">
        <v>0</v>
      </c>
      <c r="E48" s="41">
        <v>0</v>
      </c>
      <c r="F48" s="41">
        <v>0</v>
      </c>
      <c r="G48" s="51"/>
      <c r="H48" s="51"/>
      <c r="I48" s="51"/>
      <c r="J48" s="51"/>
    </row>
    <row r="49" spans="1:10" ht="14.1" customHeight="1" x14ac:dyDescent="0.25">
      <c r="A49" s="51"/>
      <c r="B49" s="40" t="s">
        <v>87</v>
      </c>
      <c r="C49" s="41">
        <v>0</v>
      </c>
      <c r="D49" s="41">
        <v>0</v>
      </c>
      <c r="E49" s="41">
        <v>0</v>
      </c>
      <c r="F49" s="41">
        <v>0</v>
      </c>
      <c r="G49" s="51"/>
      <c r="H49" s="51"/>
      <c r="I49" s="51"/>
      <c r="J49" s="51"/>
    </row>
    <row r="50" spans="1:10" ht="14.1" customHeight="1" x14ac:dyDescent="0.25">
      <c r="A50" s="51"/>
      <c r="B50" s="40" t="s">
        <v>83</v>
      </c>
      <c r="C50" s="41">
        <v>0</v>
      </c>
      <c r="D50" s="41">
        <v>0</v>
      </c>
      <c r="E50" s="41">
        <v>0</v>
      </c>
      <c r="F50" s="41">
        <v>0</v>
      </c>
      <c r="G50" s="51"/>
      <c r="H50" s="51"/>
      <c r="I50" s="51"/>
      <c r="J50" s="51"/>
    </row>
    <row r="51" spans="1:10" ht="14.1" customHeight="1" x14ac:dyDescent="0.25">
      <c r="A51" s="51"/>
      <c r="B51" s="40" t="s">
        <v>84</v>
      </c>
      <c r="C51" s="41">
        <v>0</v>
      </c>
      <c r="D51" s="41">
        <v>0</v>
      </c>
      <c r="E51" s="41">
        <v>0</v>
      </c>
      <c r="F51" s="41">
        <v>0</v>
      </c>
      <c r="G51" s="51"/>
      <c r="H51" s="51"/>
      <c r="I51" s="51"/>
      <c r="J51" s="51"/>
    </row>
    <row r="52" spans="1:10" ht="14.1" customHeight="1" x14ac:dyDescent="0.25">
      <c r="A52" s="51"/>
      <c r="B52" s="40" t="s">
        <v>88</v>
      </c>
      <c r="C52" s="41">
        <v>0</v>
      </c>
      <c r="D52" s="41">
        <v>0</v>
      </c>
      <c r="E52" s="41">
        <v>0</v>
      </c>
      <c r="F52" s="41">
        <v>0</v>
      </c>
      <c r="G52" s="51"/>
      <c r="H52" s="51"/>
      <c r="I52" s="51"/>
      <c r="J52" s="51"/>
    </row>
    <row r="53" spans="1:10" ht="14.1" customHeight="1" x14ac:dyDescent="0.25">
      <c r="A53" s="51"/>
      <c r="B53" s="40" t="s">
        <v>83</v>
      </c>
      <c r="C53" s="41">
        <v>0</v>
      </c>
      <c r="D53" s="41">
        <v>0</v>
      </c>
      <c r="E53" s="41">
        <v>0</v>
      </c>
      <c r="F53" s="41">
        <v>0</v>
      </c>
      <c r="G53" s="51"/>
      <c r="H53" s="51"/>
      <c r="I53" s="51"/>
      <c r="J53" s="51"/>
    </row>
    <row r="54" spans="1:10" ht="14.1" customHeight="1" x14ac:dyDescent="0.25">
      <c r="A54" s="51"/>
      <c r="B54" s="40" t="s">
        <v>84</v>
      </c>
      <c r="C54" s="41">
        <v>0</v>
      </c>
      <c r="D54" s="41">
        <v>0</v>
      </c>
      <c r="E54" s="41">
        <v>0</v>
      </c>
      <c r="F54" s="41">
        <v>0</v>
      </c>
      <c r="G54" s="51"/>
      <c r="H54" s="51"/>
      <c r="I54" s="51"/>
      <c r="J54" s="51"/>
    </row>
    <row r="55" spans="1:10" ht="14.1" customHeight="1" x14ac:dyDescent="0.25">
      <c r="A55" s="51"/>
      <c r="B55" s="40" t="s">
        <v>89</v>
      </c>
      <c r="C55" s="41">
        <v>0</v>
      </c>
      <c r="D55" s="41">
        <v>0</v>
      </c>
      <c r="E55" s="41">
        <v>0</v>
      </c>
      <c r="F55" s="41">
        <v>0</v>
      </c>
      <c r="G55" s="51"/>
      <c r="H55" s="51"/>
      <c r="I55" s="51"/>
      <c r="J55" s="51"/>
    </row>
    <row r="56" spans="1:10" ht="14.1" customHeight="1" x14ac:dyDescent="0.25">
      <c r="A56" s="51"/>
      <c r="B56" s="40" t="s">
        <v>83</v>
      </c>
      <c r="C56" s="41">
        <v>0</v>
      </c>
      <c r="D56" s="41">
        <v>0</v>
      </c>
      <c r="E56" s="41">
        <v>0</v>
      </c>
      <c r="F56" s="41">
        <v>0</v>
      </c>
      <c r="G56" s="51"/>
      <c r="H56" s="51"/>
      <c r="I56" s="51"/>
      <c r="J56" s="51"/>
    </row>
    <row r="57" spans="1:10" ht="14.1" customHeight="1" x14ac:dyDescent="0.25">
      <c r="A57" s="51"/>
      <c r="B57" s="40" t="s">
        <v>84</v>
      </c>
      <c r="C57" s="41">
        <v>0</v>
      </c>
      <c r="D57" s="41">
        <v>0</v>
      </c>
      <c r="E57" s="41">
        <v>0</v>
      </c>
      <c r="F57" s="41">
        <v>0</v>
      </c>
      <c r="G57" s="51"/>
      <c r="H57" s="51"/>
      <c r="I57" s="51"/>
      <c r="J57" s="51"/>
    </row>
    <row r="58" spans="1:10" ht="14.1" customHeight="1" x14ac:dyDescent="0.25">
      <c r="A58" s="51"/>
      <c r="B58" s="40" t="s">
        <v>90</v>
      </c>
      <c r="C58" s="41">
        <v>0</v>
      </c>
      <c r="D58" s="41">
        <v>0</v>
      </c>
      <c r="E58" s="41">
        <v>0</v>
      </c>
      <c r="F58" s="41">
        <v>0</v>
      </c>
      <c r="G58" s="51"/>
      <c r="H58" s="51"/>
      <c r="I58" s="51"/>
      <c r="J58" s="51"/>
    </row>
    <row r="59" spans="1:10" ht="14.1" customHeight="1" x14ac:dyDescent="0.25">
      <c r="A59" s="51"/>
      <c r="B59" s="40" t="s">
        <v>83</v>
      </c>
      <c r="C59" s="41">
        <v>0</v>
      </c>
      <c r="D59" s="41">
        <v>0</v>
      </c>
      <c r="E59" s="41">
        <v>0</v>
      </c>
      <c r="F59" s="41">
        <v>0</v>
      </c>
      <c r="G59" s="51"/>
      <c r="H59" s="51"/>
      <c r="I59" s="51"/>
      <c r="J59" s="51"/>
    </row>
    <row r="60" spans="1:10" ht="14.1" customHeight="1" x14ac:dyDescent="0.25">
      <c r="A60" s="51"/>
      <c r="B60" s="40" t="s">
        <v>84</v>
      </c>
      <c r="C60" s="41">
        <v>0</v>
      </c>
      <c r="D60" s="41">
        <v>0</v>
      </c>
      <c r="E60" s="41">
        <v>0</v>
      </c>
      <c r="F60" s="41">
        <v>0</v>
      </c>
      <c r="G60" s="51"/>
      <c r="H60" s="51"/>
      <c r="I60" s="51"/>
      <c r="J60" s="51"/>
    </row>
    <row r="61" spans="1:10" ht="14.1" customHeight="1" x14ac:dyDescent="0.25">
      <c r="A61" s="51"/>
      <c r="B61" s="40" t="s">
        <v>91</v>
      </c>
      <c r="C61" s="41">
        <v>0</v>
      </c>
      <c r="D61" s="41">
        <v>0</v>
      </c>
      <c r="E61" s="41">
        <v>0</v>
      </c>
      <c r="F61" s="41">
        <v>0</v>
      </c>
      <c r="G61" s="51"/>
      <c r="H61" s="51"/>
      <c r="I61" s="51"/>
      <c r="J61" s="51"/>
    </row>
    <row r="62" spans="1:10" ht="14.1" customHeight="1" x14ac:dyDescent="0.25">
      <c r="A62" s="51"/>
      <c r="B62" s="40" t="s">
        <v>83</v>
      </c>
      <c r="C62" s="41">
        <v>0</v>
      </c>
      <c r="D62" s="41">
        <v>0</v>
      </c>
      <c r="E62" s="41">
        <v>0</v>
      </c>
      <c r="F62" s="41">
        <v>0</v>
      </c>
      <c r="G62" s="51"/>
      <c r="H62" s="51"/>
      <c r="I62" s="51"/>
      <c r="J62" s="51"/>
    </row>
    <row r="63" spans="1:10" ht="14.1" customHeight="1" x14ac:dyDescent="0.25">
      <c r="A63" s="51"/>
      <c r="B63" s="40" t="s">
        <v>92</v>
      </c>
      <c r="C63" s="41">
        <v>0</v>
      </c>
      <c r="D63" s="41">
        <v>0</v>
      </c>
      <c r="E63" s="41">
        <v>0</v>
      </c>
      <c r="F63" s="41">
        <v>0</v>
      </c>
      <c r="G63" s="51"/>
      <c r="H63" s="51"/>
      <c r="I63" s="51"/>
      <c r="J63" s="51"/>
    </row>
    <row r="64" spans="1:10" ht="14.1" customHeight="1" x14ac:dyDescent="0.25">
      <c r="A64" s="51"/>
      <c r="B64" s="40" t="s">
        <v>93</v>
      </c>
      <c r="C64" s="41">
        <v>0</v>
      </c>
      <c r="D64" s="41">
        <v>0</v>
      </c>
      <c r="E64" s="41">
        <v>0</v>
      </c>
      <c r="F64" s="41">
        <v>0</v>
      </c>
      <c r="G64" s="51"/>
      <c r="H64" s="51"/>
      <c r="I64" s="51"/>
      <c r="J64" s="51"/>
    </row>
    <row r="65" spans="1:10" ht="14.1" customHeight="1" x14ac:dyDescent="0.25">
      <c r="A65" s="51"/>
      <c r="B65" s="40" t="s">
        <v>94</v>
      </c>
      <c r="C65" s="41">
        <v>0</v>
      </c>
      <c r="D65" s="41">
        <v>0</v>
      </c>
      <c r="E65" s="41">
        <v>0</v>
      </c>
      <c r="F65" s="41">
        <v>0</v>
      </c>
      <c r="G65" s="51"/>
      <c r="H65" s="51"/>
      <c r="I65" s="51"/>
      <c r="J65" s="51"/>
    </row>
    <row r="66" spans="1:10" ht="14.1" customHeight="1" x14ac:dyDescent="0.25">
      <c r="A66" s="51"/>
      <c r="B66" s="40" t="s">
        <v>95</v>
      </c>
      <c r="C66" s="41">
        <v>0</v>
      </c>
      <c r="D66" s="41">
        <v>0</v>
      </c>
      <c r="E66" s="41">
        <v>0</v>
      </c>
      <c r="F66" s="41">
        <v>0</v>
      </c>
      <c r="G66" s="51"/>
      <c r="H66" s="51"/>
      <c r="I66" s="51"/>
      <c r="J66" s="51"/>
    </row>
    <row r="67" spans="1:10" ht="14.1" customHeight="1" x14ac:dyDescent="0.25">
      <c r="A67" s="51"/>
      <c r="B67" s="40" t="s">
        <v>96</v>
      </c>
      <c r="C67" s="41">
        <v>0</v>
      </c>
      <c r="D67" s="41">
        <v>0</v>
      </c>
      <c r="E67" s="41">
        <v>0</v>
      </c>
      <c r="F67" s="41">
        <v>0</v>
      </c>
      <c r="G67" s="51"/>
      <c r="H67" s="51"/>
      <c r="I67" s="51"/>
      <c r="J67" s="51"/>
    </row>
    <row r="68" spans="1:10" ht="14.1" customHeight="1" x14ac:dyDescent="0.25">
      <c r="A68" s="51"/>
      <c r="B68" s="40" t="s">
        <v>83</v>
      </c>
      <c r="C68" s="41">
        <v>0</v>
      </c>
      <c r="D68" s="41">
        <v>0</v>
      </c>
      <c r="E68" s="41">
        <v>0</v>
      </c>
      <c r="F68" s="41">
        <v>0</v>
      </c>
      <c r="G68" s="51"/>
      <c r="H68" s="51"/>
      <c r="I68" s="51"/>
      <c r="J68" s="51"/>
    </row>
    <row r="69" spans="1:10" ht="14.1" customHeight="1" x14ac:dyDescent="0.25">
      <c r="A69" s="51"/>
      <c r="B69" s="40" t="s">
        <v>92</v>
      </c>
      <c r="C69" s="41">
        <v>0</v>
      </c>
      <c r="D69" s="41">
        <v>0</v>
      </c>
      <c r="E69" s="41">
        <v>0</v>
      </c>
      <c r="F69" s="41">
        <v>0</v>
      </c>
      <c r="G69" s="51"/>
      <c r="H69" s="51"/>
      <c r="I69" s="51"/>
      <c r="J69" s="51"/>
    </row>
    <row r="70" spans="1:10" ht="14.1" customHeight="1" x14ac:dyDescent="0.25">
      <c r="A70" s="51"/>
      <c r="B70" s="40" t="s">
        <v>93</v>
      </c>
      <c r="C70" s="41">
        <v>0</v>
      </c>
      <c r="D70" s="41">
        <v>0</v>
      </c>
      <c r="E70" s="41">
        <v>0</v>
      </c>
      <c r="F70" s="41">
        <v>0</v>
      </c>
      <c r="G70" s="51"/>
      <c r="H70" s="51"/>
      <c r="I70" s="51"/>
      <c r="J70" s="51"/>
    </row>
    <row r="71" spans="1:10" ht="14.1" customHeight="1" x14ac:dyDescent="0.25">
      <c r="A71" s="51"/>
      <c r="B71" s="40" t="s">
        <v>94</v>
      </c>
      <c r="C71" s="41">
        <v>0</v>
      </c>
      <c r="D71" s="41">
        <v>0</v>
      </c>
      <c r="E71" s="41">
        <v>0</v>
      </c>
      <c r="F71" s="41">
        <v>0</v>
      </c>
      <c r="G71" s="51"/>
      <c r="H71" s="51"/>
      <c r="I71" s="51"/>
      <c r="J71" s="51"/>
    </row>
    <row r="72" spans="1:10" ht="14.1" customHeight="1" x14ac:dyDescent="0.25">
      <c r="A72" s="51"/>
      <c r="B72" s="40" t="s">
        <v>95</v>
      </c>
      <c r="C72" s="41">
        <v>0</v>
      </c>
      <c r="D72" s="41">
        <v>0</v>
      </c>
      <c r="E72" s="41">
        <v>0</v>
      </c>
      <c r="F72" s="41">
        <v>0</v>
      </c>
      <c r="G72" s="51"/>
      <c r="H72" s="51"/>
      <c r="I72" s="51"/>
      <c r="J72" s="51"/>
    </row>
    <row r="73" spans="1:10" ht="14.1" customHeight="1" x14ac:dyDescent="0.25">
      <c r="A73" s="51"/>
      <c r="B73" s="40" t="s">
        <v>97</v>
      </c>
      <c r="C73" s="41">
        <v>0</v>
      </c>
      <c r="D73" s="41">
        <v>0</v>
      </c>
      <c r="E73" s="41">
        <v>0</v>
      </c>
      <c r="F73" s="41">
        <v>0</v>
      </c>
      <c r="G73" s="51"/>
      <c r="H73" s="51"/>
      <c r="I73" s="51"/>
      <c r="J73" s="51"/>
    </row>
    <row r="74" spans="1:10" ht="14.1" customHeight="1" x14ac:dyDescent="0.25">
      <c r="A74" s="51"/>
      <c r="B74" s="40" t="s">
        <v>83</v>
      </c>
      <c r="C74" s="41">
        <v>0</v>
      </c>
      <c r="D74" s="41">
        <v>0</v>
      </c>
      <c r="E74" s="41">
        <v>0</v>
      </c>
      <c r="F74" s="41">
        <v>0</v>
      </c>
      <c r="G74" s="51"/>
      <c r="H74" s="51"/>
      <c r="I74" s="51"/>
      <c r="J74" s="51"/>
    </row>
    <row r="75" spans="1:10" ht="14.1" customHeight="1" x14ac:dyDescent="0.25">
      <c r="A75" s="51"/>
      <c r="B75" s="40" t="s">
        <v>92</v>
      </c>
      <c r="C75" s="41">
        <v>0</v>
      </c>
      <c r="D75" s="41">
        <v>0</v>
      </c>
      <c r="E75" s="41">
        <v>0</v>
      </c>
      <c r="F75" s="41">
        <v>0</v>
      </c>
      <c r="G75" s="51"/>
      <c r="H75" s="51"/>
      <c r="I75" s="51"/>
      <c r="J75" s="51"/>
    </row>
    <row r="76" spans="1:10" ht="14.1" customHeight="1" x14ac:dyDescent="0.25">
      <c r="A76" s="51"/>
      <c r="B76" s="40" t="s">
        <v>93</v>
      </c>
      <c r="C76" s="41">
        <v>0</v>
      </c>
      <c r="D76" s="41">
        <v>0</v>
      </c>
      <c r="E76" s="41">
        <v>0</v>
      </c>
      <c r="F76" s="41">
        <v>0</v>
      </c>
      <c r="G76" s="51"/>
      <c r="H76" s="51"/>
      <c r="I76" s="51"/>
      <c r="J76" s="51"/>
    </row>
    <row r="77" spans="1:10" ht="14.1" customHeight="1" x14ac:dyDescent="0.25">
      <c r="A77" s="51"/>
      <c r="B77" s="40" t="s">
        <v>94</v>
      </c>
      <c r="C77" s="41">
        <v>0</v>
      </c>
      <c r="D77" s="41">
        <v>0</v>
      </c>
      <c r="E77" s="41">
        <v>0</v>
      </c>
      <c r="F77" s="41">
        <v>0</v>
      </c>
      <c r="G77" s="51"/>
      <c r="H77" s="51"/>
      <c r="I77" s="51"/>
      <c r="J77" s="51"/>
    </row>
    <row r="78" spans="1:10" ht="14.1" customHeight="1" x14ac:dyDescent="0.25">
      <c r="A78" s="51"/>
      <c r="B78" s="40" t="s">
        <v>95</v>
      </c>
      <c r="C78" s="41">
        <v>0</v>
      </c>
      <c r="D78" s="41">
        <v>0</v>
      </c>
      <c r="E78" s="41">
        <v>0</v>
      </c>
      <c r="F78" s="41">
        <v>0</v>
      </c>
      <c r="G78" s="51"/>
      <c r="H78" s="51"/>
      <c r="I78" s="51"/>
      <c r="J78" s="51"/>
    </row>
    <row r="79" spans="1:10" ht="14.1" customHeight="1" x14ac:dyDescent="0.25">
      <c r="A79" s="51"/>
      <c r="B79" s="40" t="s">
        <v>98</v>
      </c>
      <c r="C79" s="41">
        <v>0</v>
      </c>
      <c r="D79" s="41">
        <v>0</v>
      </c>
      <c r="E79" s="41">
        <v>0</v>
      </c>
      <c r="F79" s="41">
        <v>0</v>
      </c>
      <c r="G79" s="51"/>
      <c r="H79" s="51"/>
      <c r="I79" s="51"/>
      <c r="J79" s="51"/>
    </row>
    <row r="80" spans="1:10" ht="14.1" customHeight="1" x14ac:dyDescent="0.25">
      <c r="A80" s="51"/>
      <c r="B80" s="40" t="s">
        <v>99</v>
      </c>
      <c r="C80" s="41">
        <v>0</v>
      </c>
      <c r="D80" s="41">
        <v>0</v>
      </c>
      <c r="E80" s="41">
        <v>0</v>
      </c>
      <c r="F80" s="41">
        <v>0</v>
      </c>
      <c r="G80" s="51"/>
      <c r="H80" s="51"/>
      <c r="I80" s="51"/>
      <c r="J80" s="51"/>
    </row>
    <row r="81" spans="1:10" ht="14.1" customHeight="1" x14ac:dyDescent="0.25">
      <c r="A81" s="51"/>
      <c r="B81" s="36" t="s">
        <v>100</v>
      </c>
      <c r="C81" s="41">
        <v>0</v>
      </c>
      <c r="D81" s="41">
        <v>633626000</v>
      </c>
      <c r="E81" s="41">
        <v>633626000</v>
      </c>
      <c r="F81" s="41">
        <v>637626000</v>
      </c>
      <c r="G81" s="51"/>
      <c r="H81" s="51"/>
      <c r="I81" s="51"/>
      <c r="J81" s="51"/>
    </row>
    <row r="82" spans="1:10" ht="14.1" customHeight="1" x14ac:dyDescent="0.25">
      <c r="A82" s="51"/>
      <c r="B82" s="30" t="s">
        <v>50</v>
      </c>
      <c r="C82" s="1575" t="s">
        <v>2417</v>
      </c>
      <c r="D82" s="1576"/>
      <c r="E82" s="1576"/>
      <c r="F82" s="1576"/>
      <c r="G82" s="51"/>
      <c r="H82" s="51"/>
      <c r="I82" s="51"/>
      <c r="J82" s="51"/>
    </row>
    <row r="83" spans="1:10" ht="14.1" customHeight="1" x14ac:dyDescent="0.25">
      <c r="A83" s="51"/>
      <c r="B83" s="31" t="s">
        <v>52</v>
      </c>
      <c r="C83" s="1587" t="s">
        <v>69</v>
      </c>
      <c r="D83" s="1588"/>
      <c r="E83" s="1588"/>
      <c r="F83" s="1588"/>
      <c r="G83" s="51"/>
      <c r="H83" s="51"/>
      <c r="I83" s="51"/>
      <c r="J83" s="51"/>
    </row>
    <row r="84" spans="1:10" ht="14.1" customHeight="1" x14ac:dyDescent="0.25">
      <c r="A84" s="51"/>
      <c r="B84" s="31" t="s">
        <v>54</v>
      </c>
      <c r="C84" s="1587" t="s">
        <v>2418</v>
      </c>
      <c r="D84" s="1588"/>
      <c r="E84" s="1588"/>
      <c r="F84" s="1588"/>
      <c r="G84" s="51"/>
      <c r="H84" s="51"/>
      <c r="I84" s="51"/>
      <c r="J84" s="51"/>
    </row>
    <row r="85" spans="1:10" ht="15" customHeight="1" x14ac:dyDescent="0.25">
      <c r="A85" s="51"/>
      <c r="B85" s="52"/>
      <c r="C85" s="33">
        <v>2023</v>
      </c>
      <c r="D85" s="33">
        <v>2024</v>
      </c>
      <c r="E85" s="33">
        <v>2025</v>
      </c>
      <c r="F85" s="33">
        <v>2026</v>
      </c>
      <c r="G85" s="51"/>
      <c r="H85" s="51"/>
      <c r="I85" s="51"/>
      <c r="J85" s="51"/>
    </row>
    <row r="86" spans="1:10" ht="15" customHeight="1" x14ac:dyDescent="0.25">
      <c r="A86" s="51"/>
      <c r="B86" s="53"/>
      <c r="C86" s="35" t="s">
        <v>17</v>
      </c>
      <c r="D86" s="35" t="s">
        <v>18</v>
      </c>
      <c r="E86" s="35" t="s">
        <v>18</v>
      </c>
      <c r="F86" s="35" t="s">
        <v>18</v>
      </c>
      <c r="G86" s="51"/>
      <c r="H86" s="51"/>
      <c r="I86" s="51"/>
      <c r="J86" s="51"/>
    </row>
    <row r="87" spans="1:10" ht="14.1" customHeight="1" x14ac:dyDescent="0.25">
      <c r="A87" s="51"/>
      <c r="B87" s="38" t="s">
        <v>56</v>
      </c>
      <c r="C87" s="39" t="s">
        <v>2419</v>
      </c>
      <c r="D87" s="39" t="s">
        <v>2420</v>
      </c>
      <c r="E87" s="39" t="s">
        <v>2420</v>
      </c>
      <c r="F87" s="39" t="s">
        <v>2420</v>
      </c>
      <c r="G87" s="51"/>
      <c r="H87" s="51"/>
      <c r="I87" s="51"/>
      <c r="J87" s="51"/>
    </row>
    <row r="88" spans="1:10" ht="14.1" customHeight="1" x14ac:dyDescent="0.25">
      <c r="A88" s="51"/>
      <c r="B88" s="38" t="s">
        <v>59</v>
      </c>
      <c r="C88" s="39" t="s">
        <v>2421</v>
      </c>
      <c r="D88" s="39" t="s">
        <v>2422</v>
      </c>
      <c r="E88" s="39" t="s">
        <v>2422</v>
      </c>
      <c r="F88" s="39" t="s">
        <v>2422</v>
      </c>
      <c r="G88" s="51"/>
      <c r="H88" s="51"/>
      <c r="I88" s="51"/>
      <c r="J88" s="51"/>
    </row>
    <row r="89" spans="1:10" ht="14.1" customHeight="1" x14ac:dyDescent="0.25">
      <c r="A89" s="51"/>
      <c r="B89" s="38" t="s">
        <v>63</v>
      </c>
      <c r="C89" s="39" t="s">
        <v>2423</v>
      </c>
      <c r="D89" s="39" t="s">
        <v>2424</v>
      </c>
      <c r="E89" s="39" t="s">
        <v>2424</v>
      </c>
      <c r="F89" s="39" t="s">
        <v>2424</v>
      </c>
      <c r="G89" s="51"/>
      <c r="H89" s="51"/>
      <c r="I89" s="51"/>
      <c r="J89" s="51"/>
    </row>
    <row r="90" spans="1:10" ht="14.1" customHeight="1" x14ac:dyDescent="0.25">
      <c r="A90" s="51"/>
      <c r="B90" s="38" t="s">
        <v>68</v>
      </c>
      <c r="C90" s="39" t="s">
        <v>69</v>
      </c>
      <c r="D90" s="39" t="s">
        <v>2425</v>
      </c>
      <c r="E90" s="39" t="s">
        <v>75</v>
      </c>
      <c r="F90" s="39" t="s">
        <v>75</v>
      </c>
      <c r="G90" s="51"/>
      <c r="H90" s="51"/>
      <c r="I90" s="51"/>
      <c r="J90" s="51"/>
    </row>
    <row r="91" spans="1:10" ht="14.1" customHeight="1" x14ac:dyDescent="0.25">
      <c r="A91" s="51"/>
      <c r="B91" s="38" t="s">
        <v>73</v>
      </c>
      <c r="C91" s="39" t="s">
        <v>69</v>
      </c>
      <c r="D91" s="39" t="s">
        <v>2426</v>
      </c>
      <c r="E91" s="39" t="s">
        <v>75</v>
      </c>
      <c r="F91" s="39" t="s">
        <v>75</v>
      </c>
      <c r="G91" s="51"/>
      <c r="H91" s="51"/>
      <c r="I91" s="51"/>
      <c r="J91" s="51"/>
    </row>
    <row r="92" spans="1:10" ht="14.1" customHeight="1" x14ac:dyDescent="0.25">
      <c r="A92" s="51"/>
      <c r="B92" s="38" t="s">
        <v>77</v>
      </c>
      <c r="C92" s="39" t="s">
        <v>69</v>
      </c>
      <c r="D92" s="39" t="s">
        <v>2427</v>
      </c>
      <c r="E92" s="39" t="s">
        <v>75</v>
      </c>
      <c r="F92" s="39" t="s">
        <v>75</v>
      </c>
      <c r="G92" s="51"/>
      <c r="H92" s="51"/>
      <c r="I92" s="51"/>
      <c r="J92" s="51"/>
    </row>
    <row r="93" spans="1:10" ht="14.1" customHeight="1" x14ac:dyDescent="0.25">
      <c r="A93" s="51"/>
      <c r="B93" s="1589" t="s">
        <v>81</v>
      </c>
      <c r="C93" s="1590"/>
      <c r="D93" s="1590"/>
      <c r="E93" s="1590"/>
      <c r="F93" s="1590"/>
      <c r="G93" s="51"/>
      <c r="H93" s="51"/>
      <c r="I93" s="51"/>
      <c r="J93" s="51"/>
    </row>
    <row r="94" spans="1:10" ht="14.1" customHeight="1" x14ac:dyDescent="0.25">
      <c r="A94" s="51"/>
      <c r="B94" s="52"/>
      <c r="C94" s="33">
        <v>2023</v>
      </c>
      <c r="D94" s="33">
        <v>2024</v>
      </c>
      <c r="E94" s="33">
        <v>2025</v>
      </c>
      <c r="F94" s="33">
        <v>2026</v>
      </c>
      <c r="G94" s="51"/>
      <c r="H94" s="51"/>
      <c r="I94" s="51"/>
      <c r="J94" s="51"/>
    </row>
    <row r="95" spans="1:10" ht="14.1" customHeight="1" x14ac:dyDescent="0.25">
      <c r="A95" s="51"/>
      <c r="B95" s="53"/>
      <c r="C95" s="35" t="s">
        <v>17</v>
      </c>
      <c r="D95" s="35" t="s">
        <v>18</v>
      </c>
      <c r="E95" s="35" t="s">
        <v>18</v>
      </c>
      <c r="F95" s="35" t="s">
        <v>18</v>
      </c>
      <c r="G95" s="51"/>
      <c r="H95" s="51"/>
      <c r="I95" s="51"/>
      <c r="J95" s="51"/>
    </row>
    <row r="96" spans="1:10" ht="14.1" customHeight="1" x14ac:dyDescent="0.25">
      <c r="A96" s="51"/>
      <c r="B96" s="40" t="s">
        <v>82</v>
      </c>
      <c r="C96" s="41">
        <v>0</v>
      </c>
      <c r="D96" s="41">
        <v>0</v>
      </c>
      <c r="E96" s="41">
        <v>0</v>
      </c>
      <c r="F96" s="41">
        <v>0</v>
      </c>
      <c r="G96" s="51"/>
      <c r="H96" s="51"/>
      <c r="I96" s="51"/>
      <c r="J96" s="51"/>
    </row>
    <row r="97" spans="1:10" ht="14.1" customHeight="1" x14ac:dyDescent="0.25">
      <c r="A97" s="51"/>
      <c r="B97" s="40" t="s">
        <v>83</v>
      </c>
      <c r="C97" s="41">
        <v>0</v>
      </c>
      <c r="D97" s="41">
        <v>0</v>
      </c>
      <c r="E97" s="41">
        <v>0</v>
      </c>
      <c r="F97" s="41">
        <v>0</v>
      </c>
      <c r="G97" s="51"/>
      <c r="H97" s="51"/>
      <c r="I97" s="51"/>
      <c r="J97" s="51"/>
    </row>
    <row r="98" spans="1:10" ht="14.1" customHeight="1" x14ac:dyDescent="0.25">
      <c r="A98" s="51"/>
      <c r="B98" s="40" t="s">
        <v>84</v>
      </c>
      <c r="C98" s="41">
        <v>0</v>
      </c>
      <c r="D98" s="41">
        <v>0</v>
      </c>
      <c r="E98" s="41">
        <v>0</v>
      </c>
      <c r="F98" s="41">
        <v>0</v>
      </c>
      <c r="G98" s="51"/>
      <c r="H98" s="51"/>
      <c r="I98" s="51"/>
      <c r="J98" s="51"/>
    </row>
    <row r="99" spans="1:10" ht="14.1" customHeight="1" x14ac:dyDescent="0.25">
      <c r="A99" s="51"/>
      <c r="B99" s="40" t="s">
        <v>85</v>
      </c>
      <c r="C99" s="41">
        <v>0</v>
      </c>
      <c r="D99" s="41">
        <v>0</v>
      </c>
      <c r="E99" s="41">
        <v>0</v>
      </c>
      <c r="F99" s="41">
        <v>0</v>
      </c>
      <c r="G99" s="51"/>
      <c r="H99" s="51"/>
      <c r="I99" s="51"/>
      <c r="J99" s="51"/>
    </row>
    <row r="100" spans="1:10" ht="14.1" customHeight="1" x14ac:dyDescent="0.25">
      <c r="A100" s="51"/>
      <c r="B100" s="40" t="s">
        <v>83</v>
      </c>
      <c r="C100" s="41">
        <v>0</v>
      </c>
      <c r="D100" s="41">
        <v>0</v>
      </c>
      <c r="E100" s="41">
        <v>0</v>
      </c>
      <c r="F100" s="41">
        <v>0</v>
      </c>
      <c r="G100" s="51"/>
      <c r="H100" s="51"/>
      <c r="I100" s="51"/>
      <c r="J100" s="51"/>
    </row>
    <row r="101" spans="1:10" ht="14.1" customHeight="1" x14ac:dyDescent="0.25">
      <c r="A101" s="51"/>
      <c r="B101" s="40" t="s">
        <v>84</v>
      </c>
      <c r="C101" s="41">
        <v>0</v>
      </c>
      <c r="D101" s="41">
        <v>0</v>
      </c>
      <c r="E101" s="41">
        <v>0</v>
      </c>
      <c r="F101" s="41">
        <v>0</v>
      </c>
      <c r="G101" s="51"/>
      <c r="H101" s="51"/>
      <c r="I101" s="51"/>
      <c r="J101" s="51"/>
    </row>
    <row r="102" spans="1:10" ht="14.1" customHeight="1" x14ac:dyDescent="0.25">
      <c r="A102" s="51"/>
      <c r="B102" s="40" t="s">
        <v>86</v>
      </c>
      <c r="C102" s="41">
        <v>0</v>
      </c>
      <c r="D102" s="41">
        <v>4500000</v>
      </c>
      <c r="E102" s="41">
        <v>4500000</v>
      </c>
      <c r="F102" s="41">
        <v>4500000</v>
      </c>
      <c r="G102" s="51"/>
      <c r="H102" s="51"/>
      <c r="I102" s="51"/>
      <c r="J102" s="51"/>
    </row>
    <row r="103" spans="1:10" ht="14.1" customHeight="1" x14ac:dyDescent="0.25">
      <c r="A103" s="51"/>
      <c r="B103" s="40" t="s">
        <v>83</v>
      </c>
      <c r="C103" s="41">
        <v>0</v>
      </c>
      <c r="D103" s="41">
        <v>4500000</v>
      </c>
      <c r="E103" s="41">
        <v>4500000</v>
      </c>
      <c r="F103" s="41">
        <v>4500000</v>
      </c>
      <c r="G103" s="51"/>
      <c r="H103" s="51"/>
      <c r="I103" s="51"/>
      <c r="J103" s="51"/>
    </row>
    <row r="104" spans="1:10" ht="14.1" customHeight="1" x14ac:dyDescent="0.25">
      <c r="A104" s="51"/>
      <c r="B104" s="40" t="s">
        <v>84</v>
      </c>
      <c r="C104" s="41">
        <v>0</v>
      </c>
      <c r="D104" s="41">
        <v>0</v>
      </c>
      <c r="E104" s="41">
        <v>0</v>
      </c>
      <c r="F104" s="41">
        <v>0</v>
      </c>
      <c r="G104" s="51"/>
      <c r="H104" s="51"/>
      <c r="I104" s="51"/>
      <c r="J104" s="51"/>
    </row>
    <row r="105" spans="1:10" ht="14.1" customHeight="1" x14ac:dyDescent="0.25">
      <c r="A105" s="51"/>
      <c r="B105" s="40" t="s">
        <v>87</v>
      </c>
      <c r="C105" s="41">
        <v>0</v>
      </c>
      <c r="D105" s="41">
        <v>0</v>
      </c>
      <c r="E105" s="41">
        <v>0</v>
      </c>
      <c r="F105" s="41">
        <v>0</v>
      </c>
      <c r="G105" s="51"/>
      <c r="H105" s="51"/>
      <c r="I105" s="51"/>
      <c r="J105" s="51"/>
    </row>
    <row r="106" spans="1:10" ht="14.1" customHeight="1" x14ac:dyDescent="0.25">
      <c r="A106" s="51"/>
      <c r="B106" s="40" t="s">
        <v>83</v>
      </c>
      <c r="C106" s="41">
        <v>0</v>
      </c>
      <c r="D106" s="41">
        <v>0</v>
      </c>
      <c r="E106" s="41">
        <v>0</v>
      </c>
      <c r="F106" s="41">
        <v>0</v>
      </c>
      <c r="G106" s="51"/>
      <c r="H106" s="51"/>
      <c r="I106" s="51"/>
      <c r="J106" s="51"/>
    </row>
    <row r="107" spans="1:10" ht="14.1" customHeight="1" x14ac:dyDescent="0.25">
      <c r="A107" s="51"/>
      <c r="B107" s="40" t="s">
        <v>84</v>
      </c>
      <c r="C107" s="41">
        <v>0</v>
      </c>
      <c r="D107" s="41">
        <v>0</v>
      </c>
      <c r="E107" s="41">
        <v>0</v>
      </c>
      <c r="F107" s="41">
        <v>0</v>
      </c>
      <c r="G107" s="51"/>
      <c r="H107" s="51"/>
      <c r="I107" s="51"/>
      <c r="J107" s="51"/>
    </row>
    <row r="108" spans="1:10" ht="14.1" customHeight="1" x14ac:dyDescent="0.25">
      <c r="A108" s="51"/>
      <c r="B108" s="40" t="s">
        <v>88</v>
      </c>
      <c r="C108" s="41">
        <v>0</v>
      </c>
      <c r="D108" s="41">
        <v>0</v>
      </c>
      <c r="E108" s="41">
        <v>0</v>
      </c>
      <c r="F108" s="41">
        <v>0</v>
      </c>
      <c r="G108" s="51"/>
      <c r="H108" s="51"/>
      <c r="I108" s="51"/>
      <c r="J108" s="51"/>
    </row>
    <row r="109" spans="1:10" ht="14.1" customHeight="1" x14ac:dyDescent="0.25">
      <c r="A109" s="51"/>
      <c r="B109" s="40" t="s">
        <v>83</v>
      </c>
      <c r="C109" s="41">
        <v>0</v>
      </c>
      <c r="D109" s="41">
        <v>0</v>
      </c>
      <c r="E109" s="41">
        <v>0</v>
      </c>
      <c r="F109" s="41">
        <v>0</v>
      </c>
      <c r="G109" s="51"/>
      <c r="H109" s="51"/>
      <c r="I109" s="51"/>
      <c r="J109" s="51"/>
    </row>
    <row r="110" spans="1:10" ht="14.1" customHeight="1" x14ac:dyDescent="0.25">
      <c r="A110" s="51"/>
      <c r="B110" s="40" t="s">
        <v>84</v>
      </c>
      <c r="C110" s="41">
        <v>0</v>
      </c>
      <c r="D110" s="41">
        <v>0</v>
      </c>
      <c r="E110" s="41">
        <v>0</v>
      </c>
      <c r="F110" s="41">
        <v>0</v>
      </c>
      <c r="G110" s="51"/>
      <c r="H110" s="51"/>
      <c r="I110" s="51"/>
      <c r="J110" s="51"/>
    </row>
    <row r="111" spans="1:10" ht="14.1" customHeight="1" x14ac:dyDescent="0.25">
      <c r="A111" s="51"/>
      <c r="B111" s="40" t="s">
        <v>89</v>
      </c>
      <c r="C111" s="41">
        <v>0</v>
      </c>
      <c r="D111" s="41">
        <v>0</v>
      </c>
      <c r="E111" s="41">
        <v>0</v>
      </c>
      <c r="F111" s="41">
        <v>0</v>
      </c>
      <c r="G111" s="51"/>
      <c r="H111" s="51"/>
      <c r="I111" s="51"/>
      <c r="J111" s="51"/>
    </row>
    <row r="112" spans="1:10" ht="14.1" customHeight="1" x14ac:dyDescent="0.25">
      <c r="A112" s="51"/>
      <c r="B112" s="40" t="s">
        <v>83</v>
      </c>
      <c r="C112" s="41">
        <v>0</v>
      </c>
      <c r="D112" s="41">
        <v>0</v>
      </c>
      <c r="E112" s="41">
        <v>0</v>
      </c>
      <c r="F112" s="41">
        <v>0</v>
      </c>
      <c r="G112" s="51"/>
      <c r="H112" s="51"/>
      <c r="I112" s="51"/>
      <c r="J112" s="51"/>
    </row>
    <row r="113" spans="1:10" ht="14.1" customHeight="1" x14ac:dyDescent="0.25">
      <c r="A113" s="51"/>
      <c r="B113" s="40" t="s">
        <v>84</v>
      </c>
      <c r="C113" s="41">
        <v>0</v>
      </c>
      <c r="D113" s="41">
        <v>0</v>
      </c>
      <c r="E113" s="41">
        <v>0</v>
      </c>
      <c r="F113" s="41">
        <v>0</v>
      </c>
      <c r="G113" s="51"/>
      <c r="H113" s="51"/>
      <c r="I113" s="51"/>
      <c r="J113" s="51"/>
    </row>
    <row r="114" spans="1:10" ht="14.1" customHeight="1" x14ac:dyDescent="0.25">
      <c r="A114" s="51"/>
      <c r="B114" s="40" t="s">
        <v>90</v>
      </c>
      <c r="C114" s="41">
        <v>0</v>
      </c>
      <c r="D114" s="41">
        <v>0</v>
      </c>
      <c r="E114" s="41">
        <v>0</v>
      </c>
      <c r="F114" s="41">
        <v>0</v>
      </c>
      <c r="G114" s="51"/>
      <c r="H114" s="51"/>
      <c r="I114" s="51"/>
      <c r="J114" s="51"/>
    </row>
    <row r="115" spans="1:10" ht="14.1" customHeight="1" x14ac:dyDescent="0.25">
      <c r="A115" s="51"/>
      <c r="B115" s="40" t="s">
        <v>83</v>
      </c>
      <c r="C115" s="41">
        <v>0</v>
      </c>
      <c r="D115" s="41">
        <v>0</v>
      </c>
      <c r="E115" s="41">
        <v>0</v>
      </c>
      <c r="F115" s="41">
        <v>0</v>
      </c>
      <c r="G115" s="51"/>
      <c r="H115" s="51"/>
      <c r="I115" s="51"/>
      <c r="J115" s="51"/>
    </row>
    <row r="116" spans="1:10" ht="14.1" customHeight="1" x14ac:dyDescent="0.25">
      <c r="A116" s="51"/>
      <c r="B116" s="40" t="s">
        <v>84</v>
      </c>
      <c r="C116" s="41">
        <v>0</v>
      </c>
      <c r="D116" s="41">
        <v>0</v>
      </c>
      <c r="E116" s="41">
        <v>0</v>
      </c>
      <c r="F116" s="41">
        <v>0</v>
      </c>
      <c r="G116" s="51"/>
      <c r="H116" s="51"/>
      <c r="I116" s="51"/>
      <c r="J116" s="51"/>
    </row>
    <row r="117" spans="1:10" ht="14.1" customHeight="1" x14ac:dyDescent="0.25">
      <c r="A117" s="51"/>
      <c r="B117" s="40" t="s">
        <v>91</v>
      </c>
      <c r="C117" s="41">
        <v>0</v>
      </c>
      <c r="D117" s="41">
        <v>0</v>
      </c>
      <c r="E117" s="41">
        <v>0</v>
      </c>
      <c r="F117" s="41">
        <v>0</v>
      </c>
      <c r="G117" s="51"/>
      <c r="H117" s="51"/>
      <c r="I117" s="51"/>
      <c r="J117" s="51"/>
    </row>
    <row r="118" spans="1:10" ht="14.1" customHeight="1" x14ac:dyDescent="0.25">
      <c r="A118" s="51"/>
      <c r="B118" s="40" t="s">
        <v>83</v>
      </c>
      <c r="C118" s="41">
        <v>0</v>
      </c>
      <c r="D118" s="41">
        <v>0</v>
      </c>
      <c r="E118" s="41">
        <v>0</v>
      </c>
      <c r="F118" s="41">
        <v>0</v>
      </c>
      <c r="G118" s="51"/>
      <c r="H118" s="51"/>
      <c r="I118" s="51"/>
      <c r="J118" s="51"/>
    </row>
    <row r="119" spans="1:10" ht="14.1" customHeight="1" x14ac:dyDescent="0.25">
      <c r="A119" s="51"/>
      <c r="B119" s="40" t="s">
        <v>92</v>
      </c>
      <c r="C119" s="41">
        <v>0</v>
      </c>
      <c r="D119" s="41">
        <v>0</v>
      </c>
      <c r="E119" s="41">
        <v>0</v>
      </c>
      <c r="F119" s="41">
        <v>0</v>
      </c>
      <c r="G119" s="51"/>
      <c r="H119" s="51"/>
      <c r="I119" s="51"/>
      <c r="J119" s="51"/>
    </row>
    <row r="120" spans="1:10" ht="14.1" customHeight="1" x14ac:dyDescent="0.25">
      <c r="A120" s="51"/>
      <c r="B120" s="40" t="s">
        <v>93</v>
      </c>
      <c r="C120" s="41">
        <v>0</v>
      </c>
      <c r="D120" s="41">
        <v>0</v>
      </c>
      <c r="E120" s="41">
        <v>0</v>
      </c>
      <c r="F120" s="41">
        <v>0</v>
      </c>
      <c r="G120" s="51"/>
      <c r="H120" s="51"/>
      <c r="I120" s="51"/>
      <c r="J120" s="51"/>
    </row>
    <row r="121" spans="1:10" ht="14.1" customHeight="1" x14ac:dyDescent="0.25">
      <c r="A121" s="51"/>
      <c r="B121" s="40" t="s">
        <v>94</v>
      </c>
      <c r="C121" s="41">
        <v>0</v>
      </c>
      <c r="D121" s="41">
        <v>0</v>
      </c>
      <c r="E121" s="41">
        <v>0</v>
      </c>
      <c r="F121" s="41">
        <v>0</v>
      </c>
      <c r="G121" s="51"/>
      <c r="H121" s="51"/>
      <c r="I121" s="51"/>
      <c r="J121" s="51"/>
    </row>
    <row r="122" spans="1:10" ht="14.1" customHeight="1" x14ac:dyDescent="0.25">
      <c r="A122" s="51"/>
      <c r="B122" s="40" t="s">
        <v>95</v>
      </c>
      <c r="C122" s="41">
        <v>0</v>
      </c>
      <c r="D122" s="41">
        <v>0</v>
      </c>
      <c r="E122" s="41">
        <v>0</v>
      </c>
      <c r="F122" s="41">
        <v>0</v>
      </c>
      <c r="G122" s="51"/>
      <c r="H122" s="51"/>
      <c r="I122" s="51"/>
      <c r="J122" s="51"/>
    </row>
    <row r="123" spans="1:10" ht="14.1" customHeight="1" x14ac:dyDescent="0.25">
      <c r="A123" s="51"/>
      <c r="B123" s="40" t="s">
        <v>96</v>
      </c>
      <c r="C123" s="41">
        <v>0</v>
      </c>
      <c r="D123" s="41">
        <v>0</v>
      </c>
      <c r="E123" s="41">
        <v>0</v>
      </c>
      <c r="F123" s="41">
        <v>0</v>
      </c>
      <c r="G123" s="51"/>
      <c r="H123" s="51"/>
      <c r="I123" s="51"/>
      <c r="J123" s="51"/>
    </row>
    <row r="124" spans="1:10" ht="14.1" customHeight="1" x14ac:dyDescent="0.25">
      <c r="A124" s="51"/>
      <c r="B124" s="40" t="s">
        <v>83</v>
      </c>
      <c r="C124" s="41">
        <v>0</v>
      </c>
      <c r="D124" s="41">
        <v>0</v>
      </c>
      <c r="E124" s="41">
        <v>0</v>
      </c>
      <c r="F124" s="41">
        <v>0</v>
      </c>
      <c r="G124" s="51"/>
      <c r="H124" s="51"/>
      <c r="I124" s="51"/>
      <c r="J124" s="51"/>
    </row>
    <row r="125" spans="1:10" ht="14.1" customHeight="1" x14ac:dyDescent="0.25">
      <c r="A125" s="51"/>
      <c r="B125" s="40" t="s">
        <v>92</v>
      </c>
      <c r="C125" s="41">
        <v>0</v>
      </c>
      <c r="D125" s="41">
        <v>0</v>
      </c>
      <c r="E125" s="41">
        <v>0</v>
      </c>
      <c r="F125" s="41">
        <v>0</v>
      </c>
      <c r="G125" s="51"/>
      <c r="H125" s="51"/>
      <c r="I125" s="51"/>
      <c r="J125" s="51"/>
    </row>
    <row r="126" spans="1:10" ht="14.1" customHeight="1" x14ac:dyDescent="0.25">
      <c r="A126" s="51"/>
      <c r="B126" s="40" t="s">
        <v>93</v>
      </c>
      <c r="C126" s="41">
        <v>0</v>
      </c>
      <c r="D126" s="41">
        <v>0</v>
      </c>
      <c r="E126" s="41">
        <v>0</v>
      </c>
      <c r="F126" s="41">
        <v>0</v>
      </c>
      <c r="G126" s="51"/>
      <c r="H126" s="51"/>
      <c r="I126" s="51"/>
      <c r="J126" s="51"/>
    </row>
    <row r="127" spans="1:10" ht="14.1" customHeight="1" x14ac:dyDescent="0.25">
      <c r="A127" s="51"/>
      <c r="B127" s="40" t="s">
        <v>94</v>
      </c>
      <c r="C127" s="41">
        <v>0</v>
      </c>
      <c r="D127" s="41">
        <v>0</v>
      </c>
      <c r="E127" s="41">
        <v>0</v>
      </c>
      <c r="F127" s="41">
        <v>0</v>
      </c>
      <c r="G127" s="51"/>
      <c r="H127" s="51"/>
      <c r="I127" s="51"/>
      <c r="J127" s="51"/>
    </row>
    <row r="128" spans="1:10" ht="14.1" customHeight="1" x14ac:dyDescent="0.25">
      <c r="A128" s="51"/>
      <c r="B128" s="40" t="s">
        <v>95</v>
      </c>
      <c r="C128" s="41">
        <v>0</v>
      </c>
      <c r="D128" s="41">
        <v>0</v>
      </c>
      <c r="E128" s="41">
        <v>0</v>
      </c>
      <c r="F128" s="41">
        <v>0</v>
      </c>
      <c r="G128" s="51"/>
      <c r="H128" s="51"/>
      <c r="I128" s="51"/>
      <c r="J128" s="51"/>
    </row>
    <row r="129" spans="1:10" ht="14.1" customHeight="1" x14ac:dyDescent="0.25">
      <c r="A129" s="51"/>
      <c r="B129" s="40" t="s">
        <v>97</v>
      </c>
      <c r="C129" s="41">
        <v>0</v>
      </c>
      <c r="D129" s="41">
        <v>0</v>
      </c>
      <c r="E129" s="41">
        <v>0</v>
      </c>
      <c r="F129" s="41">
        <v>0</v>
      </c>
      <c r="G129" s="51"/>
      <c r="H129" s="51"/>
      <c r="I129" s="51"/>
      <c r="J129" s="51"/>
    </row>
    <row r="130" spans="1:10" ht="14.1" customHeight="1" x14ac:dyDescent="0.25">
      <c r="A130" s="51"/>
      <c r="B130" s="40" t="s">
        <v>83</v>
      </c>
      <c r="C130" s="41">
        <v>0</v>
      </c>
      <c r="D130" s="41">
        <v>0</v>
      </c>
      <c r="E130" s="41">
        <v>0</v>
      </c>
      <c r="F130" s="41">
        <v>0</v>
      </c>
      <c r="G130" s="51"/>
      <c r="H130" s="51"/>
      <c r="I130" s="51"/>
      <c r="J130" s="51"/>
    </row>
    <row r="131" spans="1:10" ht="14.1" customHeight="1" x14ac:dyDescent="0.25">
      <c r="A131" s="51"/>
      <c r="B131" s="40" t="s">
        <v>92</v>
      </c>
      <c r="C131" s="41">
        <v>0</v>
      </c>
      <c r="D131" s="41">
        <v>0</v>
      </c>
      <c r="E131" s="41">
        <v>0</v>
      </c>
      <c r="F131" s="41">
        <v>0</v>
      </c>
      <c r="G131" s="51"/>
      <c r="H131" s="51"/>
      <c r="I131" s="51"/>
      <c r="J131" s="51"/>
    </row>
    <row r="132" spans="1:10" ht="14.1" customHeight="1" x14ac:dyDescent="0.25">
      <c r="A132" s="51"/>
      <c r="B132" s="40" t="s">
        <v>93</v>
      </c>
      <c r="C132" s="41">
        <v>0</v>
      </c>
      <c r="D132" s="41">
        <v>0</v>
      </c>
      <c r="E132" s="41">
        <v>0</v>
      </c>
      <c r="F132" s="41">
        <v>0</v>
      </c>
      <c r="G132" s="51"/>
      <c r="H132" s="51"/>
      <c r="I132" s="51"/>
      <c r="J132" s="51"/>
    </row>
    <row r="133" spans="1:10" ht="14.1" customHeight="1" x14ac:dyDescent="0.25">
      <c r="A133" s="51"/>
      <c r="B133" s="40" t="s">
        <v>94</v>
      </c>
      <c r="C133" s="41">
        <v>0</v>
      </c>
      <c r="D133" s="41">
        <v>0</v>
      </c>
      <c r="E133" s="41">
        <v>0</v>
      </c>
      <c r="F133" s="41">
        <v>0</v>
      </c>
      <c r="G133" s="51"/>
      <c r="H133" s="51"/>
      <c r="I133" s="51"/>
      <c r="J133" s="51"/>
    </row>
    <row r="134" spans="1:10" ht="14.1" customHeight="1" x14ac:dyDescent="0.25">
      <c r="A134" s="51"/>
      <c r="B134" s="40" t="s">
        <v>95</v>
      </c>
      <c r="C134" s="41">
        <v>0</v>
      </c>
      <c r="D134" s="41">
        <v>0</v>
      </c>
      <c r="E134" s="41">
        <v>0</v>
      </c>
      <c r="F134" s="41">
        <v>0</v>
      </c>
      <c r="G134" s="51"/>
      <c r="H134" s="51"/>
      <c r="I134" s="51"/>
      <c r="J134" s="51"/>
    </row>
    <row r="135" spans="1:10" ht="14.1" customHeight="1" x14ac:dyDescent="0.25">
      <c r="A135" s="51"/>
      <c r="B135" s="40" t="s">
        <v>98</v>
      </c>
      <c r="C135" s="41">
        <v>0</v>
      </c>
      <c r="D135" s="41">
        <v>0</v>
      </c>
      <c r="E135" s="41">
        <v>0</v>
      </c>
      <c r="F135" s="41">
        <v>0</v>
      </c>
      <c r="G135" s="51"/>
      <c r="H135" s="51"/>
      <c r="I135" s="51"/>
      <c r="J135" s="51"/>
    </row>
    <row r="136" spans="1:10" ht="14.1" customHeight="1" x14ac:dyDescent="0.25">
      <c r="A136" s="51"/>
      <c r="B136" s="40" t="s">
        <v>99</v>
      </c>
      <c r="C136" s="41">
        <v>0</v>
      </c>
      <c r="D136" s="41">
        <v>0</v>
      </c>
      <c r="E136" s="41">
        <v>0</v>
      </c>
      <c r="F136" s="41">
        <v>0</v>
      </c>
      <c r="G136" s="51"/>
      <c r="H136" s="51"/>
      <c r="I136" s="51"/>
      <c r="J136" s="51"/>
    </row>
    <row r="137" spans="1:10" ht="14.1" customHeight="1" x14ac:dyDescent="0.25">
      <c r="A137" s="51"/>
      <c r="B137" s="36" t="s">
        <v>100</v>
      </c>
      <c r="C137" s="41">
        <v>0</v>
      </c>
      <c r="D137" s="41">
        <v>4500000</v>
      </c>
      <c r="E137" s="41">
        <v>4500000</v>
      </c>
      <c r="F137" s="41">
        <v>4500000</v>
      </c>
      <c r="G137" s="51"/>
      <c r="H137" s="51"/>
      <c r="I137" s="51"/>
      <c r="J137" s="51"/>
    </row>
    <row r="138" spans="1:10" ht="78.95" customHeight="1" x14ac:dyDescent="0.25">
      <c r="A138" s="51"/>
      <c r="B138" s="28" t="s">
        <v>24</v>
      </c>
      <c r="C138" s="1583" t="s">
        <v>2428</v>
      </c>
      <c r="D138" s="1584"/>
      <c r="E138" s="1584"/>
      <c r="F138" s="1584"/>
      <c r="G138" s="51"/>
      <c r="H138" s="51"/>
      <c r="I138" s="51"/>
      <c r="J138" s="51"/>
    </row>
    <row r="139" spans="1:10" ht="27.95" customHeight="1" x14ac:dyDescent="0.25">
      <c r="A139" s="51"/>
      <c r="B139" s="38" t="s">
        <v>26</v>
      </c>
      <c r="C139" s="48">
        <v>2023</v>
      </c>
      <c r="D139" s="48">
        <v>2024</v>
      </c>
      <c r="E139" s="48">
        <v>2025</v>
      </c>
      <c r="F139" s="48">
        <v>2026</v>
      </c>
      <c r="G139" s="51"/>
      <c r="H139" s="51"/>
      <c r="I139" s="51"/>
      <c r="J139" s="51"/>
    </row>
    <row r="140" spans="1:10" ht="14.1" customHeight="1" x14ac:dyDescent="0.25">
      <c r="A140" s="51"/>
      <c r="B140" s="49"/>
      <c r="C140" s="50" t="s">
        <v>17</v>
      </c>
      <c r="D140" s="50" t="s">
        <v>18</v>
      </c>
      <c r="E140" s="50" t="s">
        <v>18</v>
      </c>
      <c r="F140" s="50" t="s">
        <v>18</v>
      </c>
      <c r="G140" s="51"/>
      <c r="H140" s="51"/>
      <c r="I140" s="51"/>
      <c r="J140" s="51"/>
    </row>
    <row r="141" spans="1:10" ht="30.95" customHeight="1" x14ac:dyDescent="0.25">
      <c r="A141" s="51"/>
      <c r="B141" s="38" t="s">
        <v>2429</v>
      </c>
      <c r="C141" s="39" t="s">
        <v>69</v>
      </c>
      <c r="D141" s="39" t="s">
        <v>238</v>
      </c>
      <c r="E141" s="39" t="s">
        <v>324</v>
      </c>
      <c r="F141" s="39" t="s">
        <v>324</v>
      </c>
      <c r="G141" s="51"/>
      <c r="H141" s="51"/>
      <c r="I141" s="51"/>
      <c r="J141" s="51"/>
    </row>
    <row r="142" spans="1:10" ht="30.95" customHeight="1" x14ac:dyDescent="0.25">
      <c r="A142" s="51"/>
      <c r="B142" s="38" t="s">
        <v>2430</v>
      </c>
      <c r="C142" s="39" t="s">
        <v>69</v>
      </c>
      <c r="D142" s="39" t="s">
        <v>2431</v>
      </c>
      <c r="E142" s="39" t="s">
        <v>2431</v>
      </c>
      <c r="F142" s="39" t="s">
        <v>2431</v>
      </c>
      <c r="G142" s="51"/>
      <c r="H142" s="51"/>
      <c r="I142" s="51"/>
      <c r="J142" s="51"/>
    </row>
    <row r="143" spans="1:10" ht="14.1" customHeight="1" x14ac:dyDescent="0.25">
      <c r="A143" s="51"/>
      <c r="B143" s="1585" t="s">
        <v>47</v>
      </c>
      <c r="C143" s="1586"/>
      <c r="D143" s="1586"/>
      <c r="E143" s="1586"/>
      <c r="F143" s="1586"/>
      <c r="G143" s="51"/>
      <c r="H143" s="51"/>
      <c r="I143" s="51"/>
      <c r="J143" s="51"/>
    </row>
    <row r="144" spans="1:10" ht="14.1" customHeight="1" x14ac:dyDescent="0.25">
      <c r="A144" s="51"/>
      <c r="B144" s="29" t="s">
        <v>2404</v>
      </c>
      <c r="C144" s="1585" t="s">
        <v>2405</v>
      </c>
      <c r="D144" s="1586"/>
      <c r="E144" s="1586"/>
      <c r="F144" s="1586"/>
      <c r="G144" s="51"/>
      <c r="H144" s="51"/>
      <c r="I144" s="51"/>
      <c r="J144" s="51"/>
    </row>
    <row r="145" spans="1:10" ht="18" customHeight="1" x14ac:dyDescent="0.25">
      <c r="A145" s="51"/>
      <c r="B145" s="30" t="s">
        <v>50</v>
      </c>
      <c r="C145" s="1575" t="s">
        <v>2432</v>
      </c>
      <c r="D145" s="1576"/>
      <c r="E145" s="1576"/>
      <c r="F145" s="1576"/>
      <c r="G145" s="51"/>
      <c r="H145" s="51"/>
      <c r="I145" s="51"/>
      <c r="J145" s="51"/>
    </row>
    <row r="146" spans="1:10" ht="18" customHeight="1" x14ac:dyDescent="0.25">
      <c r="A146" s="51"/>
      <c r="B146" s="31" t="s">
        <v>52</v>
      </c>
      <c r="C146" s="1587" t="s">
        <v>2433</v>
      </c>
      <c r="D146" s="1588"/>
      <c r="E146" s="1588"/>
      <c r="F146" s="1588"/>
      <c r="G146" s="51"/>
      <c r="H146" s="51"/>
      <c r="I146" s="51"/>
      <c r="J146" s="51"/>
    </row>
    <row r="147" spans="1:10" ht="18" customHeight="1" x14ac:dyDescent="0.25">
      <c r="A147" s="51"/>
      <c r="B147" s="31" t="s">
        <v>54</v>
      </c>
      <c r="C147" s="1587" t="s">
        <v>2434</v>
      </c>
      <c r="D147" s="1588"/>
      <c r="E147" s="1588"/>
      <c r="F147" s="1588"/>
      <c r="G147" s="51"/>
      <c r="H147" s="51"/>
      <c r="I147" s="51"/>
      <c r="J147" s="51"/>
    </row>
    <row r="148" spans="1:10" ht="15" customHeight="1" x14ac:dyDescent="0.25">
      <c r="A148" s="51"/>
      <c r="B148" s="52"/>
      <c r="C148" s="33">
        <v>2023</v>
      </c>
      <c r="D148" s="33">
        <v>2024</v>
      </c>
      <c r="E148" s="33">
        <v>2025</v>
      </c>
      <c r="F148" s="33">
        <v>2026</v>
      </c>
      <c r="G148" s="51"/>
      <c r="H148" s="51"/>
      <c r="I148" s="51"/>
      <c r="J148" s="51"/>
    </row>
    <row r="149" spans="1:10" ht="15" customHeight="1" x14ac:dyDescent="0.25">
      <c r="A149" s="51"/>
      <c r="B149" s="53"/>
      <c r="C149" s="35" t="s">
        <v>17</v>
      </c>
      <c r="D149" s="35" t="s">
        <v>18</v>
      </c>
      <c r="E149" s="35" t="s">
        <v>18</v>
      </c>
      <c r="F149" s="35" t="s">
        <v>18</v>
      </c>
      <c r="G149" s="51"/>
      <c r="H149" s="51"/>
      <c r="I149" s="51"/>
      <c r="J149" s="51"/>
    </row>
    <row r="150" spans="1:10" ht="14.1" customHeight="1" x14ac:dyDescent="0.25">
      <c r="A150" s="51"/>
      <c r="B150" s="38" t="s">
        <v>56</v>
      </c>
      <c r="C150" s="39" t="s">
        <v>1102</v>
      </c>
      <c r="D150" s="39" t="s">
        <v>1102</v>
      </c>
      <c r="E150" s="39" t="s">
        <v>1102</v>
      </c>
      <c r="F150" s="39" t="s">
        <v>1102</v>
      </c>
      <c r="G150" s="51"/>
      <c r="H150" s="51"/>
      <c r="I150" s="51"/>
      <c r="J150" s="51"/>
    </row>
    <row r="151" spans="1:10" ht="14.1" customHeight="1" x14ac:dyDescent="0.25">
      <c r="A151" s="51"/>
      <c r="B151" s="38" t="s">
        <v>59</v>
      </c>
      <c r="C151" s="39" t="s">
        <v>2435</v>
      </c>
      <c r="D151" s="39" t="s">
        <v>2435</v>
      </c>
      <c r="E151" s="39" t="s">
        <v>2435</v>
      </c>
      <c r="F151" s="39" t="s">
        <v>2435</v>
      </c>
      <c r="G151" s="51"/>
      <c r="H151" s="51"/>
      <c r="I151" s="51"/>
      <c r="J151" s="51"/>
    </row>
    <row r="152" spans="1:10" ht="14.1" customHeight="1" x14ac:dyDescent="0.25">
      <c r="A152" s="51"/>
      <c r="B152" s="38" t="s">
        <v>63</v>
      </c>
      <c r="C152" s="39" t="s">
        <v>2436</v>
      </c>
      <c r="D152" s="39" t="s">
        <v>2436</v>
      </c>
      <c r="E152" s="39" t="s">
        <v>2436</v>
      </c>
      <c r="F152" s="39" t="s">
        <v>2436</v>
      </c>
      <c r="G152" s="51"/>
      <c r="H152" s="51"/>
      <c r="I152" s="51"/>
      <c r="J152" s="51"/>
    </row>
    <row r="153" spans="1:10" ht="14.1" customHeight="1" x14ac:dyDescent="0.25">
      <c r="A153" s="51"/>
      <c r="B153" s="38" t="s">
        <v>68</v>
      </c>
      <c r="C153" s="39" t="s">
        <v>69</v>
      </c>
      <c r="D153" s="39" t="s">
        <v>75</v>
      </c>
      <c r="E153" s="39" t="s">
        <v>75</v>
      </c>
      <c r="F153" s="39" t="s">
        <v>75</v>
      </c>
      <c r="G153" s="51"/>
      <c r="H153" s="51"/>
      <c r="I153" s="51"/>
      <c r="J153" s="51"/>
    </row>
    <row r="154" spans="1:10" ht="14.1" customHeight="1" x14ac:dyDescent="0.25">
      <c r="A154" s="51"/>
      <c r="B154" s="38" t="s">
        <v>73</v>
      </c>
      <c r="C154" s="39" t="s">
        <v>69</v>
      </c>
      <c r="D154" s="39" t="s">
        <v>75</v>
      </c>
      <c r="E154" s="39" t="s">
        <v>75</v>
      </c>
      <c r="F154" s="39" t="s">
        <v>75</v>
      </c>
      <c r="G154" s="51"/>
      <c r="H154" s="51"/>
      <c r="I154" s="51"/>
      <c r="J154" s="51"/>
    </row>
    <row r="155" spans="1:10" ht="14.1" customHeight="1" x14ac:dyDescent="0.25">
      <c r="A155" s="51"/>
      <c r="B155" s="38" t="s">
        <v>77</v>
      </c>
      <c r="C155" s="39" t="s">
        <v>69</v>
      </c>
      <c r="D155" s="39" t="s">
        <v>75</v>
      </c>
      <c r="E155" s="39" t="s">
        <v>75</v>
      </c>
      <c r="F155" s="39" t="s">
        <v>75</v>
      </c>
      <c r="G155" s="51"/>
      <c r="H155" s="51"/>
      <c r="I155" s="51"/>
      <c r="J155" s="51"/>
    </row>
    <row r="156" spans="1:10" ht="14.1" customHeight="1" x14ac:dyDescent="0.25">
      <c r="A156" s="51"/>
      <c r="B156" s="1589" t="s">
        <v>81</v>
      </c>
      <c r="C156" s="1590"/>
      <c r="D156" s="1590"/>
      <c r="E156" s="1590"/>
      <c r="F156" s="1590"/>
      <c r="G156" s="51"/>
      <c r="H156" s="51"/>
      <c r="I156" s="51"/>
      <c r="J156" s="51"/>
    </row>
    <row r="157" spans="1:10" ht="14.1" customHeight="1" x14ac:dyDescent="0.25">
      <c r="A157" s="51"/>
      <c r="B157" s="52"/>
      <c r="C157" s="33">
        <v>2023</v>
      </c>
      <c r="D157" s="33">
        <v>2024</v>
      </c>
      <c r="E157" s="33">
        <v>2025</v>
      </c>
      <c r="F157" s="33">
        <v>2026</v>
      </c>
      <c r="G157" s="51"/>
      <c r="H157" s="51"/>
      <c r="I157" s="51"/>
      <c r="J157" s="51"/>
    </row>
    <row r="158" spans="1:10" ht="14.1" customHeight="1" x14ac:dyDescent="0.25">
      <c r="A158" s="51"/>
      <c r="B158" s="53"/>
      <c r="C158" s="35" t="s">
        <v>17</v>
      </c>
      <c r="D158" s="35" t="s">
        <v>18</v>
      </c>
      <c r="E158" s="35" t="s">
        <v>18</v>
      </c>
      <c r="F158" s="35" t="s">
        <v>18</v>
      </c>
      <c r="G158" s="51"/>
      <c r="H158" s="51"/>
      <c r="I158" s="51"/>
      <c r="J158" s="51"/>
    </row>
    <row r="159" spans="1:10" ht="14.1" customHeight="1" x14ac:dyDescent="0.25">
      <c r="A159" s="51"/>
      <c r="B159" s="40" t="s">
        <v>82</v>
      </c>
      <c r="C159" s="41">
        <v>0</v>
      </c>
      <c r="D159" s="41">
        <v>0</v>
      </c>
      <c r="E159" s="41">
        <v>0</v>
      </c>
      <c r="F159" s="41">
        <v>0</v>
      </c>
      <c r="G159" s="51"/>
      <c r="H159" s="51"/>
      <c r="I159" s="51"/>
      <c r="J159" s="51"/>
    </row>
    <row r="160" spans="1:10" ht="14.1" customHeight="1" x14ac:dyDescent="0.25">
      <c r="A160" s="51"/>
      <c r="B160" s="40" t="s">
        <v>83</v>
      </c>
      <c r="C160" s="41">
        <v>0</v>
      </c>
      <c r="D160" s="41">
        <v>0</v>
      </c>
      <c r="E160" s="41">
        <v>0</v>
      </c>
      <c r="F160" s="41">
        <v>0</v>
      </c>
      <c r="G160" s="51"/>
      <c r="H160" s="51"/>
      <c r="I160" s="51"/>
      <c r="J160" s="51"/>
    </row>
    <row r="161" spans="1:10" ht="14.1" customHeight="1" x14ac:dyDescent="0.25">
      <c r="A161" s="51"/>
      <c r="B161" s="40" t="s">
        <v>84</v>
      </c>
      <c r="C161" s="41">
        <v>0</v>
      </c>
      <c r="D161" s="41">
        <v>0</v>
      </c>
      <c r="E161" s="41">
        <v>0</v>
      </c>
      <c r="F161" s="41">
        <v>0</v>
      </c>
      <c r="G161" s="51"/>
      <c r="H161" s="51"/>
      <c r="I161" s="51"/>
      <c r="J161" s="51"/>
    </row>
    <row r="162" spans="1:10" ht="14.1" customHeight="1" x14ac:dyDescent="0.25">
      <c r="A162" s="51"/>
      <c r="B162" s="40" t="s">
        <v>85</v>
      </c>
      <c r="C162" s="41">
        <v>0</v>
      </c>
      <c r="D162" s="41">
        <v>0</v>
      </c>
      <c r="E162" s="41">
        <v>0</v>
      </c>
      <c r="F162" s="41">
        <v>0</v>
      </c>
      <c r="G162" s="51"/>
      <c r="H162" s="51"/>
      <c r="I162" s="51"/>
      <c r="J162" s="51"/>
    </row>
    <row r="163" spans="1:10" ht="14.1" customHeight="1" x14ac:dyDescent="0.25">
      <c r="A163" s="51"/>
      <c r="B163" s="40" t="s">
        <v>83</v>
      </c>
      <c r="C163" s="41">
        <v>0</v>
      </c>
      <c r="D163" s="41">
        <v>0</v>
      </c>
      <c r="E163" s="41">
        <v>0</v>
      </c>
      <c r="F163" s="41">
        <v>0</v>
      </c>
      <c r="G163" s="51"/>
      <c r="H163" s="51"/>
      <c r="I163" s="51"/>
      <c r="J163" s="51"/>
    </row>
    <row r="164" spans="1:10" ht="14.1" customHeight="1" x14ac:dyDescent="0.25">
      <c r="A164" s="51"/>
      <c r="B164" s="40" t="s">
        <v>84</v>
      </c>
      <c r="C164" s="41">
        <v>0</v>
      </c>
      <c r="D164" s="41">
        <v>0</v>
      </c>
      <c r="E164" s="41">
        <v>0</v>
      </c>
      <c r="F164" s="41">
        <v>0</v>
      </c>
      <c r="G164" s="51"/>
      <c r="H164" s="51"/>
      <c r="I164" s="51"/>
      <c r="J164" s="51"/>
    </row>
    <row r="165" spans="1:10" ht="14.1" customHeight="1" x14ac:dyDescent="0.25">
      <c r="A165" s="51"/>
      <c r="B165" s="40" t="s">
        <v>86</v>
      </c>
      <c r="C165" s="41">
        <v>0</v>
      </c>
      <c r="D165" s="41">
        <v>83000000</v>
      </c>
      <c r="E165" s="41">
        <v>83000000</v>
      </c>
      <c r="F165" s="41">
        <v>83000000</v>
      </c>
      <c r="G165" s="51"/>
      <c r="H165" s="51"/>
      <c r="I165" s="51"/>
      <c r="J165" s="51"/>
    </row>
    <row r="166" spans="1:10" ht="14.1" customHeight="1" x14ac:dyDescent="0.25">
      <c r="A166" s="51"/>
      <c r="B166" s="40" t="s">
        <v>83</v>
      </c>
      <c r="C166" s="41">
        <v>0</v>
      </c>
      <c r="D166" s="41">
        <v>83000000</v>
      </c>
      <c r="E166" s="41">
        <v>83000000</v>
      </c>
      <c r="F166" s="41">
        <v>83000000</v>
      </c>
      <c r="G166" s="51"/>
      <c r="H166" s="51"/>
      <c r="I166" s="51"/>
      <c r="J166" s="51"/>
    </row>
    <row r="167" spans="1:10" ht="14.1" customHeight="1" x14ac:dyDescent="0.25">
      <c r="A167" s="51"/>
      <c r="B167" s="40" t="s">
        <v>84</v>
      </c>
      <c r="C167" s="41">
        <v>0</v>
      </c>
      <c r="D167" s="41">
        <v>0</v>
      </c>
      <c r="E167" s="41">
        <v>0</v>
      </c>
      <c r="F167" s="41">
        <v>0</v>
      </c>
      <c r="G167" s="51"/>
      <c r="H167" s="51"/>
      <c r="I167" s="51"/>
      <c r="J167" s="51"/>
    </row>
    <row r="168" spans="1:10" ht="14.1" customHeight="1" x14ac:dyDescent="0.25">
      <c r="A168" s="51"/>
      <c r="B168" s="40" t="s">
        <v>87</v>
      </c>
      <c r="C168" s="41">
        <v>0</v>
      </c>
      <c r="D168" s="41">
        <v>0</v>
      </c>
      <c r="E168" s="41">
        <v>0</v>
      </c>
      <c r="F168" s="41">
        <v>0</v>
      </c>
      <c r="G168" s="51"/>
      <c r="H168" s="51"/>
      <c r="I168" s="51"/>
      <c r="J168" s="51"/>
    </row>
    <row r="169" spans="1:10" ht="14.1" customHeight="1" x14ac:dyDescent="0.25">
      <c r="A169" s="51"/>
      <c r="B169" s="40" t="s">
        <v>83</v>
      </c>
      <c r="C169" s="41">
        <v>0</v>
      </c>
      <c r="D169" s="41">
        <v>0</v>
      </c>
      <c r="E169" s="41">
        <v>0</v>
      </c>
      <c r="F169" s="41">
        <v>0</v>
      </c>
      <c r="G169" s="51"/>
      <c r="H169" s="51"/>
      <c r="I169" s="51"/>
      <c r="J169" s="51"/>
    </row>
    <row r="170" spans="1:10" ht="14.1" customHeight="1" x14ac:dyDescent="0.25">
      <c r="A170" s="51"/>
      <c r="B170" s="40" t="s">
        <v>84</v>
      </c>
      <c r="C170" s="41">
        <v>0</v>
      </c>
      <c r="D170" s="41">
        <v>0</v>
      </c>
      <c r="E170" s="41">
        <v>0</v>
      </c>
      <c r="F170" s="41">
        <v>0</v>
      </c>
      <c r="G170" s="51"/>
      <c r="H170" s="51"/>
      <c r="I170" s="51"/>
      <c r="J170" s="51"/>
    </row>
    <row r="171" spans="1:10" ht="14.1" customHeight="1" x14ac:dyDescent="0.25">
      <c r="A171" s="51"/>
      <c r="B171" s="40" t="s">
        <v>88</v>
      </c>
      <c r="C171" s="41">
        <v>0</v>
      </c>
      <c r="D171" s="41">
        <v>0</v>
      </c>
      <c r="E171" s="41">
        <v>0</v>
      </c>
      <c r="F171" s="41">
        <v>0</v>
      </c>
      <c r="G171" s="51"/>
      <c r="H171" s="51"/>
      <c r="I171" s="51"/>
      <c r="J171" s="51"/>
    </row>
    <row r="172" spans="1:10" ht="14.1" customHeight="1" x14ac:dyDescent="0.25">
      <c r="A172" s="51"/>
      <c r="B172" s="40" t="s">
        <v>83</v>
      </c>
      <c r="C172" s="41">
        <v>0</v>
      </c>
      <c r="D172" s="41">
        <v>0</v>
      </c>
      <c r="E172" s="41">
        <v>0</v>
      </c>
      <c r="F172" s="41">
        <v>0</v>
      </c>
      <c r="G172" s="51"/>
      <c r="H172" s="51"/>
      <c r="I172" s="51"/>
      <c r="J172" s="51"/>
    </row>
    <row r="173" spans="1:10" ht="14.1" customHeight="1" x14ac:dyDescent="0.25">
      <c r="A173" s="51"/>
      <c r="B173" s="40" t="s">
        <v>84</v>
      </c>
      <c r="C173" s="41">
        <v>0</v>
      </c>
      <c r="D173" s="41">
        <v>0</v>
      </c>
      <c r="E173" s="41">
        <v>0</v>
      </c>
      <c r="F173" s="41">
        <v>0</v>
      </c>
      <c r="G173" s="51"/>
      <c r="H173" s="51"/>
      <c r="I173" s="51"/>
      <c r="J173" s="51"/>
    </row>
    <row r="174" spans="1:10" ht="14.1" customHeight="1" x14ac:dyDescent="0.25">
      <c r="A174" s="51"/>
      <c r="B174" s="40" t="s">
        <v>89</v>
      </c>
      <c r="C174" s="41">
        <v>0</v>
      </c>
      <c r="D174" s="41">
        <v>0</v>
      </c>
      <c r="E174" s="41">
        <v>0</v>
      </c>
      <c r="F174" s="41">
        <v>0</v>
      </c>
      <c r="G174" s="51"/>
      <c r="H174" s="51"/>
      <c r="I174" s="51"/>
      <c r="J174" s="51"/>
    </row>
    <row r="175" spans="1:10" ht="14.1" customHeight="1" x14ac:dyDescent="0.25">
      <c r="A175" s="51"/>
      <c r="B175" s="40" t="s">
        <v>83</v>
      </c>
      <c r="C175" s="41">
        <v>0</v>
      </c>
      <c r="D175" s="41">
        <v>0</v>
      </c>
      <c r="E175" s="41">
        <v>0</v>
      </c>
      <c r="F175" s="41">
        <v>0</v>
      </c>
      <c r="G175" s="51"/>
      <c r="H175" s="51"/>
      <c r="I175" s="51"/>
      <c r="J175" s="51"/>
    </row>
    <row r="176" spans="1:10" ht="14.1" customHeight="1" x14ac:dyDescent="0.25">
      <c r="A176" s="51"/>
      <c r="B176" s="40" t="s">
        <v>84</v>
      </c>
      <c r="C176" s="41">
        <v>0</v>
      </c>
      <c r="D176" s="41">
        <v>0</v>
      </c>
      <c r="E176" s="41">
        <v>0</v>
      </c>
      <c r="F176" s="41">
        <v>0</v>
      </c>
      <c r="G176" s="51"/>
      <c r="H176" s="51"/>
      <c r="I176" s="51"/>
      <c r="J176" s="51"/>
    </row>
    <row r="177" spans="1:10" ht="14.1" customHeight="1" x14ac:dyDescent="0.25">
      <c r="A177" s="51"/>
      <c r="B177" s="40" t="s">
        <v>90</v>
      </c>
      <c r="C177" s="41">
        <v>0</v>
      </c>
      <c r="D177" s="41">
        <v>0</v>
      </c>
      <c r="E177" s="41">
        <v>0</v>
      </c>
      <c r="F177" s="41">
        <v>0</v>
      </c>
      <c r="G177" s="51"/>
      <c r="H177" s="51"/>
      <c r="I177" s="51"/>
      <c r="J177" s="51"/>
    </row>
    <row r="178" spans="1:10" ht="14.1" customHeight="1" x14ac:dyDescent="0.25">
      <c r="A178" s="51"/>
      <c r="B178" s="40" t="s">
        <v>83</v>
      </c>
      <c r="C178" s="41">
        <v>0</v>
      </c>
      <c r="D178" s="41">
        <v>0</v>
      </c>
      <c r="E178" s="41">
        <v>0</v>
      </c>
      <c r="F178" s="41">
        <v>0</v>
      </c>
      <c r="G178" s="51"/>
      <c r="H178" s="51"/>
      <c r="I178" s="51"/>
      <c r="J178" s="51"/>
    </row>
    <row r="179" spans="1:10" ht="14.1" customHeight="1" x14ac:dyDescent="0.25">
      <c r="A179" s="51"/>
      <c r="B179" s="40" t="s">
        <v>84</v>
      </c>
      <c r="C179" s="41">
        <v>0</v>
      </c>
      <c r="D179" s="41">
        <v>0</v>
      </c>
      <c r="E179" s="41">
        <v>0</v>
      </c>
      <c r="F179" s="41">
        <v>0</v>
      </c>
      <c r="G179" s="51"/>
      <c r="H179" s="51"/>
      <c r="I179" s="51"/>
      <c r="J179" s="51"/>
    </row>
    <row r="180" spans="1:10" ht="14.1" customHeight="1" x14ac:dyDescent="0.25">
      <c r="A180" s="51"/>
      <c r="B180" s="40" t="s">
        <v>91</v>
      </c>
      <c r="C180" s="41">
        <v>0</v>
      </c>
      <c r="D180" s="41">
        <v>0</v>
      </c>
      <c r="E180" s="41">
        <v>0</v>
      </c>
      <c r="F180" s="41">
        <v>0</v>
      </c>
      <c r="G180" s="51"/>
      <c r="H180" s="51"/>
      <c r="I180" s="51"/>
      <c r="J180" s="51"/>
    </row>
    <row r="181" spans="1:10" ht="14.1" customHeight="1" x14ac:dyDescent="0.25">
      <c r="A181" s="51"/>
      <c r="B181" s="40" t="s">
        <v>83</v>
      </c>
      <c r="C181" s="41">
        <v>0</v>
      </c>
      <c r="D181" s="41">
        <v>0</v>
      </c>
      <c r="E181" s="41">
        <v>0</v>
      </c>
      <c r="F181" s="41">
        <v>0</v>
      </c>
      <c r="G181" s="51"/>
      <c r="H181" s="51"/>
      <c r="I181" s="51"/>
      <c r="J181" s="51"/>
    </row>
    <row r="182" spans="1:10" ht="14.1" customHeight="1" x14ac:dyDescent="0.25">
      <c r="A182" s="51"/>
      <c r="B182" s="40" t="s">
        <v>92</v>
      </c>
      <c r="C182" s="41">
        <v>0</v>
      </c>
      <c r="D182" s="41">
        <v>0</v>
      </c>
      <c r="E182" s="41">
        <v>0</v>
      </c>
      <c r="F182" s="41">
        <v>0</v>
      </c>
      <c r="G182" s="51"/>
      <c r="H182" s="51"/>
      <c r="I182" s="51"/>
      <c r="J182" s="51"/>
    </row>
    <row r="183" spans="1:10" ht="14.1" customHeight="1" x14ac:dyDescent="0.25">
      <c r="A183" s="51"/>
      <c r="B183" s="40" t="s">
        <v>93</v>
      </c>
      <c r="C183" s="41">
        <v>0</v>
      </c>
      <c r="D183" s="41">
        <v>0</v>
      </c>
      <c r="E183" s="41">
        <v>0</v>
      </c>
      <c r="F183" s="41">
        <v>0</v>
      </c>
      <c r="G183" s="51"/>
      <c r="H183" s="51"/>
      <c r="I183" s="51"/>
      <c r="J183" s="51"/>
    </row>
    <row r="184" spans="1:10" ht="14.1" customHeight="1" x14ac:dyDescent="0.25">
      <c r="A184" s="51"/>
      <c r="B184" s="40" t="s">
        <v>94</v>
      </c>
      <c r="C184" s="41">
        <v>0</v>
      </c>
      <c r="D184" s="41">
        <v>0</v>
      </c>
      <c r="E184" s="41">
        <v>0</v>
      </c>
      <c r="F184" s="41">
        <v>0</v>
      </c>
      <c r="G184" s="51"/>
      <c r="H184" s="51"/>
      <c r="I184" s="51"/>
      <c r="J184" s="51"/>
    </row>
    <row r="185" spans="1:10" ht="14.1" customHeight="1" x14ac:dyDescent="0.25">
      <c r="A185" s="51"/>
      <c r="B185" s="40" t="s">
        <v>95</v>
      </c>
      <c r="C185" s="41">
        <v>0</v>
      </c>
      <c r="D185" s="41">
        <v>0</v>
      </c>
      <c r="E185" s="41">
        <v>0</v>
      </c>
      <c r="F185" s="41">
        <v>0</v>
      </c>
      <c r="G185" s="51"/>
      <c r="H185" s="51"/>
      <c r="I185" s="51"/>
      <c r="J185" s="51"/>
    </row>
    <row r="186" spans="1:10" ht="14.1" customHeight="1" x14ac:dyDescent="0.25">
      <c r="A186" s="51"/>
      <c r="B186" s="40" t="s">
        <v>96</v>
      </c>
      <c r="C186" s="41">
        <v>0</v>
      </c>
      <c r="D186" s="41">
        <v>0</v>
      </c>
      <c r="E186" s="41">
        <v>0</v>
      </c>
      <c r="F186" s="41">
        <v>0</v>
      </c>
      <c r="G186" s="51"/>
      <c r="H186" s="51"/>
      <c r="I186" s="51"/>
      <c r="J186" s="51"/>
    </row>
    <row r="187" spans="1:10" ht="14.1" customHeight="1" x14ac:dyDescent="0.25">
      <c r="A187" s="51"/>
      <c r="B187" s="40" t="s">
        <v>83</v>
      </c>
      <c r="C187" s="41">
        <v>0</v>
      </c>
      <c r="D187" s="41">
        <v>0</v>
      </c>
      <c r="E187" s="41">
        <v>0</v>
      </c>
      <c r="F187" s="41">
        <v>0</v>
      </c>
      <c r="G187" s="51"/>
      <c r="H187" s="51"/>
      <c r="I187" s="51"/>
      <c r="J187" s="51"/>
    </row>
    <row r="188" spans="1:10" ht="14.1" customHeight="1" x14ac:dyDescent="0.25">
      <c r="A188" s="51"/>
      <c r="B188" s="40" t="s">
        <v>92</v>
      </c>
      <c r="C188" s="41">
        <v>0</v>
      </c>
      <c r="D188" s="41">
        <v>0</v>
      </c>
      <c r="E188" s="41">
        <v>0</v>
      </c>
      <c r="F188" s="41">
        <v>0</v>
      </c>
      <c r="G188" s="51"/>
      <c r="H188" s="51"/>
      <c r="I188" s="51"/>
      <c r="J188" s="51"/>
    </row>
    <row r="189" spans="1:10" ht="14.1" customHeight="1" x14ac:dyDescent="0.25">
      <c r="A189" s="51"/>
      <c r="B189" s="40" t="s">
        <v>93</v>
      </c>
      <c r="C189" s="41">
        <v>0</v>
      </c>
      <c r="D189" s="41">
        <v>0</v>
      </c>
      <c r="E189" s="41">
        <v>0</v>
      </c>
      <c r="F189" s="41">
        <v>0</v>
      </c>
      <c r="G189" s="51"/>
      <c r="H189" s="51"/>
      <c r="I189" s="51"/>
      <c r="J189" s="51"/>
    </row>
    <row r="190" spans="1:10" ht="14.1" customHeight="1" x14ac:dyDescent="0.25">
      <c r="A190" s="51"/>
      <c r="B190" s="40" t="s">
        <v>94</v>
      </c>
      <c r="C190" s="41">
        <v>0</v>
      </c>
      <c r="D190" s="41">
        <v>0</v>
      </c>
      <c r="E190" s="41">
        <v>0</v>
      </c>
      <c r="F190" s="41">
        <v>0</v>
      </c>
      <c r="G190" s="51"/>
      <c r="H190" s="51"/>
      <c r="I190" s="51"/>
      <c r="J190" s="51"/>
    </row>
    <row r="191" spans="1:10" ht="14.1" customHeight="1" x14ac:dyDescent="0.25">
      <c r="A191" s="51"/>
      <c r="B191" s="40" t="s">
        <v>95</v>
      </c>
      <c r="C191" s="41">
        <v>0</v>
      </c>
      <c r="D191" s="41">
        <v>0</v>
      </c>
      <c r="E191" s="41">
        <v>0</v>
      </c>
      <c r="F191" s="41">
        <v>0</v>
      </c>
      <c r="G191" s="51"/>
      <c r="H191" s="51"/>
      <c r="I191" s="51"/>
      <c r="J191" s="51"/>
    </row>
    <row r="192" spans="1:10" ht="14.1" customHeight="1" x14ac:dyDescent="0.25">
      <c r="A192" s="51"/>
      <c r="B192" s="40" t="s">
        <v>97</v>
      </c>
      <c r="C192" s="41">
        <v>0</v>
      </c>
      <c r="D192" s="41">
        <v>0</v>
      </c>
      <c r="E192" s="41">
        <v>0</v>
      </c>
      <c r="F192" s="41">
        <v>0</v>
      </c>
      <c r="G192" s="51"/>
      <c r="H192" s="51"/>
      <c r="I192" s="51"/>
      <c r="J192" s="51"/>
    </row>
    <row r="193" spans="1:10" ht="14.1" customHeight="1" x14ac:dyDescent="0.25">
      <c r="A193" s="51"/>
      <c r="B193" s="40" t="s">
        <v>83</v>
      </c>
      <c r="C193" s="41">
        <v>0</v>
      </c>
      <c r="D193" s="41">
        <v>0</v>
      </c>
      <c r="E193" s="41">
        <v>0</v>
      </c>
      <c r="F193" s="41">
        <v>0</v>
      </c>
      <c r="G193" s="51"/>
      <c r="H193" s="51"/>
      <c r="I193" s="51"/>
      <c r="J193" s="51"/>
    </row>
    <row r="194" spans="1:10" ht="14.1" customHeight="1" x14ac:dyDescent="0.25">
      <c r="A194" s="51"/>
      <c r="B194" s="40" t="s">
        <v>92</v>
      </c>
      <c r="C194" s="41">
        <v>0</v>
      </c>
      <c r="D194" s="41">
        <v>0</v>
      </c>
      <c r="E194" s="41">
        <v>0</v>
      </c>
      <c r="F194" s="41">
        <v>0</v>
      </c>
      <c r="G194" s="51"/>
      <c r="H194" s="51"/>
      <c r="I194" s="51"/>
      <c r="J194" s="51"/>
    </row>
    <row r="195" spans="1:10" ht="14.1" customHeight="1" x14ac:dyDescent="0.25">
      <c r="A195" s="51"/>
      <c r="B195" s="40" t="s">
        <v>93</v>
      </c>
      <c r="C195" s="41">
        <v>0</v>
      </c>
      <c r="D195" s="41">
        <v>0</v>
      </c>
      <c r="E195" s="41">
        <v>0</v>
      </c>
      <c r="F195" s="41">
        <v>0</v>
      </c>
      <c r="G195" s="51"/>
      <c r="H195" s="51"/>
      <c r="I195" s="51"/>
      <c r="J195" s="51"/>
    </row>
    <row r="196" spans="1:10" ht="14.1" customHeight="1" x14ac:dyDescent="0.25">
      <c r="A196" s="51"/>
      <c r="B196" s="40" t="s">
        <v>94</v>
      </c>
      <c r="C196" s="41">
        <v>0</v>
      </c>
      <c r="D196" s="41">
        <v>0</v>
      </c>
      <c r="E196" s="41">
        <v>0</v>
      </c>
      <c r="F196" s="41">
        <v>0</v>
      </c>
      <c r="G196" s="51"/>
      <c r="H196" s="51"/>
      <c r="I196" s="51"/>
      <c r="J196" s="51"/>
    </row>
    <row r="197" spans="1:10" ht="14.1" customHeight="1" x14ac:dyDescent="0.25">
      <c r="A197" s="51"/>
      <c r="B197" s="40" t="s">
        <v>95</v>
      </c>
      <c r="C197" s="41">
        <v>0</v>
      </c>
      <c r="D197" s="41">
        <v>0</v>
      </c>
      <c r="E197" s="41">
        <v>0</v>
      </c>
      <c r="F197" s="41">
        <v>0</v>
      </c>
      <c r="G197" s="51"/>
      <c r="H197" s="51"/>
      <c r="I197" s="51"/>
      <c r="J197" s="51"/>
    </row>
    <row r="198" spans="1:10" ht="14.1" customHeight="1" x14ac:dyDescent="0.25">
      <c r="A198" s="51"/>
      <c r="B198" s="40" t="s">
        <v>98</v>
      </c>
      <c r="C198" s="41">
        <v>0</v>
      </c>
      <c r="D198" s="41">
        <v>0</v>
      </c>
      <c r="E198" s="41">
        <v>0</v>
      </c>
      <c r="F198" s="41">
        <v>0</v>
      </c>
      <c r="G198" s="51"/>
      <c r="H198" s="51"/>
      <c r="I198" s="51"/>
      <c r="J198" s="51"/>
    </row>
    <row r="199" spans="1:10" ht="14.1" customHeight="1" x14ac:dyDescent="0.25">
      <c r="A199" s="51"/>
      <c r="B199" s="40" t="s">
        <v>99</v>
      </c>
      <c r="C199" s="41">
        <v>0</v>
      </c>
      <c r="D199" s="41">
        <v>0</v>
      </c>
      <c r="E199" s="41">
        <v>0</v>
      </c>
      <c r="F199" s="41">
        <v>0</v>
      </c>
      <c r="G199" s="51"/>
      <c r="H199" s="51"/>
      <c r="I199" s="51"/>
      <c r="J199" s="51"/>
    </row>
    <row r="200" spans="1:10" ht="14.1" customHeight="1" x14ac:dyDescent="0.25">
      <c r="A200" s="51"/>
      <c r="B200" s="36" t="s">
        <v>100</v>
      </c>
      <c r="C200" s="41">
        <v>0</v>
      </c>
      <c r="D200" s="41">
        <v>83000000</v>
      </c>
      <c r="E200" s="41">
        <v>83000000</v>
      </c>
      <c r="F200" s="41">
        <v>83000000</v>
      </c>
      <c r="G200" s="51"/>
      <c r="H200" s="51"/>
      <c r="I200" s="51"/>
      <c r="J200" s="51"/>
    </row>
    <row r="201" spans="1:10" ht="18" customHeight="1" x14ac:dyDescent="0.25">
      <c r="A201" s="51"/>
      <c r="B201" s="30" t="s">
        <v>50</v>
      </c>
      <c r="C201" s="1575" t="s">
        <v>2437</v>
      </c>
      <c r="D201" s="1576"/>
      <c r="E201" s="1576"/>
      <c r="F201" s="1576"/>
      <c r="G201" s="51"/>
      <c r="H201" s="51"/>
      <c r="I201" s="51"/>
      <c r="J201" s="51"/>
    </row>
    <row r="202" spans="1:10" ht="18" customHeight="1" x14ac:dyDescent="0.25">
      <c r="A202" s="51"/>
      <c r="B202" s="31" t="s">
        <v>52</v>
      </c>
      <c r="C202" s="1587" t="s">
        <v>2438</v>
      </c>
      <c r="D202" s="1588"/>
      <c r="E202" s="1588"/>
      <c r="F202" s="1588"/>
      <c r="G202" s="51"/>
      <c r="H202" s="51"/>
      <c r="I202" s="51"/>
      <c r="J202" s="51"/>
    </row>
    <row r="203" spans="1:10" ht="18" customHeight="1" x14ac:dyDescent="0.25">
      <c r="A203" s="51"/>
      <c r="B203" s="31" t="s">
        <v>54</v>
      </c>
      <c r="C203" s="1587" t="s">
        <v>2439</v>
      </c>
      <c r="D203" s="1588"/>
      <c r="E203" s="1588"/>
      <c r="F203" s="1588"/>
      <c r="G203" s="51"/>
      <c r="H203" s="51"/>
      <c r="I203" s="51"/>
      <c r="J203" s="51"/>
    </row>
    <row r="204" spans="1:10" ht="15" customHeight="1" x14ac:dyDescent="0.25">
      <c r="A204" s="51"/>
      <c r="B204" s="52"/>
      <c r="C204" s="33">
        <v>2023</v>
      </c>
      <c r="D204" s="33">
        <v>2024</v>
      </c>
      <c r="E204" s="33">
        <v>2025</v>
      </c>
      <c r="F204" s="33">
        <v>2026</v>
      </c>
      <c r="G204" s="51"/>
      <c r="H204" s="51"/>
      <c r="I204" s="51"/>
      <c r="J204" s="51"/>
    </row>
    <row r="205" spans="1:10" ht="15" customHeight="1" x14ac:dyDescent="0.25">
      <c r="A205" s="51"/>
      <c r="B205" s="53"/>
      <c r="C205" s="35" t="s">
        <v>17</v>
      </c>
      <c r="D205" s="35" t="s">
        <v>18</v>
      </c>
      <c r="E205" s="35" t="s">
        <v>18</v>
      </c>
      <c r="F205" s="35" t="s">
        <v>18</v>
      </c>
      <c r="G205" s="51"/>
      <c r="H205" s="51"/>
      <c r="I205" s="51"/>
      <c r="J205" s="51"/>
    </row>
    <row r="206" spans="1:10" ht="14.1" customHeight="1" x14ac:dyDescent="0.25">
      <c r="A206" s="51"/>
      <c r="B206" s="38" t="s">
        <v>56</v>
      </c>
      <c r="C206" s="39" t="s">
        <v>2431</v>
      </c>
      <c r="D206" s="39" t="s">
        <v>2431</v>
      </c>
      <c r="E206" s="39" t="s">
        <v>2431</v>
      </c>
      <c r="F206" s="39" t="s">
        <v>2431</v>
      </c>
      <c r="G206" s="51"/>
      <c r="H206" s="51"/>
      <c r="I206" s="51"/>
      <c r="J206" s="51"/>
    </row>
    <row r="207" spans="1:10" ht="14.1" customHeight="1" x14ac:dyDescent="0.25">
      <c r="A207" s="51"/>
      <c r="B207" s="38" t="s">
        <v>59</v>
      </c>
      <c r="C207" s="39" t="s">
        <v>891</v>
      </c>
      <c r="D207" s="39" t="s">
        <v>891</v>
      </c>
      <c r="E207" s="39" t="s">
        <v>891</v>
      </c>
      <c r="F207" s="39" t="s">
        <v>891</v>
      </c>
      <c r="G207" s="51"/>
      <c r="H207" s="51"/>
      <c r="I207" s="51"/>
      <c r="J207" s="51"/>
    </row>
    <row r="208" spans="1:10" ht="14.1" customHeight="1" x14ac:dyDescent="0.25">
      <c r="A208" s="51"/>
      <c r="B208" s="38" t="s">
        <v>63</v>
      </c>
      <c r="C208" s="39" t="s">
        <v>2440</v>
      </c>
      <c r="D208" s="39" t="s">
        <v>2440</v>
      </c>
      <c r="E208" s="39" t="s">
        <v>2440</v>
      </c>
      <c r="F208" s="39" t="s">
        <v>2440</v>
      </c>
      <c r="G208" s="51"/>
      <c r="H208" s="51"/>
      <c r="I208" s="51"/>
      <c r="J208" s="51"/>
    </row>
    <row r="209" spans="1:10" ht="14.1" customHeight="1" x14ac:dyDescent="0.25">
      <c r="A209" s="51"/>
      <c r="B209" s="38" t="s">
        <v>68</v>
      </c>
      <c r="C209" s="39" t="s">
        <v>69</v>
      </c>
      <c r="D209" s="39" t="s">
        <v>75</v>
      </c>
      <c r="E209" s="39" t="s">
        <v>75</v>
      </c>
      <c r="F209" s="39" t="s">
        <v>75</v>
      </c>
      <c r="G209" s="51"/>
      <c r="H209" s="51"/>
      <c r="I209" s="51"/>
      <c r="J209" s="51"/>
    </row>
    <row r="210" spans="1:10" ht="14.1" customHeight="1" x14ac:dyDescent="0.25">
      <c r="A210" s="51"/>
      <c r="B210" s="38" t="s">
        <v>73</v>
      </c>
      <c r="C210" s="39" t="s">
        <v>69</v>
      </c>
      <c r="D210" s="39" t="s">
        <v>75</v>
      </c>
      <c r="E210" s="39" t="s">
        <v>75</v>
      </c>
      <c r="F210" s="39" t="s">
        <v>75</v>
      </c>
      <c r="G210" s="51"/>
      <c r="H210" s="51"/>
      <c r="I210" s="51"/>
      <c r="J210" s="51"/>
    </row>
    <row r="211" spans="1:10" ht="14.1" customHeight="1" x14ac:dyDescent="0.25">
      <c r="A211" s="51"/>
      <c r="B211" s="38" t="s">
        <v>77</v>
      </c>
      <c r="C211" s="39" t="s">
        <v>69</v>
      </c>
      <c r="D211" s="39" t="s">
        <v>75</v>
      </c>
      <c r="E211" s="39" t="s">
        <v>75</v>
      </c>
      <c r="F211" s="39" t="s">
        <v>75</v>
      </c>
      <c r="G211" s="51"/>
      <c r="H211" s="51"/>
      <c r="I211" s="51"/>
      <c r="J211" s="51"/>
    </row>
    <row r="212" spans="1:10" ht="14.1" customHeight="1" x14ac:dyDescent="0.25">
      <c r="A212" s="51"/>
      <c r="B212" s="1589" t="s">
        <v>81</v>
      </c>
      <c r="C212" s="1590"/>
      <c r="D212" s="1590"/>
      <c r="E212" s="1590"/>
      <c r="F212" s="1590"/>
      <c r="G212" s="51"/>
      <c r="H212" s="51"/>
      <c r="I212" s="51"/>
      <c r="J212" s="51"/>
    </row>
    <row r="213" spans="1:10" ht="14.1" customHeight="1" x14ac:dyDescent="0.25">
      <c r="A213" s="51"/>
      <c r="B213" s="52"/>
      <c r="C213" s="33">
        <v>2023</v>
      </c>
      <c r="D213" s="33">
        <v>2024</v>
      </c>
      <c r="E213" s="33">
        <v>2025</v>
      </c>
      <c r="F213" s="33">
        <v>2026</v>
      </c>
      <c r="G213" s="51"/>
      <c r="H213" s="51"/>
      <c r="I213" s="51"/>
      <c r="J213" s="51"/>
    </row>
    <row r="214" spans="1:10" ht="14.1" customHeight="1" x14ac:dyDescent="0.25">
      <c r="A214" s="51"/>
      <c r="B214" s="53"/>
      <c r="C214" s="35" t="s">
        <v>17</v>
      </c>
      <c r="D214" s="35" t="s">
        <v>18</v>
      </c>
      <c r="E214" s="35" t="s">
        <v>18</v>
      </c>
      <c r="F214" s="35" t="s">
        <v>18</v>
      </c>
      <c r="G214" s="51"/>
      <c r="H214" s="51"/>
      <c r="I214" s="51"/>
      <c r="J214" s="51"/>
    </row>
    <row r="215" spans="1:10" ht="14.1" customHeight="1" x14ac:dyDescent="0.25">
      <c r="A215" s="51"/>
      <c r="B215" s="40" t="s">
        <v>82</v>
      </c>
      <c r="C215" s="41">
        <v>0</v>
      </c>
      <c r="D215" s="41">
        <v>0</v>
      </c>
      <c r="E215" s="41">
        <v>0</v>
      </c>
      <c r="F215" s="41">
        <v>0</v>
      </c>
      <c r="G215" s="51"/>
      <c r="H215" s="51"/>
      <c r="I215" s="51"/>
      <c r="J215" s="51"/>
    </row>
    <row r="216" spans="1:10" ht="14.1" customHeight="1" x14ac:dyDescent="0.25">
      <c r="A216" s="51"/>
      <c r="B216" s="40" t="s">
        <v>83</v>
      </c>
      <c r="C216" s="41">
        <v>0</v>
      </c>
      <c r="D216" s="41">
        <v>0</v>
      </c>
      <c r="E216" s="41">
        <v>0</v>
      </c>
      <c r="F216" s="41">
        <v>0</v>
      </c>
      <c r="G216" s="51"/>
      <c r="H216" s="51"/>
      <c r="I216" s="51"/>
      <c r="J216" s="51"/>
    </row>
    <row r="217" spans="1:10" ht="14.1" customHeight="1" x14ac:dyDescent="0.25">
      <c r="A217" s="51"/>
      <c r="B217" s="40" t="s">
        <v>84</v>
      </c>
      <c r="C217" s="41">
        <v>0</v>
      </c>
      <c r="D217" s="41">
        <v>0</v>
      </c>
      <c r="E217" s="41">
        <v>0</v>
      </c>
      <c r="F217" s="41">
        <v>0</v>
      </c>
      <c r="G217" s="51"/>
      <c r="H217" s="51"/>
      <c r="I217" s="51"/>
      <c r="J217" s="51"/>
    </row>
    <row r="218" spans="1:10" ht="14.1" customHeight="1" x14ac:dyDescent="0.25">
      <c r="A218" s="51"/>
      <c r="B218" s="40" t="s">
        <v>85</v>
      </c>
      <c r="C218" s="41">
        <v>0</v>
      </c>
      <c r="D218" s="41">
        <v>0</v>
      </c>
      <c r="E218" s="41">
        <v>0</v>
      </c>
      <c r="F218" s="41">
        <v>0</v>
      </c>
      <c r="G218" s="51"/>
      <c r="H218" s="51"/>
      <c r="I218" s="51"/>
      <c r="J218" s="51"/>
    </row>
    <row r="219" spans="1:10" ht="14.1" customHeight="1" x14ac:dyDescent="0.25">
      <c r="A219" s="51"/>
      <c r="B219" s="40" t="s">
        <v>83</v>
      </c>
      <c r="C219" s="41">
        <v>0</v>
      </c>
      <c r="D219" s="41">
        <v>0</v>
      </c>
      <c r="E219" s="41">
        <v>0</v>
      </c>
      <c r="F219" s="41">
        <v>0</v>
      </c>
      <c r="G219" s="51"/>
      <c r="H219" s="51"/>
      <c r="I219" s="51"/>
      <c r="J219" s="51"/>
    </row>
    <row r="220" spans="1:10" ht="14.1" customHeight="1" x14ac:dyDescent="0.25">
      <c r="A220" s="51"/>
      <c r="B220" s="40" t="s">
        <v>84</v>
      </c>
      <c r="C220" s="41">
        <v>0</v>
      </c>
      <c r="D220" s="41">
        <v>0</v>
      </c>
      <c r="E220" s="41">
        <v>0</v>
      </c>
      <c r="F220" s="41">
        <v>0</v>
      </c>
      <c r="G220" s="51"/>
      <c r="H220" s="51"/>
      <c r="I220" s="51"/>
      <c r="J220" s="51"/>
    </row>
    <row r="221" spans="1:10" ht="14.1" customHeight="1" x14ac:dyDescent="0.25">
      <c r="A221" s="51"/>
      <c r="B221" s="40" t="s">
        <v>86</v>
      </c>
      <c r="C221" s="41">
        <v>0</v>
      </c>
      <c r="D221" s="41">
        <v>0</v>
      </c>
      <c r="E221" s="41">
        <v>0</v>
      </c>
      <c r="F221" s="41">
        <v>0</v>
      </c>
      <c r="G221" s="51"/>
      <c r="H221" s="51"/>
      <c r="I221" s="51"/>
      <c r="J221" s="51"/>
    </row>
    <row r="222" spans="1:10" ht="14.1" customHeight="1" x14ac:dyDescent="0.25">
      <c r="A222" s="51"/>
      <c r="B222" s="40" t="s">
        <v>83</v>
      </c>
      <c r="C222" s="41">
        <v>0</v>
      </c>
      <c r="D222" s="41">
        <v>0</v>
      </c>
      <c r="E222" s="41">
        <v>0</v>
      </c>
      <c r="F222" s="41">
        <v>0</v>
      </c>
      <c r="G222" s="51"/>
      <c r="H222" s="51"/>
      <c r="I222" s="51"/>
      <c r="J222" s="51"/>
    </row>
    <row r="223" spans="1:10" ht="14.1" customHeight="1" x14ac:dyDescent="0.25">
      <c r="A223" s="51"/>
      <c r="B223" s="40" t="s">
        <v>84</v>
      </c>
      <c r="C223" s="41">
        <v>0</v>
      </c>
      <c r="D223" s="41">
        <v>0</v>
      </c>
      <c r="E223" s="41">
        <v>0</v>
      </c>
      <c r="F223" s="41">
        <v>0</v>
      </c>
      <c r="G223" s="51"/>
      <c r="H223" s="51"/>
      <c r="I223" s="51"/>
      <c r="J223" s="51"/>
    </row>
    <row r="224" spans="1:10" ht="14.1" customHeight="1" x14ac:dyDescent="0.25">
      <c r="A224" s="51"/>
      <c r="B224" s="40" t="s">
        <v>87</v>
      </c>
      <c r="C224" s="41">
        <v>0</v>
      </c>
      <c r="D224" s="41">
        <v>0</v>
      </c>
      <c r="E224" s="41">
        <v>0</v>
      </c>
      <c r="F224" s="41">
        <v>0</v>
      </c>
      <c r="G224" s="51"/>
      <c r="H224" s="51"/>
      <c r="I224" s="51"/>
      <c r="J224" s="51"/>
    </row>
    <row r="225" spans="1:10" ht="14.1" customHeight="1" x14ac:dyDescent="0.25">
      <c r="A225" s="51"/>
      <c r="B225" s="40" t="s">
        <v>83</v>
      </c>
      <c r="C225" s="41">
        <v>0</v>
      </c>
      <c r="D225" s="41">
        <v>0</v>
      </c>
      <c r="E225" s="41">
        <v>0</v>
      </c>
      <c r="F225" s="41">
        <v>0</v>
      </c>
      <c r="G225" s="51"/>
      <c r="H225" s="51"/>
      <c r="I225" s="51"/>
      <c r="J225" s="51"/>
    </row>
    <row r="226" spans="1:10" ht="14.1" customHeight="1" x14ac:dyDescent="0.25">
      <c r="A226" s="51"/>
      <c r="B226" s="40" t="s">
        <v>84</v>
      </c>
      <c r="C226" s="41">
        <v>0</v>
      </c>
      <c r="D226" s="41">
        <v>0</v>
      </c>
      <c r="E226" s="41">
        <v>0</v>
      </c>
      <c r="F226" s="41">
        <v>0</v>
      </c>
      <c r="G226" s="51"/>
      <c r="H226" s="51"/>
      <c r="I226" s="51"/>
      <c r="J226" s="51"/>
    </row>
    <row r="227" spans="1:10" ht="14.1" customHeight="1" x14ac:dyDescent="0.25">
      <c r="A227" s="51"/>
      <c r="B227" s="40" t="s">
        <v>88</v>
      </c>
      <c r="C227" s="41">
        <v>0</v>
      </c>
      <c r="D227" s="41">
        <v>0</v>
      </c>
      <c r="E227" s="41">
        <v>0</v>
      </c>
      <c r="F227" s="41">
        <v>0</v>
      </c>
      <c r="G227" s="51"/>
      <c r="H227" s="51"/>
      <c r="I227" s="51"/>
      <c r="J227" s="51"/>
    </row>
    <row r="228" spans="1:10" ht="14.1" customHeight="1" x14ac:dyDescent="0.25">
      <c r="A228" s="51"/>
      <c r="B228" s="40" t="s">
        <v>83</v>
      </c>
      <c r="C228" s="41">
        <v>0</v>
      </c>
      <c r="D228" s="41">
        <v>0</v>
      </c>
      <c r="E228" s="41">
        <v>0</v>
      </c>
      <c r="F228" s="41">
        <v>0</v>
      </c>
      <c r="G228" s="51"/>
      <c r="H228" s="51"/>
      <c r="I228" s="51"/>
      <c r="J228" s="51"/>
    </row>
    <row r="229" spans="1:10" ht="14.1" customHeight="1" x14ac:dyDescent="0.25">
      <c r="A229" s="51"/>
      <c r="B229" s="40" t="s">
        <v>84</v>
      </c>
      <c r="C229" s="41">
        <v>0</v>
      </c>
      <c r="D229" s="41">
        <v>0</v>
      </c>
      <c r="E229" s="41">
        <v>0</v>
      </c>
      <c r="F229" s="41">
        <v>0</v>
      </c>
      <c r="G229" s="51"/>
      <c r="H229" s="51"/>
      <c r="I229" s="51"/>
      <c r="J229" s="51"/>
    </row>
    <row r="230" spans="1:10" ht="14.1" customHeight="1" x14ac:dyDescent="0.25">
      <c r="A230" s="51"/>
      <c r="B230" s="40" t="s">
        <v>89</v>
      </c>
      <c r="C230" s="41">
        <v>0</v>
      </c>
      <c r="D230" s="41">
        <v>15000000</v>
      </c>
      <c r="E230" s="41">
        <v>15000000</v>
      </c>
      <c r="F230" s="41">
        <v>15000000</v>
      </c>
      <c r="G230" s="51"/>
      <c r="H230" s="51"/>
      <c r="I230" s="51"/>
      <c r="J230" s="51"/>
    </row>
    <row r="231" spans="1:10" ht="14.1" customHeight="1" x14ac:dyDescent="0.25">
      <c r="A231" s="51"/>
      <c r="B231" s="40" t="s">
        <v>83</v>
      </c>
      <c r="C231" s="41">
        <v>0</v>
      </c>
      <c r="D231" s="41">
        <v>15000000</v>
      </c>
      <c r="E231" s="41">
        <v>15000000</v>
      </c>
      <c r="F231" s="41">
        <v>15000000</v>
      </c>
      <c r="G231" s="51"/>
      <c r="H231" s="51"/>
      <c r="I231" s="51"/>
      <c r="J231" s="51"/>
    </row>
    <row r="232" spans="1:10" ht="14.1" customHeight="1" x14ac:dyDescent="0.25">
      <c r="A232" s="51"/>
      <c r="B232" s="40" t="s">
        <v>84</v>
      </c>
      <c r="C232" s="41">
        <v>0</v>
      </c>
      <c r="D232" s="41">
        <v>0</v>
      </c>
      <c r="E232" s="41">
        <v>0</v>
      </c>
      <c r="F232" s="41">
        <v>0</v>
      </c>
      <c r="G232" s="51"/>
      <c r="H232" s="51"/>
      <c r="I232" s="51"/>
      <c r="J232" s="51"/>
    </row>
    <row r="233" spans="1:10" ht="14.1" customHeight="1" x14ac:dyDescent="0.25">
      <c r="A233" s="51"/>
      <c r="B233" s="40" t="s">
        <v>90</v>
      </c>
      <c r="C233" s="41">
        <v>0</v>
      </c>
      <c r="D233" s="41">
        <v>0</v>
      </c>
      <c r="E233" s="41">
        <v>0</v>
      </c>
      <c r="F233" s="41">
        <v>0</v>
      </c>
      <c r="G233" s="51"/>
      <c r="H233" s="51"/>
      <c r="I233" s="51"/>
      <c r="J233" s="51"/>
    </row>
    <row r="234" spans="1:10" ht="14.1" customHeight="1" x14ac:dyDescent="0.25">
      <c r="A234" s="51"/>
      <c r="B234" s="40" t="s">
        <v>83</v>
      </c>
      <c r="C234" s="41">
        <v>0</v>
      </c>
      <c r="D234" s="41">
        <v>0</v>
      </c>
      <c r="E234" s="41">
        <v>0</v>
      </c>
      <c r="F234" s="41">
        <v>0</v>
      </c>
      <c r="G234" s="51"/>
      <c r="H234" s="51"/>
      <c r="I234" s="51"/>
      <c r="J234" s="51"/>
    </row>
    <row r="235" spans="1:10" ht="14.1" customHeight="1" x14ac:dyDescent="0.25">
      <c r="A235" s="51"/>
      <c r="B235" s="40" t="s">
        <v>84</v>
      </c>
      <c r="C235" s="41">
        <v>0</v>
      </c>
      <c r="D235" s="41">
        <v>0</v>
      </c>
      <c r="E235" s="41">
        <v>0</v>
      </c>
      <c r="F235" s="41">
        <v>0</v>
      </c>
      <c r="G235" s="51"/>
      <c r="H235" s="51"/>
      <c r="I235" s="51"/>
      <c r="J235" s="51"/>
    </row>
    <row r="236" spans="1:10" ht="14.1" customHeight="1" x14ac:dyDescent="0.25">
      <c r="A236" s="51"/>
      <c r="B236" s="40" t="s">
        <v>91</v>
      </c>
      <c r="C236" s="41">
        <v>0</v>
      </c>
      <c r="D236" s="41">
        <v>0</v>
      </c>
      <c r="E236" s="41">
        <v>0</v>
      </c>
      <c r="F236" s="41">
        <v>0</v>
      </c>
      <c r="G236" s="51"/>
      <c r="H236" s="51"/>
      <c r="I236" s="51"/>
      <c r="J236" s="51"/>
    </row>
    <row r="237" spans="1:10" ht="14.1" customHeight="1" x14ac:dyDescent="0.25">
      <c r="A237" s="51"/>
      <c r="B237" s="40" t="s">
        <v>83</v>
      </c>
      <c r="C237" s="41">
        <v>0</v>
      </c>
      <c r="D237" s="41">
        <v>0</v>
      </c>
      <c r="E237" s="41">
        <v>0</v>
      </c>
      <c r="F237" s="41">
        <v>0</v>
      </c>
      <c r="G237" s="51"/>
      <c r="H237" s="51"/>
      <c r="I237" s="51"/>
      <c r="J237" s="51"/>
    </row>
    <row r="238" spans="1:10" ht="14.1" customHeight="1" x14ac:dyDescent="0.25">
      <c r="A238" s="51"/>
      <c r="B238" s="40" t="s">
        <v>92</v>
      </c>
      <c r="C238" s="41">
        <v>0</v>
      </c>
      <c r="D238" s="41">
        <v>0</v>
      </c>
      <c r="E238" s="41">
        <v>0</v>
      </c>
      <c r="F238" s="41">
        <v>0</v>
      </c>
      <c r="G238" s="51"/>
      <c r="H238" s="51"/>
      <c r="I238" s="51"/>
      <c r="J238" s="51"/>
    </row>
    <row r="239" spans="1:10" ht="14.1" customHeight="1" x14ac:dyDescent="0.25">
      <c r="A239" s="51"/>
      <c r="B239" s="40" t="s">
        <v>93</v>
      </c>
      <c r="C239" s="41">
        <v>0</v>
      </c>
      <c r="D239" s="41">
        <v>0</v>
      </c>
      <c r="E239" s="41">
        <v>0</v>
      </c>
      <c r="F239" s="41">
        <v>0</v>
      </c>
      <c r="G239" s="51"/>
      <c r="H239" s="51"/>
      <c r="I239" s="51"/>
      <c r="J239" s="51"/>
    </row>
    <row r="240" spans="1:10" ht="14.1" customHeight="1" x14ac:dyDescent="0.25">
      <c r="A240" s="51"/>
      <c r="B240" s="40" t="s">
        <v>94</v>
      </c>
      <c r="C240" s="41">
        <v>0</v>
      </c>
      <c r="D240" s="41">
        <v>0</v>
      </c>
      <c r="E240" s="41">
        <v>0</v>
      </c>
      <c r="F240" s="41">
        <v>0</v>
      </c>
      <c r="G240" s="51"/>
      <c r="H240" s="51"/>
      <c r="I240" s="51"/>
      <c r="J240" s="51"/>
    </row>
    <row r="241" spans="1:10" ht="14.1" customHeight="1" x14ac:dyDescent="0.25">
      <c r="A241" s="51"/>
      <c r="B241" s="40" t="s">
        <v>95</v>
      </c>
      <c r="C241" s="41">
        <v>0</v>
      </c>
      <c r="D241" s="41">
        <v>0</v>
      </c>
      <c r="E241" s="41">
        <v>0</v>
      </c>
      <c r="F241" s="41">
        <v>0</v>
      </c>
      <c r="G241" s="51"/>
      <c r="H241" s="51"/>
      <c r="I241" s="51"/>
      <c r="J241" s="51"/>
    </row>
    <row r="242" spans="1:10" ht="14.1" customHeight="1" x14ac:dyDescent="0.25">
      <c r="A242" s="51"/>
      <c r="B242" s="40" t="s">
        <v>96</v>
      </c>
      <c r="C242" s="41">
        <v>0</v>
      </c>
      <c r="D242" s="41">
        <v>0</v>
      </c>
      <c r="E242" s="41">
        <v>0</v>
      </c>
      <c r="F242" s="41">
        <v>0</v>
      </c>
      <c r="G242" s="51"/>
      <c r="H242" s="51"/>
      <c r="I242" s="51"/>
      <c r="J242" s="51"/>
    </row>
    <row r="243" spans="1:10" ht="14.1" customHeight="1" x14ac:dyDescent="0.25">
      <c r="A243" s="51"/>
      <c r="B243" s="40" t="s">
        <v>83</v>
      </c>
      <c r="C243" s="41">
        <v>0</v>
      </c>
      <c r="D243" s="41">
        <v>0</v>
      </c>
      <c r="E243" s="41">
        <v>0</v>
      </c>
      <c r="F243" s="41">
        <v>0</v>
      </c>
      <c r="G243" s="51"/>
      <c r="H243" s="51"/>
      <c r="I243" s="51"/>
      <c r="J243" s="51"/>
    </row>
    <row r="244" spans="1:10" ht="14.1" customHeight="1" x14ac:dyDescent="0.25">
      <c r="A244" s="51"/>
      <c r="B244" s="40" t="s">
        <v>92</v>
      </c>
      <c r="C244" s="41">
        <v>0</v>
      </c>
      <c r="D244" s="41">
        <v>0</v>
      </c>
      <c r="E244" s="41">
        <v>0</v>
      </c>
      <c r="F244" s="41">
        <v>0</v>
      </c>
      <c r="G244" s="51"/>
      <c r="H244" s="51"/>
      <c r="I244" s="51"/>
      <c r="J244" s="51"/>
    </row>
    <row r="245" spans="1:10" ht="14.1" customHeight="1" x14ac:dyDescent="0.25">
      <c r="A245" s="51"/>
      <c r="B245" s="40" t="s">
        <v>93</v>
      </c>
      <c r="C245" s="41">
        <v>0</v>
      </c>
      <c r="D245" s="41">
        <v>0</v>
      </c>
      <c r="E245" s="41">
        <v>0</v>
      </c>
      <c r="F245" s="41">
        <v>0</v>
      </c>
      <c r="G245" s="51"/>
      <c r="H245" s="51"/>
      <c r="I245" s="51"/>
      <c r="J245" s="51"/>
    </row>
    <row r="246" spans="1:10" ht="14.1" customHeight="1" x14ac:dyDescent="0.25">
      <c r="A246" s="51"/>
      <c r="B246" s="40" t="s">
        <v>94</v>
      </c>
      <c r="C246" s="41">
        <v>0</v>
      </c>
      <c r="D246" s="41">
        <v>0</v>
      </c>
      <c r="E246" s="41">
        <v>0</v>
      </c>
      <c r="F246" s="41">
        <v>0</v>
      </c>
      <c r="G246" s="51"/>
      <c r="H246" s="51"/>
      <c r="I246" s="51"/>
      <c r="J246" s="51"/>
    </row>
    <row r="247" spans="1:10" ht="14.1" customHeight="1" x14ac:dyDescent="0.25">
      <c r="A247" s="51"/>
      <c r="B247" s="40" t="s">
        <v>95</v>
      </c>
      <c r="C247" s="41">
        <v>0</v>
      </c>
      <c r="D247" s="41">
        <v>0</v>
      </c>
      <c r="E247" s="41">
        <v>0</v>
      </c>
      <c r="F247" s="41">
        <v>0</v>
      </c>
      <c r="G247" s="51"/>
      <c r="H247" s="51"/>
      <c r="I247" s="51"/>
      <c r="J247" s="51"/>
    </row>
    <row r="248" spans="1:10" ht="14.1" customHeight="1" x14ac:dyDescent="0.25">
      <c r="A248" s="51"/>
      <c r="B248" s="40" t="s">
        <v>97</v>
      </c>
      <c r="C248" s="41">
        <v>0</v>
      </c>
      <c r="D248" s="41">
        <v>0</v>
      </c>
      <c r="E248" s="41">
        <v>0</v>
      </c>
      <c r="F248" s="41">
        <v>0</v>
      </c>
      <c r="G248" s="51"/>
      <c r="H248" s="51"/>
      <c r="I248" s="51"/>
      <c r="J248" s="51"/>
    </row>
    <row r="249" spans="1:10" ht="14.1" customHeight="1" x14ac:dyDescent="0.25">
      <c r="A249" s="51"/>
      <c r="B249" s="40" t="s">
        <v>83</v>
      </c>
      <c r="C249" s="41">
        <v>0</v>
      </c>
      <c r="D249" s="41">
        <v>0</v>
      </c>
      <c r="E249" s="41">
        <v>0</v>
      </c>
      <c r="F249" s="41">
        <v>0</v>
      </c>
      <c r="G249" s="51"/>
      <c r="H249" s="51"/>
      <c r="I249" s="51"/>
      <c r="J249" s="51"/>
    </row>
    <row r="250" spans="1:10" ht="14.1" customHeight="1" x14ac:dyDescent="0.25">
      <c r="A250" s="51"/>
      <c r="B250" s="40" t="s">
        <v>92</v>
      </c>
      <c r="C250" s="41">
        <v>0</v>
      </c>
      <c r="D250" s="41">
        <v>0</v>
      </c>
      <c r="E250" s="41">
        <v>0</v>
      </c>
      <c r="F250" s="41">
        <v>0</v>
      </c>
      <c r="G250" s="51"/>
      <c r="H250" s="51"/>
      <c r="I250" s="51"/>
      <c r="J250" s="51"/>
    </row>
    <row r="251" spans="1:10" ht="14.1" customHeight="1" x14ac:dyDescent="0.25">
      <c r="A251" s="51"/>
      <c r="B251" s="40" t="s">
        <v>93</v>
      </c>
      <c r="C251" s="41">
        <v>0</v>
      </c>
      <c r="D251" s="41">
        <v>0</v>
      </c>
      <c r="E251" s="41">
        <v>0</v>
      </c>
      <c r="F251" s="41">
        <v>0</v>
      </c>
      <c r="G251" s="51"/>
      <c r="H251" s="51"/>
      <c r="I251" s="51"/>
      <c r="J251" s="51"/>
    </row>
    <row r="252" spans="1:10" ht="14.1" customHeight="1" x14ac:dyDescent="0.25">
      <c r="A252" s="51"/>
      <c r="B252" s="40" t="s">
        <v>94</v>
      </c>
      <c r="C252" s="41">
        <v>0</v>
      </c>
      <c r="D252" s="41">
        <v>0</v>
      </c>
      <c r="E252" s="41">
        <v>0</v>
      </c>
      <c r="F252" s="41">
        <v>0</v>
      </c>
      <c r="G252" s="51"/>
      <c r="H252" s="51"/>
      <c r="I252" s="51"/>
      <c r="J252" s="51"/>
    </row>
    <row r="253" spans="1:10" ht="14.1" customHeight="1" x14ac:dyDescent="0.25">
      <c r="A253" s="51"/>
      <c r="B253" s="40" t="s">
        <v>95</v>
      </c>
      <c r="C253" s="41">
        <v>0</v>
      </c>
      <c r="D253" s="41">
        <v>0</v>
      </c>
      <c r="E253" s="41">
        <v>0</v>
      </c>
      <c r="F253" s="41">
        <v>0</v>
      </c>
      <c r="G253" s="51"/>
      <c r="H253" s="51"/>
      <c r="I253" s="51"/>
      <c r="J253" s="51"/>
    </row>
    <row r="254" spans="1:10" ht="14.1" customHeight="1" x14ac:dyDescent="0.25">
      <c r="A254" s="51"/>
      <c r="B254" s="40" t="s">
        <v>98</v>
      </c>
      <c r="C254" s="41">
        <v>0</v>
      </c>
      <c r="D254" s="41">
        <v>0</v>
      </c>
      <c r="E254" s="41">
        <v>0</v>
      </c>
      <c r="F254" s="41">
        <v>0</v>
      </c>
      <c r="G254" s="51"/>
      <c r="H254" s="51"/>
      <c r="I254" s="51"/>
      <c r="J254" s="51"/>
    </row>
    <row r="255" spans="1:10" ht="14.1" customHeight="1" x14ac:dyDescent="0.25">
      <c r="A255" s="51"/>
      <c r="B255" s="40" t="s">
        <v>99</v>
      </c>
      <c r="C255" s="41">
        <v>0</v>
      </c>
      <c r="D255" s="41">
        <v>0</v>
      </c>
      <c r="E255" s="41">
        <v>0</v>
      </c>
      <c r="F255" s="41">
        <v>0</v>
      </c>
      <c r="G255" s="51"/>
      <c r="H255" s="51"/>
      <c r="I255" s="51"/>
      <c r="J255" s="51"/>
    </row>
    <row r="256" spans="1:10" ht="14.1" customHeight="1" x14ac:dyDescent="0.25">
      <c r="A256" s="51"/>
      <c r="B256" s="36" t="s">
        <v>100</v>
      </c>
      <c r="C256" s="41">
        <v>0</v>
      </c>
      <c r="D256" s="41">
        <v>15000000</v>
      </c>
      <c r="E256" s="41">
        <v>15000000</v>
      </c>
      <c r="F256" s="41">
        <v>15000000</v>
      </c>
      <c r="G256" s="51"/>
      <c r="H256" s="51"/>
      <c r="I256" s="51"/>
      <c r="J256" s="51"/>
    </row>
    <row r="257" spans="1:10" ht="15" customHeight="1" x14ac:dyDescent="0.25">
      <c r="A257" s="51"/>
      <c r="B257" s="42" t="s">
        <v>69</v>
      </c>
      <c r="C257" s="43" t="s">
        <v>69</v>
      </c>
      <c r="D257" s="43" t="s">
        <v>69</v>
      </c>
      <c r="E257" s="43" t="s">
        <v>69</v>
      </c>
      <c r="F257" s="43" t="s">
        <v>69</v>
      </c>
      <c r="G257" s="51"/>
      <c r="H257" s="51"/>
      <c r="I257" s="51"/>
      <c r="J257" s="51"/>
    </row>
    <row r="258" spans="1:10" ht="15" customHeight="1" x14ac:dyDescent="0.25">
      <c r="A258" s="51"/>
      <c r="B258" s="28" t="s">
        <v>113</v>
      </c>
      <c r="C258" s="44">
        <v>0</v>
      </c>
      <c r="D258" s="44">
        <v>736126000</v>
      </c>
      <c r="E258" s="44">
        <v>736126000</v>
      </c>
      <c r="F258" s="44">
        <v>740126000</v>
      </c>
      <c r="G258" s="51"/>
      <c r="H258" s="51"/>
      <c r="I258" s="51"/>
      <c r="J258" s="51"/>
    </row>
    <row r="259" spans="1:10" ht="15" customHeight="1" x14ac:dyDescent="0.25">
      <c r="A259" s="51"/>
      <c r="B259" s="38" t="s">
        <v>82</v>
      </c>
      <c r="C259" s="45">
        <v>0</v>
      </c>
      <c r="D259" s="45">
        <v>369200000</v>
      </c>
      <c r="E259" s="45">
        <v>369200000</v>
      </c>
      <c r="F259" s="45">
        <v>369200000</v>
      </c>
      <c r="G259" s="51"/>
      <c r="H259" s="51"/>
      <c r="I259" s="51"/>
      <c r="J259" s="51"/>
    </row>
    <row r="260" spans="1:10" ht="15" customHeight="1" x14ac:dyDescent="0.25">
      <c r="A260" s="51"/>
      <c r="B260" s="38" t="s">
        <v>83</v>
      </c>
      <c r="C260" s="45">
        <v>0</v>
      </c>
      <c r="D260" s="45">
        <v>369200000</v>
      </c>
      <c r="E260" s="45">
        <v>369200000</v>
      </c>
      <c r="F260" s="45">
        <v>369200000</v>
      </c>
      <c r="G260" s="51"/>
      <c r="H260" s="51"/>
      <c r="I260" s="51"/>
      <c r="J260" s="51"/>
    </row>
    <row r="261" spans="1:10" ht="15" customHeight="1" x14ac:dyDescent="0.25">
      <c r="A261" s="51"/>
      <c r="B261" s="38" t="s">
        <v>84</v>
      </c>
      <c r="C261" s="45">
        <v>0</v>
      </c>
      <c r="D261" s="45">
        <v>0</v>
      </c>
      <c r="E261" s="45">
        <v>0</v>
      </c>
      <c r="F261" s="45">
        <v>0</v>
      </c>
      <c r="G261" s="51"/>
      <c r="H261" s="51"/>
      <c r="I261" s="51"/>
      <c r="J261" s="51"/>
    </row>
    <row r="262" spans="1:10" ht="15" customHeight="1" x14ac:dyDescent="0.25">
      <c r="A262" s="51"/>
      <c r="B262" s="38" t="s">
        <v>85</v>
      </c>
      <c r="C262" s="45">
        <v>0</v>
      </c>
      <c r="D262" s="45">
        <v>51700000</v>
      </c>
      <c r="E262" s="45">
        <v>51700000</v>
      </c>
      <c r="F262" s="45">
        <v>51700000</v>
      </c>
      <c r="G262" s="51"/>
      <c r="H262" s="51"/>
      <c r="I262" s="51"/>
      <c r="J262" s="51"/>
    </row>
    <row r="263" spans="1:10" ht="15" customHeight="1" x14ac:dyDescent="0.25">
      <c r="A263" s="51"/>
      <c r="B263" s="38" t="s">
        <v>83</v>
      </c>
      <c r="C263" s="45">
        <v>0</v>
      </c>
      <c r="D263" s="45">
        <v>51700000</v>
      </c>
      <c r="E263" s="45">
        <v>51700000</v>
      </c>
      <c r="F263" s="45">
        <v>51700000</v>
      </c>
      <c r="G263" s="51"/>
      <c r="H263" s="51"/>
      <c r="I263" s="51"/>
      <c r="J263" s="51"/>
    </row>
    <row r="264" spans="1:10" ht="15" customHeight="1" x14ac:dyDescent="0.25">
      <c r="A264" s="51"/>
      <c r="B264" s="38" t="s">
        <v>84</v>
      </c>
      <c r="C264" s="45">
        <v>0</v>
      </c>
      <c r="D264" s="45">
        <v>0</v>
      </c>
      <c r="E264" s="45">
        <v>0</v>
      </c>
      <c r="F264" s="45">
        <v>0</v>
      </c>
      <c r="G264" s="51"/>
      <c r="H264" s="51"/>
      <c r="I264" s="51"/>
      <c r="J264" s="51"/>
    </row>
    <row r="265" spans="1:10" ht="15" customHeight="1" x14ac:dyDescent="0.25">
      <c r="A265" s="51"/>
      <c r="B265" s="38" t="s">
        <v>86</v>
      </c>
      <c r="C265" s="45">
        <v>0</v>
      </c>
      <c r="D265" s="45">
        <v>300226000</v>
      </c>
      <c r="E265" s="45">
        <v>300226000</v>
      </c>
      <c r="F265" s="45">
        <v>304226000</v>
      </c>
      <c r="G265" s="51"/>
      <c r="H265" s="51"/>
      <c r="I265" s="51"/>
      <c r="J265" s="51"/>
    </row>
    <row r="266" spans="1:10" ht="15" customHeight="1" x14ac:dyDescent="0.25">
      <c r="A266" s="51"/>
      <c r="B266" s="38" t="s">
        <v>83</v>
      </c>
      <c r="C266" s="45">
        <v>0</v>
      </c>
      <c r="D266" s="45">
        <v>300226000</v>
      </c>
      <c r="E266" s="45">
        <v>300226000</v>
      </c>
      <c r="F266" s="45">
        <v>304226000</v>
      </c>
      <c r="G266" s="51"/>
      <c r="H266" s="51"/>
      <c r="I266" s="51"/>
      <c r="J266" s="51"/>
    </row>
    <row r="267" spans="1:10" ht="15" customHeight="1" x14ac:dyDescent="0.25">
      <c r="A267" s="51"/>
      <c r="B267" s="38" t="s">
        <v>84</v>
      </c>
      <c r="C267" s="45">
        <v>0</v>
      </c>
      <c r="D267" s="45">
        <v>0</v>
      </c>
      <c r="E267" s="45">
        <v>0</v>
      </c>
      <c r="F267" s="45">
        <v>0</v>
      </c>
      <c r="G267" s="51"/>
      <c r="H267" s="51"/>
      <c r="I267" s="51"/>
      <c r="J267" s="51"/>
    </row>
    <row r="268" spans="1:10" ht="15" customHeight="1" x14ac:dyDescent="0.25">
      <c r="A268" s="51"/>
      <c r="B268" s="38" t="s">
        <v>87</v>
      </c>
      <c r="C268" s="45">
        <v>0</v>
      </c>
      <c r="D268" s="45">
        <v>0</v>
      </c>
      <c r="E268" s="45">
        <v>0</v>
      </c>
      <c r="F268" s="45">
        <v>0</v>
      </c>
      <c r="G268" s="51"/>
      <c r="H268" s="51"/>
      <c r="I268" s="51"/>
      <c r="J268" s="51"/>
    </row>
    <row r="269" spans="1:10" ht="15" customHeight="1" x14ac:dyDescent="0.25">
      <c r="A269" s="51"/>
      <c r="B269" s="38" t="s">
        <v>83</v>
      </c>
      <c r="C269" s="45">
        <v>0</v>
      </c>
      <c r="D269" s="45">
        <v>0</v>
      </c>
      <c r="E269" s="45">
        <v>0</v>
      </c>
      <c r="F269" s="45">
        <v>0</v>
      </c>
      <c r="G269" s="51"/>
      <c r="H269" s="51"/>
      <c r="I269" s="51"/>
      <c r="J269" s="51"/>
    </row>
    <row r="270" spans="1:10" ht="15" customHeight="1" x14ac:dyDescent="0.25">
      <c r="A270" s="51"/>
      <c r="B270" s="38" t="s">
        <v>84</v>
      </c>
      <c r="C270" s="45">
        <v>0</v>
      </c>
      <c r="D270" s="45">
        <v>0</v>
      </c>
      <c r="E270" s="45">
        <v>0</v>
      </c>
      <c r="F270" s="45">
        <v>0</v>
      </c>
      <c r="G270" s="51"/>
      <c r="H270" s="51"/>
      <c r="I270" s="51"/>
      <c r="J270" s="51"/>
    </row>
    <row r="271" spans="1:10" ht="20.100000000000001" customHeight="1" x14ac:dyDescent="0.25">
      <c r="A271" s="51"/>
      <c r="B271" s="38" t="s">
        <v>114</v>
      </c>
      <c r="C271" s="46">
        <v>0</v>
      </c>
      <c r="D271" s="46">
        <v>0</v>
      </c>
      <c r="E271" s="46">
        <v>0</v>
      </c>
      <c r="F271" s="46">
        <v>0</v>
      </c>
      <c r="G271" s="51"/>
      <c r="H271" s="51"/>
      <c r="I271" s="51"/>
      <c r="J271" s="51"/>
    </row>
    <row r="272" spans="1:10" ht="15" customHeight="1" x14ac:dyDescent="0.25">
      <c r="A272" s="51"/>
      <c r="B272" s="38" t="s">
        <v>83</v>
      </c>
      <c r="C272" s="45">
        <v>0</v>
      </c>
      <c r="D272" s="45">
        <v>0</v>
      </c>
      <c r="E272" s="45">
        <v>0</v>
      </c>
      <c r="F272" s="45">
        <v>0</v>
      </c>
      <c r="G272" s="51"/>
      <c r="H272" s="51"/>
      <c r="I272" s="51"/>
      <c r="J272" s="51"/>
    </row>
    <row r="273" spans="1:10" ht="15" customHeight="1" x14ac:dyDescent="0.25">
      <c r="A273" s="51"/>
      <c r="B273" s="38" t="s">
        <v>84</v>
      </c>
      <c r="C273" s="45">
        <v>0</v>
      </c>
      <c r="D273" s="45">
        <v>0</v>
      </c>
      <c r="E273" s="45">
        <v>0</v>
      </c>
      <c r="F273" s="45">
        <v>0</v>
      </c>
      <c r="G273" s="51"/>
      <c r="H273" s="51"/>
      <c r="I273" s="51"/>
      <c r="J273" s="51"/>
    </row>
    <row r="274" spans="1:10" ht="15" customHeight="1" x14ac:dyDescent="0.25">
      <c r="A274" s="51"/>
      <c r="B274" s="38" t="s">
        <v>89</v>
      </c>
      <c r="C274" s="45">
        <v>0</v>
      </c>
      <c r="D274" s="45">
        <v>15000000</v>
      </c>
      <c r="E274" s="45">
        <v>15000000</v>
      </c>
      <c r="F274" s="45">
        <v>15000000</v>
      </c>
      <c r="G274" s="51"/>
      <c r="H274" s="51"/>
      <c r="I274" s="51"/>
      <c r="J274" s="51"/>
    </row>
    <row r="275" spans="1:10" ht="15" customHeight="1" x14ac:dyDescent="0.25">
      <c r="A275" s="51"/>
      <c r="B275" s="38" t="s">
        <v>83</v>
      </c>
      <c r="C275" s="45">
        <v>0</v>
      </c>
      <c r="D275" s="45">
        <v>15000000</v>
      </c>
      <c r="E275" s="45">
        <v>15000000</v>
      </c>
      <c r="F275" s="45">
        <v>15000000</v>
      </c>
      <c r="G275" s="51"/>
      <c r="H275" s="51"/>
      <c r="I275" s="51"/>
      <c r="J275" s="51"/>
    </row>
    <row r="276" spans="1:10" ht="15" customHeight="1" x14ac:dyDescent="0.25">
      <c r="A276" s="51"/>
      <c r="B276" s="38" t="s">
        <v>84</v>
      </c>
      <c r="C276" s="45">
        <v>0</v>
      </c>
      <c r="D276" s="45">
        <v>0</v>
      </c>
      <c r="E276" s="45">
        <v>0</v>
      </c>
      <c r="F276" s="45">
        <v>0</v>
      </c>
      <c r="G276" s="51"/>
      <c r="H276" s="51"/>
      <c r="I276" s="51"/>
      <c r="J276" s="51"/>
    </row>
    <row r="277" spans="1:10" ht="15" customHeight="1" x14ac:dyDescent="0.25">
      <c r="A277" s="51"/>
      <c r="B277" s="38" t="s">
        <v>90</v>
      </c>
      <c r="C277" s="45">
        <v>0</v>
      </c>
      <c r="D277" s="45">
        <v>0</v>
      </c>
      <c r="E277" s="45">
        <v>0</v>
      </c>
      <c r="F277" s="45">
        <v>0</v>
      </c>
      <c r="G277" s="51"/>
      <c r="H277" s="51"/>
      <c r="I277" s="51"/>
      <c r="J277" s="51"/>
    </row>
    <row r="278" spans="1:10" ht="15" customHeight="1" x14ac:dyDescent="0.25">
      <c r="A278" s="51"/>
      <c r="B278" s="38" t="s">
        <v>83</v>
      </c>
      <c r="C278" s="45">
        <v>0</v>
      </c>
      <c r="D278" s="45">
        <v>0</v>
      </c>
      <c r="E278" s="45">
        <v>0</v>
      </c>
      <c r="F278" s="45">
        <v>0</v>
      </c>
      <c r="G278" s="51"/>
      <c r="H278" s="51"/>
      <c r="I278" s="51"/>
      <c r="J278" s="51"/>
    </row>
    <row r="279" spans="1:10" ht="15" customHeight="1" x14ac:dyDescent="0.25">
      <c r="A279" s="51"/>
      <c r="B279" s="38" t="s">
        <v>84</v>
      </c>
      <c r="C279" s="45">
        <v>0</v>
      </c>
      <c r="D279" s="45">
        <v>0</v>
      </c>
      <c r="E279" s="45">
        <v>0</v>
      </c>
      <c r="F279" s="45">
        <v>0</v>
      </c>
      <c r="G279" s="51"/>
      <c r="H279" s="51"/>
      <c r="I279" s="51"/>
      <c r="J279" s="51"/>
    </row>
    <row r="280" spans="1:10" ht="15" customHeight="1" x14ac:dyDescent="0.25">
      <c r="A280" s="51"/>
      <c r="B280" s="38" t="s">
        <v>91</v>
      </c>
      <c r="C280" s="45">
        <v>0</v>
      </c>
      <c r="D280" s="45">
        <v>0</v>
      </c>
      <c r="E280" s="45">
        <v>0</v>
      </c>
      <c r="F280" s="45">
        <v>0</v>
      </c>
      <c r="G280" s="51"/>
      <c r="H280" s="51"/>
      <c r="I280" s="51"/>
      <c r="J280" s="51"/>
    </row>
    <row r="281" spans="1:10" ht="15" customHeight="1" x14ac:dyDescent="0.25">
      <c r="A281" s="51"/>
      <c r="B281" s="38" t="s">
        <v>83</v>
      </c>
      <c r="C281" s="45">
        <v>0</v>
      </c>
      <c r="D281" s="45">
        <v>0</v>
      </c>
      <c r="E281" s="45">
        <v>0</v>
      </c>
      <c r="F281" s="45">
        <v>0</v>
      </c>
      <c r="G281" s="51"/>
      <c r="H281" s="51"/>
      <c r="I281" s="51"/>
      <c r="J281" s="51"/>
    </row>
    <row r="282" spans="1:10" ht="15" customHeight="1" x14ac:dyDescent="0.25">
      <c r="A282" s="51"/>
      <c r="B282" s="38" t="s">
        <v>92</v>
      </c>
      <c r="C282" s="45">
        <v>0</v>
      </c>
      <c r="D282" s="45">
        <v>0</v>
      </c>
      <c r="E282" s="45">
        <v>0</v>
      </c>
      <c r="F282" s="45">
        <v>0</v>
      </c>
      <c r="G282" s="51"/>
      <c r="H282" s="51"/>
      <c r="I282" s="51"/>
      <c r="J282" s="51"/>
    </row>
    <row r="283" spans="1:10" ht="15" customHeight="1" x14ac:dyDescent="0.25">
      <c r="A283" s="51"/>
      <c r="B283" s="38" t="s">
        <v>93</v>
      </c>
      <c r="C283" s="45">
        <v>0</v>
      </c>
      <c r="D283" s="45">
        <v>0</v>
      </c>
      <c r="E283" s="45">
        <v>0</v>
      </c>
      <c r="F283" s="45">
        <v>0</v>
      </c>
      <c r="G283" s="51"/>
      <c r="H283" s="51"/>
      <c r="I283" s="51"/>
      <c r="J283" s="51"/>
    </row>
    <row r="284" spans="1:10" ht="15" customHeight="1" x14ac:dyDescent="0.25">
      <c r="A284" s="51"/>
      <c r="B284" s="38" t="s">
        <v>94</v>
      </c>
      <c r="C284" s="45">
        <v>0</v>
      </c>
      <c r="D284" s="45">
        <v>0</v>
      </c>
      <c r="E284" s="45">
        <v>0</v>
      </c>
      <c r="F284" s="45">
        <v>0</v>
      </c>
      <c r="G284" s="51"/>
      <c r="H284" s="51"/>
      <c r="I284" s="51"/>
      <c r="J284" s="51"/>
    </row>
    <row r="285" spans="1:10" ht="15" customHeight="1" x14ac:dyDescent="0.25">
      <c r="A285" s="51"/>
      <c r="B285" s="38" t="s">
        <v>95</v>
      </c>
      <c r="C285" s="45">
        <v>0</v>
      </c>
      <c r="D285" s="45">
        <v>0</v>
      </c>
      <c r="E285" s="45">
        <v>0</v>
      </c>
      <c r="F285" s="45">
        <v>0</v>
      </c>
      <c r="G285" s="51"/>
      <c r="H285" s="51"/>
      <c r="I285" s="51"/>
      <c r="J285" s="51"/>
    </row>
    <row r="286" spans="1:10" ht="15" customHeight="1" x14ac:dyDescent="0.25">
      <c r="A286" s="51"/>
      <c r="B286" s="38" t="s">
        <v>96</v>
      </c>
      <c r="C286" s="45">
        <v>0</v>
      </c>
      <c r="D286" s="45">
        <v>0</v>
      </c>
      <c r="E286" s="45">
        <v>0</v>
      </c>
      <c r="F286" s="45">
        <v>0</v>
      </c>
      <c r="G286" s="51"/>
      <c r="H286" s="51"/>
      <c r="I286" s="51"/>
      <c r="J286" s="51"/>
    </row>
    <row r="287" spans="1:10" ht="15" customHeight="1" x14ac:dyDescent="0.25">
      <c r="A287" s="51"/>
      <c r="B287" s="38" t="s">
        <v>83</v>
      </c>
      <c r="C287" s="45">
        <v>0</v>
      </c>
      <c r="D287" s="45">
        <v>0</v>
      </c>
      <c r="E287" s="45">
        <v>0</v>
      </c>
      <c r="F287" s="45">
        <v>0</v>
      </c>
      <c r="G287" s="51"/>
      <c r="H287" s="51"/>
      <c r="I287" s="51"/>
      <c r="J287" s="51"/>
    </row>
    <row r="288" spans="1:10" ht="15" customHeight="1" x14ac:dyDescent="0.25">
      <c r="A288" s="51"/>
      <c r="B288" s="38" t="s">
        <v>92</v>
      </c>
      <c r="C288" s="45">
        <v>0</v>
      </c>
      <c r="D288" s="45">
        <v>0</v>
      </c>
      <c r="E288" s="45">
        <v>0</v>
      </c>
      <c r="F288" s="45">
        <v>0</v>
      </c>
      <c r="G288" s="51"/>
      <c r="H288" s="51"/>
      <c r="I288" s="51"/>
      <c r="J288" s="51"/>
    </row>
    <row r="289" spans="1:10" ht="15" customHeight="1" x14ac:dyDescent="0.25">
      <c r="A289" s="51"/>
      <c r="B289" s="38" t="s">
        <v>93</v>
      </c>
      <c r="C289" s="45">
        <v>0</v>
      </c>
      <c r="D289" s="45">
        <v>0</v>
      </c>
      <c r="E289" s="45">
        <v>0</v>
      </c>
      <c r="F289" s="45">
        <v>0</v>
      </c>
      <c r="G289" s="51"/>
      <c r="H289" s="51"/>
      <c r="I289" s="51"/>
      <c r="J289" s="51"/>
    </row>
    <row r="290" spans="1:10" ht="15" customHeight="1" x14ac:dyDescent="0.25">
      <c r="A290" s="51"/>
      <c r="B290" s="38" t="s">
        <v>94</v>
      </c>
      <c r="C290" s="45">
        <v>0</v>
      </c>
      <c r="D290" s="45">
        <v>0</v>
      </c>
      <c r="E290" s="45">
        <v>0</v>
      </c>
      <c r="F290" s="45">
        <v>0</v>
      </c>
      <c r="G290" s="51"/>
      <c r="H290" s="51"/>
      <c r="I290" s="51"/>
      <c r="J290" s="51"/>
    </row>
    <row r="291" spans="1:10" ht="15" customHeight="1" x14ac:dyDescent="0.25">
      <c r="A291" s="51"/>
      <c r="B291" s="38" t="s">
        <v>95</v>
      </c>
      <c r="C291" s="45">
        <v>0</v>
      </c>
      <c r="D291" s="45">
        <v>0</v>
      </c>
      <c r="E291" s="45">
        <v>0</v>
      </c>
      <c r="F291" s="45">
        <v>0</v>
      </c>
      <c r="G291" s="51"/>
      <c r="H291" s="51"/>
      <c r="I291" s="51"/>
      <c r="J291" s="51"/>
    </row>
    <row r="292" spans="1:10" ht="15" customHeight="1" x14ac:dyDescent="0.25">
      <c r="A292" s="51"/>
      <c r="B292" s="38" t="s">
        <v>97</v>
      </c>
      <c r="C292" s="45">
        <v>0</v>
      </c>
      <c r="D292" s="45">
        <v>0</v>
      </c>
      <c r="E292" s="45">
        <v>0</v>
      </c>
      <c r="F292" s="45">
        <v>0</v>
      </c>
      <c r="G292" s="51"/>
      <c r="H292" s="51"/>
      <c r="I292" s="51"/>
      <c r="J292" s="51"/>
    </row>
    <row r="293" spans="1:10" ht="15" customHeight="1" x14ac:dyDescent="0.25">
      <c r="A293" s="51"/>
      <c r="B293" s="38" t="s">
        <v>83</v>
      </c>
      <c r="C293" s="45">
        <v>0</v>
      </c>
      <c r="D293" s="45">
        <v>0</v>
      </c>
      <c r="E293" s="45">
        <v>0</v>
      </c>
      <c r="F293" s="45">
        <v>0</v>
      </c>
      <c r="G293" s="51"/>
      <c r="H293" s="51"/>
      <c r="I293" s="51"/>
      <c r="J293" s="51"/>
    </row>
    <row r="294" spans="1:10" ht="15" customHeight="1" x14ac:dyDescent="0.25">
      <c r="A294" s="51"/>
      <c r="B294" s="38" t="s">
        <v>92</v>
      </c>
      <c r="C294" s="45">
        <v>0</v>
      </c>
      <c r="D294" s="45">
        <v>0</v>
      </c>
      <c r="E294" s="45">
        <v>0</v>
      </c>
      <c r="F294" s="45">
        <v>0</v>
      </c>
      <c r="G294" s="51"/>
      <c r="H294" s="51"/>
      <c r="I294" s="51"/>
      <c r="J294" s="51"/>
    </row>
    <row r="295" spans="1:10" ht="15" customHeight="1" x14ac:dyDescent="0.25">
      <c r="A295" s="51"/>
      <c r="B295" s="38" t="s">
        <v>93</v>
      </c>
      <c r="C295" s="45">
        <v>0</v>
      </c>
      <c r="D295" s="45">
        <v>0</v>
      </c>
      <c r="E295" s="45">
        <v>0</v>
      </c>
      <c r="F295" s="45">
        <v>0</v>
      </c>
      <c r="G295" s="51"/>
      <c r="H295" s="51"/>
      <c r="I295" s="51"/>
      <c r="J295" s="51"/>
    </row>
    <row r="296" spans="1:10" ht="15" customHeight="1" x14ac:dyDescent="0.25">
      <c r="A296" s="51"/>
      <c r="B296" s="38" t="s">
        <v>94</v>
      </c>
      <c r="C296" s="45">
        <v>0</v>
      </c>
      <c r="D296" s="45">
        <v>0</v>
      </c>
      <c r="E296" s="45">
        <v>0</v>
      </c>
      <c r="F296" s="45">
        <v>0</v>
      </c>
      <c r="G296" s="51"/>
      <c r="H296" s="51"/>
      <c r="I296" s="51"/>
      <c r="J296" s="51"/>
    </row>
    <row r="297" spans="1:10" ht="15" customHeight="1" x14ac:dyDescent="0.25">
      <c r="A297" s="51"/>
      <c r="B297" s="38" t="s">
        <v>95</v>
      </c>
      <c r="C297" s="45">
        <v>0</v>
      </c>
      <c r="D297" s="45">
        <v>0</v>
      </c>
      <c r="E297" s="45">
        <v>0</v>
      </c>
      <c r="F297" s="45">
        <v>0</v>
      </c>
      <c r="G297" s="51"/>
      <c r="H297" s="51"/>
      <c r="I297" s="51"/>
      <c r="J297" s="51"/>
    </row>
    <row r="298" spans="1:10" ht="15" customHeight="1" x14ac:dyDescent="0.25">
      <c r="A298" s="51"/>
      <c r="B298" s="38" t="s">
        <v>98</v>
      </c>
      <c r="C298" s="45">
        <v>0</v>
      </c>
      <c r="D298" s="45">
        <v>0</v>
      </c>
      <c r="E298" s="45">
        <v>0</v>
      </c>
      <c r="F298" s="45">
        <v>0</v>
      </c>
      <c r="G298" s="51"/>
      <c r="H298" s="51"/>
      <c r="I298" s="51"/>
      <c r="J298" s="51"/>
    </row>
    <row r="299" spans="1:10" ht="15" customHeight="1" x14ac:dyDescent="0.25">
      <c r="A299" s="51"/>
      <c r="B299" s="38" t="s">
        <v>99</v>
      </c>
      <c r="C299" s="45">
        <v>0</v>
      </c>
      <c r="D299" s="45">
        <v>0</v>
      </c>
      <c r="E299" s="45">
        <v>0</v>
      </c>
      <c r="F299" s="45">
        <v>0</v>
      </c>
      <c r="G299" s="51"/>
      <c r="H299" s="51"/>
      <c r="I299" s="51"/>
      <c r="J299" s="51"/>
    </row>
    <row r="300" spans="1:10" ht="20.100000000000001" customHeight="1" x14ac:dyDescent="0.25">
      <c r="A300" s="51"/>
      <c r="B300" s="47" t="s">
        <v>69</v>
      </c>
      <c r="C300" s="51"/>
      <c r="D300" s="51"/>
      <c r="E300" s="51"/>
      <c r="F300" s="51"/>
      <c r="G300" s="51"/>
      <c r="H300" s="51"/>
      <c r="I300" s="51"/>
      <c r="J300" s="51"/>
    </row>
  </sheetData>
  <mergeCells count="32">
    <mergeCell ref="C203:F203"/>
    <mergeCell ref="B212:F212"/>
    <mergeCell ref="C145:F145"/>
    <mergeCell ref="C146:F146"/>
    <mergeCell ref="C147:F147"/>
    <mergeCell ref="B156:F156"/>
    <mergeCell ref="C201:F201"/>
    <mergeCell ref="C202:F202"/>
    <mergeCell ref="C144:F144"/>
    <mergeCell ref="C25:F25"/>
    <mergeCell ref="C26:F26"/>
    <mergeCell ref="C27:F27"/>
    <mergeCell ref="C28:F28"/>
    <mergeCell ref="B37:F37"/>
    <mergeCell ref="C82:F82"/>
    <mergeCell ref="C83:F83"/>
    <mergeCell ref="C84:F84"/>
    <mergeCell ref="B93:F93"/>
    <mergeCell ref="C138:F138"/>
    <mergeCell ref="B143:F143"/>
    <mergeCell ref="B24:F24"/>
    <mergeCell ref="B1:F1"/>
    <mergeCell ref="B2:F2"/>
    <mergeCell ref="C3:F3"/>
    <mergeCell ref="C4:F4"/>
    <mergeCell ref="C5:F5"/>
    <mergeCell ref="C6:F6"/>
    <mergeCell ref="C7:F7"/>
    <mergeCell ref="B8:F8"/>
    <mergeCell ref="B9:F9"/>
    <mergeCell ref="C10:F10"/>
    <mergeCell ref="C17:F17"/>
  </mergeCells>
  <pageMargins left="0" right="0" top="0" bottom="0" header="0" footer="0"/>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D465D-AFA6-48B3-A60F-6E05D63FC963}">
  <sheetPr>
    <outlinePr summaryBelow="0"/>
  </sheetPr>
  <dimension ref="A1:K346"/>
  <sheetViews>
    <sheetView view="pageBreakPreview" topLeftCell="B294" zoomScale="71" zoomScaleNormal="100" zoomScaleSheetLayoutView="71" workbookViewId="0">
      <selection activeCell="N335" sqref="N335"/>
    </sheetView>
  </sheetViews>
  <sheetFormatPr defaultRowHeight="15" x14ac:dyDescent="0.25"/>
  <cols>
    <col min="1" max="1" width="13.28515625" style="26" hidden="1" customWidth="1"/>
    <col min="2" max="2" width="6.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1425</v>
      </c>
      <c r="E3" s="1570"/>
      <c r="F3" s="1570"/>
      <c r="G3" s="1570"/>
      <c r="H3" s="25"/>
      <c r="I3" s="25"/>
      <c r="J3" s="25"/>
      <c r="K3" s="25"/>
    </row>
    <row r="4" spans="1:11" ht="14.1" customHeight="1" x14ac:dyDescent="0.25">
      <c r="A4" s="25"/>
      <c r="B4" s="25"/>
      <c r="C4" s="27" t="s">
        <v>4</v>
      </c>
      <c r="D4" s="1569" t="s">
        <v>1161</v>
      </c>
      <c r="E4" s="1570"/>
      <c r="F4" s="1570"/>
      <c r="G4" s="1570"/>
      <c r="H4" s="25"/>
      <c r="I4" s="25"/>
      <c r="J4" s="25"/>
      <c r="K4" s="25"/>
    </row>
    <row r="5" spans="1:11" ht="14.1" customHeight="1" x14ac:dyDescent="0.25">
      <c r="A5" s="25"/>
      <c r="B5" s="25"/>
      <c r="C5" s="27" t="s">
        <v>6</v>
      </c>
      <c r="D5" s="1569" t="s">
        <v>1426</v>
      </c>
      <c r="E5" s="1570"/>
      <c r="F5" s="1570"/>
      <c r="G5" s="1570"/>
      <c r="H5" s="25"/>
      <c r="I5" s="25"/>
      <c r="J5" s="25"/>
      <c r="K5" s="25"/>
    </row>
    <row r="6" spans="1:11" ht="14.1" customHeight="1" x14ac:dyDescent="0.25">
      <c r="A6" s="25"/>
      <c r="B6" s="25"/>
      <c r="C6" s="27" t="s">
        <v>8</v>
      </c>
      <c r="D6" s="1569" t="s">
        <v>1427</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20.100000000000001" customHeight="1" x14ac:dyDescent="0.25">
      <c r="A9" s="25"/>
      <c r="B9" s="25"/>
      <c r="C9" s="1581" t="s">
        <v>1428</v>
      </c>
      <c r="D9" s="1582"/>
      <c r="E9" s="1582"/>
      <c r="F9" s="1582"/>
      <c r="G9" s="1582"/>
      <c r="H9" s="25"/>
      <c r="I9" s="25"/>
      <c r="J9" s="25"/>
      <c r="K9" s="25"/>
    </row>
    <row r="10" spans="1:11" ht="36.950000000000003" customHeight="1" x14ac:dyDescent="0.25">
      <c r="A10" s="25"/>
      <c r="B10" s="25"/>
      <c r="C10" s="28" t="s">
        <v>14</v>
      </c>
      <c r="D10" s="1583" t="s">
        <v>1429</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20.100000000000001" customHeight="1" x14ac:dyDescent="0.25">
      <c r="A13" s="25"/>
      <c r="B13" s="25"/>
      <c r="C13" s="38" t="s">
        <v>1430</v>
      </c>
      <c r="D13" s="39" t="s">
        <v>1071</v>
      </c>
      <c r="E13" s="39" t="s">
        <v>1076</v>
      </c>
      <c r="F13" s="39" t="s">
        <v>342</v>
      </c>
      <c r="G13" s="39" t="s">
        <v>345</v>
      </c>
      <c r="H13" s="25"/>
      <c r="I13" s="25"/>
      <c r="J13" s="25"/>
      <c r="K13" s="25"/>
    </row>
    <row r="14" spans="1:11" ht="32.1" customHeight="1" x14ac:dyDescent="0.25">
      <c r="A14" s="25"/>
      <c r="B14" s="25"/>
      <c r="C14" s="28" t="s">
        <v>24</v>
      </c>
      <c r="D14" s="1583" t="s">
        <v>1431</v>
      </c>
      <c r="E14" s="1584"/>
      <c r="F14" s="1584"/>
      <c r="G14" s="1584"/>
      <c r="H14" s="25"/>
      <c r="I14" s="25"/>
      <c r="J14" s="25"/>
      <c r="K14" s="25"/>
    </row>
    <row r="15" spans="1:11" ht="27.95" customHeight="1" x14ac:dyDescent="0.25">
      <c r="A15" s="25"/>
      <c r="B15" s="25"/>
      <c r="C15" s="38" t="s">
        <v>26</v>
      </c>
      <c r="D15" s="48">
        <v>2023</v>
      </c>
      <c r="E15" s="48">
        <v>2024</v>
      </c>
      <c r="F15" s="48">
        <v>2025</v>
      </c>
      <c r="G15" s="48">
        <v>2026</v>
      </c>
      <c r="H15" s="25"/>
      <c r="I15" s="25"/>
      <c r="J15" s="25"/>
      <c r="K15" s="25"/>
    </row>
    <row r="16" spans="1:11" ht="14.1" customHeight="1" x14ac:dyDescent="0.25">
      <c r="A16" s="25"/>
      <c r="B16" s="25"/>
      <c r="C16" s="49"/>
      <c r="D16" s="50" t="s">
        <v>17</v>
      </c>
      <c r="E16" s="50" t="s">
        <v>18</v>
      </c>
      <c r="F16" s="50" t="s">
        <v>18</v>
      </c>
      <c r="G16" s="50" t="s">
        <v>18</v>
      </c>
      <c r="H16" s="25"/>
      <c r="I16" s="25"/>
      <c r="J16" s="25"/>
      <c r="K16" s="25"/>
    </row>
    <row r="17" spans="1:11" ht="20.100000000000001" customHeight="1" x14ac:dyDescent="0.25">
      <c r="A17" s="25"/>
      <c r="B17" s="25"/>
      <c r="C17" s="38" t="s">
        <v>1432</v>
      </c>
      <c r="D17" s="39" t="s">
        <v>707</v>
      </c>
      <c r="E17" s="39" t="s">
        <v>707</v>
      </c>
      <c r="F17" s="39" t="s">
        <v>272</v>
      </c>
      <c r="G17" s="39" t="s">
        <v>272</v>
      </c>
      <c r="H17" s="25"/>
      <c r="I17" s="25"/>
      <c r="J17" s="25"/>
      <c r="K17" s="25"/>
    </row>
    <row r="18" spans="1:11" ht="14.1" customHeight="1" x14ac:dyDescent="0.25">
      <c r="A18" s="25"/>
      <c r="B18" s="25"/>
      <c r="C18" s="1585" t="s">
        <v>47</v>
      </c>
      <c r="D18" s="1586"/>
      <c r="E18" s="1586"/>
      <c r="F18" s="1586"/>
      <c r="G18" s="1586"/>
      <c r="H18" s="25"/>
      <c r="I18" s="25"/>
      <c r="J18" s="25"/>
      <c r="K18" s="25"/>
    </row>
    <row r="19" spans="1:11" ht="14.1" customHeight="1" x14ac:dyDescent="0.25">
      <c r="A19" s="25"/>
      <c r="B19" s="25"/>
      <c r="C19" s="29" t="s">
        <v>1433</v>
      </c>
      <c r="D19" s="1585" t="s">
        <v>1434</v>
      </c>
      <c r="E19" s="1586"/>
      <c r="F19" s="1586"/>
      <c r="G19" s="1586"/>
      <c r="H19" s="25"/>
      <c r="I19" s="25"/>
      <c r="J19" s="25"/>
      <c r="K19" s="25"/>
    </row>
    <row r="20" spans="1:11" ht="18" customHeight="1" x14ac:dyDescent="0.25">
      <c r="A20" s="25"/>
      <c r="B20" s="25"/>
      <c r="C20" s="30" t="s">
        <v>50</v>
      </c>
      <c r="D20" s="1575" t="s">
        <v>1435</v>
      </c>
      <c r="E20" s="1576"/>
      <c r="F20" s="1576"/>
      <c r="G20" s="1576"/>
      <c r="H20" s="25"/>
      <c r="I20" s="25"/>
      <c r="J20" s="25"/>
      <c r="K20" s="25"/>
    </row>
    <row r="21" spans="1:11" ht="18" customHeight="1" x14ac:dyDescent="0.25">
      <c r="A21" s="25"/>
      <c r="B21" s="25"/>
      <c r="C21" s="31" t="s">
        <v>52</v>
      </c>
      <c r="D21" s="1587" t="s">
        <v>1436</v>
      </c>
      <c r="E21" s="1588"/>
      <c r="F21" s="1588"/>
      <c r="G21" s="1588"/>
      <c r="H21" s="25"/>
      <c r="I21" s="25"/>
      <c r="J21" s="25"/>
      <c r="K21" s="25"/>
    </row>
    <row r="22" spans="1:11" ht="18" customHeight="1" x14ac:dyDescent="0.25">
      <c r="A22" s="25"/>
      <c r="B22" s="25"/>
      <c r="C22" s="31" t="s">
        <v>54</v>
      </c>
      <c r="D22" s="1587" t="s">
        <v>1437</v>
      </c>
      <c r="E22" s="1588"/>
      <c r="F22" s="1588"/>
      <c r="G22" s="1588"/>
      <c r="H22" s="25"/>
      <c r="I22" s="25"/>
      <c r="J22" s="25"/>
      <c r="K22" s="25"/>
    </row>
    <row r="23" spans="1:11" ht="15" customHeight="1" x14ac:dyDescent="0.25">
      <c r="A23" s="25"/>
      <c r="B23" s="25"/>
      <c r="C23" s="32"/>
      <c r="D23" s="33">
        <v>2023</v>
      </c>
      <c r="E23" s="33">
        <v>2024</v>
      </c>
      <c r="F23" s="33">
        <v>2025</v>
      </c>
      <c r="G23" s="33">
        <v>2026</v>
      </c>
      <c r="H23" s="25"/>
      <c r="I23" s="25"/>
      <c r="J23" s="25"/>
      <c r="K23" s="25"/>
    </row>
    <row r="24" spans="1:11" ht="15" customHeight="1" x14ac:dyDescent="0.25">
      <c r="A24" s="25"/>
      <c r="B24" s="25"/>
      <c r="C24" s="34"/>
      <c r="D24" s="35" t="s">
        <v>17</v>
      </c>
      <c r="E24" s="35" t="s">
        <v>18</v>
      </c>
      <c r="F24" s="35" t="s">
        <v>18</v>
      </c>
      <c r="G24" s="35" t="s">
        <v>18</v>
      </c>
      <c r="H24" s="25"/>
      <c r="I24" s="25"/>
      <c r="J24" s="25"/>
      <c r="K24" s="25"/>
    </row>
    <row r="25" spans="1:11" ht="14.1" customHeight="1" x14ac:dyDescent="0.25">
      <c r="A25" s="25"/>
      <c r="B25" s="25"/>
      <c r="C25" s="38" t="s">
        <v>56</v>
      </c>
      <c r="D25" s="39" t="s">
        <v>707</v>
      </c>
      <c r="E25" s="39" t="s">
        <v>707</v>
      </c>
      <c r="F25" s="39" t="s">
        <v>707</v>
      </c>
      <c r="G25" s="39" t="s">
        <v>707</v>
      </c>
      <c r="H25" s="25"/>
      <c r="I25" s="25"/>
      <c r="J25" s="25"/>
      <c r="K25" s="25"/>
    </row>
    <row r="26" spans="1:11" ht="14.1" customHeight="1" x14ac:dyDescent="0.25">
      <c r="A26" s="25"/>
      <c r="B26" s="25"/>
      <c r="C26" s="38" t="s">
        <v>59</v>
      </c>
      <c r="D26" s="39" t="s">
        <v>1438</v>
      </c>
      <c r="E26" s="39" t="s">
        <v>1439</v>
      </c>
      <c r="F26" s="39" t="s">
        <v>1439</v>
      </c>
      <c r="G26" s="39" t="s">
        <v>1439</v>
      </c>
      <c r="H26" s="25"/>
      <c r="I26" s="25"/>
      <c r="J26" s="25"/>
      <c r="K26" s="25"/>
    </row>
    <row r="27" spans="1:11" ht="14.1" customHeight="1" x14ac:dyDescent="0.25">
      <c r="A27" s="25"/>
      <c r="B27" s="25"/>
      <c r="C27" s="38" t="s">
        <v>63</v>
      </c>
      <c r="D27" s="39" t="s">
        <v>1440</v>
      </c>
      <c r="E27" s="39" t="s">
        <v>1441</v>
      </c>
      <c r="F27" s="39" t="s">
        <v>1441</v>
      </c>
      <c r="G27" s="39" t="s">
        <v>1441</v>
      </c>
      <c r="H27" s="25"/>
      <c r="I27" s="25"/>
      <c r="J27" s="25"/>
      <c r="K27" s="25"/>
    </row>
    <row r="28" spans="1:11" ht="14.1" customHeight="1" x14ac:dyDescent="0.25">
      <c r="A28" s="25"/>
      <c r="B28" s="25"/>
      <c r="C28" s="38" t="s">
        <v>68</v>
      </c>
      <c r="D28" s="39" t="s">
        <v>69</v>
      </c>
      <c r="E28" s="39" t="s">
        <v>75</v>
      </c>
      <c r="F28" s="39" t="s">
        <v>75</v>
      </c>
      <c r="G28" s="39" t="s">
        <v>75</v>
      </c>
      <c r="H28" s="25"/>
      <c r="I28" s="25"/>
      <c r="J28" s="25"/>
      <c r="K28" s="25"/>
    </row>
    <row r="29" spans="1:11" ht="14.1" customHeight="1" x14ac:dyDescent="0.25">
      <c r="A29" s="25"/>
      <c r="B29" s="25"/>
      <c r="C29" s="38" t="s">
        <v>73</v>
      </c>
      <c r="D29" s="39" t="s">
        <v>69</v>
      </c>
      <c r="E29" s="39" t="s">
        <v>1442</v>
      </c>
      <c r="F29" s="39" t="s">
        <v>75</v>
      </c>
      <c r="G29" s="39" t="s">
        <v>75</v>
      </c>
      <c r="H29" s="25"/>
      <c r="I29" s="25"/>
      <c r="J29" s="25"/>
      <c r="K29" s="25"/>
    </row>
    <row r="30" spans="1:11" ht="14.1" customHeight="1" x14ac:dyDescent="0.25">
      <c r="A30" s="25"/>
      <c r="B30" s="25"/>
      <c r="C30" s="38" t="s">
        <v>77</v>
      </c>
      <c r="D30" s="39" t="s">
        <v>69</v>
      </c>
      <c r="E30" s="39" t="s">
        <v>1442</v>
      </c>
      <c r="F30" s="39" t="s">
        <v>75</v>
      </c>
      <c r="G30" s="39" t="s">
        <v>75</v>
      </c>
      <c r="H30" s="25"/>
      <c r="I30" s="25"/>
      <c r="J30" s="25"/>
      <c r="K30" s="25"/>
    </row>
    <row r="31" spans="1:11" ht="14.1" customHeight="1" x14ac:dyDescent="0.25">
      <c r="A31" s="25"/>
      <c r="B31" s="25"/>
      <c r="C31" s="1589" t="s">
        <v>81</v>
      </c>
      <c r="D31" s="1590"/>
      <c r="E31" s="1590"/>
      <c r="F31" s="1590"/>
      <c r="G31" s="1590"/>
      <c r="H31" s="25"/>
      <c r="I31" s="25"/>
      <c r="J31" s="25"/>
      <c r="K31" s="25"/>
    </row>
    <row r="32" spans="1:11" ht="14.1" customHeight="1" x14ac:dyDescent="0.25">
      <c r="A32" s="25"/>
      <c r="B32" s="25"/>
      <c r="C32" s="32"/>
      <c r="D32" s="33">
        <v>2023</v>
      </c>
      <c r="E32" s="33">
        <v>2024</v>
      </c>
      <c r="F32" s="33">
        <v>2025</v>
      </c>
      <c r="G32" s="33">
        <v>2026</v>
      </c>
      <c r="H32" s="25"/>
      <c r="I32" s="25"/>
      <c r="J32" s="25"/>
      <c r="K32" s="25"/>
    </row>
    <row r="33" spans="1:11" ht="14.1" customHeight="1" x14ac:dyDescent="0.25">
      <c r="A33" s="25"/>
      <c r="B33" s="25"/>
      <c r="C33" s="34"/>
      <c r="D33" s="35" t="s">
        <v>17</v>
      </c>
      <c r="E33" s="35" t="s">
        <v>18</v>
      </c>
      <c r="F33" s="35" t="s">
        <v>18</v>
      </c>
      <c r="G33" s="35" t="s">
        <v>18</v>
      </c>
      <c r="H33" s="25"/>
      <c r="I33" s="25"/>
      <c r="J33" s="25"/>
      <c r="K33" s="25"/>
    </row>
    <row r="34" spans="1:11" ht="14.1" customHeight="1" x14ac:dyDescent="0.25">
      <c r="A34" s="25"/>
      <c r="B34" s="25"/>
      <c r="C34" s="40" t="s">
        <v>82</v>
      </c>
      <c r="D34" s="41">
        <v>0</v>
      </c>
      <c r="E34" s="41">
        <v>111300000</v>
      </c>
      <c r="F34" s="41">
        <v>111300000</v>
      </c>
      <c r="G34" s="41">
        <v>111300000</v>
      </c>
      <c r="H34" s="25"/>
      <c r="I34" s="25"/>
      <c r="J34" s="25"/>
      <c r="K34" s="25"/>
    </row>
    <row r="35" spans="1:11" ht="14.1" customHeight="1" x14ac:dyDescent="0.25">
      <c r="A35" s="25"/>
      <c r="B35" s="25"/>
      <c r="C35" s="40" t="s">
        <v>83</v>
      </c>
      <c r="D35" s="41">
        <v>0</v>
      </c>
      <c r="E35" s="41">
        <v>111300000</v>
      </c>
      <c r="F35" s="41">
        <v>111300000</v>
      </c>
      <c r="G35" s="41">
        <v>111300000</v>
      </c>
      <c r="H35" s="25"/>
      <c r="I35" s="25"/>
      <c r="J35" s="25"/>
      <c r="K35" s="25"/>
    </row>
    <row r="36" spans="1:11" ht="14.1" customHeight="1" x14ac:dyDescent="0.25">
      <c r="A36" s="25"/>
      <c r="B36" s="25"/>
      <c r="C36" s="40" t="s">
        <v>84</v>
      </c>
      <c r="D36" s="41">
        <v>0</v>
      </c>
      <c r="E36" s="41">
        <v>0</v>
      </c>
      <c r="F36" s="41">
        <v>0</v>
      </c>
      <c r="G36" s="41">
        <v>0</v>
      </c>
      <c r="H36" s="25"/>
      <c r="I36" s="25"/>
      <c r="J36" s="25"/>
      <c r="K36" s="25"/>
    </row>
    <row r="37" spans="1:11" ht="14.1" customHeight="1" x14ac:dyDescent="0.25">
      <c r="A37" s="25"/>
      <c r="B37" s="25"/>
      <c r="C37" s="40" t="s">
        <v>85</v>
      </c>
      <c r="D37" s="41">
        <v>0</v>
      </c>
      <c r="E37" s="41">
        <v>17000000</v>
      </c>
      <c r="F37" s="41">
        <v>17000000</v>
      </c>
      <c r="G37" s="41">
        <v>17000000</v>
      </c>
      <c r="H37" s="25"/>
      <c r="I37" s="25"/>
      <c r="J37" s="25"/>
      <c r="K37" s="25"/>
    </row>
    <row r="38" spans="1:11" ht="14.1" customHeight="1" x14ac:dyDescent="0.25">
      <c r="A38" s="25"/>
      <c r="B38" s="25"/>
      <c r="C38" s="40" t="s">
        <v>83</v>
      </c>
      <c r="D38" s="41">
        <v>0</v>
      </c>
      <c r="E38" s="41">
        <v>17000000</v>
      </c>
      <c r="F38" s="41">
        <v>17000000</v>
      </c>
      <c r="G38" s="41">
        <v>17000000</v>
      </c>
      <c r="H38" s="25"/>
      <c r="I38" s="25"/>
      <c r="J38" s="25"/>
      <c r="K38" s="25"/>
    </row>
    <row r="39" spans="1:11" ht="14.1" customHeight="1" x14ac:dyDescent="0.25">
      <c r="A39" s="25"/>
      <c r="B39" s="25"/>
      <c r="C39" s="40" t="s">
        <v>84</v>
      </c>
      <c r="D39" s="41">
        <v>0</v>
      </c>
      <c r="E39" s="41">
        <v>0</v>
      </c>
      <c r="F39" s="41">
        <v>0</v>
      </c>
      <c r="G39" s="41">
        <v>0</v>
      </c>
      <c r="H39" s="25"/>
      <c r="I39" s="25"/>
      <c r="J39" s="25"/>
      <c r="K39" s="25"/>
    </row>
    <row r="40" spans="1:11" ht="14.1" customHeight="1" x14ac:dyDescent="0.25">
      <c r="A40" s="25"/>
      <c r="B40" s="25"/>
      <c r="C40" s="40" t="s">
        <v>86</v>
      </c>
      <c r="D40" s="41">
        <v>0</v>
      </c>
      <c r="E40" s="41">
        <v>0</v>
      </c>
      <c r="F40" s="41">
        <v>0</v>
      </c>
      <c r="G40" s="41">
        <v>0</v>
      </c>
      <c r="H40" s="25"/>
      <c r="I40" s="25"/>
      <c r="J40" s="25"/>
      <c r="K40" s="25"/>
    </row>
    <row r="41" spans="1:11" ht="14.1" customHeight="1" x14ac:dyDescent="0.25">
      <c r="A41" s="25"/>
      <c r="B41" s="25"/>
      <c r="C41" s="40" t="s">
        <v>83</v>
      </c>
      <c r="D41" s="41">
        <v>0</v>
      </c>
      <c r="E41" s="41">
        <v>0</v>
      </c>
      <c r="F41" s="41">
        <v>0</v>
      </c>
      <c r="G41" s="41">
        <v>0</v>
      </c>
      <c r="H41" s="25"/>
      <c r="I41" s="25"/>
      <c r="J41" s="25"/>
      <c r="K41" s="25"/>
    </row>
    <row r="42" spans="1:11" ht="14.1" customHeight="1" x14ac:dyDescent="0.25">
      <c r="A42" s="25"/>
      <c r="B42" s="25"/>
      <c r="C42" s="40" t="s">
        <v>84</v>
      </c>
      <c r="D42" s="41">
        <v>0</v>
      </c>
      <c r="E42" s="41">
        <v>0</v>
      </c>
      <c r="F42" s="41">
        <v>0</v>
      </c>
      <c r="G42" s="41">
        <v>0</v>
      </c>
      <c r="H42" s="25"/>
      <c r="I42" s="25"/>
      <c r="J42" s="25"/>
      <c r="K42" s="25"/>
    </row>
    <row r="43" spans="1:11" ht="14.1" customHeight="1" x14ac:dyDescent="0.25">
      <c r="A43" s="25"/>
      <c r="B43" s="25"/>
      <c r="C43" s="40" t="s">
        <v>87</v>
      </c>
      <c r="D43" s="41">
        <v>0</v>
      </c>
      <c r="E43" s="41">
        <v>0</v>
      </c>
      <c r="F43" s="41">
        <v>0</v>
      </c>
      <c r="G43" s="41">
        <v>0</v>
      </c>
      <c r="H43" s="25"/>
      <c r="I43" s="25"/>
      <c r="J43" s="25"/>
      <c r="K43" s="25"/>
    </row>
    <row r="44" spans="1:11" ht="14.1" customHeight="1" x14ac:dyDescent="0.25">
      <c r="A44" s="25"/>
      <c r="B44" s="25"/>
      <c r="C44" s="40" t="s">
        <v>83</v>
      </c>
      <c r="D44" s="41">
        <v>0</v>
      </c>
      <c r="E44" s="41">
        <v>0</v>
      </c>
      <c r="F44" s="41">
        <v>0</v>
      </c>
      <c r="G44" s="41">
        <v>0</v>
      </c>
      <c r="H44" s="25"/>
      <c r="I44" s="25"/>
      <c r="J44" s="25"/>
      <c r="K44" s="25"/>
    </row>
    <row r="45" spans="1:11" ht="14.1" customHeight="1" x14ac:dyDescent="0.25">
      <c r="A45" s="25"/>
      <c r="B45" s="25"/>
      <c r="C45" s="40" t="s">
        <v>84</v>
      </c>
      <c r="D45" s="41">
        <v>0</v>
      </c>
      <c r="E45" s="41">
        <v>0</v>
      </c>
      <c r="F45" s="41">
        <v>0</v>
      </c>
      <c r="G45" s="41">
        <v>0</v>
      </c>
      <c r="H45" s="25"/>
      <c r="I45" s="25"/>
      <c r="J45" s="25"/>
      <c r="K45" s="25"/>
    </row>
    <row r="46" spans="1:11" ht="14.1" customHeight="1" x14ac:dyDescent="0.25">
      <c r="A46" s="25"/>
      <c r="B46" s="25"/>
      <c r="C46" s="40" t="s">
        <v>88</v>
      </c>
      <c r="D46" s="41">
        <v>0</v>
      </c>
      <c r="E46" s="41">
        <v>0</v>
      </c>
      <c r="F46" s="41">
        <v>0</v>
      </c>
      <c r="G46" s="41">
        <v>0</v>
      </c>
      <c r="H46" s="25"/>
      <c r="I46" s="25"/>
      <c r="J46" s="25"/>
      <c r="K46" s="25"/>
    </row>
    <row r="47" spans="1:11" ht="14.1" customHeight="1" x14ac:dyDescent="0.25">
      <c r="A47" s="25"/>
      <c r="B47" s="25"/>
      <c r="C47" s="40" t="s">
        <v>83</v>
      </c>
      <c r="D47" s="41">
        <v>0</v>
      </c>
      <c r="E47" s="41">
        <v>0</v>
      </c>
      <c r="F47" s="41">
        <v>0</v>
      </c>
      <c r="G47" s="41">
        <v>0</v>
      </c>
      <c r="H47" s="25"/>
      <c r="I47" s="25"/>
      <c r="J47" s="25"/>
      <c r="K47" s="25"/>
    </row>
    <row r="48" spans="1:11" ht="14.1" customHeight="1" x14ac:dyDescent="0.25">
      <c r="A48" s="25"/>
      <c r="B48" s="25"/>
      <c r="C48" s="40" t="s">
        <v>84</v>
      </c>
      <c r="D48" s="41">
        <v>0</v>
      </c>
      <c r="E48" s="41">
        <v>0</v>
      </c>
      <c r="F48" s="41">
        <v>0</v>
      </c>
      <c r="G48" s="41">
        <v>0</v>
      </c>
      <c r="H48" s="25"/>
      <c r="I48" s="25"/>
      <c r="J48" s="25"/>
      <c r="K48" s="25"/>
    </row>
    <row r="49" spans="1:11" ht="14.1" customHeight="1" x14ac:dyDescent="0.25">
      <c r="A49" s="25"/>
      <c r="B49" s="25"/>
      <c r="C49" s="40" t="s">
        <v>89</v>
      </c>
      <c r="D49" s="41">
        <v>0</v>
      </c>
      <c r="E49" s="41">
        <v>0</v>
      </c>
      <c r="F49" s="41">
        <v>0</v>
      </c>
      <c r="G49" s="41">
        <v>0</v>
      </c>
      <c r="H49" s="25"/>
      <c r="I49" s="25"/>
      <c r="J49" s="25"/>
      <c r="K49" s="25"/>
    </row>
    <row r="50" spans="1:11" ht="14.1" customHeight="1" x14ac:dyDescent="0.25">
      <c r="A50" s="25"/>
      <c r="B50" s="25"/>
      <c r="C50" s="40" t="s">
        <v>83</v>
      </c>
      <c r="D50" s="41">
        <v>0</v>
      </c>
      <c r="E50" s="41">
        <v>0</v>
      </c>
      <c r="F50" s="41">
        <v>0</v>
      </c>
      <c r="G50" s="41">
        <v>0</v>
      </c>
      <c r="H50" s="25"/>
      <c r="I50" s="25"/>
      <c r="J50" s="25"/>
      <c r="K50" s="25"/>
    </row>
    <row r="51" spans="1:11" ht="14.1" customHeight="1" x14ac:dyDescent="0.25">
      <c r="A51" s="25"/>
      <c r="B51" s="25"/>
      <c r="C51" s="40" t="s">
        <v>84</v>
      </c>
      <c r="D51" s="41">
        <v>0</v>
      </c>
      <c r="E51" s="41">
        <v>0</v>
      </c>
      <c r="F51" s="41">
        <v>0</v>
      </c>
      <c r="G51" s="41">
        <v>0</v>
      </c>
      <c r="H51" s="25"/>
      <c r="I51" s="25"/>
      <c r="J51" s="25"/>
      <c r="K51" s="25"/>
    </row>
    <row r="52" spans="1:11" ht="14.1" customHeight="1" x14ac:dyDescent="0.25">
      <c r="A52" s="25"/>
      <c r="B52" s="25"/>
      <c r="C52" s="40" t="s">
        <v>90</v>
      </c>
      <c r="D52" s="41">
        <v>0</v>
      </c>
      <c r="E52" s="41">
        <v>0</v>
      </c>
      <c r="F52" s="41">
        <v>0</v>
      </c>
      <c r="G52" s="41">
        <v>0</v>
      </c>
      <c r="H52" s="25"/>
      <c r="I52" s="25"/>
      <c r="J52" s="25"/>
      <c r="K52" s="25"/>
    </row>
    <row r="53" spans="1:11" ht="14.1" customHeight="1" x14ac:dyDescent="0.25">
      <c r="A53" s="25"/>
      <c r="B53" s="25"/>
      <c r="C53" s="40" t="s">
        <v>83</v>
      </c>
      <c r="D53" s="41">
        <v>0</v>
      </c>
      <c r="E53" s="41">
        <v>0</v>
      </c>
      <c r="F53" s="41">
        <v>0</v>
      </c>
      <c r="G53" s="41">
        <v>0</v>
      </c>
      <c r="H53" s="25"/>
      <c r="I53" s="25"/>
      <c r="J53" s="25"/>
      <c r="K53" s="25"/>
    </row>
    <row r="54" spans="1:11" ht="14.1" customHeight="1" x14ac:dyDescent="0.25">
      <c r="A54" s="25"/>
      <c r="B54" s="25"/>
      <c r="C54" s="40" t="s">
        <v>84</v>
      </c>
      <c r="D54" s="41">
        <v>0</v>
      </c>
      <c r="E54" s="41">
        <v>0</v>
      </c>
      <c r="F54" s="41">
        <v>0</v>
      </c>
      <c r="G54" s="41">
        <v>0</v>
      </c>
      <c r="H54" s="25"/>
      <c r="I54" s="25"/>
      <c r="J54" s="25"/>
      <c r="K54" s="25"/>
    </row>
    <row r="55" spans="1:11" ht="14.1" customHeight="1" x14ac:dyDescent="0.25">
      <c r="A55" s="25"/>
      <c r="B55" s="25"/>
      <c r="C55" s="40" t="s">
        <v>91</v>
      </c>
      <c r="D55" s="41">
        <v>0</v>
      </c>
      <c r="E55" s="41">
        <v>0</v>
      </c>
      <c r="F55" s="41">
        <v>0</v>
      </c>
      <c r="G55" s="41">
        <v>0</v>
      </c>
      <c r="H55" s="25"/>
      <c r="I55" s="25"/>
      <c r="J55" s="25"/>
      <c r="K55" s="25"/>
    </row>
    <row r="56" spans="1:11" ht="14.1" customHeight="1" x14ac:dyDescent="0.25">
      <c r="A56" s="25"/>
      <c r="B56" s="25"/>
      <c r="C56" s="40" t="s">
        <v>83</v>
      </c>
      <c r="D56" s="41">
        <v>0</v>
      </c>
      <c r="E56" s="41">
        <v>0</v>
      </c>
      <c r="F56" s="41">
        <v>0</v>
      </c>
      <c r="G56" s="41">
        <v>0</v>
      </c>
      <c r="H56" s="25"/>
      <c r="I56" s="25"/>
      <c r="J56" s="25"/>
      <c r="K56" s="25"/>
    </row>
    <row r="57" spans="1:11" ht="14.1" customHeight="1" x14ac:dyDescent="0.25">
      <c r="A57" s="25"/>
      <c r="B57" s="25"/>
      <c r="C57" s="40" t="s">
        <v>92</v>
      </c>
      <c r="D57" s="41">
        <v>0</v>
      </c>
      <c r="E57" s="41">
        <v>0</v>
      </c>
      <c r="F57" s="41">
        <v>0</v>
      </c>
      <c r="G57" s="41">
        <v>0</v>
      </c>
      <c r="H57" s="25"/>
      <c r="I57" s="25"/>
      <c r="J57" s="25"/>
      <c r="K57" s="25"/>
    </row>
    <row r="58" spans="1:11" ht="14.1" customHeight="1" x14ac:dyDescent="0.25">
      <c r="A58" s="25"/>
      <c r="B58" s="25"/>
      <c r="C58" s="40" t="s">
        <v>93</v>
      </c>
      <c r="D58" s="41">
        <v>0</v>
      </c>
      <c r="E58" s="41">
        <v>0</v>
      </c>
      <c r="F58" s="41">
        <v>0</v>
      </c>
      <c r="G58" s="41">
        <v>0</v>
      </c>
      <c r="H58" s="25"/>
      <c r="I58" s="25"/>
      <c r="J58" s="25"/>
      <c r="K58" s="25"/>
    </row>
    <row r="59" spans="1:11" ht="14.1" customHeight="1" x14ac:dyDescent="0.25">
      <c r="A59" s="25"/>
      <c r="B59" s="25"/>
      <c r="C59" s="40" t="s">
        <v>94</v>
      </c>
      <c r="D59" s="41">
        <v>0</v>
      </c>
      <c r="E59" s="41">
        <v>0</v>
      </c>
      <c r="F59" s="41">
        <v>0</v>
      </c>
      <c r="G59" s="41">
        <v>0</v>
      </c>
      <c r="H59" s="25"/>
      <c r="I59" s="25"/>
      <c r="J59" s="25"/>
      <c r="K59" s="25"/>
    </row>
    <row r="60" spans="1:11" ht="14.1" customHeight="1" x14ac:dyDescent="0.25">
      <c r="A60" s="25"/>
      <c r="B60" s="25"/>
      <c r="C60" s="40" t="s">
        <v>95</v>
      </c>
      <c r="D60" s="41">
        <v>0</v>
      </c>
      <c r="E60" s="41">
        <v>0</v>
      </c>
      <c r="F60" s="41">
        <v>0</v>
      </c>
      <c r="G60" s="41">
        <v>0</v>
      </c>
      <c r="H60" s="25"/>
      <c r="I60" s="25"/>
      <c r="J60" s="25"/>
      <c r="K60" s="25"/>
    </row>
    <row r="61" spans="1:11" ht="14.1" customHeight="1" x14ac:dyDescent="0.25">
      <c r="A61" s="25"/>
      <c r="B61" s="25"/>
      <c r="C61" s="40" t="s">
        <v>96</v>
      </c>
      <c r="D61" s="41">
        <v>0</v>
      </c>
      <c r="E61" s="41">
        <v>0</v>
      </c>
      <c r="F61" s="41">
        <v>0</v>
      </c>
      <c r="G61" s="41">
        <v>0</v>
      </c>
      <c r="H61" s="25"/>
      <c r="I61" s="25"/>
      <c r="J61" s="25"/>
      <c r="K61" s="25"/>
    </row>
    <row r="62" spans="1:11" ht="14.1" customHeight="1" x14ac:dyDescent="0.25">
      <c r="A62" s="25"/>
      <c r="B62" s="25"/>
      <c r="C62" s="40" t="s">
        <v>83</v>
      </c>
      <c r="D62" s="41">
        <v>0</v>
      </c>
      <c r="E62" s="41">
        <v>0</v>
      </c>
      <c r="F62" s="41">
        <v>0</v>
      </c>
      <c r="G62" s="41">
        <v>0</v>
      </c>
      <c r="H62" s="25"/>
      <c r="I62" s="25"/>
      <c r="J62" s="25"/>
      <c r="K62" s="25"/>
    </row>
    <row r="63" spans="1:11" ht="14.1" customHeight="1" x14ac:dyDescent="0.25">
      <c r="A63" s="25"/>
      <c r="B63" s="25"/>
      <c r="C63" s="40" t="s">
        <v>92</v>
      </c>
      <c r="D63" s="41">
        <v>0</v>
      </c>
      <c r="E63" s="41">
        <v>0</v>
      </c>
      <c r="F63" s="41">
        <v>0</v>
      </c>
      <c r="G63" s="41">
        <v>0</v>
      </c>
      <c r="H63" s="25"/>
      <c r="I63" s="25"/>
      <c r="J63" s="25"/>
      <c r="K63" s="25"/>
    </row>
    <row r="64" spans="1:11" ht="14.1" customHeight="1" x14ac:dyDescent="0.25">
      <c r="A64" s="25"/>
      <c r="B64" s="25"/>
      <c r="C64" s="40" t="s">
        <v>93</v>
      </c>
      <c r="D64" s="41">
        <v>0</v>
      </c>
      <c r="E64" s="41">
        <v>0</v>
      </c>
      <c r="F64" s="41">
        <v>0</v>
      </c>
      <c r="G64" s="41">
        <v>0</v>
      </c>
      <c r="H64" s="25"/>
      <c r="I64" s="25"/>
      <c r="J64" s="25"/>
      <c r="K64" s="25"/>
    </row>
    <row r="65" spans="1:11" ht="14.1" customHeight="1" x14ac:dyDescent="0.25">
      <c r="A65" s="25"/>
      <c r="B65" s="25"/>
      <c r="C65" s="40" t="s">
        <v>94</v>
      </c>
      <c r="D65" s="41">
        <v>0</v>
      </c>
      <c r="E65" s="41">
        <v>0</v>
      </c>
      <c r="F65" s="41">
        <v>0</v>
      </c>
      <c r="G65" s="41">
        <v>0</v>
      </c>
      <c r="H65" s="25"/>
      <c r="I65" s="25"/>
      <c r="J65" s="25"/>
      <c r="K65" s="25"/>
    </row>
    <row r="66" spans="1:11" ht="14.1" customHeight="1" x14ac:dyDescent="0.25">
      <c r="A66" s="25"/>
      <c r="B66" s="25"/>
      <c r="C66" s="40" t="s">
        <v>95</v>
      </c>
      <c r="D66" s="41">
        <v>0</v>
      </c>
      <c r="E66" s="41">
        <v>0</v>
      </c>
      <c r="F66" s="41">
        <v>0</v>
      </c>
      <c r="G66" s="41">
        <v>0</v>
      </c>
      <c r="H66" s="25"/>
      <c r="I66" s="25"/>
      <c r="J66" s="25"/>
      <c r="K66" s="25"/>
    </row>
    <row r="67" spans="1:11" ht="14.1" customHeight="1" x14ac:dyDescent="0.25">
      <c r="A67" s="25"/>
      <c r="B67" s="25"/>
      <c r="C67" s="40" t="s">
        <v>97</v>
      </c>
      <c r="D67" s="41">
        <v>0</v>
      </c>
      <c r="E67" s="41">
        <v>0</v>
      </c>
      <c r="F67" s="41">
        <v>0</v>
      </c>
      <c r="G67" s="41">
        <v>0</v>
      </c>
      <c r="H67" s="25"/>
      <c r="I67" s="25"/>
      <c r="J67" s="25"/>
      <c r="K67" s="25"/>
    </row>
    <row r="68" spans="1:11" ht="14.1" customHeight="1" x14ac:dyDescent="0.25">
      <c r="A68" s="25"/>
      <c r="B68" s="25"/>
      <c r="C68" s="40" t="s">
        <v>83</v>
      </c>
      <c r="D68" s="41">
        <v>0</v>
      </c>
      <c r="E68" s="41">
        <v>0</v>
      </c>
      <c r="F68" s="41">
        <v>0</v>
      </c>
      <c r="G68" s="41">
        <v>0</v>
      </c>
      <c r="H68" s="25"/>
      <c r="I68" s="25"/>
      <c r="J68" s="25"/>
      <c r="K68" s="25"/>
    </row>
    <row r="69" spans="1:11" ht="14.1" customHeight="1" x14ac:dyDescent="0.25">
      <c r="A69" s="25"/>
      <c r="B69" s="25"/>
      <c r="C69" s="40" t="s">
        <v>92</v>
      </c>
      <c r="D69" s="41">
        <v>0</v>
      </c>
      <c r="E69" s="41">
        <v>0</v>
      </c>
      <c r="F69" s="41">
        <v>0</v>
      </c>
      <c r="G69" s="41">
        <v>0</v>
      </c>
      <c r="H69" s="25"/>
      <c r="I69" s="25"/>
      <c r="J69" s="25"/>
      <c r="K69" s="25"/>
    </row>
    <row r="70" spans="1:11" ht="14.1" customHeight="1" x14ac:dyDescent="0.25">
      <c r="A70" s="25"/>
      <c r="B70" s="25"/>
      <c r="C70" s="40" t="s">
        <v>93</v>
      </c>
      <c r="D70" s="41">
        <v>0</v>
      </c>
      <c r="E70" s="41">
        <v>0</v>
      </c>
      <c r="F70" s="41">
        <v>0</v>
      </c>
      <c r="G70" s="41">
        <v>0</v>
      </c>
      <c r="H70" s="25"/>
      <c r="I70" s="25"/>
      <c r="J70" s="25"/>
      <c r="K70" s="25"/>
    </row>
    <row r="71" spans="1:11" ht="14.1" customHeight="1" x14ac:dyDescent="0.25">
      <c r="A71" s="25"/>
      <c r="B71" s="25"/>
      <c r="C71" s="40" t="s">
        <v>94</v>
      </c>
      <c r="D71" s="41">
        <v>0</v>
      </c>
      <c r="E71" s="41">
        <v>0</v>
      </c>
      <c r="F71" s="41">
        <v>0</v>
      </c>
      <c r="G71" s="41">
        <v>0</v>
      </c>
      <c r="H71" s="25"/>
      <c r="I71" s="25"/>
      <c r="J71" s="25"/>
      <c r="K71" s="25"/>
    </row>
    <row r="72" spans="1:11" ht="14.1" customHeight="1" x14ac:dyDescent="0.25">
      <c r="A72" s="25"/>
      <c r="B72" s="25"/>
      <c r="C72" s="40" t="s">
        <v>95</v>
      </c>
      <c r="D72" s="41">
        <v>0</v>
      </c>
      <c r="E72" s="41">
        <v>0</v>
      </c>
      <c r="F72" s="41">
        <v>0</v>
      </c>
      <c r="G72" s="41">
        <v>0</v>
      </c>
      <c r="H72" s="25"/>
      <c r="I72" s="25"/>
      <c r="J72" s="25"/>
      <c r="K72" s="25"/>
    </row>
    <row r="73" spans="1:11" ht="14.1" customHeight="1" x14ac:dyDescent="0.25">
      <c r="A73" s="25"/>
      <c r="B73" s="25"/>
      <c r="C73" s="40" t="s">
        <v>98</v>
      </c>
      <c r="D73" s="41">
        <v>0</v>
      </c>
      <c r="E73" s="41">
        <v>0</v>
      </c>
      <c r="F73" s="41">
        <v>0</v>
      </c>
      <c r="G73" s="41">
        <v>0</v>
      </c>
      <c r="H73" s="25"/>
      <c r="I73" s="25"/>
      <c r="J73" s="25"/>
      <c r="K73" s="25"/>
    </row>
    <row r="74" spans="1:11" ht="14.1" customHeight="1" x14ac:dyDescent="0.25">
      <c r="A74" s="25"/>
      <c r="B74" s="25"/>
      <c r="C74" s="40" t="s">
        <v>99</v>
      </c>
      <c r="D74" s="41">
        <v>0</v>
      </c>
      <c r="E74" s="41">
        <v>0</v>
      </c>
      <c r="F74" s="41">
        <v>0</v>
      </c>
      <c r="G74" s="41">
        <v>0</v>
      </c>
      <c r="H74" s="25"/>
      <c r="I74" s="25"/>
      <c r="J74" s="25"/>
      <c r="K74" s="25"/>
    </row>
    <row r="75" spans="1:11" ht="14.1" customHeight="1" x14ac:dyDescent="0.25">
      <c r="A75" s="25"/>
      <c r="B75" s="25"/>
      <c r="C75" s="36" t="s">
        <v>100</v>
      </c>
      <c r="D75" s="41">
        <v>0</v>
      </c>
      <c r="E75" s="41">
        <v>128300000</v>
      </c>
      <c r="F75" s="41">
        <v>128300000</v>
      </c>
      <c r="G75" s="41">
        <v>128300000</v>
      </c>
      <c r="H75" s="25"/>
      <c r="I75" s="25"/>
      <c r="J75" s="25"/>
      <c r="K75" s="25"/>
    </row>
    <row r="76" spans="1:11" ht="14.1" customHeight="1" x14ac:dyDescent="0.25">
      <c r="A76" s="25"/>
      <c r="B76" s="25"/>
      <c r="C76" s="30" t="s">
        <v>50</v>
      </c>
      <c r="D76" s="1575" t="s">
        <v>1443</v>
      </c>
      <c r="E76" s="1576"/>
      <c r="F76" s="1576"/>
      <c r="G76" s="1576"/>
      <c r="H76" s="25"/>
      <c r="I76" s="25"/>
      <c r="J76" s="25"/>
      <c r="K76" s="25"/>
    </row>
    <row r="77" spans="1:11" ht="14.1" customHeight="1" x14ac:dyDescent="0.25">
      <c r="A77" s="25"/>
      <c r="B77" s="25"/>
      <c r="C77" s="31" t="s">
        <v>52</v>
      </c>
      <c r="D77" s="1587" t="s">
        <v>1444</v>
      </c>
      <c r="E77" s="1588"/>
      <c r="F77" s="1588"/>
      <c r="G77" s="1588"/>
      <c r="H77" s="25"/>
      <c r="I77" s="25"/>
      <c r="J77" s="25"/>
      <c r="K77" s="25"/>
    </row>
    <row r="78" spans="1:11" ht="14.1" customHeight="1" x14ac:dyDescent="0.25">
      <c r="A78" s="25"/>
      <c r="B78" s="25"/>
      <c r="C78" s="31" t="s">
        <v>54</v>
      </c>
      <c r="D78" s="1587" t="s">
        <v>1445</v>
      </c>
      <c r="E78" s="1588"/>
      <c r="F78" s="1588"/>
      <c r="G78" s="1588"/>
      <c r="H78" s="25"/>
      <c r="I78" s="25"/>
      <c r="J78" s="25"/>
      <c r="K78" s="25"/>
    </row>
    <row r="79" spans="1:11" ht="15" customHeight="1" x14ac:dyDescent="0.25">
      <c r="A79" s="25"/>
      <c r="B79" s="25"/>
      <c r="C79" s="32"/>
      <c r="D79" s="33">
        <v>2023</v>
      </c>
      <c r="E79" s="33">
        <v>2024</v>
      </c>
      <c r="F79" s="33">
        <v>2025</v>
      </c>
      <c r="G79" s="33">
        <v>2026</v>
      </c>
      <c r="H79" s="25"/>
      <c r="I79" s="25"/>
      <c r="J79" s="25"/>
      <c r="K79" s="25"/>
    </row>
    <row r="80" spans="1:11" ht="15" customHeight="1" x14ac:dyDescent="0.25">
      <c r="A80" s="25"/>
      <c r="B80" s="25"/>
      <c r="C80" s="34"/>
      <c r="D80" s="35" t="s">
        <v>17</v>
      </c>
      <c r="E80" s="35" t="s">
        <v>18</v>
      </c>
      <c r="F80" s="35" t="s">
        <v>18</v>
      </c>
      <c r="G80" s="35" t="s">
        <v>18</v>
      </c>
      <c r="H80" s="25"/>
      <c r="I80" s="25"/>
      <c r="J80" s="25"/>
      <c r="K80" s="25"/>
    </row>
    <row r="81" spans="1:11" ht="14.1" customHeight="1" x14ac:dyDescent="0.25">
      <c r="A81" s="25"/>
      <c r="B81" s="25"/>
      <c r="C81" s="38" t="s">
        <v>56</v>
      </c>
      <c r="D81" s="39" t="s">
        <v>291</v>
      </c>
      <c r="E81" s="39" t="s">
        <v>291</v>
      </c>
      <c r="F81" s="39" t="s">
        <v>1121</v>
      </c>
      <c r="G81" s="39" t="s">
        <v>291</v>
      </c>
      <c r="H81" s="25"/>
      <c r="I81" s="25"/>
      <c r="J81" s="25"/>
      <c r="K81" s="25"/>
    </row>
    <row r="82" spans="1:11" ht="14.1" customHeight="1" x14ac:dyDescent="0.25">
      <c r="A82" s="25"/>
      <c r="B82" s="25"/>
      <c r="C82" s="38" t="s">
        <v>59</v>
      </c>
      <c r="D82" s="39" t="s">
        <v>1446</v>
      </c>
      <c r="E82" s="39" t="s">
        <v>1447</v>
      </c>
      <c r="F82" s="39" t="s">
        <v>1448</v>
      </c>
      <c r="G82" s="39" t="s">
        <v>1449</v>
      </c>
      <c r="H82" s="25"/>
      <c r="I82" s="25"/>
      <c r="J82" s="25"/>
      <c r="K82" s="25"/>
    </row>
    <row r="83" spans="1:11" ht="14.1" customHeight="1" x14ac:dyDescent="0.25">
      <c r="A83" s="25"/>
      <c r="B83" s="25"/>
      <c r="C83" s="38" t="s">
        <v>63</v>
      </c>
      <c r="D83" s="39" t="s">
        <v>1450</v>
      </c>
      <c r="E83" s="39" t="s">
        <v>1451</v>
      </c>
      <c r="F83" s="39" t="s">
        <v>1452</v>
      </c>
      <c r="G83" s="39" t="s">
        <v>1453</v>
      </c>
      <c r="H83" s="25"/>
      <c r="I83" s="25"/>
      <c r="J83" s="25"/>
      <c r="K83" s="25"/>
    </row>
    <row r="84" spans="1:11" ht="14.1" customHeight="1" x14ac:dyDescent="0.25">
      <c r="A84" s="25"/>
      <c r="B84" s="25"/>
      <c r="C84" s="38" t="s">
        <v>68</v>
      </c>
      <c r="D84" s="39" t="s">
        <v>69</v>
      </c>
      <c r="E84" s="39" t="s">
        <v>75</v>
      </c>
      <c r="F84" s="39" t="s">
        <v>916</v>
      </c>
      <c r="G84" s="39" t="s">
        <v>1454</v>
      </c>
      <c r="H84" s="25"/>
      <c r="I84" s="25"/>
      <c r="J84" s="25"/>
      <c r="K84" s="25"/>
    </row>
    <row r="85" spans="1:11" ht="14.1" customHeight="1" x14ac:dyDescent="0.25">
      <c r="A85" s="25"/>
      <c r="B85" s="25"/>
      <c r="C85" s="38" t="s">
        <v>73</v>
      </c>
      <c r="D85" s="39" t="s">
        <v>69</v>
      </c>
      <c r="E85" s="39" t="s">
        <v>1455</v>
      </c>
      <c r="F85" s="39" t="s">
        <v>1456</v>
      </c>
      <c r="G85" s="39" t="s">
        <v>1457</v>
      </c>
      <c r="H85" s="25"/>
      <c r="I85" s="25"/>
      <c r="J85" s="25"/>
      <c r="K85" s="25"/>
    </row>
    <row r="86" spans="1:11" ht="14.1" customHeight="1" x14ac:dyDescent="0.25">
      <c r="A86" s="25"/>
      <c r="B86" s="25"/>
      <c r="C86" s="38" t="s">
        <v>77</v>
      </c>
      <c r="D86" s="39" t="s">
        <v>69</v>
      </c>
      <c r="E86" s="39" t="s">
        <v>1455</v>
      </c>
      <c r="F86" s="39" t="s">
        <v>1458</v>
      </c>
      <c r="G86" s="39" t="s">
        <v>1459</v>
      </c>
      <c r="H86" s="25"/>
      <c r="I86" s="25"/>
      <c r="J86" s="25"/>
      <c r="K86" s="25"/>
    </row>
    <row r="87" spans="1:11" ht="14.1" customHeight="1" x14ac:dyDescent="0.25">
      <c r="A87" s="25"/>
      <c r="B87" s="25"/>
      <c r="C87" s="1589" t="s">
        <v>81</v>
      </c>
      <c r="D87" s="1590"/>
      <c r="E87" s="1590"/>
      <c r="F87" s="1590"/>
      <c r="G87" s="1590"/>
      <c r="H87" s="25"/>
      <c r="I87" s="25"/>
      <c r="J87" s="25"/>
      <c r="K87" s="25"/>
    </row>
    <row r="88" spans="1:11" ht="14.1" customHeight="1" x14ac:dyDescent="0.25">
      <c r="A88" s="25"/>
      <c r="B88" s="25"/>
      <c r="C88" s="32"/>
      <c r="D88" s="33">
        <v>2023</v>
      </c>
      <c r="E88" s="33">
        <v>2024</v>
      </c>
      <c r="F88" s="33">
        <v>2025</v>
      </c>
      <c r="G88" s="33">
        <v>2026</v>
      </c>
      <c r="H88" s="25"/>
      <c r="I88" s="25"/>
      <c r="J88" s="25"/>
      <c r="K88" s="25"/>
    </row>
    <row r="89" spans="1:11" ht="14.1" customHeight="1" x14ac:dyDescent="0.25">
      <c r="A89" s="25"/>
      <c r="B89" s="25"/>
      <c r="C89" s="34"/>
      <c r="D89" s="35" t="s">
        <v>17</v>
      </c>
      <c r="E89" s="35" t="s">
        <v>18</v>
      </c>
      <c r="F89" s="35" t="s">
        <v>18</v>
      </c>
      <c r="G89" s="35" t="s">
        <v>18</v>
      </c>
      <c r="H89" s="25"/>
      <c r="I89" s="25"/>
      <c r="J89" s="25"/>
      <c r="K89" s="25"/>
    </row>
    <row r="90" spans="1:11" ht="14.1" customHeight="1" x14ac:dyDescent="0.25">
      <c r="A90" s="25"/>
      <c r="B90" s="25"/>
      <c r="C90" s="40" t="s">
        <v>82</v>
      </c>
      <c r="D90" s="41">
        <v>0</v>
      </c>
      <c r="E90" s="41">
        <v>0</v>
      </c>
      <c r="F90" s="41">
        <v>0</v>
      </c>
      <c r="G90" s="41">
        <v>0</v>
      </c>
      <c r="H90" s="25"/>
      <c r="I90" s="25"/>
      <c r="J90" s="25"/>
      <c r="K90" s="25"/>
    </row>
    <row r="91" spans="1:11" ht="14.1" customHeight="1" x14ac:dyDescent="0.25">
      <c r="A91" s="25"/>
      <c r="B91" s="25"/>
      <c r="C91" s="40" t="s">
        <v>83</v>
      </c>
      <c r="D91" s="41">
        <v>0</v>
      </c>
      <c r="E91" s="41">
        <v>0</v>
      </c>
      <c r="F91" s="41">
        <v>0</v>
      </c>
      <c r="G91" s="41">
        <v>0</v>
      </c>
      <c r="H91" s="25"/>
      <c r="I91" s="25"/>
      <c r="J91" s="25"/>
      <c r="K91" s="25"/>
    </row>
    <row r="92" spans="1:11" ht="14.1" customHeight="1" x14ac:dyDescent="0.25">
      <c r="A92" s="25"/>
      <c r="B92" s="25"/>
      <c r="C92" s="40" t="s">
        <v>84</v>
      </c>
      <c r="D92" s="41">
        <v>0</v>
      </c>
      <c r="E92" s="41">
        <v>0</v>
      </c>
      <c r="F92" s="41">
        <v>0</v>
      </c>
      <c r="G92" s="41">
        <v>0</v>
      </c>
      <c r="H92" s="25"/>
      <c r="I92" s="25"/>
      <c r="J92" s="25"/>
      <c r="K92" s="25"/>
    </row>
    <row r="93" spans="1:11" ht="14.1" customHeight="1" x14ac:dyDescent="0.25">
      <c r="A93" s="25"/>
      <c r="B93" s="25"/>
      <c r="C93" s="40" t="s">
        <v>85</v>
      </c>
      <c r="D93" s="41">
        <v>0</v>
      </c>
      <c r="E93" s="41">
        <v>0</v>
      </c>
      <c r="F93" s="41">
        <v>0</v>
      </c>
      <c r="G93" s="41">
        <v>0</v>
      </c>
      <c r="H93" s="25"/>
      <c r="I93" s="25"/>
      <c r="J93" s="25"/>
      <c r="K93" s="25"/>
    </row>
    <row r="94" spans="1:11" ht="14.1" customHeight="1" x14ac:dyDescent="0.25">
      <c r="A94" s="25"/>
      <c r="B94" s="25"/>
      <c r="C94" s="40" t="s">
        <v>83</v>
      </c>
      <c r="D94" s="41">
        <v>0</v>
      </c>
      <c r="E94" s="41">
        <v>0</v>
      </c>
      <c r="F94" s="41">
        <v>0</v>
      </c>
      <c r="G94" s="41">
        <v>0</v>
      </c>
      <c r="H94" s="25"/>
      <c r="I94" s="25"/>
      <c r="J94" s="25"/>
      <c r="K94" s="25"/>
    </row>
    <row r="95" spans="1:11" ht="14.1" customHeight="1" x14ac:dyDescent="0.25">
      <c r="A95" s="25"/>
      <c r="B95" s="25"/>
      <c r="C95" s="40" t="s">
        <v>84</v>
      </c>
      <c r="D95" s="41">
        <v>0</v>
      </c>
      <c r="E95" s="41">
        <v>0</v>
      </c>
      <c r="F95" s="41">
        <v>0</v>
      </c>
      <c r="G95" s="41">
        <v>0</v>
      </c>
      <c r="H95" s="25"/>
      <c r="I95" s="25"/>
      <c r="J95" s="25"/>
      <c r="K95" s="25"/>
    </row>
    <row r="96" spans="1:11" ht="14.1" customHeight="1" x14ac:dyDescent="0.25">
      <c r="A96" s="25"/>
      <c r="B96" s="25"/>
      <c r="C96" s="40" t="s">
        <v>86</v>
      </c>
      <c r="D96" s="41">
        <v>0</v>
      </c>
      <c r="E96" s="41">
        <v>44160000</v>
      </c>
      <c r="F96" s="41">
        <v>45160000</v>
      </c>
      <c r="G96" s="41">
        <v>32160000</v>
      </c>
      <c r="H96" s="25"/>
      <c r="I96" s="25"/>
      <c r="J96" s="25"/>
      <c r="K96" s="25"/>
    </row>
    <row r="97" spans="1:11" ht="14.1" customHeight="1" x14ac:dyDescent="0.25">
      <c r="A97" s="25"/>
      <c r="B97" s="25"/>
      <c r="C97" s="40" t="s">
        <v>83</v>
      </c>
      <c r="D97" s="41">
        <v>0</v>
      </c>
      <c r="E97" s="41">
        <v>44160000</v>
      </c>
      <c r="F97" s="41">
        <v>45160000</v>
      </c>
      <c r="G97" s="41">
        <v>32160000</v>
      </c>
      <c r="H97" s="25"/>
      <c r="I97" s="25"/>
      <c r="J97" s="25"/>
      <c r="K97" s="25"/>
    </row>
    <row r="98" spans="1:11" ht="14.1" customHeight="1" x14ac:dyDescent="0.25">
      <c r="A98" s="25"/>
      <c r="B98" s="25"/>
      <c r="C98" s="40" t="s">
        <v>84</v>
      </c>
      <c r="D98" s="41">
        <v>0</v>
      </c>
      <c r="E98" s="41">
        <v>0</v>
      </c>
      <c r="F98" s="41">
        <v>0</v>
      </c>
      <c r="G98" s="41">
        <v>0</v>
      </c>
      <c r="H98" s="25"/>
      <c r="I98" s="25"/>
      <c r="J98" s="25"/>
      <c r="K98" s="25"/>
    </row>
    <row r="99" spans="1:11" ht="14.1" customHeight="1" x14ac:dyDescent="0.25">
      <c r="A99" s="25"/>
      <c r="B99" s="25"/>
      <c r="C99" s="40" t="s">
        <v>87</v>
      </c>
      <c r="D99" s="41">
        <v>0</v>
      </c>
      <c r="E99" s="41">
        <v>0</v>
      </c>
      <c r="F99" s="41">
        <v>0</v>
      </c>
      <c r="G99" s="41">
        <v>0</v>
      </c>
      <c r="H99" s="25"/>
      <c r="I99" s="25"/>
      <c r="J99" s="25"/>
      <c r="K99" s="25"/>
    </row>
    <row r="100" spans="1:11" ht="14.1" customHeight="1" x14ac:dyDescent="0.25">
      <c r="A100" s="25"/>
      <c r="B100" s="25"/>
      <c r="C100" s="40" t="s">
        <v>83</v>
      </c>
      <c r="D100" s="41">
        <v>0</v>
      </c>
      <c r="E100" s="41">
        <v>0</v>
      </c>
      <c r="F100" s="41">
        <v>0</v>
      </c>
      <c r="G100" s="41">
        <v>0</v>
      </c>
      <c r="H100" s="25"/>
      <c r="I100" s="25"/>
      <c r="J100" s="25"/>
      <c r="K100" s="25"/>
    </row>
    <row r="101" spans="1:11" ht="14.1" customHeight="1" x14ac:dyDescent="0.25">
      <c r="A101" s="25"/>
      <c r="B101" s="25"/>
      <c r="C101" s="40" t="s">
        <v>84</v>
      </c>
      <c r="D101" s="41">
        <v>0</v>
      </c>
      <c r="E101" s="41">
        <v>0</v>
      </c>
      <c r="F101" s="41">
        <v>0</v>
      </c>
      <c r="G101" s="41">
        <v>0</v>
      </c>
      <c r="H101" s="25"/>
      <c r="I101" s="25"/>
      <c r="J101" s="25"/>
      <c r="K101" s="25"/>
    </row>
    <row r="102" spans="1:11" ht="14.1" customHeight="1" x14ac:dyDescent="0.25">
      <c r="A102" s="25"/>
      <c r="B102" s="25"/>
      <c r="C102" s="40" t="s">
        <v>88</v>
      </c>
      <c r="D102" s="41">
        <v>0</v>
      </c>
      <c r="E102" s="41">
        <v>0</v>
      </c>
      <c r="F102" s="41">
        <v>0</v>
      </c>
      <c r="G102" s="41">
        <v>0</v>
      </c>
      <c r="H102" s="25"/>
      <c r="I102" s="25"/>
      <c r="J102" s="25"/>
      <c r="K102" s="25"/>
    </row>
    <row r="103" spans="1:11" ht="14.1" customHeight="1" x14ac:dyDescent="0.25">
      <c r="A103" s="25"/>
      <c r="B103" s="25"/>
      <c r="C103" s="40" t="s">
        <v>83</v>
      </c>
      <c r="D103" s="41">
        <v>0</v>
      </c>
      <c r="E103" s="41">
        <v>0</v>
      </c>
      <c r="F103" s="41">
        <v>0</v>
      </c>
      <c r="G103" s="41">
        <v>0</v>
      </c>
      <c r="H103" s="25"/>
      <c r="I103" s="25"/>
      <c r="J103" s="25"/>
      <c r="K103" s="25"/>
    </row>
    <row r="104" spans="1:11" ht="14.1" customHeight="1" x14ac:dyDescent="0.25">
      <c r="A104" s="25"/>
      <c r="B104" s="25"/>
      <c r="C104" s="40" t="s">
        <v>84</v>
      </c>
      <c r="D104" s="41">
        <v>0</v>
      </c>
      <c r="E104" s="41">
        <v>0</v>
      </c>
      <c r="F104" s="41">
        <v>0</v>
      </c>
      <c r="G104" s="41">
        <v>0</v>
      </c>
      <c r="H104" s="25"/>
      <c r="I104" s="25"/>
      <c r="J104" s="25"/>
      <c r="K104" s="25"/>
    </row>
    <row r="105" spans="1:11" ht="14.1" customHeight="1" x14ac:dyDescent="0.25">
      <c r="A105" s="25"/>
      <c r="B105" s="25"/>
      <c r="C105" s="40" t="s">
        <v>89</v>
      </c>
      <c r="D105" s="41">
        <v>0</v>
      </c>
      <c r="E105" s="41">
        <v>300000</v>
      </c>
      <c r="F105" s="41">
        <v>300000</v>
      </c>
      <c r="G105" s="41">
        <v>300000</v>
      </c>
      <c r="H105" s="25"/>
      <c r="I105" s="25"/>
      <c r="J105" s="25"/>
      <c r="K105" s="25"/>
    </row>
    <row r="106" spans="1:11" ht="14.1" customHeight="1" x14ac:dyDescent="0.25">
      <c r="A106" s="25"/>
      <c r="B106" s="25"/>
      <c r="C106" s="40" t="s">
        <v>83</v>
      </c>
      <c r="D106" s="41">
        <v>0</v>
      </c>
      <c r="E106" s="41">
        <v>300000</v>
      </c>
      <c r="F106" s="41">
        <v>300000</v>
      </c>
      <c r="G106" s="41">
        <v>300000</v>
      </c>
      <c r="H106" s="25"/>
      <c r="I106" s="25"/>
      <c r="J106" s="25"/>
      <c r="K106" s="25"/>
    </row>
    <row r="107" spans="1:11" ht="14.1" customHeight="1" x14ac:dyDescent="0.25">
      <c r="A107" s="25"/>
      <c r="B107" s="25"/>
      <c r="C107" s="40" t="s">
        <v>84</v>
      </c>
      <c r="D107" s="41">
        <v>0</v>
      </c>
      <c r="E107" s="41">
        <v>0</v>
      </c>
      <c r="F107" s="41">
        <v>0</v>
      </c>
      <c r="G107" s="41">
        <v>0</v>
      </c>
      <c r="H107" s="25"/>
      <c r="I107" s="25"/>
      <c r="J107" s="25"/>
      <c r="K107" s="25"/>
    </row>
    <row r="108" spans="1:11" ht="14.1" customHeight="1" x14ac:dyDescent="0.25">
      <c r="A108" s="25"/>
      <c r="B108" s="25"/>
      <c r="C108" s="40" t="s">
        <v>90</v>
      </c>
      <c r="D108" s="41">
        <v>0</v>
      </c>
      <c r="E108" s="41">
        <v>0</v>
      </c>
      <c r="F108" s="41">
        <v>0</v>
      </c>
      <c r="G108" s="41">
        <v>0</v>
      </c>
      <c r="H108" s="25"/>
      <c r="I108" s="25"/>
      <c r="J108" s="25"/>
      <c r="K108" s="25"/>
    </row>
    <row r="109" spans="1:11" ht="14.1" customHeight="1" x14ac:dyDescent="0.25">
      <c r="A109" s="25"/>
      <c r="B109" s="25"/>
      <c r="C109" s="40" t="s">
        <v>83</v>
      </c>
      <c r="D109" s="41">
        <v>0</v>
      </c>
      <c r="E109" s="41">
        <v>0</v>
      </c>
      <c r="F109" s="41">
        <v>0</v>
      </c>
      <c r="G109" s="41">
        <v>0</v>
      </c>
      <c r="H109" s="25"/>
      <c r="I109" s="25"/>
      <c r="J109" s="25"/>
      <c r="K109" s="25"/>
    </row>
    <row r="110" spans="1:11" ht="14.1" customHeight="1" x14ac:dyDescent="0.25">
      <c r="A110" s="25"/>
      <c r="B110" s="25"/>
      <c r="C110" s="40" t="s">
        <v>84</v>
      </c>
      <c r="D110" s="41">
        <v>0</v>
      </c>
      <c r="E110" s="41">
        <v>0</v>
      </c>
      <c r="F110" s="41">
        <v>0</v>
      </c>
      <c r="G110" s="41">
        <v>0</v>
      </c>
      <c r="H110" s="25"/>
      <c r="I110" s="25"/>
      <c r="J110" s="25"/>
      <c r="K110" s="25"/>
    </row>
    <row r="111" spans="1:11" ht="14.1" customHeight="1" x14ac:dyDescent="0.25">
      <c r="A111" s="25"/>
      <c r="B111" s="25"/>
      <c r="C111" s="40" t="s">
        <v>91</v>
      </c>
      <c r="D111" s="41">
        <v>0</v>
      </c>
      <c r="E111" s="41">
        <v>0</v>
      </c>
      <c r="F111" s="41">
        <v>0</v>
      </c>
      <c r="G111" s="41">
        <v>0</v>
      </c>
      <c r="H111" s="25"/>
      <c r="I111" s="25"/>
      <c r="J111" s="25"/>
      <c r="K111" s="25"/>
    </row>
    <row r="112" spans="1:11" ht="14.1" customHeight="1" x14ac:dyDescent="0.25">
      <c r="A112" s="25"/>
      <c r="B112" s="25"/>
      <c r="C112" s="40" t="s">
        <v>83</v>
      </c>
      <c r="D112" s="41">
        <v>0</v>
      </c>
      <c r="E112" s="41">
        <v>0</v>
      </c>
      <c r="F112" s="41">
        <v>0</v>
      </c>
      <c r="G112" s="41">
        <v>0</v>
      </c>
      <c r="H112" s="25"/>
      <c r="I112" s="25"/>
      <c r="J112" s="25"/>
      <c r="K112" s="25"/>
    </row>
    <row r="113" spans="1:11" ht="14.1" customHeight="1" x14ac:dyDescent="0.25">
      <c r="A113" s="25"/>
      <c r="B113" s="25"/>
      <c r="C113" s="40" t="s">
        <v>92</v>
      </c>
      <c r="D113" s="41">
        <v>0</v>
      </c>
      <c r="E113" s="41">
        <v>0</v>
      </c>
      <c r="F113" s="41">
        <v>0</v>
      </c>
      <c r="G113" s="41">
        <v>0</v>
      </c>
      <c r="H113" s="25"/>
      <c r="I113" s="25"/>
      <c r="J113" s="25"/>
      <c r="K113" s="25"/>
    </row>
    <row r="114" spans="1:11" ht="14.1" customHeight="1" x14ac:dyDescent="0.25">
      <c r="A114" s="25"/>
      <c r="B114" s="25"/>
      <c r="C114" s="40" t="s">
        <v>93</v>
      </c>
      <c r="D114" s="41">
        <v>0</v>
      </c>
      <c r="E114" s="41">
        <v>0</v>
      </c>
      <c r="F114" s="41">
        <v>0</v>
      </c>
      <c r="G114" s="41">
        <v>0</v>
      </c>
      <c r="H114" s="25"/>
      <c r="I114" s="25"/>
      <c r="J114" s="25"/>
      <c r="K114" s="25"/>
    </row>
    <row r="115" spans="1:11" ht="14.1" customHeight="1" x14ac:dyDescent="0.25">
      <c r="A115" s="25"/>
      <c r="B115" s="25"/>
      <c r="C115" s="40" t="s">
        <v>94</v>
      </c>
      <c r="D115" s="41">
        <v>0</v>
      </c>
      <c r="E115" s="41">
        <v>0</v>
      </c>
      <c r="F115" s="41">
        <v>0</v>
      </c>
      <c r="G115" s="41">
        <v>0</v>
      </c>
      <c r="H115" s="25"/>
      <c r="I115" s="25"/>
      <c r="J115" s="25"/>
      <c r="K115" s="25"/>
    </row>
    <row r="116" spans="1:11" ht="14.1" customHeight="1" x14ac:dyDescent="0.25">
      <c r="A116" s="25"/>
      <c r="B116" s="25"/>
      <c r="C116" s="40" t="s">
        <v>95</v>
      </c>
      <c r="D116" s="41">
        <v>0</v>
      </c>
      <c r="E116" s="41">
        <v>0</v>
      </c>
      <c r="F116" s="41">
        <v>0</v>
      </c>
      <c r="G116" s="41">
        <v>0</v>
      </c>
      <c r="H116" s="25"/>
      <c r="I116" s="25"/>
      <c r="J116" s="25"/>
      <c r="K116" s="25"/>
    </row>
    <row r="117" spans="1:11" ht="14.1" customHeight="1" x14ac:dyDescent="0.25">
      <c r="A117" s="25"/>
      <c r="B117" s="25"/>
      <c r="C117" s="40" t="s">
        <v>96</v>
      </c>
      <c r="D117" s="41">
        <v>0</v>
      </c>
      <c r="E117" s="41">
        <v>0</v>
      </c>
      <c r="F117" s="41">
        <v>0</v>
      </c>
      <c r="G117" s="41">
        <v>0</v>
      </c>
      <c r="H117" s="25"/>
      <c r="I117" s="25"/>
      <c r="J117" s="25"/>
      <c r="K117" s="25"/>
    </row>
    <row r="118" spans="1:11" ht="14.1" customHeight="1" x14ac:dyDescent="0.25">
      <c r="A118" s="25"/>
      <c r="B118" s="25"/>
      <c r="C118" s="40" t="s">
        <v>83</v>
      </c>
      <c r="D118" s="41">
        <v>0</v>
      </c>
      <c r="E118" s="41">
        <v>0</v>
      </c>
      <c r="F118" s="41">
        <v>0</v>
      </c>
      <c r="G118" s="41">
        <v>0</v>
      </c>
      <c r="H118" s="25"/>
      <c r="I118" s="25"/>
      <c r="J118" s="25"/>
      <c r="K118" s="25"/>
    </row>
    <row r="119" spans="1:11" ht="14.1" customHeight="1" x14ac:dyDescent="0.25">
      <c r="A119" s="25"/>
      <c r="B119" s="25"/>
      <c r="C119" s="40" t="s">
        <v>92</v>
      </c>
      <c r="D119" s="41">
        <v>0</v>
      </c>
      <c r="E119" s="41">
        <v>0</v>
      </c>
      <c r="F119" s="41">
        <v>0</v>
      </c>
      <c r="G119" s="41">
        <v>0</v>
      </c>
      <c r="H119" s="25"/>
      <c r="I119" s="25"/>
      <c r="J119" s="25"/>
      <c r="K119" s="25"/>
    </row>
    <row r="120" spans="1:11" ht="14.1" customHeight="1" x14ac:dyDescent="0.25">
      <c r="A120" s="25"/>
      <c r="B120" s="25"/>
      <c r="C120" s="40" t="s">
        <v>93</v>
      </c>
      <c r="D120" s="41">
        <v>0</v>
      </c>
      <c r="E120" s="41">
        <v>0</v>
      </c>
      <c r="F120" s="41">
        <v>0</v>
      </c>
      <c r="G120" s="41">
        <v>0</v>
      </c>
      <c r="H120" s="25"/>
      <c r="I120" s="25"/>
      <c r="J120" s="25"/>
      <c r="K120" s="25"/>
    </row>
    <row r="121" spans="1:11" ht="14.1" customHeight="1" x14ac:dyDescent="0.25">
      <c r="A121" s="25"/>
      <c r="B121" s="25"/>
      <c r="C121" s="40" t="s">
        <v>94</v>
      </c>
      <c r="D121" s="41">
        <v>0</v>
      </c>
      <c r="E121" s="41">
        <v>0</v>
      </c>
      <c r="F121" s="41">
        <v>0</v>
      </c>
      <c r="G121" s="41">
        <v>0</v>
      </c>
      <c r="H121" s="25"/>
      <c r="I121" s="25"/>
      <c r="J121" s="25"/>
      <c r="K121" s="25"/>
    </row>
    <row r="122" spans="1:11" ht="14.1" customHeight="1" x14ac:dyDescent="0.25">
      <c r="A122" s="25"/>
      <c r="B122" s="25"/>
      <c r="C122" s="40" t="s">
        <v>95</v>
      </c>
      <c r="D122" s="41">
        <v>0</v>
      </c>
      <c r="E122" s="41">
        <v>0</v>
      </c>
      <c r="F122" s="41">
        <v>0</v>
      </c>
      <c r="G122" s="41">
        <v>0</v>
      </c>
      <c r="H122" s="25"/>
      <c r="I122" s="25"/>
      <c r="J122" s="25"/>
      <c r="K122" s="25"/>
    </row>
    <row r="123" spans="1:11" ht="14.1" customHeight="1" x14ac:dyDescent="0.25">
      <c r="A123" s="25"/>
      <c r="B123" s="25"/>
      <c r="C123" s="40" t="s">
        <v>97</v>
      </c>
      <c r="D123" s="41">
        <v>0</v>
      </c>
      <c r="E123" s="41">
        <v>0</v>
      </c>
      <c r="F123" s="41">
        <v>0</v>
      </c>
      <c r="G123" s="41">
        <v>0</v>
      </c>
      <c r="H123" s="25"/>
      <c r="I123" s="25"/>
      <c r="J123" s="25"/>
      <c r="K123" s="25"/>
    </row>
    <row r="124" spans="1:11" ht="14.1" customHeight="1" x14ac:dyDescent="0.25">
      <c r="A124" s="25"/>
      <c r="B124" s="25"/>
      <c r="C124" s="40" t="s">
        <v>83</v>
      </c>
      <c r="D124" s="41">
        <v>0</v>
      </c>
      <c r="E124" s="41">
        <v>0</v>
      </c>
      <c r="F124" s="41">
        <v>0</v>
      </c>
      <c r="G124" s="41">
        <v>0</v>
      </c>
      <c r="H124" s="25"/>
      <c r="I124" s="25"/>
      <c r="J124" s="25"/>
      <c r="K124" s="25"/>
    </row>
    <row r="125" spans="1:11" ht="14.1" customHeight="1" x14ac:dyDescent="0.25">
      <c r="A125" s="25"/>
      <c r="B125" s="25"/>
      <c r="C125" s="40" t="s">
        <v>92</v>
      </c>
      <c r="D125" s="41">
        <v>0</v>
      </c>
      <c r="E125" s="41">
        <v>0</v>
      </c>
      <c r="F125" s="41">
        <v>0</v>
      </c>
      <c r="G125" s="41">
        <v>0</v>
      </c>
      <c r="H125" s="25"/>
      <c r="I125" s="25"/>
      <c r="J125" s="25"/>
      <c r="K125" s="25"/>
    </row>
    <row r="126" spans="1:11" ht="14.1" customHeight="1" x14ac:dyDescent="0.25">
      <c r="A126" s="25"/>
      <c r="B126" s="25"/>
      <c r="C126" s="40" t="s">
        <v>93</v>
      </c>
      <c r="D126" s="41">
        <v>0</v>
      </c>
      <c r="E126" s="41">
        <v>0</v>
      </c>
      <c r="F126" s="41">
        <v>0</v>
      </c>
      <c r="G126" s="41">
        <v>0</v>
      </c>
      <c r="H126" s="25"/>
      <c r="I126" s="25"/>
      <c r="J126" s="25"/>
      <c r="K126" s="25"/>
    </row>
    <row r="127" spans="1:11" ht="14.1" customHeight="1" x14ac:dyDescent="0.25">
      <c r="A127" s="25"/>
      <c r="B127" s="25"/>
      <c r="C127" s="40" t="s">
        <v>94</v>
      </c>
      <c r="D127" s="41">
        <v>0</v>
      </c>
      <c r="E127" s="41">
        <v>0</v>
      </c>
      <c r="F127" s="41">
        <v>0</v>
      </c>
      <c r="G127" s="41">
        <v>0</v>
      </c>
      <c r="H127" s="25"/>
      <c r="I127" s="25"/>
      <c r="J127" s="25"/>
      <c r="K127" s="25"/>
    </row>
    <row r="128" spans="1:11" ht="14.1" customHeight="1" x14ac:dyDescent="0.25">
      <c r="A128" s="25"/>
      <c r="B128" s="25"/>
      <c r="C128" s="40" t="s">
        <v>95</v>
      </c>
      <c r="D128" s="41">
        <v>0</v>
      </c>
      <c r="E128" s="41">
        <v>0</v>
      </c>
      <c r="F128" s="41">
        <v>0</v>
      </c>
      <c r="G128" s="41">
        <v>0</v>
      </c>
      <c r="H128" s="25"/>
      <c r="I128" s="25"/>
      <c r="J128" s="25"/>
      <c r="K128" s="25"/>
    </row>
    <row r="129" spans="1:11" ht="14.1" customHeight="1" x14ac:dyDescent="0.25">
      <c r="A129" s="25"/>
      <c r="B129" s="25"/>
      <c r="C129" s="40" t="s">
        <v>98</v>
      </c>
      <c r="D129" s="41">
        <v>0</v>
      </c>
      <c r="E129" s="41">
        <v>0</v>
      </c>
      <c r="F129" s="41">
        <v>0</v>
      </c>
      <c r="G129" s="41">
        <v>0</v>
      </c>
      <c r="H129" s="25"/>
      <c r="I129" s="25"/>
      <c r="J129" s="25"/>
      <c r="K129" s="25"/>
    </row>
    <row r="130" spans="1:11" ht="14.1" customHeight="1" x14ac:dyDescent="0.25">
      <c r="A130" s="25"/>
      <c r="B130" s="25"/>
      <c r="C130" s="40" t="s">
        <v>99</v>
      </c>
      <c r="D130" s="41">
        <v>0</v>
      </c>
      <c r="E130" s="41">
        <v>0</v>
      </c>
      <c r="F130" s="41">
        <v>0</v>
      </c>
      <c r="G130" s="41">
        <v>0</v>
      </c>
      <c r="H130" s="25"/>
      <c r="I130" s="25"/>
      <c r="J130" s="25"/>
      <c r="K130" s="25"/>
    </row>
    <row r="131" spans="1:11" ht="14.1" customHeight="1" x14ac:dyDescent="0.25">
      <c r="A131" s="25"/>
      <c r="B131" s="25"/>
      <c r="C131" s="36" t="s">
        <v>100</v>
      </c>
      <c r="D131" s="41">
        <v>0</v>
      </c>
      <c r="E131" s="41">
        <v>44460000</v>
      </c>
      <c r="F131" s="41">
        <v>45460000</v>
      </c>
      <c r="G131" s="41">
        <v>32460000</v>
      </c>
      <c r="H131" s="25"/>
      <c r="I131" s="25"/>
      <c r="J131" s="25"/>
      <c r="K131" s="25"/>
    </row>
    <row r="132" spans="1:11" ht="14.1" customHeight="1" x14ac:dyDescent="0.25">
      <c r="A132" s="25"/>
      <c r="B132" s="25"/>
      <c r="C132" s="30" t="s">
        <v>50</v>
      </c>
      <c r="D132" s="1575" t="s">
        <v>1460</v>
      </c>
      <c r="E132" s="1576"/>
      <c r="F132" s="1576"/>
      <c r="G132" s="1576"/>
      <c r="H132" s="25"/>
      <c r="I132" s="25"/>
      <c r="J132" s="25"/>
      <c r="K132" s="25"/>
    </row>
    <row r="133" spans="1:11" ht="14.1" customHeight="1" x14ac:dyDescent="0.25">
      <c r="A133" s="25"/>
      <c r="B133" s="25"/>
      <c r="C133" s="31" t="s">
        <v>52</v>
      </c>
      <c r="D133" s="1587" t="s">
        <v>1461</v>
      </c>
      <c r="E133" s="1588"/>
      <c r="F133" s="1588"/>
      <c r="G133" s="1588"/>
      <c r="H133" s="25"/>
      <c r="I133" s="25"/>
      <c r="J133" s="25"/>
      <c r="K133" s="25"/>
    </row>
    <row r="134" spans="1:11" ht="14.1" customHeight="1" x14ac:dyDescent="0.25">
      <c r="A134" s="25"/>
      <c r="B134" s="25"/>
      <c r="C134" s="31" t="s">
        <v>54</v>
      </c>
      <c r="D134" s="1587" t="s">
        <v>1462</v>
      </c>
      <c r="E134" s="1588"/>
      <c r="F134" s="1588"/>
      <c r="G134" s="1588"/>
      <c r="H134" s="25"/>
      <c r="I134" s="25"/>
      <c r="J134" s="25"/>
      <c r="K134" s="25"/>
    </row>
    <row r="135" spans="1:11" ht="15" customHeight="1" x14ac:dyDescent="0.25">
      <c r="A135" s="25"/>
      <c r="B135" s="25"/>
      <c r="C135" s="32"/>
      <c r="D135" s="33">
        <v>2023</v>
      </c>
      <c r="E135" s="33">
        <v>2024</v>
      </c>
      <c r="F135" s="33">
        <v>2025</v>
      </c>
      <c r="G135" s="33">
        <v>2026</v>
      </c>
      <c r="H135" s="25"/>
      <c r="I135" s="25"/>
      <c r="J135" s="25"/>
      <c r="K135" s="25"/>
    </row>
    <row r="136" spans="1:11" ht="15" customHeight="1" x14ac:dyDescent="0.25">
      <c r="A136" s="25"/>
      <c r="B136" s="25"/>
      <c r="C136" s="34"/>
      <c r="D136" s="35" t="s">
        <v>17</v>
      </c>
      <c r="E136" s="35" t="s">
        <v>18</v>
      </c>
      <c r="F136" s="35" t="s">
        <v>18</v>
      </c>
      <c r="G136" s="35" t="s">
        <v>18</v>
      </c>
      <c r="H136" s="25"/>
      <c r="I136" s="25"/>
      <c r="J136" s="25"/>
      <c r="K136" s="25"/>
    </row>
    <row r="137" spans="1:11" ht="14.1" customHeight="1" x14ac:dyDescent="0.25">
      <c r="A137" s="25"/>
      <c r="B137" s="25"/>
      <c r="C137" s="38" t="s">
        <v>56</v>
      </c>
      <c r="D137" s="39" t="s">
        <v>272</v>
      </c>
      <c r="E137" s="39" t="s">
        <v>272</v>
      </c>
      <c r="F137" s="39" t="s">
        <v>272</v>
      </c>
      <c r="G137" s="39" t="s">
        <v>272</v>
      </c>
      <c r="H137" s="25"/>
      <c r="I137" s="25"/>
      <c r="J137" s="25"/>
      <c r="K137" s="25"/>
    </row>
    <row r="138" spans="1:11" ht="14.1" customHeight="1" x14ac:dyDescent="0.25">
      <c r="A138" s="25"/>
      <c r="B138" s="25"/>
      <c r="C138" s="38" t="s">
        <v>59</v>
      </c>
      <c r="D138" s="39" t="s">
        <v>1463</v>
      </c>
      <c r="E138" s="39" t="s">
        <v>1463</v>
      </c>
      <c r="F138" s="39" t="s">
        <v>1463</v>
      </c>
      <c r="G138" s="39" t="s">
        <v>1463</v>
      </c>
      <c r="H138" s="25"/>
      <c r="I138" s="25"/>
      <c r="J138" s="25"/>
      <c r="K138" s="25"/>
    </row>
    <row r="139" spans="1:11" ht="14.1" customHeight="1" x14ac:dyDescent="0.25">
      <c r="A139" s="25"/>
      <c r="B139" s="25"/>
      <c r="C139" s="38" t="s">
        <v>63</v>
      </c>
      <c r="D139" s="39" t="s">
        <v>1464</v>
      </c>
      <c r="E139" s="39" t="s">
        <v>1464</v>
      </c>
      <c r="F139" s="39" t="s">
        <v>1464</v>
      </c>
      <c r="G139" s="39" t="s">
        <v>1464</v>
      </c>
      <c r="H139" s="25"/>
      <c r="I139" s="25"/>
      <c r="J139" s="25"/>
      <c r="K139" s="25"/>
    </row>
    <row r="140" spans="1:11" ht="14.1" customHeight="1" x14ac:dyDescent="0.25">
      <c r="A140" s="25"/>
      <c r="B140" s="25"/>
      <c r="C140" s="38" t="s">
        <v>68</v>
      </c>
      <c r="D140" s="39" t="s">
        <v>69</v>
      </c>
      <c r="E140" s="39" t="s">
        <v>75</v>
      </c>
      <c r="F140" s="39" t="s">
        <v>75</v>
      </c>
      <c r="G140" s="39" t="s">
        <v>75</v>
      </c>
      <c r="H140" s="25"/>
      <c r="I140" s="25"/>
      <c r="J140" s="25"/>
      <c r="K140" s="25"/>
    </row>
    <row r="141" spans="1:11" ht="14.1" customHeight="1" x14ac:dyDescent="0.25">
      <c r="A141" s="25"/>
      <c r="B141" s="25"/>
      <c r="C141" s="38" t="s">
        <v>73</v>
      </c>
      <c r="D141" s="39" t="s">
        <v>69</v>
      </c>
      <c r="E141" s="39" t="s">
        <v>75</v>
      </c>
      <c r="F141" s="39" t="s">
        <v>75</v>
      </c>
      <c r="G141" s="39" t="s">
        <v>75</v>
      </c>
      <c r="H141" s="25"/>
      <c r="I141" s="25"/>
      <c r="J141" s="25"/>
      <c r="K141" s="25"/>
    </row>
    <row r="142" spans="1:11" ht="14.1" customHeight="1" x14ac:dyDescent="0.25">
      <c r="A142" s="25"/>
      <c r="B142" s="25"/>
      <c r="C142" s="38" t="s">
        <v>77</v>
      </c>
      <c r="D142" s="39" t="s">
        <v>69</v>
      </c>
      <c r="E142" s="39" t="s">
        <v>75</v>
      </c>
      <c r="F142" s="39" t="s">
        <v>75</v>
      </c>
      <c r="G142" s="39" t="s">
        <v>75</v>
      </c>
      <c r="H142" s="25"/>
      <c r="I142" s="25"/>
      <c r="J142" s="25"/>
      <c r="K142" s="25"/>
    </row>
    <row r="143" spans="1:11" ht="14.1" customHeight="1" x14ac:dyDescent="0.25">
      <c r="A143" s="25"/>
      <c r="B143" s="25"/>
      <c r="C143" s="1589" t="s">
        <v>81</v>
      </c>
      <c r="D143" s="1590"/>
      <c r="E143" s="1590"/>
      <c r="F143" s="1590"/>
      <c r="G143" s="1590"/>
      <c r="H143" s="25"/>
      <c r="I143" s="25"/>
      <c r="J143" s="25"/>
      <c r="K143" s="25"/>
    </row>
    <row r="144" spans="1:11" ht="14.1" customHeight="1" x14ac:dyDescent="0.25">
      <c r="A144" s="25"/>
      <c r="B144" s="25"/>
      <c r="C144" s="32"/>
      <c r="D144" s="33">
        <v>2023</v>
      </c>
      <c r="E144" s="33">
        <v>2024</v>
      </c>
      <c r="F144" s="33">
        <v>2025</v>
      </c>
      <c r="G144" s="33">
        <v>2026</v>
      </c>
      <c r="H144" s="25"/>
      <c r="I144" s="25"/>
      <c r="J144" s="25"/>
      <c r="K144" s="25"/>
    </row>
    <row r="145" spans="1:11" ht="14.1" customHeight="1" x14ac:dyDescent="0.25">
      <c r="A145" s="25"/>
      <c r="B145" s="25"/>
      <c r="C145" s="34"/>
      <c r="D145" s="35" t="s">
        <v>17</v>
      </c>
      <c r="E145" s="35" t="s">
        <v>18</v>
      </c>
      <c r="F145" s="35" t="s">
        <v>18</v>
      </c>
      <c r="G145" s="35" t="s">
        <v>18</v>
      </c>
      <c r="H145" s="25"/>
      <c r="I145" s="25"/>
      <c r="J145" s="25"/>
      <c r="K145" s="25"/>
    </row>
    <row r="146" spans="1:11" ht="14.1" customHeight="1" x14ac:dyDescent="0.25">
      <c r="A146" s="25"/>
      <c r="B146" s="25"/>
      <c r="C146" s="40" t="s">
        <v>82</v>
      </c>
      <c r="D146" s="41">
        <v>0</v>
      </c>
      <c r="E146" s="41">
        <v>0</v>
      </c>
      <c r="F146" s="41">
        <v>0</v>
      </c>
      <c r="G146" s="41">
        <v>0</v>
      </c>
      <c r="H146" s="25"/>
      <c r="I146" s="25"/>
      <c r="J146" s="25"/>
      <c r="K146" s="25"/>
    </row>
    <row r="147" spans="1:11" ht="14.1" customHeight="1" x14ac:dyDescent="0.25">
      <c r="A147" s="25"/>
      <c r="B147" s="25"/>
      <c r="C147" s="40" t="s">
        <v>83</v>
      </c>
      <c r="D147" s="41">
        <v>0</v>
      </c>
      <c r="E147" s="41">
        <v>0</v>
      </c>
      <c r="F147" s="41">
        <v>0</v>
      </c>
      <c r="G147" s="41">
        <v>0</v>
      </c>
      <c r="H147" s="25"/>
      <c r="I147" s="25"/>
      <c r="J147" s="25"/>
      <c r="K147" s="25"/>
    </row>
    <row r="148" spans="1:11" ht="14.1" customHeight="1" x14ac:dyDescent="0.25">
      <c r="A148" s="25"/>
      <c r="B148" s="25"/>
      <c r="C148" s="40" t="s">
        <v>84</v>
      </c>
      <c r="D148" s="41">
        <v>0</v>
      </c>
      <c r="E148" s="41">
        <v>0</v>
      </c>
      <c r="F148" s="41">
        <v>0</v>
      </c>
      <c r="G148" s="41">
        <v>0</v>
      </c>
      <c r="H148" s="25"/>
      <c r="I148" s="25"/>
      <c r="J148" s="25"/>
      <c r="K148" s="25"/>
    </row>
    <row r="149" spans="1:11" ht="14.1" customHeight="1" x14ac:dyDescent="0.25">
      <c r="A149" s="25"/>
      <c r="B149" s="25"/>
      <c r="C149" s="40" t="s">
        <v>85</v>
      </c>
      <c r="D149" s="41">
        <v>0</v>
      </c>
      <c r="E149" s="41">
        <v>0</v>
      </c>
      <c r="F149" s="41">
        <v>0</v>
      </c>
      <c r="G149" s="41">
        <v>0</v>
      </c>
      <c r="H149" s="25"/>
      <c r="I149" s="25"/>
      <c r="J149" s="25"/>
      <c r="K149" s="25"/>
    </row>
    <row r="150" spans="1:11" ht="14.1" customHeight="1" x14ac:dyDescent="0.25">
      <c r="A150" s="25"/>
      <c r="B150" s="25"/>
      <c r="C150" s="40" t="s">
        <v>83</v>
      </c>
      <c r="D150" s="41">
        <v>0</v>
      </c>
      <c r="E150" s="41">
        <v>0</v>
      </c>
      <c r="F150" s="41">
        <v>0</v>
      </c>
      <c r="G150" s="41">
        <v>0</v>
      </c>
      <c r="H150" s="25"/>
      <c r="I150" s="25"/>
      <c r="J150" s="25"/>
      <c r="K150" s="25"/>
    </row>
    <row r="151" spans="1:11" ht="14.1" customHeight="1" x14ac:dyDescent="0.25">
      <c r="A151" s="25"/>
      <c r="B151" s="25"/>
      <c r="C151" s="40" t="s">
        <v>84</v>
      </c>
      <c r="D151" s="41">
        <v>0</v>
      </c>
      <c r="E151" s="41">
        <v>0</v>
      </c>
      <c r="F151" s="41">
        <v>0</v>
      </c>
      <c r="G151" s="41">
        <v>0</v>
      </c>
      <c r="H151" s="25"/>
      <c r="I151" s="25"/>
      <c r="J151" s="25"/>
      <c r="K151" s="25"/>
    </row>
    <row r="152" spans="1:11" ht="14.1" customHeight="1" x14ac:dyDescent="0.25">
      <c r="A152" s="25"/>
      <c r="B152" s="25"/>
      <c r="C152" s="40" t="s">
        <v>86</v>
      </c>
      <c r="D152" s="41">
        <v>0</v>
      </c>
      <c r="E152" s="41">
        <v>0</v>
      </c>
      <c r="F152" s="41">
        <v>0</v>
      </c>
      <c r="G152" s="41">
        <v>0</v>
      </c>
      <c r="H152" s="25"/>
      <c r="I152" s="25"/>
      <c r="J152" s="25"/>
      <c r="K152" s="25"/>
    </row>
    <row r="153" spans="1:11" ht="14.1" customHeight="1" x14ac:dyDescent="0.25">
      <c r="A153" s="25"/>
      <c r="B153" s="25"/>
      <c r="C153" s="40" t="s">
        <v>83</v>
      </c>
      <c r="D153" s="41">
        <v>0</v>
      </c>
      <c r="E153" s="41">
        <v>0</v>
      </c>
      <c r="F153" s="41">
        <v>0</v>
      </c>
      <c r="G153" s="41">
        <v>0</v>
      </c>
      <c r="H153" s="25"/>
      <c r="I153" s="25"/>
      <c r="J153" s="25"/>
      <c r="K153" s="25"/>
    </row>
    <row r="154" spans="1:11" ht="14.1" customHeight="1" x14ac:dyDescent="0.25">
      <c r="A154" s="25"/>
      <c r="B154" s="25"/>
      <c r="C154" s="40" t="s">
        <v>84</v>
      </c>
      <c r="D154" s="41">
        <v>0</v>
      </c>
      <c r="E154" s="41">
        <v>0</v>
      </c>
      <c r="F154" s="41">
        <v>0</v>
      </c>
      <c r="G154" s="41">
        <v>0</v>
      </c>
      <c r="H154" s="25"/>
      <c r="I154" s="25"/>
      <c r="J154" s="25"/>
      <c r="K154" s="25"/>
    </row>
    <row r="155" spans="1:11" ht="14.1" customHeight="1" x14ac:dyDescent="0.25">
      <c r="A155" s="25"/>
      <c r="B155" s="25"/>
      <c r="C155" s="40" t="s">
        <v>87</v>
      </c>
      <c r="D155" s="41">
        <v>0</v>
      </c>
      <c r="E155" s="41">
        <v>0</v>
      </c>
      <c r="F155" s="41">
        <v>0</v>
      </c>
      <c r="G155" s="41">
        <v>0</v>
      </c>
      <c r="H155" s="25"/>
      <c r="I155" s="25"/>
      <c r="J155" s="25"/>
      <c r="K155" s="25"/>
    </row>
    <row r="156" spans="1:11" ht="14.1" customHeight="1" x14ac:dyDescent="0.25">
      <c r="A156" s="25"/>
      <c r="B156" s="25"/>
      <c r="C156" s="40" t="s">
        <v>83</v>
      </c>
      <c r="D156" s="41">
        <v>0</v>
      </c>
      <c r="E156" s="41">
        <v>0</v>
      </c>
      <c r="F156" s="41">
        <v>0</v>
      </c>
      <c r="G156" s="41">
        <v>0</v>
      </c>
      <c r="H156" s="25"/>
      <c r="I156" s="25"/>
      <c r="J156" s="25"/>
      <c r="K156" s="25"/>
    </row>
    <row r="157" spans="1:11" ht="14.1" customHeight="1" x14ac:dyDescent="0.25">
      <c r="A157" s="25"/>
      <c r="B157" s="25"/>
      <c r="C157" s="40" t="s">
        <v>84</v>
      </c>
      <c r="D157" s="41">
        <v>0</v>
      </c>
      <c r="E157" s="41">
        <v>0</v>
      </c>
      <c r="F157" s="41">
        <v>0</v>
      </c>
      <c r="G157" s="41">
        <v>0</v>
      </c>
      <c r="H157" s="25"/>
      <c r="I157" s="25"/>
      <c r="J157" s="25"/>
      <c r="K157" s="25"/>
    </row>
    <row r="158" spans="1:11" ht="14.1" customHeight="1" x14ac:dyDescent="0.25">
      <c r="A158" s="25"/>
      <c r="B158" s="25"/>
      <c r="C158" s="40" t="s">
        <v>88</v>
      </c>
      <c r="D158" s="41">
        <v>0</v>
      </c>
      <c r="E158" s="41">
        <v>0</v>
      </c>
      <c r="F158" s="41">
        <v>0</v>
      </c>
      <c r="G158" s="41">
        <v>0</v>
      </c>
      <c r="H158" s="25"/>
      <c r="I158" s="25"/>
      <c r="J158" s="25"/>
      <c r="K158" s="25"/>
    </row>
    <row r="159" spans="1:11" ht="14.1" customHeight="1" x14ac:dyDescent="0.25">
      <c r="A159" s="25"/>
      <c r="B159" s="25"/>
      <c r="C159" s="40" t="s">
        <v>83</v>
      </c>
      <c r="D159" s="41">
        <v>0</v>
      </c>
      <c r="E159" s="41">
        <v>0</v>
      </c>
      <c r="F159" s="41">
        <v>0</v>
      </c>
      <c r="G159" s="41">
        <v>0</v>
      </c>
      <c r="H159" s="25"/>
      <c r="I159" s="25"/>
      <c r="J159" s="25"/>
      <c r="K159" s="25"/>
    </row>
    <row r="160" spans="1:11" ht="14.1" customHeight="1" x14ac:dyDescent="0.25">
      <c r="A160" s="25"/>
      <c r="B160" s="25"/>
      <c r="C160" s="40" t="s">
        <v>84</v>
      </c>
      <c r="D160" s="41">
        <v>0</v>
      </c>
      <c r="E160" s="41">
        <v>0</v>
      </c>
      <c r="F160" s="41">
        <v>0</v>
      </c>
      <c r="G160" s="41">
        <v>0</v>
      </c>
      <c r="H160" s="25"/>
      <c r="I160" s="25"/>
      <c r="J160" s="25"/>
      <c r="K160" s="25"/>
    </row>
    <row r="161" spans="1:11" ht="14.1" customHeight="1" x14ac:dyDescent="0.25">
      <c r="A161" s="25"/>
      <c r="B161" s="25"/>
      <c r="C161" s="40" t="s">
        <v>89</v>
      </c>
      <c r="D161" s="41">
        <v>0</v>
      </c>
      <c r="E161" s="41">
        <v>0</v>
      </c>
      <c r="F161" s="41">
        <v>0</v>
      </c>
      <c r="G161" s="41">
        <v>0</v>
      </c>
      <c r="H161" s="25"/>
      <c r="I161" s="25"/>
      <c r="J161" s="25"/>
      <c r="K161" s="25"/>
    </row>
    <row r="162" spans="1:11" ht="14.1" customHeight="1" x14ac:dyDescent="0.25">
      <c r="A162" s="25"/>
      <c r="B162" s="25"/>
      <c r="C162" s="40" t="s">
        <v>83</v>
      </c>
      <c r="D162" s="41">
        <v>0</v>
      </c>
      <c r="E162" s="41">
        <v>0</v>
      </c>
      <c r="F162" s="41">
        <v>0</v>
      </c>
      <c r="G162" s="41">
        <v>0</v>
      </c>
      <c r="H162" s="25"/>
      <c r="I162" s="25"/>
      <c r="J162" s="25"/>
      <c r="K162" s="25"/>
    </row>
    <row r="163" spans="1:11" ht="14.1" customHeight="1" x14ac:dyDescent="0.25">
      <c r="A163" s="25"/>
      <c r="B163" s="25"/>
      <c r="C163" s="40" t="s">
        <v>84</v>
      </c>
      <c r="D163" s="41">
        <v>0</v>
      </c>
      <c r="E163" s="41">
        <v>0</v>
      </c>
      <c r="F163" s="41">
        <v>0</v>
      </c>
      <c r="G163" s="41">
        <v>0</v>
      </c>
      <c r="H163" s="25"/>
      <c r="I163" s="25"/>
      <c r="J163" s="25"/>
      <c r="K163" s="25"/>
    </row>
    <row r="164" spans="1:11" ht="14.1" customHeight="1" x14ac:dyDescent="0.25">
      <c r="A164" s="25"/>
      <c r="B164" s="25"/>
      <c r="C164" s="40" t="s">
        <v>90</v>
      </c>
      <c r="D164" s="41">
        <v>0</v>
      </c>
      <c r="E164" s="41">
        <v>40240000</v>
      </c>
      <c r="F164" s="41">
        <v>40240000</v>
      </c>
      <c r="G164" s="41">
        <v>40240000</v>
      </c>
      <c r="H164" s="25"/>
      <c r="I164" s="25"/>
      <c r="J164" s="25"/>
      <c r="K164" s="25"/>
    </row>
    <row r="165" spans="1:11" ht="14.1" customHeight="1" x14ac:dyDescent="0.25">
      <c r="A165" s="25"/>
      <c r="B165" s="25"/>
      <c r="C165" s="40" t="s">
        <v>83</v>
      </c>
      <c r="D165" s="41">
        <v>0</v>
      </c>
      <c r="E165" s="41">
        <v>40240000</v>
      </c>
      <c r="F165" s="41">
        <v>40240000</v>
      </c>
      <c r="G165" s="41">
        <v>40240000</v>
      </c>
      <c r="H165" s="25"/>
      <c r="I165" s="25"/>
      <c r="J165" s="25"/>
      <c r="K165" s="25"/>
    </row>
    <row r="166" spans="1:11" ht="14.1" customHeight="1" x14ac:dyDescent="0.25">
      <c r="A166" s="25"/>
      <c r="B166" s="25"/>
      <c r="C166" s="40" t="s">
        <v>84</v>
      </c>
      <c r="D166" s="41">
        <v>0</v>
      </c>
      <c r="E166" s="41">
        <v>0</v>
      </c>
      <c r="F166" s="41">
        <v>0</v>
      </c>
      <c r="G166" s="41">
        <v>0</v>
      </c>
      <c r="H166" s="25"/>
      <c r="I166" s="25"/>
      <c r="J166" s="25"/>
      <c r="K166" s="25"/>
    </row>
    <row r="167" spans="1:11" ht="14.1" customHeight="1" x14ac:dyDescent="0.25">
      <c r="A167" s="25"/>
      <c r="B167" s="25"/>
      <c r="C167" s="40" t="s">
        <v>91</v>
      </c>
      <c r="D167" s="41">
        <v>0</v>
      </c>
      <c r="E167" s="41">
        <v>0</v>
      </c>
      <c r="F167" s="41">
        <v>0</v>
      </c>
      <c r="G167" s="41">
        <v>0</v>
      </c>
      <c r="H167" s="25"/>
      <c r="I167" s="25"/>
      <c r="J167" s="25"/>
      <c r="K167" s="25"/>
    </row>
    <row r="168" spans="1:11" ht="14.1" customHeight="1" x14ac:dyDescent="0.25">
      <c r="A168" s="25"/>
      <c r="B168" s="25"/>
      <c r="C168" s="40" t="s">
        <v>83</v>
      </c>
      <c r="D168" s="41">
        <v>0</v>
      </c>
      <c r="E168" s="41">
        <v>0</v>
      </c>
      <c r="F168" s="41">
        <v>0</v>
      </c>
      <c r="G168" s="41">
        <v>0</v>
      </c>
      <c r="H168" s="25"/>
      <c r="I168" s="25"/>
      <c r="J168" s="25"/>
      <c r="K168" s="25"/>
    </row>
    <row r="169" spans="1:11" ht="14.1" customHeight="1" x14ac:dyDescent="0.25">
      <c r="A169" s="25"/>
      <c r="B169" s="25"/>
      <c r="C169" s="40" t="s">
        <v>92</v>
      </c>
      <c r="D169" s="41">
        <v>0</v>
      </c>
      <c r="E169" s="41">
        <v>0</v>
      </c>
      <c r="F169" s="41">
        <v>0</v>
      </c>
      <c r="G169" s="41">
        <v>0</v>
      </c>
      <c r="H169" s="25"/>
      <c r="I169" s="25"/>
      <c r="J169" s="25"/>
      <c r="K169" s="25"/>
    </row>
    <row r="170" spans="1:11" ht="14.1" customHeight="1" x14ac:dyDescent="0.25">
      <c r="A170" s="25"/>
      <c r="B170" s="25"/>
      <c r="C170" s="40" t="s">
        <v>93</v>
      </c>
      <c r="D170" s="41">
        <v>0</v>
      </c>
      <c r="E170" s="41">
        <v>0</v>
      </c>
      <c r="F170" s="41">
        <v>0</v>
      </c>
      <c r="G170" s="41">
        <v>0</v>
      </c>
      <c r="H170" s="25"/>
      <c r="I170" s="25"/>
      <c r="J170" s="25"/>
      <c r="K170" s="25"/>
    </row>
    <row r="171" spans="1:11" ht="14.1" customHeight="1" x14ac:dyDescent="0.25">
      <c r="A171" s="25"/>
      <c r="B171" s="25"/>
      <c r="C171" s="40" t="s">
        <v>94</v>
      </c>
      <c r="D171" s="41">
        <v>0</v>
      </c>
      <c r="E171" s="41">
        <v>0</v>
      </c>
      <c r="F171" s="41">
        <v>0</v>
      </c>
      <c r="G171" s="41">
        <v>0</v>
      </c>
      <c r="H171" s="25"/>
      <c r="I171" s="25"/>
      <c r="J171" s="25"/>
      <c r="K171" s="25"/>
    </row>
    <row r="172" spans="1:11" ht="14.1" customHeight="1" x14ac:dyDescent="0.25">
      <c r="A172" s="25"/>
      <c r="B172" s="25"/>
      <c r="C172" s="40" t="s">
        <v>95</v>
      </c>
      <c r="D172" s="41">
        <v>0</v>
      </c>
      <c r="E172" s="41">
        <v>0</v>
      </c>
      <c r="F172" s="41">
        <v>0</v>
      </c>
      <c r="G172" s="41">
        <v>0</v>
      </c>
      <c r="H172" s="25"/>
      <c r="I172" s="25"/>
      <c r="J172" s="25"/>
      <c r="K172" s="25"/>
    </row>
    <row r="173" spans="1:11" ht="14.1" customHeight="1" x14ac:dyDescent="0.25">
      <c r="A173" s="25"/>
      <c r="B173" s="25"/>
      <c r="C173" s="40" t="s">
        <v>96</v>
      </c>
      <c r="D173" s="41">
        <v>0</v>
      </c>
      <c r="E173" s="41">
        <v>0</v>
      </c>
      <c r="F173" s="41">
        <v>0</v>
      </c>
      <c r="G173" s="41">
        <v>0</v>
      </c>
      <c r="H173" s="25"/>
      <c r="I173" s="25"/>
      <c r="J173" s="25"/>
      <c r="K173" s="25"/>
    </row>
    <row r="174" spans="1:11" ht="14.1" customHeight="1" x14ac:dyDescent="0.25">
      <c r="A174" s="25"/>
      <c r="B174" s="25"/>
      <c r="C174" s="40" t="s">
        <v>83</v>
      </c>
      <c r="D174" s="41">
        <v>0</v>
      </c>
      <c r="E174" s="41">
        <v>0</v>
      </c>
      <c r="F174" s="41">
        <v>0</v>
      </c>
      <c r="G174" s="41">
        <v>0</v>
      </c>
      <c r="H174" s="25"/>
      <c r="I174" s="25"/>
      <c r="J174" s="25"/>
      <c r="K174" s="25"/>
    </row>
    <row r="175" spans="1:11" ht="14.1" customHeight="1" x14ac:dyDescent="0.25">
      <c r="A175" s="25"/>
      <c r="B175" s="25"/>
      <c r="C175" s="40" t="s">
        <v>92</v>
      </c>
      <c r="D175" s="41">
        <v>0</v>
      </c>
      <c r="E175" s="41">
        <v>0</v>
      </c>
      <c r="F175" s="41">
        <v>0</v>
      </c>
      <c r="G175" s="41">
        <v>0</v>
      </c>
      <c r="H175" s="25"/>
      <c r="I175" s="25"/>
      <c r="J175" s="25"/>
      <c r="K175" s="25"/>
    </row>
    <row r="176" spans="1:11" ht="14.1" customHeight="1" x14ac:dyDescent="0.25">
      <c r="A176" s="25"/>
      <c r="B176" s="25"/>
      <c r="C176" s="40" t="s">
        <v>93</v>
      </c>
      <c r="D176" s="41">
        <v>0</v>
      </c>
      <c r="E176" s="41">
        <v>0</v>
      </c>
      <c r="F176" s="41">
        <v>0</v>
      </c>
      <c r="G176" s="41">
        <v>0</v>
      </c>
      <c r="H176" s="25"/>
      <c r="I176" s="25"/>
      <c r="J176" s="25"/>
      <c r="K176" s="25"/>
    </row>
    <row r="177" spans="1:11" ht="14.1" customHeight="1" x14ac:dyDescent="0.25">
      <c r="A177" s="25"/>
      <c r="B177" s="25"/>
      <c r="C177" s="40" t="s">
        <v>94</v>
      </c>
      <c r="D177" s="41">
        <v>0</v>
      </c>
      <c r="E177" s="41">
        <v>0</v>
      </c>
      <c r="F177" s="41">
        <v>0</v>
      </c>
      <c r="G177" s="41">
        <v>0</v>
      </c>
      <c r="H177" s="25"/>
      <c r="I177" s="25"/>
      <c r="J177" s="25"/>
      <c r="K177" s="25"/>
    </row>
    <row r="178" spans="1:11" ht="14.1" customHeight="1" x14ac:dyDescent="0.25">
      <c r="A178" s="25"/>
      <c r="B178" s="25"/>
      <c r="C178" s="40" t="s">
        <v>95</v>
      </c>
      <c r="D178" s="41">
        <v>0</v>
      </c>
      <c r="E178" s="41">
        <v>0</v>
      </c>
      <c r="F178" s="41">
        <v>0</v>
      </c>
      <c r="G178" s="41">
        <v>0</v>
      </c>
      <c r="H178" s="25"/>
      <c r="I178" s="25"/>
      <c r="J178" s="25"/>
      <c r="K178" s="25"/>
    </row>
    <row r="179" spans="1:11" ht="14.1" customHeight="1" x14ac:dyDescent="0.25">
      <c r="A179" s="25"/>
      <c r="B179" s="25"/>
      <c r="C179" s="40" t="s">
        <v>97</v>
      </c>
      <c r="D179" s="41">
        <v>0</v>
      </c>
      <c r="E179" s="41">
        <v>0</v>
      </c>
      <c r="F179" s="41">
        <v>0</v>
      </c>
      <c r="G179" s="41">
        <v>0</v>
      </c>
      <c r="H179" s="25"/>
      <c r="I179" s="25"/>
      <c r="J179" s="25"/>
      <c r="K179" s="25"/>
    </row>
    <row r="180" spans="1:11" ht="14.1" customHeight="1" x14ac:dyDescent="0.25">
      <c r="A180" s="25"/>
      <c r="B180" s="25"/>
      <c r="C180" s="40" t="s">
        <v>83</v>
      </c>
      <c r="D180" s="41">
        <v>0</v>
      </c>
      <c r="E180" s="41">
        <v>0</v>
      </c>
      <c r="F180" s="41">
        <v>0</v>
      </c>
      <c r="G180" s="41">
        <v>0</v>
      </c>
      <c r="H180" s="25"/>
      <c r="I180" s="25"/>
      <c r="J180" s="25"/>
      <c r="K180" s="25"/>
    </row>
    <row r="181" spans="1:11" ht="14.1" customHeight="1" x14ac:dyDescent="0.25">
      <c r="A181" s="25"/>
      <c r="B181" s="25"/>
      <c r="C181" s="40" t="s">
        <v>92</v>
      </c>
      <c r="D181" s="41">
        <v>0</v>
      </c>
      <c r="E181" s="41">
        <v>0</v>
      </c>
      <c r="F181" s="41">
        <v>0</v>
      </c>
      <c r="G181" s="41">
        <v>0</v>
      </c>
      <c r="H181" s="25"/>
      <c r="I181" s="25"/>
      <c r="J181" s="25"/>
      <c r="K181" s="25"/>
    </row>
    <row r="182" spans="1:11" ht="14.1" customHeight="1" x14ac:dyDescent="0.25">
      <c r="A182" s="25"/>
      <c r="B182" s="25"/>
      <c r="C182" s="40" t="s">
        <v>93</v>
      </c>
      <c r="D182" s="41">
        <v>0</v>
      </c>
      <c r="E182" s="41">
        <v>0</v>
      </c>
      <c r="F182" s="41">
        <v>0</v>
      </c>
      <c r="G182" s="41">
        <v>0</v>
      </c>
      <c r="H182" s="25"/>
      <c r="I182" s="25"/>
      <c r="J182" s="25"/>
      <c r="K182" s="25"/>
    </row>
    <row r="183" spans="1:11" ht="14.1" customHeight="1" x14ac:dyDescent="0.25">
      <c r="A183" s="25"/>
      <c r="B183" s="25"/>
      <c r="C183" s="40" t="s">
        <v>94</v>
      </c>
      <c r="D183" s="41">
        <v>0</v>
      </c>
      <c r="E183" s="41">
        <v>0</v>
      </c>
      <c r="F183" s="41">
        <v>0</v>
      </c>
      <c r="G183" s="41">
        <v>0</v>
      </c>
      <c r="H183" s="25"/>
      <c r="I183" s="25"/>
      <c r="J183" s="25"/>
      <c r="K183" s="25"/>
    </row>
    <row r="184" spans="1:11" ht="14.1" customHeight="1" x14ac:dyDescent="0.25">
      <c r="A184" s="25"/>
      <c r="B184" s="25"/>
      <c r="C184" s="40" t="s">
        <v>95</v>
      </c>
      <c r="D184" s="41">
        <v>0</v>
      </c>
      <c r="E184" s="41">
        <v>0</v>
      </c>
      <c r="F184" s="41">
        <v>0</v>
      </c>
      <c r="G184" s="41">
        <v>0</v>
      </c>
      <c r="H184" s="25"/>
      <c r="I184" s="25"/>
      <c r="J184" s="25"/>
      <c r="K184" s="25"/>
    </row>
    <row r="185" spans="1:11" ht="14.1" customHeight="1" x14ac:dyDescent="0.25">
      <c r="A185" s="25"/>
      <c r="B185" s="25"/>
      <c r="C185" s="40" t="s">
        <v>98</v>
      </c>
      <c r="D185" s="41">
        <v>0</v>
      </c>
      <c r="E185" s="41">
        <v>0</v>
      </c>
      <c r="F185" s="41">
        <v>0</v>
      </c>
      <c r="G185" s="41">
        <v>0</v>
      </c>
      <c r="H185" s="25"/>
      <c r="I185" s="25"/>
      <c r="J185" s="25"/>
      <c r="K185" s="25"/>
    </row>
    <row r="186" spans="1:11" ht="14.1" customHeight="1" x14ac:dyDescent="0.25">
      <c r="A186" s="25"/>
      <c r="B186" s="25"/>
      <c r="C186" s="40" t="s">
        <v>99</v>
      </c>
      <c r="D186" s="41">
        <v>0</v>
      </c>
      <c r="E186" s="41">
        <v>0</v>
      </c>
      <c r="F186" s="41">
        <v>0</v>
      </c>
      <c r="G186" s="41">
        <v>0</v>
      </c>
      <c r="H186" s="25"/>
      <c r="I186" s="25"/>
      <c r="J186" s="25"/>
      <c r="K186" s="25"/>
    </row>
    <row r="187" spans="1:11" ht="14.1" customHeight="1" x14ac:dyDescent="0.25">
      <c r="A187" s="25"/>
      <c r="B187" s="25"/>
      <c r="C187" s="36" t="s">
        <v>100</v>
      </c>
      <c r="D187" s="41">
        <v>0</v>
      </c>
      <c r="E187" s="41">
        <v>40240000</v>
      </c>
      <c r="F187" s="41">
        <v>40240000</v>
      </c>
      <c r="G187" s="41">
        <v>40240000</v>
      </c>
      <c r="H187" s="25"/>
      <c r="I187" s="25"/>
      <c r="J187" s="25"/>
      <c r="K187" s="25"/>
    </row>
    <row r="188" spans="1:11" ht="14.1" customHeight="1" x14ac:dyDescent="0.25">
      <c r="A188" s="25"/>
      <c r="B188" s="25"/>
      <c r="C188" s="1585" t="s">
        <v>101</v>
      </c>
      <c r="D188" s="1586"/>
      <c r="E188" s="1586"/>
      <c r="F188" s="1586"/>
      <c r="G188" s="1586"/>
      <c r="H188" s="25"/>
      <c r="I188" s="25"/>
      <c r="J188" s="25"/>
      <c r="K188" s="25"/>
    </row>
    <row r="189" spans="1:11" ht="14.1" customHeight="1" x14ac:dyDescent="0.25">
      <c r="A189" s="25"/>
      <c r="B189" s="25"/>
      <c r="C189" s="29" t="s">
        <v>1465</v>
      </c>
      <c r="D189" s="1585" t="s">
        <v>1466</v>
      </c>
      <c r="E189" s="1586"/>
      <c r="F189" s="1586"/>
      <c r="G189" s="1586"/>
      <c r="H189" s="25"/>
      <c r="I189" s="25"/>
      <c r="J189" s="25"/>
      <c r="K189" s="25"/>
    </row>
    <row r="190" spans="1:11" ht="14.1" customHeight="1" x14ac:dyDescent="0.25">
      <c r="A190" s="25"/>
      <c r="B190" s="25"/>
      <c r="C190" s="30" t="s">
        <v>50</v>
      </c>
      <c r="D190" s="1575" t="s">
        <v>1467</v>
      </c>
      <c r="E190" s="1576"/>
      <c r="F190" s="1576"/>
      <c r="G190" s="1576"/>
      <c r="H190" s="25"/>
      <c r="I190" s="25"/>
      <c r="J190" s="25"/>
      <c r="K190" s="25"/>
    </row>
    <row r="191" spans="1:11" ht="14.1" customHeight="1" x14ac:dyDescent="0.25">
      <c r="A191" s="25"/>
      <c r="B191" s="25"/>
      <c r="C191" s="31" t="s">
        <v>52</v>
      </c>
      <c r="D191" s="1587" t="s">
        <v>1468</v>
      </c>
      <c r="E191" s="1588"/>
      <c r="F191" s="1588"/>
      <c r="G191" s="1588"/>
      <c r="H191" s="25"/>
      <c r="I191" s="25"/>
      <c r="J191" s="25"/>
      <c r="K191" s="25"/>
    </row>
    <row r="192" spans="1:11" ht="14.1" customHeight="1" x14ac:dyDescent="0.25">
      <c r="A192" s="25"/>
      <c r="B192" s="25"/>
      <c r="C192" s="31" t="s">
        <v>54</v>
      </c>
      <c r="D192" s="1587" t="s">
        <v>1469</v>
      </c>
      <c r="E192" s="1588"/>
      <c r="F192" s="1588"/>
      <c r="G192" s="1588"/>
      <c r="H192" s="25"/>
      <c r="I192" s="25"/>
      <c r="J192" s="25"/>
      <c r="K192" s="25"/>
    </row>
    <row r="193" spans="1:11" ht="15" customHeight="1" x14ac:dyDescent="0.25">
      <c r="A193" s="25"/>
      <c r="B193" s="25"/>
      <c r="C193" s="32"/>
      <c r="D193" s="33">
        <v>2023</v>
      </c>
      <c r="E193" s="33">
        <v>2024</v>
      </c>
      <c r="F193" s="33">
        <v>2025</v>
      </c>
      <c r="G193" s="33">
        <v>2026</v>
      </c>
      <c r="H193" s="25"/>
      <c r="I193" s="25"/>
      <c r="J193" s="25"/>
      <c r="K193" s="25"/>
    </row>
    <row r="194" spans="1:11" ht="15" customHeight="1" x14ac:dyDescent="0.25">
      <c r="A194" s="25"/>
      <c r="B194" s="25"/>
      <c r="C194" s="34"/>
      <c r="D194" s="35" t="s">
        <v>17</v>
      </c>
      <c r="E194" s="35" t="s">
        <v>18</v>
      </c>
      <c r="F194" s="35" t="s">
        <v>18</v>
      </c>
      <c r="G194" s="35" t="s">
        <v>18</v>
      </c>
      <c r="H194" s="25"/>
      <c r="I194" s="25"/>
      <c r="J194" s="25"/>
      <c r="K194" s="25"/>
    </row>
    <row r="195" spans="1:11" ht="14.1" customHeight="1" x14ac:dyDescent="0.25">
      <c r="A195" s="25"/>
      <c r="B195" s="25"/>
      <c r="C195" s="38" t="s">
        <v>56</v>
      </c>
      <c r="D195" s="39" t="s">
        <v>212</v>
      </c>
      <c r="E195" s="39" t="s">
        <v>212</v>
      </c>
      <c r="F195" s="39" t="s">
        <v>144</v>
      </c>
      <c r="G195" s="39" t="s">
        <v>144</v>
      </c>
      <c r="H195" s="25"/>
      <c r="I195" s="25"/>
      <c r="J195" s="25"/>
      <c r="K195" s="25"/>
    </row>
    <row r="196" spans="1:11" ht="14.1" customHeight="1" x14ac:dyDescent="0.25">
      <c r="A196" s="25"/>
      <c r="B196" s="25"/>
      <c r="C196" s="38" t="s">
        <v>59</v>
      </c>
      <c r="D196" s="39" t="s">
        <v>891</v>
      </c>
      <c r="E196" s="39" t="s">
        <v>318</v>
      </c>
      <c r="F196" s="39" t="s">
        <v>509</v>
      </c>
      <c r="G196" s="39" t="s">
        <v>509</v>
      </c>
      <c r="H196" s="25"/>
      <c r="I196" s="25"/>
      <c r="J196" s="25"/>
      <c r="K196" s="25"/>
    </row>
    <row r="197" spans="1:11" ht="14.1" customHeight="1" x14ac:dyDescent="0.25">
      <c r="A197" s="25"/>
      <c r="B197" s="25"/>
      <c r="C197" s="38" t="s">
        <v>63</v>
      </c>
      <c r="D197" s="39" t="s">
        <v>509</v>
      </c>
      <c r="E197" s="39" t="s">
        <v>320</v>
      </c>
      <c r="F197" s="39" t="s">
        <v>716</v>
      </c>
      <c r="G197" s="39" t="s">
        <v>716</v>
      </c>
      <c r="H197" s="25"/>
      <c r="I197" s="25"/>
      <c r="J197" s="25"/>
      <c r="K197" s="25"/>
    </row>
    <row r="198" spans="1:11" ht="14.1" customHeight="1" x14ac:dyDescent="0.25">
      <c r="A198" s="25"/>
      <c r="B198" s="25"/>
      <c r="C198" s="38" t="s">
        <v>68</v>
      </c>
      <c r="D198" s="39" t="s">
        <v>69</v>
      </c>
      <c r="E198" s="39" t="s">
        <v>75</v>
      </c>
      <c r="F198" s="39" t="s">
        <v>128</v>
      </c>
      <c r="G198" s="39" t="s">
        <v>75</v>
      </c>
      <c r="H198" s="25"/>
      <c r="I198" s="25"/>
      <c r="J198" s="25"/>
      <c r="K198" s="25"/>
    </row>
    <row r="199" spans="1:11" ht="14.1" customHeight="1" x14ac:dyDescent="0.25">
      <c r="A199" s="25"/>
      <c r="B199" s="25"/>
      <c r="C199" s="38" t="s">
        <v>73</v>
      </c>
      <c r="D199" s="39" t="s">
        <v>69</v>
      </c>
      <c r="E199" s="39" t="s">
        <v>1470</v>
      </c>
      <c r="F199" s="39" t="s">
        <v>1471</v>
      </c>
      <c r="G199" s="39" t="s">
        <v>75</v>
      </c>
      <c r="H199" s="25"/>
      <c r="I199" s="25"/>
      <c r="J199" s="25"/>
      <c r="K199" s="25"/>
    </row>
    <row r="200" spans="1:11" ht="14.1" customHeight="1" x14ac:dyDescent="0.25">
      <c r="A200" s="25"/>
      <c r="B200" s="25"/>
      <c r="C200" s="38" t="s">
        <v>77</v>
      </c>
      <c r="D200" s="39" t="s">
        <v>69</v>
      </c>
      <c r="E200" s="39" t="s">
        <v>1470</v>
      </c>
      <c r="F200" s="39" t="s">
        <v>1472</v>
      </c>
      <c r="G200" s="39" t="s">
        <v>75</v>
      </c>
      <c r="H200" s="25"/>
      <c r="I200" s="25"/>
      <c r="J200" s="25"/>
      <c r="K200" s="25"/>
    </row>
    <row r="201" spans="1:11" ht="14.1" customHeight="1" x14ac:dyDescent="0.25">
      <c r="A201" s="25"/>
      <c r="B201" s="25"/>
      <c r="C201" s="1589" t="s">
        <v>81</v>
      </c>
      <c r="D201" s="1590"/>
      <c r="E201" s="1590"/>
      <c r="F201" s="1590"/>
      <c r="G201" s="1590"/>
      <c r="H201" s="25"/>
      <c r="I201" s="25"/>
      <c r="J201" s="25"/>
      <c r="K201" s="25"/>
    </row>
    <row r="202" spans="1:11" ht="14.1" customHeight="1" x14ac:dyDescent="0.25">
      <c r="A202" s="25"/>
      <c r="B202" s="25"/>
      <c r="C202" s="32"/>
      <c r="D202" s="33">
        <v>2023</v>
      </c>
      <c r="E202" s="33">
        <v>2024</v>
      </c>
      <c r="F202" s="33">
        <v>2025</v>
      </c>
      <c r="G202" s="33">
        <v>2026</v>
      </c>
      <c r="H202" s="25"/>
      <c r="I202" s="25"/>
      <c r="J202" s="25"/>
      <c r="K202" s="25"/>
    </row>
    <row r="203" spans="1:11" ht="14.1" customHeight="1" x14ac:dyDescent="0.25">
      <c r="A203" s="25"/>
      <c r="B203" s="25"/>
      <c r="C203" s="34"/>
      <c r="D203" s="35" t="s">
        <v>17</v>
      </c>
      <c r="E203" s="35" t="s">
        <v>18</v>
      </c>
      <c r="F203" s="35" t="s">
        <v>18</v>
      </c>
      <c r="G203" s="35" t="s">
        <v>18</v>
      </c>
      <c r="H203" s="25"/>
      <c r="I203" s="25"/>
      <c r="J203" s="25"/>
      <c r="K203" s="25"/>
    </row>
    <row r="204" spans="1:11" ht="14.1" customHeight="1" x14ac:dyDescent="0.25">
      <c r="A204" s="25"/>
      <c r="B204" s="25"/>
      <c r="C204" s="40" t="s">
        <v>82</v>
      </c>
      <c r="D204" s="41">
        <v>0</v>
      </c>
      <c r="E204" s="41">
        <v>0</v>
      </c>
      <c r="F204" s="41">
        <v>0</v>
      </c>
      <c r="G204" s="41">
        <v>0</v>
      </c>
      <c r="H204" s="25"/>
      <c r="I204" s="25"/>
      <c r="J204" s="25"/>
      <c r="K204" s="25"/>
    </row>
    <row r="205" spans="1:11" ht="14.1" customHeight="1" x14ac:dyDescent="0.25">
      <c r="A205" s="25"/>
      <c r="B205" s="25"/>
      <c r="C205" s="40" t="s">
        <v>83</v>
      </c>
      <c r="D205" s="41">
        <v>0</v>
      </c>
      <c r="E205" s="41">
        <v>0</v>
      </c>
      <c r="F205" s="41">
        <v>0</v>
      </c>
      <c r="G205" s="41">
        <v>0</v>
      </c>
      <c r="H205" s="25"/>
      <c r="I205" s="25"/>
      <c r="J205" s="25"/>
      <c r="K205" s="25"/>
    </row>
    <row r="206" spans="1:11" ht="14.1" customHeight="1" x14ac:dyDescent="0.25">
      <c r="A206" s="25"/>
      <c r="B206" s="25"/>
      <c r="C206" s="40" t="s">
        <v>84</v>
      </c>
      <c r="D206" s="41">
        <v>0</v>
      </c>
      <c r="E206" s="41">
        <v>0</v>
      </c>
      <c r="F206" s="41">
        <v>0</v>
      </c>
      <c r="G206" s="41">
        <v>0</v>
      </c>
      <c r="H206" s="25"/>
      <c r="I206" s="25"/>
      <c r="J206" s="25"/>
      <c r="K206" s="25"/>
    </row>
    <row r="207" spans="1:11" ht="14.1" customHeight="1" x14ac:dyDescent="0.25">
      <c r="A207" s="25"/>
      <c r="B207" s="25"/>
      <c r="C207" s="40" t="s">
        <v>85</v>
      </c>
      <c r="D207" s="41">
        <v>0</v>
      </c>
      <c r="E207" s="41">
        <v>0</v>
      </c>
      <c r="F207" s="41">
        <v>0</v>
      </c>
      <c r="G207" s="41">
        <v>0</v>
      </c>
      <c r="H207" s="25"/>
      <c r="I207" s="25"/>
      <c r="J207" s="25"/>
      <c r="K207" s="25"/>
    </row>
    <row r="208" spans="1:11" ht="14.1" customHeight="1" x14ac:dyDescent="0.25">
      <c r="A208" s="25"/>
      <c r="B208" s="25"/>
      <c r="C208" s="40" t="s">
        <v>83</v>
      </c>
      <c r="D208" s="41">
        <v>0</v>
      </c>
      <c r="E208" s="41">
        <v>0</v>
      </c>
      <c r="F208" s="41">
        <v>0</v>
      </c>
      <c r="G208" s="41">
        <v>0</v>
      </c>
      <c r="H208" s="25"/>
      <c r="I208" s="25"/>
      <c r="J208" s="25"/>
      <c r="K208" s="25"/>
    </row>
    <row r="209" spans="1:11" ht="14.1" customHeight="1" x14ac:dyDescent="0.25">
      <c r="A209" s="25"/>
      <c r="B209" s="25"/>
      <c r="C209" s="40" t="s">
        <v>84</v>
      </c>
      <c r="D209" s="41">
        <v>0</v>
      </c>
      <c r="E209" s="41">
        <v>0</v>
      </c>
      <c r="F209" s="41">
        <v>0</v>
      </c>
      <c r="G209" s="41">
        <v>0</v>
      </c>
      <c r="H209" s="25"/>
      <c r="I209" s="25"/>
      <c r="J209" s="25"/>
      <c r="K209" s="25"/>
    </row>
    <row r="210" spans="1:11" ht="14.1" customHeight="1" x14ac:dyDescent="0.25">
      <c r="A210" s="25"/>
      <c r="B210" s="25"/>
      <c r="C210" s="40" t="s">
        <v>86</v>
      </c>
      <c r="D210" s="41">
        <v>0</v>
      </c>
      <c r="E210" s="41">
        <v>0</v>
      </c>
      <c r="F210" s="41">
        <v>0</v>
      </c>
      <c r="G210" s="41">
        <v>0</v>
      </c>
      <c r="H210" s="25"/>
      <c r="I210" s="25"/>
      <c r="J210" s="25"/>
      <c r="K210" s="25"/>
    </row>
    <row r="211" spans="1:11" ht="14.1" customHeight="1" x14ac:dyDescent="0.25">
      <c r="A211" s="25"/>
      <c r="B211" s="25"/>
      <c r="C211" s="40" t="s">
        <v>83</v>
      </c>
      <c r="D211" s="41">
        <v>0</v>
      </c>
      <c r="E211" s="41">
        <v>0</v>
      </c>
      <c r="F211" s="41">
        <v>0</v>
      </c>
      <c r="G211" s="41">
        <v>0</v>
      </c>
      <c r="H211" s="25"/>
      <c r="I211" s="25"/>
      <c r="J211" s="25"/>
      <c r="K211" s="25"/>
    </row>
    <row r="212" spans="1:11" ht="14.1" customHeight="1" x14ac:dyDescent="0.25">
      <c r="A212" s="25"/>
      <c r="B212" s="25"/>
      <c r="C212" s="40" t="s">
        <v>84</v>
      </c>
      <c r="D212" s="41">
        <v>0</v>
      </c>
      <c r="E212" s="41">
        <v>0</v>
      </c>
      <c r="F212" s="41">
        <v>0</v>
      </c>
      <c r="G212" s="41">
        <v>0</v>
      </c>
      <c r="H212" s="25"/>
      <c r="I212" s="25"/>
      <c r="J212" s="25"/>
      <c r="K212" s="25"/>
    </row>
    <row r="213" spans="1:11" ht="14.1" customHeight="1" x14ac:dyDescent="0.25">
      <c r="A213" s="25"/>
      <c r="B213" s="25"/>
      <c r="C213" s="40" t="s">
        <v>87</v>
      </c>
      <c r="D213" s="41">
        <v>0</v>
      </c>
      <c r="E213" s="41">
        <v>0</v>
      </c>
      <c r="F213" s="41">
        <v>0</v>
      </c>
      <c r="G213" s="41">
        <v>0</v>
      </c>
      <c r="H213" s="25"/>
      <c r="I213" s="25"/>
      <c r="J213" s="25"/>
      <c r="K213" s="25"/>
    </row>
    <row r="214" spans="1:11" ht="14.1" customHeight="1" x14ac:dyDescent="0.25">
      <c r="A214" s="25"/>
      <c r="B214" s="25"/>
      <c r="C214" s="40" t="s">
        <v>83</v>
      </c>
      <c r="D214" s="41">
        <v>0</v>
      </c>
      <c r="E214" s="41">
        <v>0</v>
      </c>
      <c r="F214" s="41">
        <v>0</v>
      </c>
      <c r="G214" s="41">
        <v>0</v>
      </c>
      <c r="H214" s="25"/>
      <c r="I214" s="25"/>
      <c r="J214" s="25"/>
      <c r="K214" s="25"/>
    </row>
    <row r="215" spans="1:11" ht="14.1" customHeight="1" x14ac:dyDescent="0.25">
      <c r="A215" s="25"/>
      <c r="B215" s="25"/>
      <c r="C215" s="40" t="s">
        <v>84</v>
      </c>
      <c r="D215" s="41">
        <v>0</v>
      </c>
      <c r="E215" s="41">
        <v>0</v>
      </c>
      <c r="F215" s="41">
        <v>0</v>
      </c>
      <c r="G215" s="41">
        <v>0</v>
      </c>
      <c r="H215" s="25"/>
      <c r="I215" s="25"/>
      <c r="J215" s="25"/>
      <c r="K215" s="25"/>
    </row>
    <row r="216" spans="1:11" ht="14.1" customHeight="1" x14ac:dyDescent="0.25">
      <c r="A216" s="25"/>
      <c r="B216" s="25"/>
      <c r="C216" s="40" t="s">
        <v>88</v>
      </c>
      <c r="D216" s="41">
        <v>0</v>
      </c>
      <c r="E216" s="41">
        <v>0</v>
      </c>
      <c r="F216" s="41">
        <v>0</v>
      </c>
      <c r="G216" s="41">
        <v>0</v>
      </c>
      <c r="H216" s="25"/>
      <c r="I216" s="25"/>
      <c r="J216" s="25"/>
      <c r="K216" s="25"/>
    </row>
    <row r="217" spans="1:11" ht="14.1" customHeight="1" x14ac:dyDescent="0.25">
      <c r="A217" s="25"/>
      <c r="B217" s="25"/>
      <c r="C217" s="40" t="s">
        <v>83</v>
      </c>
      <c r="D217" s="41">
        <v>0</v>
      </c>
      <c r="E217" s="41">
        <v>0</v>
      </c>
      <c r="F217" s="41">
        <v>0</v>
      </c>
      <c r="G217" s="41">
        <v>0</v>
      </c>
      <c r="H217" s="25"/>
      <c r="I217" s="25"/>
      <c r="J217" s="25"/>
      <c r="K217" s="25"/>
    </row>
    <row r="218" spans="1:11" ht="14.1" customHeight="1" x14ac:dyDescent="0.25">
      <c r="A218" s="25"/>
      <c r="B218" s="25"/>
      <c r="C218" s="40" t="s">
        <v>84</v>
      </c>
      <c r="D218" s="41">
        <v>0</v>
      </c>
      <c r="E218" s="41">
        <v>0</v>
      </c>
      <c r="F218" s="41">
        <v>0</v>
      </c>
      <c r="G218" s="41">
        <v>0</v>
      </c>
      <c r="H218" s="25"/>
      <c r="I218" s="25"/>
      <c r="J218" s="25"/>
      <c r="K218" s="25"/>
    </row>
    <row r="219" spans="1:11" ht="14.1" customHeight="1" x14ac:dyDescent="0.25">
      <c r="A219" s="25"/>
      <c r="B219" s="25"/>
      <c r="C219" s="40" t="s">
        <v>89</v>
      </c>
      <c r="D219" s="41">
        <v>0</v>
      </c>
      <c r="E219" s="41">
        <v>0</v>
      </c>
      <c r="F219" s="41">
        <v>0</v>
      </c>
      <c r="G219" s="41">
        <v>0</v>
      </c>
      <c r="H219" s="25"/>
      <c r="I219" s="25"/>
      <c r="J219" s="25"/>
      <c r="K219" s="25"/>
    </row>
    <row r="220" spans="1:11" ht="14.1" customHeight="1" x14ac:dyDescent="0.25">
      <c r="A220" s="25"/>
      <c r="B220" s="25"/>
      <c r="C220" s="40" t="s">
        <v>83</v>
      </c>
      <c r="D220" s="41">
        <v>0</v>
      </c>
      <c r="E220" s="41">
        <v>0</v>
      </c>
      <c r="F220" s="41">
        <v>0</v>
      </c>
      <c r="G220" s="41">
        <v>0</v>
      </c>
      <c r="H220" s="25"/>
      <c r="I220" s="25"/>
      <c r="J220" s="25"/>
      <c r="K220" s="25"/>
    </row>
    <row r="221" spans="1:11" ht="14.1" customHeight="1" x14ac:dyDescent="0.25">
      <c r="A221" s="25"/>
      <c r="B221" s="25"/>
      <c r="C221" s="40" t="s">
        <v>84</v>
      </c>
      <c r="D221" s="41">
        <v>0</v>
      </c>
      <c r="E221" s="41">
        <v>0</v>
      </c>
      <c r="F221" s="41">
        <v>0</v>
      </c>
      <c r="G221" s="41">
        <v>0</v>
      </c>
      <c r="H221" s="25"/>
      <c r="I221" s="25"/>
      <c r="J221" s="25"/>
      <c r="K221" s="25"/>
    </row>
    <row r="222" spans="1:11" ht="14.1" customHeight="1" x14ac:dyDescent="0.25">
      <c r="A222" s="25"/>
      <c r="B222" s="25"/>
      <c r="C222" s="40" t="s">
        <v>90</v>
      </c>
      <c r="D222" s="41">
        <v>0</v>
      </c>
      <c r="E222" s="41">
        <v>0</v>
      </c>
      <c r="F222" s="41">
        <v>0</v>
      </c>
      <c r="G222" s="41">
        <v>0</v>
      </c>
      <c r="H222" s="25"/>
      <c r="I222" s="25"/>
      <c r="J222" s="25"/>
      <c r="K222" s="25"/>
    </row>
    <row r="223" spans="1:11" ht="14.1" customHeight="1" x14ac:dyDescent="0.25">
      <c r="A223" s="25"/>
      <c r="B223" s="25"/>
      <c r="C223" s="40" t="s">
        <v>83</v>
      </c>
      <c r="D223" s="41">
        <v>0</v>
      </c>
      <c r="E223" s="41">
        <v>0</v>
      </c>
      <c r="F223" s="41">
        <v>0</v>
      </c>
      <c r="G223" s="41">
        <v>0</v>
      </c>
      <c r="H223" s="25"/>
      <c r="I223" s="25"/>
      <c r="J223" s="25"/>
      <c r="K223" s="25"/>
    </row>
    <row r="224" spans="1:11" ht="14.1" customHeight="1" x14ac:dyDescent="0.25">
      <c r="A224" s="25"/>
      <c r="B224" s="25"/>
      <c r="C224" s="40" t="s">
        <v>84</v>
      </c>
      <c r="D224" s="41">
        <v>0</v>
      </c>
      <c r="E224" s="41">
        <v>0</v>
      </c>
      <c r="F224" s="41">
        <v>0</v>
      </c>
      <c r="G224" s="41">
        <v>0</v>
      </c>
      <c r="H224" s="25"/>
      <c r="I224" s="25"/>
      <c r="J224" s="25"/>
      <c r="K224" s="25"/>
    </row>
    <row r="225" spans="1:11" ht="14.1" customHeight="1" x14ac:dyDescent="0.25">
      <c r="A225" s="25"/>
      <c r="B225" s="25"/>
      <c r="C225" s="40" t="s">
        <v>91</v>
      </c>
      <c r="D225" s="41">
        <v>0</v>
      </c>
      <c r="E225" s="41">
        <v>0</v>
      </c>
      <c r="F225" s="41">
        <v>0</v>
      </c>
      <c r="G225" s="41">
        <v>0</v>
      </c>
      <c r="H225" s="25"/>
      <c r="I225" s="25"/>
      <c r="J225" s="25"/>
      <c r="K225" s="25"/>
    </row>
    <row r="226" spans="1:11" ht="14.1" customHeight="1" x14ac:dyDescent="0.25">
      <c r="A226" s="25"/>
      <c r="B226" s="25"/>
      <c r="C226" s="40" t="s">
        <v>83</v>
      </c>
      <c r="D226" s="41">
        <v>0</v>
      </c>
      <c r="E226" s="41">
        <v>0</v>
      </c>
      <c r="F226" s="41">
        <v>0</v>
      </c>
      <c r="G226" s="41">
        <v>0</v>
      </c>
      <c r="H226" s="25"/>
      <c r="I226" s="25"/>
      <c r="J226" s="25"/>
      <c r="K226" s="25"/>
    </row>
    <row r="227" spans="1:11" ht="14.1" customHeight="1" x14ac:dyDescent="0.25">
      <c r="A227" s="25"/>
      <c r="B227" s="25"/>
      <c r="C227" s="40" t="s">
        <v>92</v>
      </c>
      <c r="D227" s="41">
        <v>0</v>
      </c>
      <c r="E227" s="41">
        <v>0</v>
      </c>
      <c r="F227" s="41">
        <v>0</v>
      </c>
      <c r="G227" s="41">
        <v>0</v>
      </c>
      <c r="H227" s="25"/>
      <c r="I227" s="25"/>
      <c r="J227" s="25"/>
      <c r="K227" s="25"/>
    </row>
    <row r="228" spans="1:11" ht="14.1" customHeight="1" x14ac:dyDescent="0.25">
      <c r="A228" s="25"/>
      <c r="B228" s="25"/>
      <c r="C228" s="40" t="s">
        <v>93</v>
      </c>
      <c r="D228" s="41">
        <v>0</v>
      </c>
      <c r="E228" s="41">
        <v>0</v>
      </c>
      <c r="F228" s="41">
        <v>0</v>
      </c>
      <c r="G228" s="41">
        <v>0</v>
      </c>
      <c r="H228" s="25"/>
      <c r="I228" s="25"/>
      <c r="J228" s="25"/>
      <c r="K228" s="25"/>
    </row>
    <row r="229" spans="1:11" ht="14.1" customHeight="1" x14ac:dyDescent="0.25">
      <c r="A229" s="25"/>
      <c r="B229" s="25"/>
      <c r="C229" s="40" t="s">
        <v>94</v>
      </c>
      <c r="D229" s="41">
        <v>0</v>
      </c>
      <c r="E229" s="41">
        <v>0</v>
      </c>
      <c r="F229" s="41">
        <v>0</v>
      </c>
      <c r="G229" s="41">
        <v>0</v>
      </c>
      <c r="H229" s="25"/>
      <c r="I229" s="25"/>
      <c r="J229" s="25"/>
      <c r="K229" s="25"/>
    </row>
    <row r="230" spans="1:11" ht="14.1" customHeight="1" x14ac:dyDescent="0.25">
      <c r="A230" s="25"/>
      <c r="B230" s="25"/>
      <c r="C230" s="40" t="s">
        <v>95</v>
      </c>
      <c r="D230" s="41">
        <v>0</v>
      </c>
      <c r="E230" s="41">
        <v>0</v>
      </c>
      <c r="F230" s="41">
        <v>0</v>
      </c>
      <c r="G230" s="41">
        <v>0</v>
      </c>
      <c r="H230" s="25"/>
      <c r="I230" s="25"/>
      <c r="J230" s="25"/>
      <c r="K230" s="25"/>
    </row>
    <row r="231" spans="1:11" ht="14.1" customHeight="1" x14ac:dyDescent="0.25">
      <c r="A231" s="25"/>
      <c r="B231" s="25"/>
      <c r="C231" s="40" t="s">
        <v>96</v>
      </c>
      <c r="D231" s="41">
        <v>0</v>
      </c>
      <c r="E231" s="41">
        <v>700000</v>
      </c>
      <c r="F231" s="41">
        <v>1500000</v>
      </c>
      <c r="G231" s="41">
        <v>1500000</v>
      </c>
      <c r="H231" s="25"/>
      <c r="I231" s="25"/>
      <c r="J231" s="25"/>
      <c r="K231" s="25"/>
    </row>
    <row r="232" spans="1:11" ht="14.1" customHeight="1" x14ac:dyDescent="0.25">
      <c r="A232" s="25"/>
      <c r="B232" s="25"/>
      <c r="C232" s="40" t="s">
        <v>83</v>
      </c>
      <c r="D232" s="41">
        <v>0</v>
      </c>
      <c r="E232" s="41">
        <v>700000</v>
      </c>
      <c r="F232" s="41">
        <v>1500000</v>
      </c>
      <c r="G232" s="41">
        <v>1500000</v>
      </c>
      <c r="H232" s="25"/>
      <c r="I232" s="25"/>
      <c r="J232" s="25"/>
      <c r="K232" s="25"/>
    </row>
    <row r="233" spans="1:11" ht="14.1" customHeight="1" x14ac:dyDescent="0.25">
      <c r="A233" s="25"/>
      <c r="B233" s="25"/>
      <c r="C233" s="40" t="s">
        <v>92</v>
      </c>
      <c r="D233" s="41">
        <v>0</v>
      </c>
      <c r="E233" s="41">
        <v>0</v>
      </c>
      <c r="F233" s="41">
        <v>0</v>
      </c>
      <c r="G233" s="41">
        <v>0</v>
      </c>
      <c r="H233" s="25"/>
      <c r="I233" s="25"/>
      <c r="J233" s="25"/>
      <c r="K233" s="25"/>
    </row>
    <row r="234" spans="1:11" ht="14.1" customHeight="1" x14ac:dyDescent="0.25">
      <c r="A234" s="25"/>
      <c r="B234" s="25"/>
      <c r="C234" s="40" t="s">
        <v>93</v>
      </c>
      <c r="D234" s="41">
        <v>0</v>
      </c>
      <c r="E234" s="41">
        <v>0</v>
      </c>
      <c r="F234" s="41">
        <v>0</v>
      </c>
      <c r="G234" s="41">
        <v>0</v>
      </c>
      <c r="H234" s="25"/>
      <c r="I234" s="25"/>
      <c r="J234" s="25"/>
      <c r="K234" s="25"/>
    </row>
    <row r="235" spans="1:11" ht="14.1" customHeight="1" x14ac:dyDescent="0.25">
      <c r="A235" s="25"/>
      <c r="B235" s="25"/>
      <c r="C235" s="40" t="s">
        <v>94</v>
      </c>
      <c r="D235" s="41">
        <v>0</v>
      </c>
      <c r="E235" s="41">
        <v>0</v>
      </c>
      <c r="F235" s="41">
        <v>0</v>
      </c>
      <c r="G235" s="41">
        <v>0</v>
      </c>
      <c r="H235" s="25"/>
      <c r="I235" s="25"/>
      <c r="J235" s="25"/>
      <c r="K235" s="25"/>
    </row>
    <row r="236" spans="1:11" ht="14.1" customHeight="1" x14ac:dyDescent="0.25">
      <c r="A236" s="25"/>
      <c r="B236" s="25"/>
      <c r="C236" s="40" t="s">
        <v>95</v>
      </c>
      <c r="D236" s="41">
        <v>0</v>
      </c>
      <c r="E236" s="41">
        <v>0</v>
      </c>
      <c r="F236" s="41">
        <v>0</v>
      </c>
      <c r="G236" s="41">
        <v>0</v>
      </c>
      <c r="H236" s="25"/>
      <c r="I236" s="25"/>
      <c r="J236" s="25"/>
      <c r="K236" s="25"/>
    </row>
    <row r="237" spans="1:11" ht="14.1" customHeight="1" x14ac:dyDescent="0.25">
      <c r="A237" s="25"/>
      <c r="B237" s="25"/>
      <c r="C237" s="40" t="s">
        <v>97</v>
      </c>
      <c r="D237" s="41">
        <v>0</v>
      </c>
      <c r="E237" s="41">
        <v>0</v>
      </c>
      <c r="F237" s="41">
        <v>0</v>
      </c>
      <c r="G237" s="41">
        <v>0</v>
      </c>
      <c r="H237" s="25"/>
      <c r="I237" s="25"/>
      <c r="J237" s="25"/>
      <c r="K237" s="25"/>
    </row>
    <row r="238" spans="1:11" ht="14.1" customHeight="1" x14ac:dyDescent="0.25">
      <c r="A238" s="25"/>
      <c r="B238" s="25"/>
      <c r="C238" s="40" t="s">
        <v>83</v>
      </c>
      <c r="D238" s="41">
        <v>0</v>
      </c>
      <c r="E238" s="41">
        <v>0</v>
      </c>
      <c r="F238" s="41">
        <v>0</v>
      </c>
      <c r="G238" s="41">
        <v>0</v>
      </c>
      <c r="H238" s="25"/>
      <c r="I238" s="25"/>
      <c r="J238" s="25"/>
      <c r="K238" s="25"/>
    </row>
    <row r="239" spans="1:11" ht="14.1" customHeight="1" x14ac:dyDescent="0.25">
      <c r="A239" s="25"/>
      <c r="B239" s="25"/>
      <c r="C239" s="40" t="s">
        <v>92</v>
      </c>
      <c r="D239" s="41">
        <v>0</v>
      </c>
      <c r="E239" s="41">
        <v>0</v>
      </c>
      <c r="F239" s="41">
        <v>0</v>
      </c>
      <c r="G239" s="41">
        <v>0</v>
      </c>
      <c r="H239" s="25"/>
      <c r="I239" s="25"/>
      <c r="J239" s="25"/>
      <c r="K239" s="25"/>
    </row>
    <row r="240" spans="1:11" ht="14.1" customHeight="1" x14ac:dyDescent="0.25">
      <c r="A240" s="25"/>
      <c r="B240" s="25"/>
      <c r="C240" s="40" t="s">
        <v>93</v>
      </c>
      <c r="D240" s="41">
        <v>0</v>
      </c>
      <c r="E240" s="41">
        <v>0</v>
      </c>
      <c r="F240" s="41">
        <v>0</v>
      </c>
      <c r="G240" s="41">
        <v>0</v>
      </c>
      <c r="H240" s="25"/>
      <c r="I240" s="25"/>
      <c r="J240" s="25"/>
      <c r="K240" s="25"/>
    </row>
    <row r="241" spans="1:11" ht="14.1" customHeight="1" x14ac:dyDescent="0.25">
      <c r="A241" s="25"/>
      <c r="B241" s="25"/>
      <c r="C241" s="40" t="s">
        <v>94</v>
      </c>
      <c r="D241" s="41">
        <v>0</v>
      </c>
      <c r="E241" s="41">
        <v>0</v>
      </c>
      <c r="F241" s="41">
        <v>0</v>
      </c>
      <c r="G241" s="41">
        <v>0</v>
      </c>
      <c r="H241" s="25"/>
      <c r="I241" s="25"/>
      <c r="J241" s="25"/>
      <c r="K241" s="25"/>
    </row>
    <row r="242" spans="1:11" ht="14.1" customHeight="1" x14ac:dyDescent="0.25">
      <c r="A242" s="25"/>
      <c r="B242" s="25"/>
      <c r="C242" s="40" t="s">
        <v>95</v>
      </c>
      <c r="D242" s="41">
        <v>0</v>
      </c>
      <c r="E242" s="41">
        <v>0</v>
      </c>
      <c r="F242" s="41">
        <v>0</v>
      </c>
      <c r="G242" s="41">
        <v>0</v>
      </c>
      <c r="H242" s="25"/>
      <c r="I242" s="25"/>
      <c r="J242" s="25"/>
      <c r="K242" s="25"/>
    </row>
    <row r="243" spans="1:11" ht="14.1" customHeight="1" x14ac:dyDescent="0.25">
      <c r="A243" s="25"/>
      <c r="B243" s="25"/>
      <c r="C243" s="40" t="s">
        <v>98</v>
      </c>
      <c r="D243" s="41">
        <v>0</v>
      </c>
      <c r="E243" s="41">
        <v>0</v>
      </c>
      <c r="F243" s="41">
        <v>0</v>
      </c>
      <c r="G243" s="41">
        <v>0</v>
      </c>
      <c r="H243" s="25"/>
      <c r="I243" s="25"/>
      <c r="J243" s="25"/>
      <c r="K243" s="25"/>
    </row>
    <row r="244" spans="1:11" ht="14.1" customHeight="1" x14ac:dyDescent="0.25">
      <c r="A244" s="25"/>
      <c r="B244" s="25"/>
      <c r="C244" s="40" t="s">
        <v>99</v>
      </c>
      <c r="D244" s="41">
        <v>0</v>
      </c>
      <c r="E244" s="41">
        <v>0</v>
      </c>
      <c r="F244" s="41">
        <v>0</v>
      </c>
      <c r="G244" s="41">
        <v>0</v>
      </c>
      <c r="H244" s="25"/>
      <c r="I244" s="25"/>
      <c r="J244" s="25"/>
      <c r="K244" s="25"/>
    </row>
    <row r="245" spans="1:11" ht="14.1" customHeight="1" x14ac:dyDescent="0.25">
      <c r="A245" s="25"/>
      <c r="B245" s="25"/>
      <c r="C245" s="36" t="s">
        <v>100</v>
      </c>
      <c r="D245" s="41">
        <v>0</v>
      </c>
      <c r="E245" s="41">
        <v>700000</v>
      </c>
      <c r="F245" s="41">
        <v>1500000</v>
      </c>
      <c r="G245" s="41">
        <v>1500000</v>
      </c>
      <c r="H245" s="25"/>
      <c r="I245" s="25"/>
      <c r="J245" s="25"/>
      <c r="K245" s="25"/>
    </row>
    <row r="246" spans="1:11" ht="14.1" customHeight="1" x14ac:dyDescent="0.25">
      <c r="A246" s="25"/>
      <c r="B246" s="25"/>
      <c r="C246" s="29" t="s">
        <v>1473</v>
      </c>
      <c r="D246" s="1585" t="s">
        <v>1474</v>
      </c>
      <c r="E246" s="1586"/>
      <c r="F246" s="1586"/>
      <c r="G246" s="1586"/>
      <c r="H246" s="25"/>
      <c r="I246" s="25"/>
      <c r="J246" s="25"/>
      <c r="K246" s="25"/>
    </row>
    <row r="247" spans="1:11" ht="14.1" customHeight="1" x14ac:dyDescent="0.25">
      <c r="A247" s="25"/>
      <c r="B247" s="25"/>
      <c r="C247" s="30" t="s">
        <v>50</v>
      </c>
      <c r="D247" s="1575" t="s">
        <v>1475</v>
      </c>
      <c r="E247" s="1576"/>
      <c r="F247" s="1576"/>
      <c r="G247" s="1576"/>
      <c r="H247" s="25"/>
      <c r="I247" s="25"/>
      <c r="J247" s="25"/>
      <c r="K247" s="25"/>
    </row>
    <row r="248" spans="1:11" ht="14.1" customHeight="1" x14ac:dyDescent="0.25">
      <c r="A248" s="25"/>
      <c r="B248" s="25"/>
      <c r="C248" s="31" t="s">
        <v>52</v>
      </c>
      <c r="D248" s="1587" t="s">
        <v>1475</v>
      </c>
      <c r="E248" s="1588"/>
      <c r="F248" s="1588"/>
      <c r="G248" s="1588"/>
      <c r="H248" s="25"/>
      <c r="I248" s="25"/>
      <c r="J248" s="25"/>
      <c r="K248" s="25"/>
    </row>
    <row r="249" spans="1:11" ht="14.1" customHeight="1" x14ac:dyDescent="0.25">
      <c r="A249" s="25"/>
      <c r="B249" s="25"/>
      <c r="C249" s="31" t="s">
        <v>54</v>
      </c>
      <c r="D249" s="1587" t="s">
        <v>1476</v>
      </c>
      <c r="E249" s="1588"/>
      <c r="F249" s="1588"/>
      <c r="G249" s="1588"/>
      <c r="H249" s="25"/>
      <c r="I249" s="25"/>
      <c r="J249" s="25"/>
      <c r="K249" s="25"/>
    </row>
    <row r="250" spans="1:11" ht="15" customHeight="1" x14ac:dyDescent="0.25">
      <c r="A250" s="25"/>
      <c r="B250" s="25"/>
      <c r="C250" s="32"/>
      <c r="D250" s="33">
        <v>2023</v>
      </c>
      <c r="E250" s="33">
        <v>2024</v>
      </c>
      <c r="F250" s="33">
        <v>2025</v>
      </c>
      <c r="G250" s="33">
        <v>2026</v>
      </c>
      <c r="H250" s="25"/>
      <c r="I250" s="25"/>
      <c r="J250" s="25"/>
      <c r="K250" s="25"/>
    </row>
    <row r="251" spans="1:11" ht="15" customHeight="1" x14ac:dyDescent="0.25">
      <c r="A251" s="25"/>
      <c r="B251" s="25"/>
      <c r="C251" s="34"/>
      <c r="D251" s="35" t="s">
        <v>17</v>
      </c>
      <c r="E251" s="35" t="s">
        <v>18</v>
      </c>
      <c r="F251" s="35" t="s">
        <v>18</v>
      </c>
      <c r="G251" s="35" t="s">
        <v>18</v>
      </c>
      <c r="H251" s="25"/>
      <c r="I251" s="25"/>
      <c r="J251" s="25"/>
      <c r="K251" s="25"/>
    </row>
    <row r="252" spans="1:11" ht="14.1" customHeight="1" x14ac:dyDescent="0.25">
      <c r="A252" s="25"/>
      <c r="B252" s="25"/>
      <c r="C252" s="38" t="s">
        <v>56</v>
      </c>
      <c r="D252" s="39" t="s">
        <v>69</v>
      </c>
      <c r="E252" s="39" t="s">
        <v>128</v>
      </c>
      <c r="F252" s="39" t="s">
        <v>75</v>
      </c>
      <c r="G252" s="39" t="s">
        <v>75</v>
      </c>
      <c r="H252" s="25"/>
      <c r="I252" s="25"/>
      <c r="J252" s="25"/>
      <c r="K252" s="25"/>
    </row>
    <row r="253" spans="1:11" ht="14.1" customHeight="1" x14ac:dyDescent="0.25">
      <c r="A253" s="25"/>
      <c r="B253" s="25"/>
      <c r="C253" s="38" t="s">
        <v>59</v>
      </c>
      <c r="D253" s="39" t="s">
        <v>69</v>
      </c>
      <c r="E253" s="39" t="s">
        <v>1013</v>
      </c>
      <c r="F253" s="39" t="s">
        <v>75</v>
      </c>
      <c r="G253" s="39" t="s">
        <v>75</v>
      </c>
      <c r="H253" s="25"/>
      <c r="I253" s="25"/>
      <c r="J253" s="25"/>
      <c r="K253" s="25"/>
    </row>
    <row r="254" spans="1:11" ht="14.1" customHeight="1" x14ac:dyDescent="0.25">
      <c r="A254" s="25"/>
      <c r="B254" s="25"/>
      <c r="C254" s="38" t="s">
        <v>63</v>
      </c>
      <c r="D254" s="39" t="s">
        <v>75</v>
      </c>
      <c r="E254" s="39" t="s">
        <v>1013</v>
      </c>
      <c r="F254" s="39" t="s">
        <v>75</v>
      </c>
      <c r="G254" s="39" t="s">
        <v>75</v>
      </c>
      <c r="H254" s="25"/>
      <c r="I254" s="25"/>
      <c r="J254" s="25"/>
      <c r="K254" s="25"/>
    </row>
    <row r="255" spans="1:11" ht="14.1" customHeight="1" x14ac:dyDescent="0.25">
      <c r="A255" s="25"/>
      <c r="B255" s="25"/>
      <c r="C255" s="38" t="s">
        <v>68</v>
      </c>
      <c r="D255" s="39" t="s">
        <v>69</v>
      </c>
      <c r="E255" s="39" t="s">
        <v>69</v>
      </c>
      <c r="F255" s="39" t="s">
        <v>206</v>
      </c>
      <c r="G255" s="39" t="s">
        <v>69</v>
      </c>
      <c r="H255" s="25"/>
      <c r="I255" s="25"/>
      <c r="J255" s="25"/>
      <c r="K255" s="25"/>
    </row>
    <row r="256" spans="1:11" ht="14.1" customHeight="1" x14ac:dyDescent="0.25">
      <c r="A256" s="25"/>
      <c r="B256" s="25"/>
      <c r="C256" s="38" t="s">
        <v>73</v>
      </c>
      <c r="D256" s="39" t="s">
        <v>69</v>
      </c>
      <c r="E256" s="39" t="s">
        <v>69</v>
      </c>
      <c r="F256" s="39" t="s">
        <v>206</v>
      </c>
      <c r="G256" s="39" t="s">
        <v>69</v>
      </c>
      <c r="H256" s="25"/>
      <c r="I256" s="25"/>
      <c r="J256" s="25"/>
      <c r="K256" s="25"/>
    </row>
    <row r="257" spans="1:11" ht="14.1" customHeight="1" x14ac:dyDescent="0.25">
      <c r="A257" s="25"/>
      <c r="B257" s="25"/>
      <c r="C257" s="38" t="s">
        <v>77</v>
      </c>
      <c r="D257" s="39" t="s">
        <v>69</v>
      </c>
      <c r="E257" s="39" t="s">
        <v>69</v>
      </c>
      <c r="F257" s="39" t="s">
        <v>206</v>
      </c>
      <c r="G257" s="39" t="s">
        <v>69</v>
      </c>
      <c r="H257" s="25"/>
      <c r="I257" s="25"/>
      <c r="J257" s="25"/>
      <c r="K257" s="25"/>
    </row>
    <row r="258" spans="1:11" ht="14.1" customHeight="1" x14ac:dyDescent="0.25">
      <c r="A258" s="25"/>
      <c r="B258" s="25"/>
      <c r="C258" s="1589" t="s">
        <v>81</v>
      </c>
      <c r="D258" s="1590"/>
      <c r="E258" s="1590"/>
      <c r="F258" s="1590"/>
      <c r="G258" s="1590"/>
      <c r="H258" s="25"/>
      <c r="I258" s="25"/>
      <c r="J258" s="25"/>
      <c r="K258" s="25"/>
    </row>
    <row r="259" spans="1:11" ht="14.1" customHeight="1" x14ac:dyDescent="0.25">
      <c r="A259" s="25"/>
      <c r="B259" s="25"/>
      <c r="C259" s="32"/>
      <c r="D259" s="33">
        <v>2023</v>
      </c>
      <c r="E259" s="33">
        <v>2024</v>
      </c>
      <c r="F259" s="33">
        <v>2025</v>
      </c>
      <c r="G259" s="33">
        <v>2026</v>
      </c>
      <c r="H259" s="25"/>
      <c r="I259" s="25"/>
      <c r="J259" s="25"/>
      <c r="K259" s="25"/>
    </row>
    <row r="260" spans="1:11" ht="14.1" customHeight="1" x14ac:dyDescent="0.25">
      <c r="A260" s="25"/>
      <c r="B260" s="25"/>
      <c r="C260" s="34"/>
      <c r="D260" s="35" t="s">
        <v>17</v>
      </c>
      <c r="E260" s="35" t="s">
        <v>18</v>
      </c>
      <c r="F260" s="35" t="s">
        <v>18</v>
      </c>
      <c r="G260" s="35" t="s">
        <v>18</v>
      </c>
      <c r="H260" s="25"/>
      <c r="I260" s="25"/>
      <c r="J260" s="25"/>
      <c r="K260" s="25"/>
    </row>
    <row r="261" spans="1:11" ht="14.1" customHeight="1" x14ac:dyDescent="0.25">
      <c r="A261" s="25"/>
      <c r="B261" s="25"/>
      <c r="C261" s="40" t="s">
        <v>82</v>
      </c>
      <c r="D261" s="37" t="s">
        <v>69</v>
      </c>
      <c r="E261" s="41">
        <v>0</v>
      </c>
      <c r="F261" s="41">
        <v>0</v>
      </c>
      <c r="G261" s="41">
        <v>0</v>
      </c>
      <c r="H261" s="25"/>
      <c r="I261" s="25"/>
      <c r="J261" s="25"/>
      <c r="K261" s="25"/>
    </row>
    <row r="262" spans="1:11" ht="14.1" customHeight="1" x14ac:dyDescent="0.25">
      <c r="A262" s="25"/>
      <c r="B262" s="25"/>
      <c r="C262" s="40" t="s">
        <v>83</v>
      </c>
      <c r="D262" s="37" t="s">
        <v>69</v>
      </c>
      <c r="E262" s="41">
        <v>0</v>
      </c>
      <c r="F262" s="41">
        <v>0</v>
      </c>
      <c r="G262" s="41">
        <v>0</v>
      </c>
      <c r="H262" s="25"/>
      <c r="I262" s="25"/>
      <c r="J262" s="25"/>
      <c r="K262" s="25"/>
    </row>
    <row r="263" spans="1:11" ht="14.1" customHeight="1" x14ac:dyDescent="0.25">
      <c r="A263" s="25"/>
      <c r="B263" s="25"/>
      <c r="C263" s="40" t="s">
        <v>84</v>
      </c>
      <c r="D263" s="37" t="s">
        <v>69</v>
      </c>
      <c r="E263" s="41">
        <v>0</v>
      </c>
      <c r="F263" s="41">
        <v>0</v>
      </c>
      <c r="G263" s="41">
        <v>0</v>
      </c>
      <c r="H263" s="25"/>
      <c r="I263" s="25"/>
      <c r="J263" s="25"/>
      <c r="K263" s="25"/>
    </row>
    <row r="264" spans="1:11" ht="14.1" customHeight="1" x14ac:dyDescent="0.25">
      <c r="A264" s="25"/>
      <c r="B264" s="25"/>
      <c r="C264" s="40" t="s">
        <v>85</v>
      </c>
      <c r="D264" s="37" t="s">
        <v>69</v>
      </c>
      <c r="E264" s="41">
        <v>0</v>
      </c>
      <c r="F264" s="41">
        <v>0</v>
      </c>
      <c r="G264" s="41">
        <v>0</v>
      </c>
      <c r="H264" s="25"/>
      <c r="I264" s="25"/>
      <c r="J264" s="25"/>
      <c r="K264" s="25"/>
    </row>
    <row r="265" spans="1:11" ht="14.1" customHeight="1" x14ac:dyDescent="0.25">
      <c r="A265" s="25"/>
      <c r="B265" s="25"/>
      <c r="C265" s="40" t="s">
        <v>83</v>
      </c>
      <c r="D265" s="37" t="s">
        <v>69</v>
      </c>
      <c r="E265" s="41">
        <v>0</v>
      </c>
      <c r="F265" s="41">
        <v>0</v>
      </c>
      <c r="G265" s="41">
        <v>0</v>
      </c>
      <c r="H265" s="25"/>
      <c r="I265" s="25"/>
      <c r="J265" s="25"/>
      <c r="K265" s="25"/>
    </row>
    <row r="266" spans="1:11" ht="14.1" customHeight="1" x14ac:dyDescent="0.25">
      <c r="A266" s="25"/>
      <c r="B266" s="25"/>
      <c r="C266" s="40" t="s">
        <v>84</v>
      </c>
      <c r="D266" s="37" t="s">
        <v>69</v>
      </c>
      <c r="E266" s="41">
        <v>0</v>
      </c>
      <c r="F266" s="41">
        <v>0</v>
      </c>
      <c r="G266" s="41">
        <v>0</v>
      </c>
      <c r="H266" s="25"/>
      <c r="I266" s="25"/>
      <c r="J266" s="25"/>
      <c r="K266" s="25"/>
    </row>
    <row r="267" spans="1:11" ht="14.1" customHeight="1" x14ac:dyDescent="0.25">
      <c r="A267" s="25"/>
      <c r="B267" s="25"/>
      <c r="C267" s="40" t="s">
        <v>86</v>
      </c>
      <c r="D267" s="37" t="s">
        <v>69</v>
      </c>
      <c r="E267" s="41">
        <v>0</v>
      </c>
      <c r="F267" s="41">
        <v>0</v>
      </c>
      <c r="G267" s="41">
        <v>0</v>
      </c>
      <c r="H267" s="25"/>
      <c r="I267" s="25"/>
      <c r="J267" s="25"/>
      <c r="K267" s="25"/>
    </row>
    <row r="268" spans="1:11" ht="14.1" customHeight="1" x14ac:dyDescent="0.25">
      <c r="A268" s="25"/>
      <c r="B268" s="25"/>
      <c r="C268" s="40" t="s">
        <v>83</v>
      </c>
      <c r="D268" s="37" t="s">
        <v>69</v>
      </c>
      <c r="E268" s="41">
        <v>0</v>
      </c>
      <c r="F268" s="41">
        <v>0</v>
      </c>
      <c r="G268" s="41">
        <v>0</v>
      </c>
      <c r="H268" s="25"/>
      <c r="I268" s="25"/>
      <c r="J268" s="25"/>
      <c r="K268" s="25"/>
    </row>
    <row r="269" spans="1:11" ht="14.1" customHeight="1" x14ac:dyDescent="0.25">
      <c r="A269" s="25"/>
      <c r="B269" s="25"/>
      <c r="C269" s="40" t="s">
        <v>84</v>
      </c>
      <c r="D269" s="37" t="s">
        <v>69</v>
      </c>
      <c r="E269" s="41">
        <v>0</v>
      </c>
      <c r="F269" s="41">
        <v>0</v>
      </c>
      <c r="G269" s="41">
        <v>0</v>
      </c>
      <c r="H269" s="25"/>
      <c r="I269" s="25"/>
      <c r="J269" s="25"/>
      <c r="K269" s="25"/>
    </row>
    <row r="270" spans="1:11" ht="14.1" customHeight="1" x14ac:dyDescent="0.25">
      <c r="A270" s="25"/>
      <c r="B270" s="25"/>
      <c r="C270" s="40" t="s">
        <v>87</v>
      </c>
      <c r="D270" s="37" t="s">
        <v>69</v>
      </c>
      <c r="E270" s="41">
        <v>0</v>
      </c>
      <c r="F270" s="41">
        <v>0</v>
      </c>
      <c r="G270" s="41">
        <v>0</v>
      </c>
      <c r="H270" s="25"/>
      <c r="I270" s="25"/>
      <c r="J270" s="25"/>
      <c r="K270" s="25"/>
    </row>
    <row r="271" spans="1:11" ht="14.1" customHeight="1" x14ac:dyDescent="0.25">
      <c r="A271" s="25"/>
      <c r="B271" s="25"/>
      <c r="C271" s="40" t="s">
        <v>83</v>
      </c>
      <c r="D271" s="37" t="s">
        <v>69</v>
      </c>
      <c r="E271" s="41">
        <v>0</v>
      </c>
      <c r="F271" s="41">
        <v>0</v>
      </c>
      <c r="G271" s="41">
        <v>0</v>
      </c>
      <c r="H271" s="25"/>
      <c r="I271" s="25"/>
      <c r="J271" s="25"/>
      <c r="K271" s="25"/>
    </row>
    <row r="272" spans="1:11" ht="14.1" customHeight="1" x14ac:dyDescent="0.25">
      <c r="A272" s="25"/>
      <c r="B272" s="25"/>
      <c r="C272" s="40" t="s">
        <v>84</v>
      </c>
      <c r="D272" s="37" t="s">
        <v>69</v>
      </c>
      <c r="E272" s="41">
        <v>0</v>
      </c>
      <c r="F272" s="41">
        <v>0</v>
      </c>
      <c r="G272" s="41">
        <v>0</v>
      </c>
      <c r="H272" s="25"/>
      <c r="I272" s="25"/>
      <c r="J272" s="25"/>
      <c r="K272" s="25"/>
    </row>
    <row r="273" spans="1:11" ht="14.1" customHeight="1" x14ac:dyDescent="0.25">
      <c r="A273" s="25"/>
      <c r="B273" s="25"/>
      <c r="C273" s="40" t="s">
        <v>88</v>
      </c>
      <c r="D273" s="37" t="s">
        <v>69</v>
      </c>
      <c r="E273" s="41">
        <v>0</v>
      </c>
      <c r="F273" s="41">
        <v>0</v>
      </c>
      <c r="G273" s="41">
        <v>0</v>
      </c>
      <c r="H273" s="25"/>
      <c r="I273" s="25"/>
      <c r="J273" s="25"/>
      <c r="K273" s="25"/>
    </row>
    <row r="274" spans="1:11" ht="14.1" customHeight="1" x14ac:dyDescent="0.25">
      <c r="A274" s="25"/>
      <c r="B274" s="25"/>
      <c r="C274" s="40" t="s">
        <v>83</v>
      </c>
      <c r="D274" s="37" t="s">
        <v>69</v>
      </c>
      <c r="E274" s="41">
        <v>0</v>
      </c>
      <c r="F274" s="41">
        <v>0</v>
      </c>
      <c r="G274" s="41">
        <v>0</v>
      </c>
      <c r="H274" s="25"/>
      <c r="I274" s="25"/>
      <c r="J274" s="25"/>
      <c r="K274" s="25"/>
    </row>
    <row r="275" spans="1:11" ht="14.1" customHeight="1" x14ac:dyDescent="0.25">
      <c r="A275" s="25"/>
      <c r="B275" s="25"/>
      <c r="C275" s="40" t="s">
        <v>84</v>
      </c>
      <c r="D275" s="37" t="s">
        <v>69</v>
      </c>
      <c r="E275" s="41">
        <v>0</v>
      </c>
      <c r="F275" s="41">
        <v>0</v>
      </c>
      <c r="G275" s="41">
        <v>0</v>
      </c>
      <c r="H275" s="25"/>
      <c r="I275" s="25"/>
      <c r="J275" s="25"/>
      <c r="K275" s="25"/>
    </row>
    <row r="276" spans="1:11" ht="14.1" customHeight="1" x14ac:dyDescent="0.25">
      <c r="A276" s="25"/>
      <c r="B276" s="25"/>
      <c r="C276" s="40" t="s">
        <v>89</v>
      </c>
      <c r="D276" s="37" t="s">
        <v>69</v>
      </c>
      <c r="E276" s="41">
        <v>0</v>
      </c>
      <c r="F276" s="41">
        <v>0</v>
      </c>
      <c r="G276" s="41">
        <v>0</v>
      </c>
      <c r="H276" s="25"/>
      <c r="I276" s="25"/>
      <c r="J276" s="25"/>
      <c r="K276" s="25"/>
    </row>
    <row r="277" spans="1:11" ht="14.1" customHeight="1" x14ac:dyDescent="0.25">
      <c r="A277" s="25"/>
      <c r="B277" s="25"/>
      <c r="C277" s="40" t="s">
        <v>83</v>
      </c>
      <c r="D277" s="37" t="s">
        <v>69</v>
      </c>
      <c r="E277" s="41">
        <v>0</v>
      </c>
      <c r="F277" s="41">
        <v>0</v>
      </c>
      <c r="G277" s="41">
        <v>0</v>
      </c>
      <c r="H277" s="25"/>
      <c r="I277" s="25"/>
      <c r="J277" s="25"/>
      <c r="K277" s="25"/>
    </row>
    <row r="278" spans="1:11" ht="14.1" customHeight="1" x14ac:dyDescent="0.25">
      <c r="A278" s="25"/>
      <c r="B278" s="25"/>
      <c r="C278" s="40" t="s">
        <v>84</v>
      </c>
      <c r="D278" s="37" t="s">
        <v>69</v>
      </c>
      <c r="E278" s="41">
        <v>0</v>
      </c>
      <c r="F278" s="41">
        <v>0</v>
      </c>
      <c r="G278" s="41">
        <v>0</v>
      </c>
      <c r="H278" s="25"/>
      <c r="I278" s="25"/>
      <c r="J278" s="25"/>
      <c r="K278" s="25"/>
    </row>
    <row r="279" spans="1:11" ht="14.1" customHeight="1" x14ac:dyDescent="0.25">
      <c r="A279" s="25"/>
      <c r="B279" s="25"/>
      <c r="C279" s="40" t="s">
        <v>90</v>
      </c>
      <c r="D279" s="37" t="s">
        <v>69</v>
      </c>
      <c r="E279" s="41">
        <v>0</v>
      </c>
      <c r="F279" s="41">
        <v>0</v>
      </c>
      <c r="G279" s="41">
        <v>0</v>
      </c>
      <c r="H279" s="25"/>
      <c r="I279" s="25"/>
      <c r="J279" s="25"/>
      <c r="K279" s="25"/>
    </row>
    <row r="280" spans="1:11" ht="14.1" customHeight="1" x14ac:dyDescent="0.25">
      <c r="A280" s="25"/>
      <c r="B280" s="25"/>
      <c r="C280" s="40" t="s">
        <v>83</v>
      </c>
      <c r="D280" s="37" t="s">
        <v>69</v>
      </c>
      <c r="E280" s="41">
        <v>0</v>
      </c>
      <c r="F280" s="41">
        <v>0</v>
      </c>
      <c r="G280" s="41">
        <v>0</v>
      </c>
      <c r="H280" s="25"/>
      <c r="I280" s="25"/>
      <c r="J280" s="25"/>
      <c r="K280" s="25"/>
    </row>
    <row r="281" spans="1:11" ht="14.1" customHeight="1" x14ac:dyDescent="0.25">
      <c r="A281" s="25"/>
      <c r="B281" s="25"/>
      <c r="C281" s="40" t="s">
        <v>84</v>
      </c>
      <c r="D281" s="37" t="s">
        <v>69</v>
      </c>
      <c r="E281" s="41">
        <v>0</v>
      </c>
      <c r="F281" s="41">
        <v>0</v>
      </c>
      <c r="G281" s="41">
        <v>0</v>
      </c>
      <c r="H281" s="25"/>
      <c r="I281" s="25"/>
      <c r="J281" s="25"/>
      <c r="K281" s="25"/>
    </row>
    <row r="282" spans="1:11" ht="14.1" customHeight="1" x14ac:dyDescent="0.25">
      <c r="A282" s="25"/>
      <c r="B282" s="25"/>
      <c r="C282" s="40" t="s">
        <v>91</v>
      </c>
      <c r="D282" s="37" t="s">
        <v>69</v>
      </c>
      <c r="E282" s="41">
        <v>0</v>
      </c>
      <c r="F282" s="41">
        <v>0</v>
      </c>
      <c r="G282" s="41">
        <v>0</v>
      </c>
      <c r="H282" s="25"/>
      <c r="I282" s="25"/>
      <c r="J282" s="25"/>
      <c r="K282" s="25"/>
    </row>
    <row r="283" spans="1:11" ht="14.1" customHeight="1" x14ac:dyDescent="0.25">
      <c r="A283" s="25"/>
      <c r="B283" s="25"/>
      <c r="C283" s="40" t="s">
        <v>83</v>
      </c>
      <c r="D283" s="37" t="s">
        <v>69</v>
      </c>
      <c r="E283" s="41">
        <v>0</v>
      </c>
      <c r="F283" s="41">
        <v>0</v>
      </c>
      <c r="G283" s="41">
        <v>0</v>
      </c>
      <c r="H283" s="25"/>
      <c r="I283" s="25"/>
      <c r="J283" s="25"/>
      <c r="K283" s="25"/>
    </row>
    <row r="284" spans="1:11" ht="14.1" customHeight="1" x14ac:dyDescent="0.25">
      <c r="A284" s="25"/>
      <c r="B284" s="25"/>
      <c r="C284" s="40" t="s">
        <v>92</v>
      </c>
      <c r="D284" s="37" t="s">
        <v>69</v>
      </c>
      <c r="E284" s="41">
        <v>0</v>
      </c>
      <c r="F284" s="41">
        <v>0</v>
      </c>
      <c r="G284" s="41">
        <v>0</v>
      </c>
      <c r="H284" s="25"/>
      <c r="I284" s="25"/>
      <c r="J284" s="25"/>
      <c r="K284" s="25"/>
    </row>
    <row r="285" spans="1:11" ht="14.1" customHeight="1" x14ac:dyDescent="0.25">
      <c r="A285" s="25"/>
      <c r="B285" s="25"/>
      <c r="C285" s="40" t="s">
        <v>93</v>
      </c>
      <c r="D285" s="37" t="s">
        <v>69</v>
      </c>
      <c r="E285" s="41">
        <v>0</v>
      </c>
      <c r="F285" s="41">
        <v>0</v>
      </c>
      <c r="G285" s="41">
        <v>0</v>
      </c>
      <c r="H285" s="25"/>
      <c r="I285" s="25"/>
      <c r="J285" s="25"/>
      <c r="K285" s="25"/>
    </row>
    <row r="286" spans="1:11" ht="14.1" customHeight="1" x14ac:dyDescent="0.25">
      <c r="A286" s="25"/>
      <c r="B286" s="25"/>
      <c r="C286" s="40" t="s">
        <v>94</v>
      </c>
      <c r="D286" s="37" t="s">
        <v>69</v>
      </c>
      <c r="E286" s="41">
        <v>0</v>
      </c>
      <c r="F286" s="41">
        <v>0</v>
      </c>
      <c r="G286" s="41">
        <v>0</v>
      </c>
      <c r="H286" s="25"/>
      <c r="I286" s="25"/>
      <c r="J286" s="25"/>
      <c r="K286" s="25"/>
    </row>
    <row r="287" spans="1:11" ht="14.1" customHeight="1" x14ac:dyDescent="0.25">
      <c r="A287" s="25"/>
      <c r="B287" s="25"/>
      <c r="C287" s="40" t="s">
        <v>95</v>
      </c>
      <c r="D287" s="37" t="s">
        <v>69</v>
      </c>
      <c r="E287" s="41">
        <v>0</v>
      </c>
      <c r="F287" s="41">
        <v>0</v>
      </c>
      <c r="G287" s="41">
        <v>0</v>
      </c>
      <c r="H287" s="25"/>
      <c r="I287" s="25"/>
      <c r="J287" s="25"/>
      <c r="K287" s="25"/>
    </row>
    <row r="288" spans="1:11" ht="14.1" customHeight="1" x14ac:dyDescent="0.25">
      <c r="A288" s="25"/>
      <c r="B288" s="25"/>
      <c r="C288" s="40" t="s">
        <v>96</v>
      </c>
      <c r="D288" s="37" t="s">
        <v>69</v>
      </c>
      <c r="E288" s="41">
        <v>800000</v>
      </c>
      <c r="F288" s="41">
        <v>0</v>
      </c>
      <c r="G288" s="41">
        <v>0</v>
      </c>
      <c r="H288" s="25"/>
      <c r="I288" s="25"/>
      <c r="J288" s="25"/>
      <c r="K288" s="25"/>
    </row>
    <row r="289" spans="1:11" ht="14.1" customHeight="1" x14ac:dyDescent="0.25">
      <c r="A289" s="25"/>
      <c r="B289" s="25"/>
      <c r="C289" s="40" t="s">
        <v>83</v>
      </c>
      <c r="D289" s="37" t="s">
        <v>69</v>
      </c>
      <c r="E289" s="41">
        <v>800000</v>
      </c>
      <c r="F289" s="41">
        <v>0</v>
      </c>
      <c r="G289" s="41">
        <v>0</v>
      </c>
      <c r="H289" s="25"/>
      <c r="I289" s="25"/>
      <c r="J289" s="25"/>
      <c r="K289" s="25"/>
    </row>
    <row r="290" spans="1:11" ht="14.1" customHeight="1" x14ac:dyDescent="0.25">
      <c r="A290" s="25"/>
      <c r="B290" s="25"/>
      <c r="C290" s="40" t="s">
        <v>92</v>
      </c>
      <c r="D290" s="37" t="s">
        <v>69</v>
      </c>
      <c r="E290" s="41">
        <v>0</v>
      </c>
      <c r="F290" s="41">
        <v>0</v>
      </c>
      <c r="G290" s="41">
        <v>0</v>
      </c>
      <c r="H290" s="25"/>
      <c r="I290" s="25"/>
      <c r="J290" s="25"/>
      <c r="K290" s="25"/>
    </row>
    <row r="291" spans="1:11" ht="14.1" customHeight="1" x14ac:dyDescent="0.25">
      <c r="A291" s="25"/>
      <c r="B291" s="25"/>
      <c r="C291" s="40" t="s">
        <v>93</v>
      </c>
      <c r="D291" s="37" t="s">
        <v>69</v>
      </c>
      <c r="E291" s="41">
        <v>0</v>
      </c>
      <c r="F291" s="41">
        <v>0</v>
      </c>
      <c r="G291" s="41">
        <v>0</v>
      </c>
      <c r="H291" s="25"/>
      <c r="I291" s="25"/>
      <c r="J291" s="25"/>
      <c r="K291" s="25"/>
    </row>
    <row r="292" spans="1:11" ht="14.1" customHeight="1" x14ac:dyDescent="0.25">
      <c r="A292" s="25"/>
      <c r="B292" s="25"/>
      <c r="C292" s="40" t="s">
        <v>94</v>
      </c>
      <c r="D292" s="37" t="s">
        <v>69</v>
      </c>
      <c r="E292" s="41">
        <v>0</v>
      </c>
      <c r="F292" s="41">
        <v>0</v>
      </c>
      <c r="G292" s="41">
        <v>0</v>
      </c>
      <c r="H292" s="25"/>
      <c r="I292" s="25"/>
      <c r="J292" s="25"/>
      <c r="K292" s="25"/>
    </row>
    <row r="293" spans="1:11" ht="14.1" customHeight="1" x14ac:dyDescent="0.25">
      <c r="A293" s="25"/>
      <c r="B293" s="25"/>
      <c r="C293" s="40" t="s">
        <v>95</v>
      </c>
      <c r="D293" s="37" t="s">
        <v>69</v>
      </c>
      <c r="E293" s="41">
        <v>0</v>
      </c>
      <c r="F293" s="41">
        <v>0</v>
      </c>
      <c r="G293" s="41">
        <v>0</v>
      </c>
      <c r="H293" s="25"/>
      <c r="I293" s="25"/>
      <c r="J293" s="25"/>
      <c r="K293" s="25"/>
    </row>
    <row r="294" spans="1:11" ht="14.1" customHeight="1" x14ac:dyDescent="0.25">
      <c r="A294" s="25"/>
      <c r="B294" s="25"/>
      <c r="C294" s="40" t="s">
        <v>97</v>
      </c>
      <c r="D294" s="37" t="s">
        <v>69</v>
      </c>
      <c r="E294" s="41">
        <v>0</v>
      </c>
      <c r="F294" s="41">
        <v>0</v>
      </c>
      <c r="G294" s="41">
        <v>0</v>
      </c>
      <c r="H294" s="25"/>
      <c r="I294" s="25"/>
      <c r="J294" s="25"/>
      <c r="K294" s="25"/>
    </row>
    <row r="295" spans="1:11" ht="14.1" customHeight="1" x14ac:dyDescent="0.25">
      <c r="A295" s="25"/>
      <c r="B295" s="25"/>
      <c r="C295" s="40" t="s">
        <v>83</v>
      </c>
      <c r="D295" s="37" t="s">
        <v>69</v>
      </c>
      <c r="E295" s="41">
        <v>0</v>
      </c>
      <c r="F295" s="41">
        <v>0</v>
      </c>
      <c r="G295" s="41">
        <v>0</v>
      </c>
      <c r="H295" s="25"/>
      <c r="I295" s="25"/>
      <c r="J295" s="25"/>
      <c r="K295" s="25"/>
    </row>
    <row r="296" spans="1:11" ht="14.1" customHeight="1" x14ac:dyDescent="0.25">
      <c r="A296" s="25"/>
      <c r="B296" s="25"/>
      <c r="C296" s="40" t="s">
        <v>92</v>
      </c>
      <c r="D296" s="37" t="s">
        <v>69</v>
      </c>
      <c r="E296" s="41">
        <v>0</v>
      </c>
      <c r="F296" s="41">
        <v>0</v>
      </c>
      <c r="G296" s="41">
        <v>0</v>
      </c>
      <c r="H296" s="25"/>
      <c r="I296" s="25"/>
      <c r="J296" s="25"/>
      <c r="K296" s="25"/>
    </row>
    <row r="297" spans="1:11" ht="14.1" customHeight="1" x14ac:dyDescent="0.25">
      <c r="A297" s="25"/>
      <c r="B297" s="25"/>
      <c r="C297" s="40" t="s">
        <v>93</v>
      </c>
      <c r="D297" s="37" t="s">
        <v>69</v>
      </c>
      <c r="E297" s="41">
        <v>0</v>
      </c>
      <c r="F297" s="41">
        <v>0</v>
      </c>
      <c r="G297" s="41">
        <v>0</v>
      </c>
      <c r="H297" s="25"/>
      <c r="I297" s="25"/>
      <c r="J297" s="25"/>
      <c r="K297" s="25"/>
    </row>
    <row r="298" spans="1:11" ht="14.1" customHeight="1" x14ac:dyDescent="0.25">
      <c r="A298" s="25"/>
      <c r="B298" s="25"/>
      <c r="C298" s="40" t="s">
        <v>94</v>
      </c>
      <c r="D298" s="37" t="s">
        <v>69</v>
      </c>
      <c r="E298" s="41">
        <v>0</v>
      </c>
      <c r="F298" s="41">
        <v>0</v>
      </c>
      <c r="G298" s="41">
        <v>0</v>
      </c>
      <c r="H298" s="25"/>
      <c r="I298" s="25"/>
      <c r="J298" s="25"/>
      <c r="K298" s="25"/>
    </row>
    <row r="299" spans="1:11" ht="14.1" customHeight="1" x14ac:dyDescent="0.25">
      <c r="A299" s="25"/>
      <c r="B299" s="25"/>
      <c r="C299" s="40" t="s">
        <v>95</v>
      </c>
      <c r="D299" s="37" t="s">
        <v>69</v>
      </c>
      <c r="E299" s="41">
        <v>0</v>
      </c>
      <c r="F299" s="41">
        <v>0</v>
      </c>
      <c r="G299" s="41">
        <v>0</v>
      </c>
      <c r="H299" s="25"/>
      <c r="I299" s="25"/>
      <c r="J299" s="25"/>
      <c r="K299" s="25"/>
    </row>
    <row r="300" spans="1:11" ht="14.1" customHeight="1" x14ac:dyDescent="0.25">
      <c r="A300" s="25"/>
      <c r="B300" s="25"/>
      <c r="C300" s="40" t="s">
        <v>98</v>
      </c>
      <c r="D300" s="37" t="s">
        <v>69</v>
      </c>
      <c r="E300" s="41">
        <v>0</v>
      </c>
      <c r="F300" s="41">
        <v>0</v>
      </c>
      <c r="G300" s="41">
        <v>0</v>
      </c>
      <c r="H300" s="25"/>
      <c r="I300" s="25"/>
      <c r="J300" s="25"/>
      <c r="K300" s="25"/>
    </row>
    <row r="301" spans="1:11" ht="14.1" customHeight="1" x14ac:dyDescent="0.25">
      <c r="A301" s="25"/>
      <c r="B301" s="25"/>
      <c r="C301" s="40" t="s">
        <v>99</v>
      </c>
      <c r="D301" s="37" t="s">
        <v>69</v>
      </c>
      <c r="E301" s="41">
        <v>0</v>
      </c>
      <c r="F301" s="41">
        <v>0</v>
      </c>
      <c r="G301" s="41">
        <v>0</v>
      </c>
      <c r="H301" s="25"/>
      <c r="I301" s="25"/>
      <c r="J301" s="25"/>
      <c r="K301" s="25"/>
    </row>
    <row r="302" spans="1:11" ht="14.1" customHeight="1" x14ac:dyDescent="0.25">
      <c r="A302" s="25"/>
      <c r="B302" s="25"/>
      <c r="C302" s="36" t="s">
        <v>100</v>
      </c>
      <c r="D302" s="41">
        <v>0</v>
      </c>
      <c r="E302" s="41">
        <v>800000</v>
      </c>
      <c r="F302" s="41">
        <v>0</v>
      </c>
      <c r="G302" s="41">
        <v>0</v>
      </c>
      <c r="H302" s="25"/>
      <c r="I302" s="25"/>
      <c r="J302" s="25"/>
      <c r="K302" s="25"/>
    </row>
    <row r="303" spans="1:11" ht="15" customHeight="1" x14ac:dyDescent="0.25">
      <c r="A303" s="25"/>
      <c r="B303" s="25"/>
      <c r="C303" s="42" t="s">
        <v>69</v>
      </c>
      <c r="D303" s="43" t="s">
        <v>69</v>
      </c>
      <c r="E303" s="43" t="s">
        <v>69</v>
      </c>
      <c r="F303" s="43" t="s">
        <v>69</v>
      </c>
      <c r="G303" s="43" t="s">
        <v>69</v>
      </c>
      <c r="H303" s="25"/>
      <c r="I303" s="25"/>
      <c r="J303" s="25"/>
      <c r="K303" s="25"/>
    </row>
    <row r="304" spans="1:11" ht="15" customHeight="1" x14ac:dyDescent="0.25">
      <c r="A304" s="25"/>
      <c r="B304" s="25"/>
      <c r="C304" s="28" t="s">
        <v>113</v>
      </c>
      <c r="D304" s="44">
        <v>0</v>
      </c>
      <c r="E304" s="44">
        <v>214500000</v>
      </c>
      <c r="F304" s="44">
        <v>215500000</v>
      </c>
      <c r="G304" s="44">
        <v>202500000</v>
      </c>
      <c r="H304" s="25"/>
      <c r="I304" s="25"/>
      <c r="J304" s="25"/>
      <c r="K304" s="25"/>
    </row>
    <row r="305" spans="1:11" ht="15" customHeight="1" x14ac:dyDescent="0.25">
      <c r="A305" s="25"/>
      <c r="B305" s="25"/>
      <c r="C305" s="38" t="s">
        <v>82</v>
      </c>
      <c r="D305" s="45">
        <v>0</v>
      </c>
      <c r="E305" s="45">
        <v>111300000</v>
      </c>
      <c r="F305" s="45">
        <v>111300000</v>
      </c>
      <c r="G305" s="45">
        <v>111300000</v>
      </c>
      <c r="H305" s="25"/>
      <c r="I305" s="25"/>
      <c r="J305" s="25"/>
      <c r="K305" s="25"/>
    </row>
    <row r="306" spans="1:11" ht="15" customHeight="1" x14ac:dyDescent="0.25">
      <c r="A306" s="25"/>
      <c r="B306" s="25"/>
      <c r="C306" s="38" t="s">
        <v>83</v>
      </c>
      <c r="D306" s="45">
        <v>0</v>
      </c>
      <c r="E306" s="45">
        <v>111300000</v>
      </c>
      <c r="F306" s="45">
        <v>111300000</v>
      </c>
      <c r="G306" s="45">
        <v>111300000</v>
      </c>
      <c r="H306" s="25"/>
      <c r="I306" s="25"/>
      <c r="J306" s="25"/>
      <c r="K306" s="25"/>
    </row>
    <row r="307" spans="1:11" ht="15" customHeight="1" x14ac:dyDescent="0.25">
      <c r="A307" s="25"/>
      <c r="B307" s="25"/>
      <c r="C307" s="38" t="s">
        <v>84</v>
      </c>
      <c r="D307" s="45">
        <v>0</v>
      </c>
      <c r="E307" s="45">
        <v>0</v>
      </c>
      <c r="F307" s="45">
        <v>0</v>
      </c>
      <c r="G307" s="45">
        <v>0</v>
      </c>
      <c r="H307" s="25"/>
      <c r="I307" s="25"/>
      <c r="J307" s="25"/>
      <c r="K307" s="25"/>
    </row>
    <row r="308" spans="1:11" ht="15" customHeight="1" x14ac:dyDescent="0.25">
      <c r="A308" s="25"/>
      <c r="B308" s="25"/>
      <c r="C308" s="38" t="s">
        <v>85</v>
      </c>
      <c r="D308" s="45">
        <v>0</v>
      </c>
      <c r="E308" s="45">
        <v>17000000</v>
      </c>
      <c r="F308" s="45">
        <v>17000000</v>
      </c>
      <c r="G308" s="45">
        <v>17000000</v>
      </c>
      <c r="H308" s="25"/>
      <c r="I308" s="25"/>
      <c r="J308" s="25"/>
      <c r="K308" s="25"/>
    </row>
    <row r="309" spans="1:11" ht="15" customHeight="1" x14ac:dyDescent="0.25">
      <c r="A309" s="25"/>
      <c r="B309" s="25"/>
      <c r="C309" s="38" t="s">
        <v>83</v>
      </c>
      <c r="D309" s="45">
        <v>0</v>
      </c>
      <c r="E309" s="45">
        <v>17000000</v>
      </c>
      <c r="F309" s="45">
        <v>17000000</v>
      </c>
      <c r="G309" s="45">
        <v>17000000</v>
      </c>
      <c r="H309" s="25"/>
      <c r="I309" s="25"/>
      <c r="J309" s="25"/>
      <c r="K309" s="25"/>
    </row>
    <row r="310" spans="1:11" ht="15" customHeight="1" x14ac:dyDescent="0.25">
      <c r="A310" s="25"/>
      <c r="B310" s="25"/>
      <c r="C310" s="38" t="s">
        <v>84</v>
      </c>
      <c r="D310" s="45">
        <v>0</v>
      </c>
      <c r="E310" s="45">
        <v>0</v>
      </c>
      <c r="F310" s="45">
        <v>0</v>
      </c>
      <c r="G310" s="45">
        <v>0</v>
      </c>
      <c r="H310" s="25"/>
      <c r="I310" s="25"/>
      <c r="J310" s="25"/>
      <c r="K310" s="25"/>
    </row>
    <row r="311" spans="1:11" ht="15" customHeight="1" x14ac:dyDescent="0.25">
      <c r="A311" s="25"/>
      <c r="B311" s="25"/>
      <c r="C311" s="38" t="s">
        <v>86</v>
      </c>
      <c r="D311" s="45">
        <v>0</v>
      </c>
      <c r="E311" s="45">
        <v>44160000</v>
      </c>
      <c r="F311" s="45">
        <v>45160000</v>
      </c>
      <c r="G311" s="45">
        <v>32160000</v>
      </c>
      <c r="H311" s="25"/>
      <c r="I311" s="25"/>
      <c r="J311" s="25"/>
      <c r="K311" s="25"/>
    </row>
    <row r="312" spans="1:11" ht="15" customHeight="1" x14ac:dyDescent="0.25">
      <c r="A312" s="25"/>
      <c r="B312" s="25"/>
      <c r="C312" s="38" t="s">
        <v>83</v>
      </c>
      <c r="D312" s="45">
        <v>0</v>
      </c>
      <c r="E312" s="45">
        <v>44160000</v>
      </c>
      <c r="F312" s="45">
        <v>45160000</v>
      </c>
      <c r="G312" s="45">
        <v>32160000</v>
      </c>
      <c r="H312" s="25"/>
      <c r="I312" s="25"/>
      <c r="J312" s="25"/>
      <c r="K312" s="25"/>
    </row>
    <row r="313" spans="1:11" ht="15" customHeight="1" x14ac:dyDescent="0.25">
      <c r="A313" s="25"/>
      <c r="B313" s="25"/>
      <c r="C313" s="38" t="s">
        <v>84</v>
      </c>
      <c r="D313" s="45">
        <v>0</v>
      </c>
      <c r="E313" s="45">
        <v>0</v>
      </c>
      <c r="F313" s="45">
        <v>0</v>
      </c>
      <c r="G313" s="45">
        <v>0</v>
      </c>
      <c r="H313" s="25"/>
      <c r="I313" s="25"/>
      <c r="J313" s="25"/>
      <c r="K313" s="25"/>
    </row>
    <row r="314" spans="1:11" ht="15" customHeight="1" x14ac:dyDescent="0.25">
      <c r="A314" s="25"/>
      <c r="B314" s="25"/>
      <c r="C314" s="38" t="s">
        <v>87</v>
      </c>
      <c r="D314" s="45">
        <v>0</v>
      </c>
      <c r="E314" s="45">
        <v>0</v>
      </c>
      <c r="F314" s="45">
        <v>0</v>
      </c>
      <c r="G314" s="45">
        <v>0</v>
      </c>
      <c r="H314" s="25"/>
      <c r="I314" s="25"/>
      <c r="J314" s="25"/>
      <c r="K314" s="25"/>
    </row>
    <row r="315" spans="1:11" ht="15" customHeight="1" x14ac:dyDescent="0.25">
      <c r="A315" s="25"/>
      <c r="B315" s="25"/>
      <c r="C315" s="38" t="s">
        <v>83</v>
      </c>
      <c r="D315" s="45">
        <v>0</v>
      </c>
      <c r="E315" s="45">
        <v>0</v>
      </c>
      <c r="F315" s="45">
        <v>0</v>
      </c>
      <c r="G315" s="45">
        <v>0</v>
      </c>
      <c r="H315" s="25"/>
      <c r="I315" s="25"/>
      <c r="J315" s="25"/>
      <c r="K315" s="25"/>
    </row>
    <row r="316" spans="1:11" ht="15" customHeight="1" x14ac:dyDescent="0.25">
      <c r="A316" s="25"/>
      <c r="B316" s="25"/>
      <c r="C316" s="38" t="s">
        <v>84</v>
      </c>
      <c r="D316" s="45">
        <v>0</v>
      </c>
      <c r="E316" s="45">
        <v>0</v>
      </c>
      <c r="F316" s="45">
        <v>0</v>
      </c>
      <c r="G316" s="45">
        <v>0</v>
      </c>
      <c r="H316" s="25"/>
      <c r="I316" s="25"/>
      <c r="J316" s="25"/>
      <c r="K316" s="25"/>
    </row>
    <row r="317" spans="1:11" ht="20.100000000000001" customHeight="1" x14ac:dyDescent="0.25">
      <c r="A317" s="25"/>
      <c r="B317" s="25"/>
      <c r="C317" s="38" t="s">
        <v>114</v>
      </c>
      <c r="D317" s="46">
        <v>0</v>
      </c>
      <c r="E317" s="46">
        <v>0</v>
      </c>
      <c r="F317" s="46">
        <v>0</v>
      </c>
      <c r="G317" s="46">
        <v>0</v>
      </c>
      <c r="H317" s="25"/>
      <c r="I317" s="25"/>
      <c r="J317" s="25"/>
      <c r="K317" s="25"/>
    </row>
    <row r="318" spans="1:11" ht="15" customHeight="1" x14ac:dyDescent="0.25">
      <c r="A318" s="25"/>
      <c r="B318" s="25"/>
      <c r="C318" s="38" t="s">
        <v>83</v>
      </c>
      <c r="D318" s="45">
        <v>0</v>
      </c>
      <c r="E318" s="45">
        <v>0</v>
      </c>
      <c r="F318" s="45">
        <v>0</v>
      </c>
      <c r="G318" s="45">
        <v>0</v>
      </c>
      <c r="H318" s="25"/>
      <c r="I318" s="25"/>
      <c r="J318" s="25"/>
      <c r="K318" s="25"/>
    </row>
    <row r="319" spans="1:11" ht="15" customHeight="1" x14ac:dyDescent="0.25">
      <c r="A319" s="25"/>
      <c r="B319" s="25"/>
      <c r="C319" s="38" t="s">
        <v>84</v>
      </c>
      <c r="D319" s="45">
        <v>0</v>
      </c>
      <c r="E319" s="45">
        <v>0</v>
      </c>
      <c r="F319" s="45">
        <v>0</v>
      </c>
      <c r="G319" s="45">
        <v>0</v>
      </c>
      <c r="H319" s="25"/>
      <c r="I319" s="25"/>
      <c r="J319" s="25"/>
      <c r="K319" s="25"/>
    </row>
    <row r="320" spans="1:11" ht="15" customHeight="1" x14ac:dyDescent="0.25">
      <c r="A320" s="25"/>
      <c r="B320" s="25"/>
      <c r="C320" s="38" t="s">
        <v>89</v>
      </c>
      <c r="D320" s="45">
        <v>0</v>
      </c>
      <c r="E320" s="45">
        <v>300000</v>
      </c>
      <c r="F320" s="45">
        <v>300000</v>
      </c>
      <c r="G320" s="45">
        <v>300000</v>
      </c>
      <c r="H320" s="25"/>
      <c r="I320" s="25"/>
      <c r="J320" s="25"/>
      <c r="K320" s="25"/>
    </row>
    <row r="321" spans="1:11" ht="15" customHeight="1" x14ac:dyDescent="0.25">
      <c r="A321" s="25"/>
      <c r="B321" s="25"/>
      <c r="C321" s="38" t="s">
        <v>83</v>
      </c>
      <c r="D321" s="45">
        <v>0</v>
      </c>
      <c r="E321" s="45">
        <v>300000</v>
      </c>
      <c r="F321" s="45">
        <v>300000</v>
      </c>
      <c r="G321" s="45">
        <v>300000</v>
      </c>
      <c r="H321" s="25"/>
      <c r="I321" s="25"/>
      <c r="J321" s="25"/>
      <c r="K321" s="25"/>
    </row>
    <row r="322" spans="1:11" ht="15" customHeight="1" x14ac:dyDescent="0.25">
      <c r="A322" s="25"/>
      <c r="B322" s="25"/>
      <c r="C322" s="38" t="s">
        <v>84</v>
      </c>
      <c r="D322" s="45">
        <v>0</v>
      </c>
      <c r="E322" s="45">
        <v>0</v>
      </c>
      <c r="F322" s="45">
        <v>0</v>
      </c>
      <c r="G322" s="45">
        <v>0</v>
      </c>
      <c r="H322" s="25"/>
      <c r="I322" s="25"/>
      <c r="J322" s="25"/>
      <c r="K322" s="25"/>
    </row>
    <row r="323" spans="1:11" ht="15" customHeight="1" x14ac:dyDescent="0.25">
      <c r="A323" s="25"/>
      <c r="B323" s="25"/>
      <c r="C323" s="38" t="s">
        <v>90</v>
      </c>
      <c r="D323" s="45">
        <v>0</v>
      </c>
      <c r="E323" s="45">
        <v>40240000</v>
      </c>
      <c r="F323" s="45">
        <v>40240000</v>
      </c>
      <c r="G323" s="45">
        <v>40240000</v>
      </c>
      <c r="H323" s="25"/>
      <c r="I323" s="25"/>
      <c r="J323" s="25"/>
      <c r="K323" s="25"/>
    </row>
    <row r="324" spans="1:11" ht="15" customHeight="1" x14ac:dyDescent="0.25">
      <c r="A324" s="25"/>
      <c r="B324" s="25"/>
      <c r="C324" s="38" t="s">
        <v>83</v>
      </c>
      <c r="D324" s="45">
        <v>0</v>
      </c>
      <c r="E324" s="45">
        <v>40240000</v>
      </c>
      <c r="F324" s="45">
        <v>40240000</v>
      </c>
      <c r="G324" s="45">
        <v>40240000</v>
      </c>
      <c r="H324" s="25"/>
      <c r="I324" s="25"/>
      <c r="J324" s="25"/>
      <c r="K324" s="25"/>
    </row>
    <row r="325" spans="1:11" ht="15" customHeight="1" x14ac:dyDescent="0.25">
      <c r="A325" s="25"/>
      <c r="B325" s="25"/>
      <c r="C325" s="38" t="s">
        <v>84</v>
      </c>
      <c r="D325" s="45">
        <v>0</v>
      </c>
      <c r="E325" s="45">
        <v>0</v>
      </c>
      <c r="F325" s="45">
        <v>0</v>
      </c>
      <c r="G325" s="45">
        <v>0</v>
      </c>
      <c r="H325" s="25"/>
      <c r="I325" s="25"/>
      <c r="J325" s="25"/>
      <c r="K325" s="25"/>
    </row>
    <row r="326" spans="1:11" ht="15" customHeight="1" x14ac:dyDescent="0.25">
      <c r="A326" s="25"/>
      <c r="B326" s="25"/>
      <c r="C326" s="38" t="s">
        <v>91</v>
      </c>
      <c r="D326" s="45">
        <v>0</v>
      </c>
      <c r="E326" s="45">
        <v>0</v>
      </c>
      <c r="F326" s="45">
        <v>0</v>
      </c>
      <c r="G326" s="45">
        <v>0</v>
      </c>
      <c r="H326" s="25"/>
      <c r="I326" s="25"/>
      <c r="J326" s="25"/>
      <c r="K326" s="25"/>
    </row>
    <row r="327" spans="1:11" ht="15" customHeight="1" x14ac:dyDescent="0.25">
      <c r="A327" s="25"/>
      <c r="B327" s="25"/>
      <c r="C327" s="38" t="s">
        <v>83</v>
      </c>
      <c r="D327" s="45">
        <v>0</v>
      </c>
      <c r="E327" s="45">
        <v>0</v>
      </c>
      <c r="F327" s="45">
        <v>0</v>
      </c>
      <c r="G327" s="45">
        <v>0</v>
      </c>
      <c r="H327" s="25"/>
      <c r="I327" s="25"/>
      <c r="J327" s="25"/>
      <c r="K327" s="25"/>
    </row>
    <row r="328" spans="1:11" ht="15" customHeight="1" x14ac:dyDescent="0.25">
      <c r="A328" s="25"/>
      <c r="B328" s="25"/>
      <c r="C328" s="38" t="s">
        <v>92</v>
      </c>
      <c r="D328" s="45">
        <v>0</v>
      </c>
      <c r="E328" s="45">
        <v>0</v>
      </c>
      <c r="F328" s="45">
        <v>0</v>
      </c>
      <c r="G328" s="45">
        <v>0</v>
      </c>
      <c r="H328" s="25"/>
      <c r="I328" s="25"/>
      <c r="J328" s="25"/>
      <c r="K328" s="25"/>
    </row>
    <row r="329" spans="1:11" ht="15" customHeight="1" x14ac:dyDescent="0.25">
      <c r="A329" s="25"/>
      <c r="B329" s="25"/>
      <c r="C329" s="38" t="s">
        <v>93</v>
      </c>
      <c r="D329" s="45">
        <v>0</v>
      </c>
      <c r="E329" s="45">
        <v>0</v>
      </c>
      <c r="F329" s="45">
        <v>0</v>
      </c>
      <c r="G329" s="45">
        <v>0</v>
      </c>
      <c r="H329" s="25"/>
      <c r="I329" s="25"/>
      <c r="J329" s="25"/>
      <c r="K329" s="25"/>
    </row>
    <row r="330" spans="1:11" ht="15" customHeight="1" x14ac:dyDescent="0.25">
      <c r="A330" s="25"/>
      <c r="B330" s="25"/>
      <c r="C330" s="38" t="s">
        <v>94</v>
      </c>
      <c r="D330" s="45">
        <v>0</v>
      </c>
      <c r="E330" s="45">
        <v>0</v>
      </c>
      <c r="F330" s="45">
        <v>0</v>
      </c>
      <c r="G330" s="45">
        <v>0</v>
      </c>
      <c r="H330" s="25"/>
      <c r="I330" s="25"/>
      <c r="J330" s="25"/>
      <c r="K330" s="25"/>
    </row>
    <row r="331" spans="1:11" ht="15" customHeight="1" x14ac:dyDescent="0.25">
      <c r="A331" s="25"/>
      <c r="B331" s="25"/>
      <c r="C331" s="38" t="s">
        <v>95</v>
      </c>
      <c r="D331" s="45">
        <v>0</v>
      </c>
      <c r="E331" s="45">
        <v>0</v>
      </c>
      <c r="F331" s="45">
        <v>0</v>
      </c>
      <c r="G331" s="45">
        <v>0</v>
      </c>
      <c r="H331" s="25"/>
      <c r="I331" s="25"/>
      <c r="J331" s="25"/>
      <c r="K331" s="25"/>
    </row>
    <row r="332" spans="1:11" ht="15" customHeight="1" x14ac:dyDescent="0.25">
      <c r="A332" s="25"/>
      <c r="B332" s="25"/>
      <c r="C332" s="38" t="s">
        <v>96</v>
      </c>
      <c r="D332" s="45">
        <v>0</v>
      </c>
      <c r="E332" s="45">
        <v>1500000</v>
      </c>
      <c r="F332" s="45">
        <v>1500000</v>
      </c>
      <c r="G332" s="45">
        <v>1500000</v>
      </c>
      <c r="H332" s="25"/>
      <c r="I332" s="25"/>
      <c r="J332" s="25"/>
      <c r="K332" s="25"/>
    </row>
    <row r="333" spans="1:11" ht="15" customHeight="1" x14ac:dyDescent="0.25">
      <c r="A333" s="25"/>
      <c r="B333" s="25"/>
      <c r="C333" s="38" t="s">
        <v>83</v>
      </c>
      <c r="D333" s="45">
        <v>0</v>
      </c>
      <c r="E333" s="45">
        <v>1500000</v>
      </c>
      <c r="F333" s="45">
        <v>1500000</v>
      </c>
      <c r="G333" s="45">
        <v>1500000</v>
      </c>
      <c r="H333" s="25"/>
      <c r="I333" s="25"/>
      <c r="J333" s="25"/>
      <c r="K333" s="25"/>
    </row>
    <row r="334" spans="1:11" ht="15" customHeight="1" x14ac:dyDescent="0.25">
      <c r="A334" s="25"/>
      <c r="B334" s="25"/>
      <c r="C334" s="38" t="s">
        <v>92</v>
      </c>
      <c r="D334" s="45">
        <v>0</v>
      </c>
      <c r="E334" s="45">
        <v>0</v>
      </c>
      <c r="F334" s="45">
        <v>0</v>
      </c>
      <c r="G334" s="45">
        <v>0</v>
      </c>
      <c r="H334" s="25"/>
      <c r="I334" s="25"/>
      <c r="J334" s="25"/>
      <c r="K334" s="25"/>
    </row>
    <row r="335" spans="1:11" ht="15" customHeight="1" x14ac:dyDescent="0.25">
      <c r="A335" s="25"/>
      <c r="B335" s="25"/>
      <c r="C335" s="38" t="s">
        <v>93</v>
      </c>
      <c r="D335" s="45">
        <v>0</v>
      </c>
      <c r="E335" s="45">
        <v>0</v>
      </c>
      <c r="F335" s="45">
        <v>0</v>
      </c>
      <c r="G335" s="45">
        <v>0</v>
      </c>
      <c r="H335" s="25"/>
      <c r="I335" s="25"/>
      <c r="J335" s="25"/>
      <c r="K335" s="25"/>
    </row>
    <row r="336" spans="1:11" ht="15" customHeight="1" x14ac:dyDescent="0.25">
      <c r="A336" s="25"/>
      <c r="B336" s="25"/>
      <c r="C336" s="38" t="s">
        <v>94</v>
      </c>
      <c r="D336" s="45">
        <v>0</v>
      </c>
      <c r="E336" s="45">
        <v>0</v>
      </c>
      <c r="F336" s="45">
        <v>0</v>
      </c>
      <c r="G336" s="45">
        <v>0</v>
      </c>
      <c r="H336" s="25"/>
      <c r="I336" s="25"/>
      <c r="J336" s="25"/>
      <c r="K336" s="25"/>
    </row>
    <row r="337" spans="1:11" ht="15" customHeight="1" x14ac:dyDescent="0.25">
      <c r="A337" s="25"/>
      <c r="B337" s="25"/>
      <c r="C337" s="38" t="s">
        <v>95</v>
      </c>
      <c r="D337" s="45">
        <v>0</v>
      </c>
      <c r="E337" s="45">
        <v>0</v>
      </c>
      <c r="F337" s="45">
        <v>0</v>
      </c>
      <c r="G337" s="45">
        <v>0</v>
      </c>
      <c r="H337" s="25"/>
      <c r="I337" s="25"/>
      <c r="J337" s="25"/>
      <c r="K337" s="25"/>
    </row>
    <row r="338" spans="1:11" ht="15" customHeight="1" x14ac:dyDescent="0.25">
      <c r="A338" s="25"/>
      <c r="B338" s="25"/>
      <c r="C338" s="38" t="s">
        <v>97</v>
      </c>
      <c r="D338" s="45">
        <v>0</v>
      </c>
      <c r="E338" s="45">
        <v>0</v>
      </c>
      <c r="F338" s="45">
        <v>0</v>
      </c>
      <c r="G338" s="45">
        <v>0</v>
      </c>
      <c r="H338" s="25"/>
      <c r="I338" s="25"/>
      <c r="J338" s="25"/>
      <c r="K338" s="25"/>
    </row>
    <row r="339" spans="1:11" ht="15" customHeight="1" x14ac:dyDescent="0.25">
      <c r="A339" s="25"/>
      <c r="B339" s="25"/>
      <c r="C339" s="38" t="s">
        <v>83</v>
      </c>
      <c r="D339" s="45">
        <v>0</v>
      </c>
      <c r="E339" s="45">
        <v>0</v>
      </c>
      <c r="F339" s="45">
        <v>0</v>
      </c>
      <c r="G339" s="45">
        <v>0</v>
      </c>
      <c r="H339" s="25"/>
      <c r="I339" s="25"/>
      <c r="J339" s="25"/>
      <c r="K339" s="25"/>
    </row>
    <row r="340" spans="1:11" ht="15" customHeight="1" x14ac:dyDescent="0.25">
      <c r="A340" s="25"/>
      <c r="B340" s="25"/>
      <c r="C340" s="38" t="s">
        <v>92</v>
      </c>
      <c r="D340" s="45">
        <v>0</v>
      </c>
      <c r="E340" s="45">
        <v>0</v>
      </c>
      <c r="F340" s="45">
        <v>0</v>
      </c>
      <c r="G340" s="45">
        <v>0</v>
      </c>
      <c r="H340" s="25"/>
      <c r="I340" s="25"/>
      <c r="J340" s="25"/>
      <c r="K340" s="25"/>
    </row>
    <row r="341" spans="1:11" ht="15" customHeight="1" x14ac:dyDescent="0.25">
      <c r="A341" s="25"/>
      <c r="B341" s="25"/>
      <c r="C341" s="38" t="s">
        <v>93</v>
      </c>
      <c r="D341" s="45">
        <v>0</v>
      </c>
      <c r="E341" s="45">
        <v>0</v>
      </c>
      <c r="F341" s="45">
        <v>0</v>
      </c>
      <c r="G341" s="45">
        <v>0</v>
      </c>
      <c r="H341" s="25"/>
      <c r="I341" s="25"/>
      <c r="J341" s="25"/>
      <c r="K341" s="25"/>
    </row>
    <row r="342" spans="1:11" ht="15" customHeight="1" x14ac:dyDescent="0.25">
      <c r="A342" s="25"/>
      <c r="B342" s="25"/>
      <c r="C342" s="38" t="s">
        <v>94</v>
      </c>
      <c r="D342" s="45">
        <v>0</v>
      </c>
      <c r="E342" s="45">
        <v>0</v>
      </c>
      <c r="F342" s="45">
        <v>0</v>
      </c>
      <c r="G342" s="45">
        <v>0</v>
      </c>
      <c r="H342" s="25"/>
      <c r="I342" s="25"/>
      <c r="J342" s="25"/>
      <c r="K342" s="25"/>
    </row>
    <row r="343" spans="1:11" ht="15" customHeight="1" x14ac:dyDescent="0.25">
      <c r="A343" s="25"/>
      <c r="B343" s="25"/>
      <c r="C343" s="38" t="s">
        <v>95</v>
      </c>
      <c r="D343" s="45">
        <v>0</v>
      </c>
      <c r="E343" s="45">
        <v>0</v>
      </c>
      <c r="F343" s="45">
        <v>0</v>
      </c>
      <c r="G343" s="45">
        <v>0</v>
      </c>
      <c r="H343" s="25"/>
      <c r="I343" s="25"/>
      <c r="J343" s="25"/>
      <c r="K343" s="25"/>
    </row>
    <row r="344" spans="1:11" ht="15" customHeight="1" x14ac:dyDescent="0.25">
      <c r="A344" s="25"/>
      <c r="B344" s="25"/>
      <c r="C344" s="38" t="s">
        <v>98</v>
      </c>
      <c r="D344" s="45">
        <v>0</v>
      </c>
      <c r="E344" s="45">
        <v>0</v>
      </c>
      <c r="F344" s="45">
        <v>0</v>
      </c>
      <c r="G344" s="45">
        <v>0</v>
      </c>
      <c r="H344" s="25"/>
      <c r="I344" s="25"/>
      <c r="J344" s="25"/>
      <c r="K344" s="25"/>
    </row>
    <row r="345" spans="1:11" ht="15" customHeight="1" x14ac:dyDescent="0.25">
      <c r="A345" s="25"/>
      <c r="B345" s="25"/>
      <c r="C345" s="38" t="s">
        <v>99</v>
      </c>
      <c r="D345" s="45">
        <v>0</v>
      </c>
      <c r="E345" s="45">
        <v>0</v>
      </c>
      <c r="F345" s="45">
        <v>0</v>
      </c>
      <c r="G345" s="45">
        <v>0</v>
      </c>
      <c r="H345" s="25"/>
      <c r="I345" s="25"/>
      <c r="J345" s="25"/>
      <c r="K345" s="25"/>
    </row>
    <row r="346" spans="1:11" ht="20.100000000000001" customHeight="1" x14ac:dyDescent="0.25">
      <c r="A346" s="25"/>
      <c r="B346" s="25"/>
      <c r="C346" s="47" t="s">
        <v>69</v>
      </c>
      <c r="D346" s="25"/>
      <c r="E346" s="25"/>
      <c r="F346" s="25"/>
      <c r="G346" s="25"/>
      <c r="H346" s="25"/>
      <c r="I346" s="25"/>
      <c r="J346" s="25"/>
      <c r="K346" s="25"/>
    </row>
  </sheetData>
  <mergeCells count="36">
    <mergeCell ref="C258:G258"/>
    <mergeCell ref="C143:G143"/>
    <mergeCell ref="C188:G188"/>
    <mergeCell ref="D189:G189"/>
    <mergeCell ref="D190:G190"/>
    <mergeCell ref="D191:G191"/>
    <mergeCell ref="D192:G192"/>
    <mergeCell ref="C201:G201"/>
    <mergeCell ref="D246:G246"/>
    <mergeCell ref="D247:G247"/>
    <mergeCell ref="D248:G248"/>
    <mergeCell ref="D249:G249"/>
    <mergeCell ref="D134:G134"/>
    <mergeCell ref="D19:G19"/>
    <mergeCell ref="D20:G20"/>
    <mergeCell ref="D21:G21"/>
    <mergeCell ref="D22:G22"/>
    <mergeCell ref="C31:G31"/>
    <mergeCell ref="D76:G76"/>
    <mergeCell ref="D77:G77"/>
    <mergeCell ref="D78:G78"/>
    <mergeCell ref="C87:G87"/>
    <mergeCell ref="D132:G132"/>
    <mergeCell ref="D133:G133"/>
    <mergeCell ref="C18:G18"/>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61E29-A4F2-426C-B2DE-A6196F032BA0}">
  <sheetPr>
    <outlinePr summaryBelow="0"/>
  </sheetPr>
  <dimension ref="A1:K349"/>
  <sheetViews>
    <sheetView view="pageBreakPreview" topLeftCell="B296" zoomScale="73" zoomScaleNormal="100" zoomScaleSheetLayoutView="73" workbookViewId="0">
      <selection activeCell="I341" sqref="I341"/>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1477</v>
      </c>
      <c r="E3" s="1570"/>
      <c r="F3" s="1570"/>
      <c r="G3" s="1570"/>
      <c r="H3" s="25"/>
      <c r="I3" s="25"/>
      <c r="J3" s="25"/>
      <c r="K3" s="25"/>
    </row>
    <row r="4" spans="1:11" ht="14.1" customHeight="1" x14ac:dyDescent="0.25">
      <c r="A4" s="25"/>
      <c r="B4" s="25"/>
      <c r="C4" s="27" t="s">
        <v>4</v>
      </c>
      <c r="D4" s="1569" t="s">
        <v>1478</v>
      </c>
      <c r="E4" s="1570"/>
      <c r="F4" s="1570"/>
      <c r="G4" s="1570"/>
      <c r="H4" s="25"/>
      <c r="I4" s="25"/>
      <c r="J4" s="25"/>
      <c r="K4" s="25"/>
    </row>
    <row r="5" spans="1:11" ht="14.1" customHeight="1" x14ac:dyDescent="0.25">
      <c r="A5" s="25"/>
      <c r="B5" s="25"/>
      <c r="C5" s="27" t="s">
        <v>6</v>
      </c>
      <c r="D5" s="1569" t="s">
        <v>1479</v>
      </c>
      <c r="E5" s="1570"/>
      <c r="F5" s="1570"/>
      <c r="G5" s="1570"/>
      <c r="H5" s="25"/>
      <c r="I5" s="25"/>
      <c r="J5" s="25"/>
      <c r="K5" s="25"/>
    </row>
    <row r="6" spans="1:11" ht="14.1" customHeight="1" x14ac:dyDescent="0.25">
      <c r="A6" s="25"/>
      <c r="B6" s="25"/>
      <c r="C6" s="27" t="s">
        <v>8</v>
      </c>
      <c r="D6" s="1569" t="s">
        <v>426</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62.1" customHeight="1" x14ac:dyDescent="0.25">
      <c r="A9" s="25"/>
      <c r="B9" s="25"/>
      <c r="C9" s="1581" t="s">
        <v>1480</v>
      </c>
      <c r="D9" s="1582"/>
      <c r="E9" s="1582"/>
      <c r="F9" s="1582"/>
      <c r="G9" s="1582"/>
      <c r="H9" s="25"/>
      <c r="I9" s="25"/>
      <c r="J9" s="25"/>
      <c r="K9" s="25"/>
    </row>
    <row r="10" spans="1:11" ht="224.1" customHeight="1" x14ac:dyDescent="0.25">
      <c r="A10" s="25"/>
      <c r="B10" s="25"/>
      <c r="C10" s="28" t="s">
        <v>14</v>
      </c>
      <c r="D10" s="1583" t="s">
        <v>1481</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20.100000000000001" customHeight="1" x14ac:dyDescent="0.25">
      <c r="A13" s="25"/>
      <c r="B13" s="25"/>
      <c r="C13" s="38" t="s">
        <v>1482</v>
      </c>
      <c r="D13" s="39" t="s">
        <v>268</v>
      </c>
      <c r="E13" s="39" t="s">
        <v>268</v>
      </c>
      <c r="F13" s="39" t="s">
        <v>268</v>
      </c>
      <c r="G13" s="39" t="s">
        <v>268</v>
      </c>
      <c r="H13" s="25"/>
      <c r="I13" s="25"/>
      <c r="J13" s="25"/>
      <c r="K13" s="25"/>
    </row>
    <row r="14" spans="1:11" ht="20.100000000000001" customHeight="1" x14ac:dyDescent="0.25">
      <c r="A14" s="25"/>
      <c r="B14" s="25"/>
      <c r="C14" s="38" t="s">
        <v>1483</v>
      </c>
      <c r="D14" s="39" t="s">
        <v>1484</v>
      </c>
      <c r="E14" s="39" t="s">
        <v>1485</v>
      </c>
      <c r="F14" s="39" t="s">
        <v>562</v>
      </c>
      <c r="G14" s="39" t="s">
        <v>562</v>
      </c>
      <c r="H14" s="25"/>
      <c r="I14" s="25"/>
      <c r="J14" s="25"/>
      <c r="K14" s="25"/>
    </row>
    <row r="15" spans="1:11" ht="41.1" customHeight="1" x14ac:dyDescent="0.25">
      <c r="A15" s="25"/>
      <c r="B15" s="25"/>
      <c r="C15" s="38" t="s">
        <v>1486</v>
      </c>
      <c r="D15" s="39" t="s">
        <v>268</v>
      </c>
      <c r="E15" s="39" t="s">
        <v>268</v>
      </c>
      <c r="F15" s="39" t="s">
        <v>268</v>
      </c>
      <c r="G15" s="39" t="s">
        <v>268</v>
      </c>
      <c r="H15" s="25"/>
      <c r="I15" s="25"/>
      <c r="J15" s="25"/>
      <c r="K15" s="25"/>
    </row>
    <row r="16" spans="1:11" ht="98.1" customHeight="1" x14ac:dyDescent="0.25">
      <c r="A16" s="25"/>
      <c r="B16" s="25"/>
      <c r="C16" s="28" t="s">
        <v>24</v>
      </c>
      <c r="D16" s="1583" t="s">
        <v>1487</v>
      </c>
      <c r="E16" s="1584"/>
      <c r="F16" s="1584"/>
      <c r="G16" s="1584"/>
      <c r="H16" s="25"/>
      <c r="I16" s="25"/>
      <c r="J16" s="25"/>
      <c r="K16" s="25"/>
    </row>
    <row r="17" spans="1:11" ht="27.95" customHeight="1" x14ac:dyDescent="0.25">
      <c r="A17" s="25"/>
      <c r="B17" s="25"/>
      <c r="C17" s="38" t="s">
        <v>26</v>
      </c>
      <c r="D17" s="48">
        <v>2023</v>
      </c>
      <c r="E17" s="48">
        <v>2024</v>
      </c>
      <c r="F17" s="48">
        <v>2025</v>
      </c>
      <c r="G17" s="48">
        <v>2026</v>
      </c>
      <c r="H17" s="25"/>
      <c r="I17" s="25"/>
      <c r="J17" s="25"/>
      <c r="K17" s="25"/>
    </row>
    <row r="18" spans="1:11" ht="14.1" customHeight="1" x14ac:dyDescent="0.25">
      <c r="A18" s="25"/>
      <c r="B18" s="25"/>
      <c r="C18" s="49"/>
      <c r="D18" s="50" t="s">
        <v>17</v>
      </c>
      <c r="E18" s="50" t="s">
        <v>18</v>
      </c>
      <c r="F18" s="50" t="s">
        <v>18</v>
      </c>
      <c r="G18" s="50" t="s">
        <v>18</v>
      </c>
      <c r="H18" s="25"/>
      <c r="I18" s="25"/>
      <c r="J18" s="25"/>
      <c r="K18" s="25"/>
    </row>
    <row r="19" spans="1:11" ht="20.100000000000001" customHeight="1" x14ac:dyDescent="0.25">
      <c r="A19" s="25"/>
      <c r="B19" s="25"/>
      <c r="C19" s="38" t="s">
        <v>1488</v>
      </c>
      <c r="D19" s="39" t="s">
        <v>1489</v>
      </c>
      <c r="E19" s="39" t="s">
        <v>1489</v>
      </c>
      <c r="F19" s="39" t="s">
        <v>1489</v>
      </c>
      <c r="G19" s="39" t="s">
        <v>1489</v>
      </c>
      <c r="H19" s="25"/>
      <c r="I19" s="25"/>
      <c r="J19" s="25"/>
      <c r="K19" s="25"/>
    </row>
    <row r="20" spans="1:11" ht="20.100000000000001" customHeight="1" x14ac:dyDescent="0.25">
      <c r="A20" s="25"/>
      <c r="B20" s="25"/>
      <c r="C20" s="38" t="s">
        <v>1490</v>
      </c>
      <c r="D20" s="39" t="s">
        <v>1491</v>
      </c>
      <c r="E20" s="39" t="s">
        <v>1491</v>
      </c>
      <c r="F20" s="39" t="s">
        <v>1491</v>
      </c>
      <c r="G20" s="39" t="s">
        <v>1491</v>
      </c>
      <c r="H20" s="25"/>
      <c r="I20" s="25"/>
      <c r="J20" s="25"/>
      <c r="K20" s="25"/>
    </row>
    <row r="21" spans="1:11" ht="30.95" customHeight="1" x14ac:dyDescent="0.25">
      <c r="A21" s="25"/>
      <c r="B21" s="25"/>
      <c r="C21" s="38" t="s">
        <v>1492</v>
      </c>
      <c r="D21" s="39" t="s">
        <v>268</v>
      </c>
      <c r="E21" s="39" t="s">
        <v>268</v>
      </c>
      <c r="F21" s="39" t="s">
        <v>268</v>
      </c>
      <c r="G21" s="39" t="s">
        <v>268</v>
      </c>
      <c r="H21" s="25"/>
      <c r="I21" s="25"/>
      <c r="J21" s="25"/>
      <c r="K21" s="25"/>
    </row>
    <row r="22" spans="1:11" ht="14.1" customHeight="1" x14ac:dyDescent="0.25">
      <c r="A22" s="25"/>
      <c r="B22" s="25"/>
      <c r="C22" s="1585" t="s">
        <v>47</v>
      </c>
      <c r="D22" s="1586"/>
      <c r="E22" s="1586"/>
      <c r="F22" s="1586"/>
      <c r="G22" s="1586"/>
      <c r="H22" s="25"/>
      <c r="I22" s="25"/>
      <c r="J22" s="25"/>
      <c r="K22" s="25"/>
    </row>
    <row r="23" spans="1:11" ht="14.1" customHeight="1" x14ac:dyDescent="0.25">
      <c r="A23" s="25"/>
      <c r="B23" s="25"/>
      <c r="C23" s="29" t="s">
        <v>1493</v>
      </c>
      <c r="D23" s="1585" t="s">
        <v>1494</v>
      </c>
      <c r="E23" s="1586"/>
      <c r="F23" s="1586"/>
      <c r="G23" s="1586"/>
      <c r="H23" s="25"/>
      <c r="I23" s="25"/>
      <c r="J23" s="25"/>
      <c r="K23" s="25"/>
    </row>
    <row r="24" spans="1:11" ht="18" customHeight="1" x14ac:dyDescent="0.25">
      <c r="A24" s="25"/>
      <c r="B24" s="25"/>
      <c r="C24" s="30" t="s">
        <v>50</v>
      </c>
      <c r="D24" s="1575" t="s">
        <v>1495</v>
      </c>
      <c r="E24" s="1576"/>
      <c r="F24" s="1576"/>
      <c r="G24" s="1576"/>
      <c r="H24" s="25"/>
      <c r="I24" s="25"/>
      <c r="J24" s="25"/>
      <c r="K24" s="25"/>
    </row>
    <row r="25" spans="1:11" ht="18" customHeight="1" x14ac:dyDescent="0.25">
      <c r="A25" s="25"/>
      <c r="B25" s="25"/>
      <c r="C25" s="31" t="s">
        <v>52</v>
      </c>
      <c r="D25" s="1587" t="s">
        <v>1496</v>
      </c>
      <c r="E25" s="1588"/>
      <c r="F25" s="1588"/>
      <c r="G25" s="1588"/>
      <c r="H25" s="25"/>
      <c r="I25" s="25"/>
      <c r="J25" s="25"/>
      <c r="K25" s="25"/>
    </row>
    <row r="26" spans="1:11" ht="18" customHeight="1" x14ac:dyDescent="0.25">
      <c r="A26" s="25"/>
      <c r="B26" s="25"/>
      <c r="C26" s="31" t="s">
        <v>54</v>
      </c>
      <c r="D26" s="1587" t="s">
        <v>507</v>
      </c>
      <c r="E26" s="1588"/>
      <c r="F26" s="1588"/>
      <c r="G26" s="1588"/>
      <c r="H26" s="25"/>
      <c r="I26" s="25"/>
      <c r="J26" s="25"/>
      <c r="K26" s="25"/>
    </row>
    <row r="27" spans="1:11" ht="15" customHeight="1" x14ac:dyDescent="0.25">
      <c r="A27" s="25"/>
      <c r="B27" s="25"/>
      <c r="C27" s="32"/>
      <c r="D27" s="33">
        <v>2023</v>
      </c>
      <c r="E27" s="33">
        <v>2024</v>
      </c>
      <c r="F27" s="33">
        <v>2025</v>
      </c>
      <c r="G27" s="33">
        <v>2026</v>
      </c>
      <c r="H27" s="25"/>
      <c r="I27" s="25"/>
      <c r="J27" s="25"/>
      <c r="K27" s="25"/>
    </row>
    <row r="28" spans="1:11" ht="15" customHeight="1" x14ac:dyDescent="0.25">
      <c r="A28" s="25"/>
      <c r="B28" s="25"/>
      <c r="C28" s="34"/>
      <c r="D28" s="35" t="s">
        <v>17</v>
      </c>
      <c r="E28" s="35" t="s">
        <v>18</v>
      </c>
      <c r="F28" s="35" t="s">
        <v>18</v>
      </c>
      <c r="G28" s="35" t="s">
        <v>18</v>
      </c>
      <c r="H28" s="25"/>
      <c r="I28" s="25"/>
      <c r="J28" s="25"/>
      <c r="K28" s="25"/>
    </row>
    <row r="29" spans="1:11" ht="14.1" customHeight="1" x14ac:dyDescent="0.25">
      <c r="A29" s="25"/>
      <c r="B29" s="25"/>
      <c r="C29" s="38" t="s">
        <v>56</v>
      </c>
      <c r="D29" s="39" t="s">
        <v>1489</v>
      </c>
      <c r="E29" s="39" t="s">
        <v>1489</v>
      </c>
      <c r="F29" s="39" t="s">
        <v>1489</v>
      </c>
      <c r="G29" s="39" t="s">
        <v>1489</v>
      </c>
      <c r="H29" s="25"/>
      <c r="I29" s="25"/>
      <c r="J29" s="25"/>
      <c r="K29" s="25"/>
    </row>
    <row r="30" spans="1:11" ht="14.1" customHeight="1" x14ac:dyDescent="0.25">
      <c r="A30" s="25"/>
      <c r="B30" s="25"/>
      <c r="C30" s="38" t="s">
        <v>59</v>
      </c>
      <c r="D30" s="39" t="s">
        <v>1497</v>
      </c>
      <c r="E30" s="39" t="s">
        <v>1498</v>
      </c>
      <c r="F30" s="39" t="s">
        <v>1498</v>
      </c>
      <c r="G30" s="39" t="s">
        <v>1499</v>
      </c>
      <c r="H30" s="25"/>
      <c r="I30" s="25"/>
      <c r="J30" s="25"/>
      <c r="K30" s="25"/>
    </row>
    <row r="31" spans="1:11" ht="14.1" customHeight="1" x14ac:dyDescent="0.25">
      <c r="A31" s="25"/>
      <c r="B31" s="25"/>
      <c r="C31" s="38" t="s">
        <v>63</v>
      </c>
      <c r="D31" s="39" t="s">
        <v>1500</v>
      </c>
      <c r="E31" s="39" t="s">
        <v>1501</v>
      </c>
      <c r="F31" s="39" t="s">
        <v>1501</v>
      </c>
      <c r="G31" s="39" t="s">
        <v>1502</v>
      </c>
      <c r="H31" s="25"/>
      <c r="I31" s="25"/>
      <c r="J31" s="25"/>
      <c r="K31" s="25"/>
    </row>
    <row r="32" spans="1:11" ht="14.1" customHeight="1" x14ac:dyDescent="0.25">
      <c r="A32" s="25"/>
      <c r="B32" s="25"/>
      <c r="C32" s="38" t="s">
        <v>68</v>
      </c>
      <c r="D32" s="39" t="s">
        <v>69</v>
      </c>
      <c r="E32" s="39" t="s">
        <v>75</v>
      </c>
      <c r="F32" s="39" t="s">
        <v>75</v>
      </c>
      <c r="G32" s="39" t="s">
        <v>75</v>
      </c>
      <c r="H32" s="25"/>
      <c r="I32" s="25"/>
      <c r="J32" s="25"/>
      <c r="K32" s="25"/>
    </row>
    <row r="33" spans="1:11" ht="14.1" customHeight="1" x14ac:dyDescent="0.25">
      <c r="A33" s="25"/>
      <c r="B33" s="25"/>
      <c r="C33" s="38" t="s">
        <v>73</v>
      </c>
      <c r="D33" s="39" t="s">
        <v>69</v>
      </c>
      <c r="E33" s="39" t="s">
        <v>1503</v>
      </c>
      <c r="F33" s="39" t="s">
        <v>75</v>
      </c>
      <c r="G33" s="39" t="s">
        <v>1504</v>
      </c>
      <c r="H33" s="25"/>
      <c r="I33" s="25"/>
      <c r="J33" s="25"/>
      <c r="K33" s="25"/>
    </row>
    <row r="34" spans="1:11" ht="14.1" customHeight="1" x14ac:dyDescent="0.25">
      <c r="A34" s="25"/>
      <c r="B34" s="25"/>
      <c r="C34" s="38" t="s">
        <v>77</v>
      </c>
      <c r="D34" s="39" t="s">
        <v>69</v>
      </c>
      <c r="E34" s="39" t="s">
        <v>1503</v>
      </c>
      <c r="F34" s="39" t="s">
        <v>75</v>
      </c>
      <c r="G34" s="39" t="s">
        <v>1504</v>
      </c>
      <c r="H34" s="25"/>
      <c r="I34" s="25"/>
      <c r="J34" s="25"/>
      <c r="K34" s="25"/>
    </row>
    <row r="35" spans="1:11" ht="14.1" customHeight="1" x14ac:dyDescent="0.25">
      <c r="A35" s="25"/>
      <c r="B35" s="25"/>
      <c r="C35" s="1589" t="s">
        <v>81</v>
      </c>
      <c r="D35" s="1590"/>
      <c r="E35" s="1590"/>
      <c r="F35" s="1590"/>
      <c r="G35" s="1590"/>
      <c r="H35" s="25"/>
      <c r="I35" s="25"/>
      <c r="J35" s="25"/>
      <c r="K35" s="25"/>
    </row>
    <row r="36" spans="1:11" ht="14.1" customHeight="1" x14ac:dyDescent="0.25">
      <c r="A36" s="25"/>
      <c r="B36" s="25"/>
      <c r="C36" s="32"/>
      <c r="D36" s="33">
        <v>2023</v>
      </c>
      <c r="E36" s="33">
        <v>2024</v>
      </c>
      <c r="F36" s="33">
        <v>2025</v>
      </c>
      <c r="G36" s="33">
        <v>2026</v>
      </c>
      <c r="H36" s="25"/>
      <c r="I36" s="25"/>
      <c r="J36" s="25"/>
      <c r="K36" s="25"/>
    </row>
    <row r="37" spans="1:11" ht="14.1" customHeight="1" x14ac:dyDescent="0.25">
      <c r="A37" s="25"/>
      <c r="B37" s="25"/>
      <c r="C37" s="34"/>
      <c r="D37" s="35" t="s">
        <v>17</v>
      </c>
      <c r="E37" s="35" t="s">
        <v>18</v>
      </c>
      <c r="F37" s="35" t="s">
        <v>18</v>
      </c>
      <c r="G37" s="35" t="s">
        <v>18</v>
      </c>
      <c r="H37" s="25"/>
      <c r="I37" s="25"/>
      <c r="J37" s="25"/>
      <c r="K37" s="25"/>
    </row>
    <row r="38" spans="1:11" ht="14.1" customHeight="1" x14ac:dyDescent="0.25">
      <c r="A38" s="25"/>
      <c r="B38" s="25"/>
      <c r="C38" s="40" t="s">
        <v>82</v>
      </c>
      <c r="D38" s="41">
        <v>0</v>
      </c>
      <c r="E38" s="41">
        <v>120000000</v>
      </c>
      <c r="F38" s="41">
        <v>120000000</v>
      </c>
      <c r="G38" s="41">
        <v>120000000</v>
      </c>
      <c r="H38" s="25"/>
      <c r="I38" s="25"/>
      <c r="J38" s="25"/>
      <c r="K38" s="25"/>
    </row>
    <row r="39" spans="1:11" ht="14.1" customHeight="1" x14ac:dyDescent="0.25">
      <c r="A39" s="25"/>
      <c r="B39" s="25"/>
      <c r="C39" s="40" t="s">
        <v>83</v>
      </c>
      <c r="D39" s="41">
        <v>0</v>
      </c>
      <c r="E39" s="41">
        <v>120000000</v>
      </c>
      <c r="F39" s="41">
        <v>120000000</v>
      </c>
      <c r="G39" s="41">
        <v>120000000</v>
      </c>
      <c r="H39" s="25"/>
      <c r="I39" s="25"/>
      <c r="J39" s="25"/>
      <c r="K39" s="25"/>
    </row>
    <row r="40" spans="1:11" ht="14.1" customHeight="1" x14ac:dyDescent="0.25">
      <c r="A40" s="25"/>
      <c r="B40" s="25"/>
      <c r="C40" s="40" t="s">
        <v>84</v>
      </c>
      <c r="D40" s="41">
        <v>0</v>
      </c>
      <c r="E40" s="41">
        <v>0</v>
      </c>
      <c r="F40" s="41">
        <v>0</v>
      </c>
      <c r="G40" s="41">
        <v>0</v>
      </c>
      <c r="H40" s="25"/>
      <c r="I40" s="25"/>
      <c r="J40" s="25"/>
      <c r="K40" s="25"/>
    </row>
    <row r="41" spans="1:11" ht="14.1" customHeight="1" x14ac:dyDescent="0.25">
      <c r="A41" s="25"/>
      <c r="B41" s="25"/>
      <c r="C41" s="40" t="s">
        <v>85</v>
      </c>
      <c r="D41" s="41">
        <v>0</v>
      </c>
      <c r="E41" s="41">
        <v>17020000</v>
      </c>
      <c r="F41" s="41">
        <v>17020000</v>
      </c>
      <c r="G41" s="41">
        <v>17020000</v>
      </c>
      <c r="H41" s="25"/>
      <c r="I41" s="25"/>
      <c r="J41" s="25"/>
      <c r="K41" s="25"/>
    </row>
    <row r="42" spans="1:11" ht="14.1" customHeight="1" x14ac:dyDescent="0.25">
      <c r="A42" s="25"/>
      <c r="B42" s="25"/>
      <c r="C42" s="40" t="s">
        <v>83</v>
      </c>
      <c r="D42" s="41">
        <v>0</v>
      </c>
      <c r="E42" s="41">
        <v>17020000</v>
      </c>
      <c r="F42" s="41">
        <v>17020000</v>
      </c>
      <c r="G42" s="41">
        <v>17020000</v>
      </c>
      <c r="H42" s="25"/>
      <c r="I42" s="25"/>
      <c r="J42" s="25"/>
      <c r="K42" s="25"/>
    </row>
    <row r="43" spans="1:11" ht="14.1" customHeight="1" x14ac:dyDescent="0.25">
      <c r="A43" s="25"/>
      <c r="B43" s="25"/>
      <c r="C43" s="40" t="s">
        <v>84</v>
      </c>
      <c r="D43" s="41">
        <v>0</v>
      </c>
      <c r="E43" s="41">
        <v>0</v>
      </c>
      <c r="F43" s="41">
        <v>0</v>
      </c>
      <c r="G43" s="41">
        <v>0</v>
      </c>
      <c r="H43" s="25"/>
      <c r="I43" s="25"/>
      <c r="J43" s="25"/>
      <c r="K43" s="25"/>
    </row>
    <row r="44" spans="1:11" ht="14.1" customHeight="1" x14ac:dyDescent="0.25">
      <c r="A44" s="25"/>
      <c r="B44" s="25"/>
      <c r="C44" s="40" t="s">
        <v>86</v>
      </c>
      <c r="D44" s="41">
        <v>0</v>
      </c>
      <c r="E44" s="41">
        <v>41340000</v>
      </c>
      <c r="F44" s="41">
        <v>41340000</v>
      </c>
      <c r="G44" s="41">
        <v>35340000</v>
      </c>
      <c r="H44" s="25"/>
      <c r="I44" s="25"/>
      <c r="J44" s="25"/>
      <c r="K44" s="25"/>
    </row>
    <row r="45" spans="1:11" ht="14.1" customHeight="1" x14ac:dyDescent="0.25">
      <c r="A45" s="25"/>
      <c r="B45" s="25"/>
      <c r="C45" s="40" t="s">
        <v>83</v>
      </c>
      <c r="D45" s="41">
        <v>0</v>
      </c>
      <c r="E45" s="41">
        <v>41340000</v>
      </c>
      <c r="F45" s="41">
        <v>41340000</v>
      </c>
      <c r="G45" s="41">
        <v>35340000</v>
      </c>
      <c r="H45" s="25"/>
      <c r="I45" s="25"/>
      <c r="J45" s="25"/>
      <c r="K45" s="25"/>
    </row>
    <row r="46" spans="1:11" ht="14.1" customHeight="1" x14ac:dyDescent="0.25">
      <c r="A46" s="25"/>
      <c r="B46" s="25"/>
      <c r="C46" s="40" t="s">
        <v>84</v>
      </c>
      <c r="D46" s="41">
        <v>0</v>
      </c>
      <c r="E46" s="41">
        <v>0</v>
      </c>
      <c r="F46" s="41">
        <v>0</v>
      </c>
      <c r="G46" s="41">
        <v>0</v>
      </c>
      <c r="H46" s="25"/>
      <c r="I46" s="25"/>
      <c r="J46" s="25"/>
      <c r="K46" s="25"/>
    </row>
    <row r="47" spans="1:11" ht="14.1" customHeight="1" x14ac:dyDescent="0.25">
      <c r="A47" s="25"/>
      <c r="B47" s="25"/>
      <c r="C47" s="40" t="s">
        <v>87</v>
      </c>
      <c r="D47" s="41">
        <v>0</v>
      </c>
      <c r="E47" s="41">
        <v>0</v>
      </c>
      <c r="F47" s="41">
        <v>0</v>
      </c>
      <c r="G47" s="41">
        <v>0</v>
      </c>
      <c r="H47" s="25"/>
      <c r="I47" s="25"/>
      <c r="J47" s="25"/>
      <c r="K47" s="25"/>
    </row>
    <row r="48" spans="1:11" ht="14.1" customHeight="1" x14ac:dyDescent="0.25">
      <c r="A48" s="25"/>
      <c r="B48" s="25"/>
      <c r="C48" s="40" t="s">
        <v>83</v>
      </c>
      <c r="D48" s="41">
        <v>0</v>
      </c>
      <c r="E48" s="41">
        <v>0</v>
      </c>
      <c r="F48" s="41">
        <v>0</v>
      </c>
      <c r="G48" s="41">
        <v>0</v>
      </c>
      <c r="H48" s="25"/>
      <c r="I48" s="25"/>
      <c r="J48" s="25"/>
      <c r="K48" s="25"/>
    </row>
    <row r="49" spans="1:11" ht="14.1" customHeight="1" x14ac:dyDescent="0.25">
      <c r="A49" s="25"/>
      <c r="B49" s="25"/>
      <c r="C49" s="40" t="s">
        <v>84</v>
      </c>
      <c r="D49" s="41">
        <v>0</v>
      </c>
      <c r="E49" s="41">
        <v>0</v>
      </c>
      <c r="F49" s="41">
        <v>0</v>
      </c>
      <c r="G49" s="41">
        <v>0</v>
      </c>
      <c r="H49" s="25"/>
      <c r="I49" s="25"/>
      <c r="J49" s="25"/>
      <c r="K49" s="25"/>
    </row>
    <row r="50" spans="1:11" ht="14.1" customHeight="1" x14ac:dyDescent="0.25">
      <c r="A50" s="25"/>
      <c r="B50" s="25"/>
      <c r="C50" s="40" t="s">
        <v>88</v>
      </c>
      <c r="D50" s="41">
        <v>0</v>
      </c>
      <c r="E50" s="41">
        <v>0</v>
      </c>
      <c r="F50" s="41">
        <v>0</v>
      </c>
      <c r="G50" s="41">
        <v>0</v>
      </c>
      <c r="H50" s="25"/>
      <c r="I50" s="25"/>
      <c r="J50" s="25"/>
      <c r="K50" s="25"/>
    </row>
    <row r="51" spans="1:11" ht="14.1" customHeight="1" x14ac:dyDescent="0.25">
      <c r="A51" s="25"/>
      <c r="B51" s="25"/>
      <c r="C51" s="40" t="s">
        <v>83</v>
      </c>
      <c r="D51" s="41">
        <v>0</v>
      </c>
      <c r="E51" s="41">
        <v>0</v>
      </c>
      <c r="F51" s="41">
        <v>0</v>
      </c>
      <c r="G51" s="41">
        <v>0</v>
      </c>
      <c r="H51" s="25"/>
      <c r="I51" s="25"/>
      <c r="J51" s="25"/>
      <c r="K51" s="25"/>
    </row>
    <row r="52" spans="1:11" ht="14.1" customHeight="1" x14ac:dyDescent="0.25">
      <c r="A52" s="25"/>
      <c r="B52" s="25"/>
      <c r="C52" s="40" t="s">
        <v>84</v>
      </c>
      <c r="D52" s="41">
        <v>0</v>
      </c>
      <c r="E52" s="41">
        <v>0</v>
      </c>
      <c r="F52" s="41">
        <v>0</v>
      </c>
      <c r="G52" s="41">
        <v>0</v>
      </c>
      <c r="H52" s="25"/>
      <c r="I52" s="25"/>
      <c r="J52" s="25"/>
      <c r="K52" s="25"/>
    </row>
    <row r="53" spans="1:11" ht="14.1" customHeight="1" x14ac:dyDescent="0.25">
      <c r="A53" s="25"/>
      <c r="B53" s="25"/>
      <c r="C53" s="40" t="s">
        <v>89</v>
      </c>
      <c r="D53" s="41">
        <v>0</v>
      </c>
      <c r="E53" s="41">
        <v>0</v>
      </c>
      <c r="F53" s="41">
        <v>0</v>
      </c>
      <c r="G53" s="41">
        <v>0</v>
      </c>
      <c r="H53" s="25"/>
      <c r="I53" s="25"/>
      <c r="J53" s="25"/>
      <c r="K53" s="25"/>
    </row>
    <row r="54" spans="1:11" ht="14.1" customHeight="1" x14ac:dyDescent="0.25">
      <c r="A54" s="25"/>
      <c r="B54" s="25"/>
      <c r="C54" s="40" t="s">
        <v>83</v>
      </c>
      <c r="D54" s="41">
        <v>0</v>
      </c>
      <c r="E54" s="41">
        <v>0</v>
      </c>
      <c r="F54" s="41">
        <v>0</v>
      </c>
      <c r="G54" s="41">
        <v>0</v>
      </c>
      <c r="H54" s="25"/>
      <c r="I54" s="25"/>
      <c r="J54" s="25"/>
      <c r="K54" s="25"/>
    </row>
    <row r="55" spans="1:11" ht="14.1" customHeight="1" x14ac:dyDescent="0.25">
      <c r="A55" s="25"/>
      <c r="B55" s="25"/>
      <c r="C55" s="40" t="s">
        <v>84</v>
      </c>
      <c r="D55" s="41">
        <v>0</v>
      </c>
      <c r="E55" s="41">
        <v>0</v>
      </c>
      <c r="F55" s="41">
        <v>0</v>
      </c>
      <c r="G55" s="41">
        <v>0</v>
      </c>
      <c r="H55" s="25"/>
      <c r="I55" s="25"/>
      <c r="J55" s="25"/>
      <c r="K55" s="25"/>
    </row>
    <row r="56" spans="1:11" ht="14.1" customHeight="1" x14ac:dyDescent="0.25">
      <c r="A56" s="25"/>
      <c r="B56" s="25"/>
      <c r="C56" s="40" t="s">
        <v>90</v>
      </c>
      <c r="D56" s="41">
        <v>0</v>
      </c>
      <c r="E56" s="41">
        <v>240000</v>
      </c>
      <c r="F56" s="41">
        <v>240000</v>
      </c>
      <c r="G56" s="41">
        <v>240000</v>
      </c>
      <c r="H56" s="25"/>
      <c r="I56" s="25"/>
      <c r="J56" s="25"/>
      <c r="K56" s="25"/>
    </row>
    <row r="57" spans="1:11" ht="14.1" customHeight="1" x14ac:dyDescent="0.25">
      <c r="A57" s="25"/>
      <c r="B57" s="25"/>
      <c r="C57" s="40" t="s">
        <v>83</v>
      </c>
      <c r="D57" s="41">
        <v>0</v>
      </c>
      <c r="E57" s="41">
        <v>240000</v>
      </c>
      <c r="F57" s="41">
        <v>240000</v>
      </c>
      <c r="G57" s="41">
        <v>240000</v>
      </c>
      <c r="H57" s="25"/>
      <c r="I57" s="25"/>
      <c r="J57" s="25"/>
      <c r="K57" s="25"/>
    </row>
    <row r="58" spans="1:11" ht="14.1" customHeight="1" x14ac:dyDescent="0.25">
      <c r="A58" s="25"/>
      <c r="B58" s="25"/>
      <c r="C58" s="40" t="s">
        <v>84</v>
      </c>
      <c r="D58" s="41">
        <v>0</v>
      </c>
      <c r="E58" s="41">
        <v>0</v>
      </c>
      <c r="F58" s="41">
        <v>0</v>
      </c>
      <c r="G58" s="41">
        <v>0</v>
      </c>
      <c r="H58" s="25"/>
      <c r="I58" s="25"/>
      <c r="J58" s="25"/>
      <c r="K58" s="25"/>
    </row>
    <row r="59" spans="1:11" ht="14.1" customHeight="1" x14ac:dyDescent="0.25">
      <c r="A59" s="25"/>
      <c r="B59" s="25"/>
      <c r="C59" s="40" t="s">
        <v>91</v>
      </c>
      <c r="D59" s="41">
        <v>0</v>
      </c>
      <c r="E59" s="41">
        <v>0</v>
      </c>
      <c r="F59" s="41">
        <v>0</v>
      </c>
      <c r="G59" s="41">
        <v>0</v>
      </c>
      <c r="H59" s="25"/>
      <c r="I59" s="25"/>
      <c r="J59" s="25"/>
      <c r="K59" s="25"/>
    </row>
    <row r="60" spans="1:11" ht="14.1" customHeight="1" x14ac:dyDescent="0.25">
      <c r="A60" s="25"/>
      <c r="B60" s="25"/>
      <c r="C60" s="40" t="s">
        <v>83</v>
      </c>
      <c r="D60" s="41">
        <v>0</v>
      </c>
      <c r="E60" s="41">
        <v>0</v>
      </c>
      <c r="F60" s="41">
        <v>0</v>
      </c>
      <c r="G60" s="41">
        <v>0</v>
      </c>
      <c r="H60" s="25"/>
      <c r="I60" s="25"/>
      <c r="J60" s="25"/>
      <c r="K60" s="25"/>
    </row>
    <row r="61" spans="1:11" ht="14.1" customHeight="1" x14ac:dyDescent="0.25">
      <c r="A61" s="25"/>
      <c r="B61" s="25"/>
      <c r="C61" s="40" t="s">
        <v>92</v>
      </c>
      <c r="D61" s="41">
        <v>0</v>
      </c>
      <c r="E61" s="41">
        <v>0</v>
      </c>
      <c r="F61" s="41">
        <v>0</v>
      </c>
      <c r="G61" s="41">
        <v>0</v>
      </c>
      <c r="H61" s="25"/>
      <c r="I61" s="25"/>
      <c r="J61" s="25"/>
      <c r="K61" s="25"/>
    </row>
    <row r="62" spans="1:11" ht="14.1" customHeight="1" x14ac:dyDescent="0.25">
      <c r="A62" s="25"/>
      <c r="B62" s="25"/>
      <c r="C62" s="40" t="s">
        <v>93</v>
      </c>
      <c r="D62" s="41">
        <v>0</v>
      </c>
      <c r="E62" s="41">
        <v>0</v>
      </c>
      <c r="F62" s="41">
        <v>0</v>
      </c>
      <c r="G62" s="41">
        <v>0</v>
      </c>
      <c r="H62" s="25"/>
      <c r="I62" s="25"/>
      <c r="J62" s="25"/>
      <c r="K62" s="25"/>
    </row>
    <row r="63" spans="1:11" ht="14.1" customHeight="1" x14ac:dyDescent="0.25">
      <c r="A63" s="25"/>
      <c r="B63" s="25"/>
      <c r="C63" s="40" t="s">
        <v>94</v>
      </c>
      <c r="D63" s="41">
        <v>0</v>
      </c>
      <c r="E63" s="41">
        <v>0</v>
      </c>
      <c r="F63" s="41">
        <v>0</v>
      </c>
      <c r="G63" s="41">
        <v>0</v>
      </c>
      <c r="H63" s="25"/>
      <c r="I63" s="25"/>
      <c r="J63" s="25"/>
      <c r="K63" s="25"/>
    </row>
    <row r="64" spans="1:11" ht="14.1" customHeight="1" x14ac:dyDescent="0.25">
      <c r="A64" s="25"/>
      <c r="B64" s="25"/>
      <c r="C64" s="40" t="s">
        <v>95</v>
      </c>
      <c r="D64" s="41">
        <v>0</v>
      </c>
      <c r="E64" s="41">
        <v>0</v>
      </c>
      <c r="F64" s="41">
        <v>0</v>
      </c>
      <c r="G64" s="41">
        <v>0</v>
      </c>
      <c r="H64" s="25"/>
      <c r="I64" s="25"/>
      <c r="J64" s="25"/>
      <c r="K64" s="25"/>
    </row>
    <row r="65" spans="1:11" ht="14.1" customHeight="1" x14ac:dyDescent="0.25">
      <c r="A65" s="25"/>
      <c r="B65" s="25"/>
      <c r="C65" s="40" t="s">
        <v>96</v>
      </c>
      <c r="D65" s="41">
        <v>0</v>
      </c>
      <c r="E65" s="41">
        <v>0</v>
      </c>
      <c r="F65" s="41">
        <v>0</v>
      </c>
      <c r="G65" s="41">
        <v>0</v>
      </c>
      <c r="H65" s="25"/>
      <c r="I65" s="25"/>
      <c r="J65" s="25"/>
      <c r="K65" s="25"/>
    </row>
    <row r="66" spans="1:11" ht="14.1" customHeight="1" x14ac:dyDescent="0.25">
      <c r="A66" s="25"/>
      <c r="B66" s="25"/>
      <c r="C66" s="40" t="s">
        <v>83</v>
      </c>
      <c r="D66" s="41">
        <v>0</v>
      </c>
      <c r="E66" s="41">
        <v>0</v>
      </c>
      <c r="F66" s="41">
        <v>0</v>
      </c>
      <c r="G66" s="41">
        <v>0</v>
      </c>
      <c r="H66" s="25"/>
      <c r="I66" s="25"/>
      <c r="J66" s="25"/>
      <c r="K66" s="25"/>
    </row>
    <row r="67" spans="1:11" ht="14.1" customHeight="1" x14ac:dyDescent="0.25">
      <c r="A67" s="25"/>
      <c r="B67" s="25"/>
      <c r="C67" s="40" t="s">
        <v>92</v>
      </c>
      <c r="D67" s="41">
        <v>0</v>
      </c>
      <c r="E67" s="41">
        <v>0</v>
      </c>
      <c r="F67" s="41">
        <v>0</v>
      </c>
      <c r="G67" s="41">
        <v>0</v>
      </c>
      <c r="H67" s="25"/>
      <c r="I67" s="25"/>
      <c r="J67" s="25"/>
      <c r="K67" s="25"/>
    </row>
    <row r="68" spans="1:11" ht="14.1" customHeight="1" x14ac:dyDescent="0.25">
      <c r="A68" s="25"/>
      <c r="B68" s="25"/>
      <c r="C68" s="40" t="s">
        <v>93</v>
      </c>
      <c r="D68" s="41">
        <v>0</v>
      </c>
      <c r="E68" s="41">
        <v>0</v>
      </c>
      <c r="F68" s="41">
        <v>0</v>
      </c>
      <c r="G68" s="41">
        <v>0</v>
      </c>
      <c r="H68" s="25"/>
      <c r="I68" s="25"/>
      <c r="J68" s="25"/>
      <c r="K68" s="25"/>
    </row>
    <row r="69" spans="1:11" ht="14.1" customHeight="1" x14ac:dyDescent="0.25">
      <c r="A69" s="25"/>
      <c r="B69" s="25"/>
      <c r="C69" s="40" t="s">
        <v>94</v>
      </c>
      <c r="D69" s="41">
        <v>0</v>
      </c>
      <c r="E69" s="41">
        <v>0</v>
      </c>
      <c r="F69" s="41">
        <v>0</v>
      </c>
      <c r="G69" s="41">
        <v>0</v>
      </c>
      <c r="H69" s="25"/>
      <c r="I69" s="25"/>
      <c r="J69" s="25"/>
      <c r="K69" s="25"/>
    </row>
    <row r="70" spans="1:11" ht="14.1" customHeight="1" x14ac:dyDescent="0.25">
      <c r="A70" s="25"/>
      <c r="B70" s="25"/>
      <c r="C70" s="40" t="s">
        <v>95</v>
      </c>
      <c r="D70" s="41">
        <v>0</v>
      </c>
      <c r="E70" s="41">
        <v>0</v>
      </c>
      <c r="F70" s="41">
        <v>0</v>
      </c>
      <c r="G70" s="41">
        <v>0</v>
      </c>
      <c r="H70" s="25"/>
      <c r="I70" s="25"/>
      <c r="J70" s="25"/>
      <c r="K70" s="25"/>
    </row>
    <row r="71" spans="1:11" ht="14.1" customHeight="1" x14ac:dyDescent="0.25">
      <c r="A71" s="25"/>
      <c r="B71" s="25"/>
      <c r="C71" s="40" t="s">
        <v>97</v>
      </c>
      <c r="D71" s="41">
        <v>0</v>
      </c>
      <c r="E71" s="41">
        <v>0</v>
      </c>
      <c r="F71" s="41">
        <v>0</v>
      </c>
      <c r="G71" s="41">
        <v>0</v>
      </c>
      <c r="H71" s="25"/>
      <c r="I71" s="25"/>
      <c r="J71" s="25"/>
      <c r="K71" s="25"/>
    </row>
    <row r="72" spans="1:11" ht="14.1" customHeight="1" x14ac:dyDescent="0.25">
      <c r="A72" s="25"/>
      <c r="B72" s="25"/>
      <c r="C72" s="40" t="s">
        <v>83</v>
      </c>
      <c r="D72" s="41">
        <v>0</v>
      </c>
      <c r="E72" s="41">
        <v>0</v>
      </c>
      <c r="F72" s="41">
        <v>0</v>
      </c>
      <c r="G72" s="41">
        <v>0</v>
      </c>
      <c r="H72" s="25"/>
      <c r="I72" s="25"/>
      <c r="J72" s="25"/>
      <c r="K72" s="25"/>
    </row>
    <row r="73" spans="1:11" ht="14.1" customHeight="1" x14ac:dyDescent="0.25">
      <c r="A73" s="25"/>
      <c r="B73" s="25"/>
      <c r="C73" s="40" t="s">
        <v>92</v>
      </c>
      <c r="D73" s="41">
        <v>0</v>
      </c>
      <c r="E73" s="41">
        <v>0</v>
      </c>
      <c r="F73" s="41">
        <v>0</v>
      </c>
      <c r="G73" s="41">
        <v>0</v>
      </c>
      <c r="H73" s="25"/>
      <c r="I73" s="25"/>
      <c r="J73" s="25"/>
      <c r="K73" s="25"/>
    </row>
    <row r="74" spans="1:11" ht="14.1" customHeight="1" x14ac:dyDescent="0.25">
      <c r="A74" s="25"/>
      <c r="B74" s="25"/>
      <c r="C74" s="40" t="s">
        <v>93</v>
      </c>
      <c r="D74" s="41">
        <v>0</v>
      </c>
      <c r="E74" s="41">
        <v>0</v>
      </c>
      <c r="F74" s="41">
        <v>0</v>
      </c>
      <c r="G74" s="41">
        <v>0</v>
      </c>
      <c r="H74" s="25"/>
      <c r="I74" s="25"/>
      <c r="J74" s="25"/>
      <c r="K74" s="25"/>
    </row>
    <row r="75" spans="1:11" ht="14.1" customHeight="1" x14ac:dyDescent="0.25">
      <c r="A75" s="25"/>
      <c r="B75" s="25"/>
      <c r="C75" s="40" t="s">
        <v>94</v>
      </c>
      <c r="D75" s="41">
        <v>0</v>
      </c>
      <c r="E75" s="41">
        <v>0</v>
      </c>
      <c r="F75" s="41">
        <v>0</v>
      </c>
      <c r="G75" s="41">
        <v>0</v>
      </c>
      <c r="H75" s="25"/>
      <c r="I75" s="25"/>
      <c r="J75" s="25"/>
      <c r="K75" s="25"/>
    </row>
    <row r="76" spans="1:11" ht="14.1" customHeight="1" x14ac:dyDescent="0.25">
      <c r="A76" s="25"/>
      <c r="B76" s="25"/>
      <c r="C76" s="40" t="s">
        <v>95</v>
      </c>
      <c r="D76" s="41">
        <v>0</v>
      </c>
      <c r="E76" s="41">
        <v>0</v>
      </c>
      <c r="F76" s="41">
        <v>0</v>
      </c>
      <c r="G76" s="41">
        <v>0</v>
      </c>
      <c r="H76" s="25"/>
      <c r="I76" s="25"/>
      <c r="J76" s="25"/>
      <c r="K76" s="25"/>
    </row>
    <row r="77" spans="1:11" ht="14.1" customHeight="1" x14ac:dyDescent="0.25">
      <c r="A77" s="25"/>
      <c r="B77" s="25"/>
      <c r="C77" s="40" t="s">
        <v>98</v>
      </c>
      <c r="D77" s="41">
        <v>0</v>
      </c>
      <c r="E77" s="41">
        <v>0</v>
      </c>
      <c r="F77" s="41">
        <v>0</v>
      </c>
      <c r="G77" s="41">
        <v>0</v>
      </c>
      <c r="H77" s="25"/>
      <c r="I77" s="25"/>
      <c r="J77" s="25"/>
      <c r="K77" s="25"/>
    </row>
    <row r="78" spans="1:11" ht="14.1" customHeight="1" x14ac:dyDescent="0.25">
      <c r="A78" s="25"/>
      <c r="B78" s="25"/>
      <c r="C78" s="40" t="s">
        <v>99</v>
      </c>
      <c r="D78" s="41">
        <v>0</v>
      </c>
      <c r="E78" s="41">
        <v>0</v>
      </c>
      <c r="F78" s="41">
        <v>0</v>
      </c>
      <c r="G78" s="41">
        <v>0</v>
      </c>
      <c r="H78" s="25"/>
      <c r="I78" s="25"/>
      <c r="J78" s="25"/>
      <c r="K78" s="25"/>
    </row>
    <row r="79" spans="1:11" ht="14.1" customHeight="1" x14ac:dyDescent="0.25">
      <c r="A79" s="25"/>
      <c r="B79" s="25"/>
      <c r="C79" s="36" t="s">
        <v>100</v>
      </c>
      <c r="D79" s="41">
        <v>0</v>
      </c>
      <c r="E79" s="41">
        <v>178600000</v>
      </c>
      <c r="F79" s="41">
        <v>178600000</v>
      </c>
      <c r="G79" s="41">
        <v>172600000</v>
      </c>
      <c r="H79" s="25"/>
      <c r="I79" s="25"/>
      <c r="J79" s="25"/>
      <c r="K79" s="25"/>
    </row>
    <row r="80" spans="1:11" ht="14.1" customHeight="1" x14ac:dyDescent="0.25">
      <c r="A80" s="25"/>
      <c r="B80" s="25"/>
      <c r="C80" s="1585" t="s">
        <v>101</v>
      </c>
      <c r="D80" s="1586"/>
      <c r="E80" s="1586"/>
      <c r="F80" s="1586"/>
      <c r="G80" s="1586"/>
      <c r="H80" s="25"/>
      <c r="I80" s="25"/>
      <c r="J80" s="25"/>
      <c r="K80" s="25"/>
    </row>
    <row r="81" spans="1:11" ht="14.1" customHeight="1" x14ac:dyDescent="0.25">
      <c r="A81" s="25"/>
      <c r="B81" s="25"/>
      <c r="C81" s="29" t="s">
        <v>1505</v>
      </c>
      <c r="D81" s="1585" t="s">
        <v>960</v>
      </c>
      <c r="E81" s="1586"/>
      <c r="F81" s="1586"/>
      <c r="G81" s="1586"/>
      <c r="H81" s="25"/>
      <c r="I81" s="25"/>
      <c r="J81" s="25"/>
      <c r="K81" s="25"/>
    </row>
    <row r="82" spans="1:11" ht="18" customHeight="1" x14ac:dyDescent="0.25">
      <c r="A82" s="25"/>
      <c r="B82" s="25"/>
      <c r="C82" s="30" t="s">
        <v>50</v>
      </c>
      <c r="D82" s="1575" t="s">
        <v>1506</v>
      </c>
      <c r="E82" s="1576"/>
      <c r="F82" s="1576"/>
      <c r="G82" s="1576"/>
      <c r="H82" s="25"/>
      <c r="I82" s="25"/>
      <c r="J82" s="25"/>
      <c r="K82" s="25"/>
    </row>
    <row r="83" spans="1:11" ht="18" customHeight="1" x14ac:dyDescent="0.25">
      <c r="A83" s="25"/>
      <c r="B83" s="25"/>
      <c r="C83" s="31" t="s">
        <v>52</v>
      </c>
      <c r="D83" s="1587" t="s">
        <v>1507</v>
      </c>
      <c r="E83" s="1588"/>
      <c r="F83" s="1588"/>
      <c r="G83" s="1588"/>
      <c r="H83" s="25"/>
      <c r="I83" s="25"/>
      <c r="J83" s="25"/>
      <c r="K83" s="25"/>
    </row>
    <row r="84" spans="1:11" ht="18" customHeight="1" x14ac:dyDescent="0.25">
      <c r="A84" s="25"/>
      <c r="B84" s="25"/>
      <c r="C84" s="31" t="s">
        <v>54</v>
      </c>
      <c r="D84" s="1587" t="s">
        <v>507</v>
      </c>
      <c r="E84" s="1588"/>
      <c r="F84" s="1588"/>
      <c r="G84" s="1588"/>
      <c r="H84" s="25"/>
      <c r="I84" s="25"/>
      <c r="J84" s="25"/>
      <c r="K84" s="25"/>
    </row>
    <row r="85" spans="1:11" ht="15" customHeight="1" x14ac:dyDescent="0.25">
      <c r="A85" s="25"/>
      <c r="B85" s="25"/>
      <c r="C85" s="32"/>
      <c r="D85" s="33">
        <v>2023</v>
      </c>
      <c r="E85" s="33">
        <v>2024</v>
      </c>
      <c r="F85" s="33">
        <v>2025</v>
      </c>
      <c r="G85" s="33">
        <v>2026</v>
      </c>
      <c r="H85" s="25"/>
      <c r="I85" s="25"/>
      <c r="J85" s="25"/>
      <c r="K85" s="25"/>
    </row>
    <row r="86" spans="1:11" ht="15" customHeight="1" x14ac:dyDescent="0.25">
      <c r="A86" s="25"/>
      <c r="B86" s="25"/>
      <c r="C86" s="34"/>
      <c r="D86" s="35" t="s">
        <v>17</v>
      </c>
      <c r="E86" s="35" t="s">
        <v>18</v>
      </c>
      <c r="F86" s="35" t="s">
        <v>18</v>
      </c>
      <c r="G86" s="35" t="s">
        <v>18</v>
      </c>
      <c r="H86" s="25"/>
      <c r="I86" s="25"/>
      <c r="J86" s="25"/>
      <c r="K86" s="25"/>
    </row>
    <row r="87" spans="1:11" ht="14.1" customHeight="1" x14ac:dyDescent="0.25">
      <c r="A87" s="25"/>
      <c r="B87" s="25"/>
      <c r="C87" s="38" t="s">
        <v>56</v>
      </c>
      <c r="D87" s="39" t="s">
        <v>508</v>
      </c>
      <c r="E87" s="39" t="s">
        <v>701</v>
      </c>
      <c r="F87" s="39" t="s">
        <v>701</v>
      </c>
      <c r="G87" s="39" t="s">
        <v>327</v>
      </c>
      <c r="H87" s="25"/>
      <c r="I87" s="25"/>
      <c r="J87" s="25"/>
      <c r="K87" s="25"/>
    </row>
    <row r="88" spans="1:11" ht="14.1" customHeight="1" x14ac:dyDescent="0.25">
      <c r="A88" s="25"/>
      <c r="B88" s="25"/>
      <c r="C88" s="38" t="s">
        <v>59</v>
      </c>
      <c r="D88" s="39" t="s">
        <v>1508</v>
      </c>
      <c r="E88" s="39" t="s">
        <v>801</v>
      </c>
      <c r="F88" s="39" t="s">
        <v>801</v>
      </c>
      <c r="G88" s="39" t="s">
        <v>286</v>
      </c>
      <c r="H88" s="25"/>
      <c r="I88" s="25"/>
      <c r="J88" s="25"/>
      <c r="K88" s="25"/>
    </row>
    <row r="89" spans="1:11" ht="14.1" customHeight="1" x14ac:dyDescent="0.25">
      <c r="A89" s="25"/>
      <c r="B89" s="25"/>
      <c r="C89" s="38" t="s">
        <v>63</v>
      </c>
      <c r="D89" s="39" t="s">
        <v>1509</v>
      </c>
      <c r="E89" s="39" t="s">
        <v>810</v>
      </c>
      <c r="F89" s="39" t="s">
        <v>810</v>
      </c>
      <c r="G89" s="39" t="s">
        <v>319</v>
      </c>
      <c r="H89" s="25"/>
      <c r="I89" s="25"/>
      <c r="J89" s="25"/>
      <c r="K89" s="25"/>
    </row>
    <row r="90" spans="1:11" ht="14.1" customHeight="1" x14ac:dyDescent="0.25">
      <c r="A90" s="25"/>
      <c r="B90" s="25"/>
      <c r="C90" s="38" t="s">
        <v>68</v>
      </c>
      <c r="D90" s="39" t="s">
        <v>69</v>
      </c>
      <c r="E90" s="39" t="s">
        <v>1510</v>
      </c>
      <c r="F90" s="39" t="s">
        <v>75</v>
      </c>
      <c r="G90" s="39" t="s">
        <v>1511</v>
      </c>
      <c r="H90" s="25"/>
      <c r="I90" s="25"/>
      <c r="J90" s="25"/>
      <c r="K90" s="25"/>
    </row>
    <row r="91" spans="1:11" ht="14.1" customHeight="1" x14ac:dyDescent="0.25">
      <c r="A91" s="25"/>
      <c r="B91" s="25"/>
      <c r="C91" s="38" t="s">
        <v>73</v>
      </c>
      <c r="D91" s="39" t="s">
        <v>69</v>
      </c>
      <c r="E91" s="39" t="s">
        <v>917</v>
      </c>
      <c r="F91" s="39" t="s">
        <v>75</v>
      </c>
      <c r="G91" s="39" t="s">
        <v>1512</v>
      </c>
      <c r="H91" s="25"/>
      <c r="I91" s="25"/>
      <c r="J91" s="25"/>
      <c r="K91" s="25"/>
    </row>
    <row r="92" spans="1:11" ht="14.1" customHeight="1" x14ac:dyDescent="0.25">
      <c r="A92" s="25"/>
      <c r="B92" s="25"/>
      <c r="C92" s="38" t="s">
        <v>77</v>
      </c>
      <c r="D92" s="39" t="s">
        <v>69</v>
      </c>
      <c r="E92" s="39" t="s">
        <v>1513</v>
      </c>
      <c r="F92" s="39" t="s">
        <v>75</v>
      </c>
      <c r="G92" s="39" t="s">
        <v>1514</v>
      </c>
      <c r="H92" s="25"/>
      <c r="I92" s="25"/>
      <c r="J92" s="25"/>
      <c r="K92" s="25"/>
    </row>
    <row r="93" spans="1:11" ht="14.1" customHeight="1" x14ac:dyDescent="0.25">
      <c r="A93" s="25"/>
      <c r="B93" s="25"/>
      <c r="C93" s="1589" t="s">
        <v>81</v>
      </c>
      <c r="D93" s="1590"/>
      <c r="E93" s="1590"/>
      <c r="F93" s="1590"/>
      <c r="G93" s="1590"/>
      <c r="H93" s="25"/>
      <c r="I93" s="25"/>
      <c r="J93" s="25"/>
      <c r="K93" s="25"/>
    </row>
    <row r="94" spans="1:11" ht="14.1" customHeight="1" x14ac:dyDescent="0.25">
      <c r="A94" s="25"/>
      <c r="B94" s="25"/>
      <c r="C94" s="32"/>
      <c r="D94" s="33">
        <v>2023</v>
      </c>
      <c r="E94" s="33">
        <v>2024</v>
      </c>
      <c r="F94" s="33">
        <v>2025</v>
      </c>
      <c r="G94" s="33">
        <v>2026</v>
      </c>
      <c r="H94" s="25"/>
      <c r="I94" s="25"/>
      <c r="J94" s="25"/>
      <c r="K94" s="25"/>
    </row>
    <row r="95" spans="1:11" ht="14.1" customHeight="1" x14ac:dyDescent="0.25">
      <c r="A95" s="25"/>
      <c r="B95" s="25"/>
      <c r="C95" s="34"/>
      <c r="D95" s="35" t="s">
        <v>17</v>
      </c>
      <c r="E95" s="35" t="s">
        <v>18</v>
      </c>
      <c r="F95" s="35" t="s">
        <v>18</v>
      </c>
      <c r="G95" s="35" t="s">
        <v>18</v>
      </c>
      <c r="H95" s="25"/>
      <c r="I95" s="25"/>
      <c r="J95" s="25"/>
      <c r="K95" s="25"/>
    </row>
    <row r="96" spans="1:11" ht="14.1" customHeight="1" x14ac:dyDescent="0.25">
      <c r="A96" s="25"/>
      <c r="B96" s="25"/>
      <c r="C96" s="40" t="s">
        <v>82</v>
      </c>
      <c r="D96" s="41">
        <v>0</v>
      </c>
      <c r="E96" s="41">
        <v>0</v>
      </c>
      <c r="F96" s="41">
        <v>0</v>
      </c>
      <c r="G96" s="41">
        <v>0</v>
      </c>
      <c r="H96" s="25"/>
      <c r="I96" s="25"/>
      <c r="J96" s="25"/>
      <c r="K96" s="25"/>
    </row>
    <row r="97" spans="1:11" ht="14.1" customHeight="1" x14ac:dyDescent="0.25">
      <c r="A97" s="25"/>
      <c r="B97" s="25"/>
      <c r="C97" s="40" t="s">
        <v>83</v>
      </c>
      <c r="D97" s="41">
        <v>0</v>
      </c>
      <c r="E97" s="41">
        <v>0</v>
      </c>
      <c r="F97" s="41">
        <v>0</v>
      </c>
      <c r="G97" s="41">
        <v>0</v>
      </c>
      <c r="H97" s="25"/>
      <c r="I97" s="25"/>
      <c r="J97" s="25"/>
      <c r="K97" s="25"/>
    </row>
    <row r="98" spans="1:11" ht="14.1" customHeight="1" x14ac:dyDescent="0.25">
      <c r="A98" s="25"/>
      <c r="B98" s="25"/>
      <c r="C98" s="40" t="s">
        <v>84</v>
      </c>
      <c r="D98" s="41">
        <v>0</v>
      </c>
      <c r="E98" s="41">
        <v>0</v>
      </c>
      <c r="F98" s="41">
        <v>0</v>
      </c>
      <c r="G98" s="41">
        <v>0</v>
      </c>
      <c r="H98" s="25"/>
      <c r="I98" s="25"/>
      <c r="J98" s="25"/>
      <c r="K98" s="25"/>
    </row>
    <row r="99" spans="1:11" ht="14.1" customHeight="1" x14ac:dyDescent="0.25">
      <c r="A99" s="25"/>
      <c r="B99" s="25"/>
      <c r="C99" s="40" t="s">
        <v>85</v>
      </c>
      <c r="D99" s="41">
        <v>0</v>
      </c>
      <c r="E99" s="41">
        <v>0</v>
      </c>
      <c r="F99" s="41">
        <v>0</v>
      </c>
      <c r="G99" s="41">
        <v>0</v>
      </c>
      <c r="H99" s="25"/>
      <c r="I99" s="25"/>
      <c r="J99" s="25"/>
      <c r="K99" s="25"/>
    </row>
    <row r="100" spans="1:11" ht="14.1" customHeight="1" x14ac:dyDescent="0.25">
      <c r="A100" s="25"/>
      <c r="B100" s="25"/>
      <c r="C100" s="40" t="s">
        <v>83</v>
      </c>
      <c r="D100" s="41">
        <v>0</v>
      </c>
      <c r="E100" s="41">
        <v>0</v>
      </c>
      <c r="F100" s="41">
        <v>0</v>
      </c>
      <c r="G100" s="41">
        <v>0</v>
      </c>
      <c r="H100" s="25"/>
      <c r="I100" s="25"/>
      <c r="J100" s="25"/>
      <c r="K100" s="25"/>
    </row>
    <row r="101" spans="1:11" ht="14.1" customHeight="1" x14ac:dyDescent="0.25">
      <c r="A101" s="25"/>
      <c r="B101" s="25"/>
      <c r="C101" s="40" t="s">
        <v>84</v>
      </c>
      <c r="D101" s="41">
        <v>0</v>
      </c>
      <c r="E101" s="41">
        <v>0</v>
      </c>
      <c r="F101" s="41">
        <v>0</v>
      </c>
      <c r="G101" s="41">
        <v>0</v>
      </c>
      <c r="H101" s="25"/>
      <c r="I101" s="25"/>
      <c r="J101" s="25"/>
      <c r="K101" s="25"/>
    </row>
    <row r="102" spans="1:11" ht="14.1" customHeight="1" x14ac:dyDescent="0.25">
      <c r="A102" s="25"/>
      <c r="B102" s="25"/>
      <c r="C102" s="40" t="s">
        <v>86</v>
      </c>
      <c r="D102" s="41">
        <v>0</v>
      </c>
      <c r="E102" s="41">
        <v>0</v>
      </c>
      <c r="F102" s="41">
        <v>0</v>
      </c>
      <c r="G102" s="41">
        <v>0</v>
      </c>
      <c r="H102" s="25"/>
      <c r="I102" s="25"/>
      <c r="J102" s="25"/>
      <c r="K102" s="25"/>
    </row>
    <row r="103" spans="1:11" ht="14.1" customHeight="1" x14ac:dyDescent="0.25">
      <c r="A103" s="25"/>
      <c r="B103" s="25"/>
      <c r="C103" s="40" t="s">
        <v>83</v>
      </c>
      <c r="D103" s="41">
        <v>0</v>
      </c>
      <c r="E103" s="41">
        <v>0</v>
      </c>
      <c r="F103" s="41">
        <v>0</v>
      </c>
      <c r="G103" s="41">
        <v>0</v>
      </c>
      <c r="H103" s="25"/>
      <c r="I103" s="25"/>
      <c r="J103" s="25"/>
      <c r="K103" s="25"/>
    </row>
    <row r="104" spans="1:11" ht="14.1" customHeight="1" x14ac:dyDescent="0.25">
      <c r="A104" s="25"/>
      <c r="B104" s="25"/>
      <c r="C104" s="40" t="s">
        <v>84</v>
      </c>
      <c r="D104" s="41">
        <v>0</v>
      </c>
      <c r="E104" s="41">
        <v>0</v>
      </c>
      <c r="F104" s="41">
        <v>0</v>
      </c>
      <c r="G104" s="41">
        <v>0</v>
      </c>
      <c r="H104" s="25"/>
      <c r="I104" s="25"/>
      <c r="J104" s="25"/>
      <c r="K104" s="25"/>
    </row>
    <row r="105" spans="1:11" ht="14.1" customHeight="1" x14ac:dyDescent="0.25">
      <c r="A105" s="25"/>
      <c r="B105" s="25"/>
      <c r="C105" s="40" t="s">
        <v>87</v>
      </c>
      <c r="D105" s="41">
        <v>0</v>
      </c>
      <c r="E105" s="41">
        <v>0</v>
      </c>
      <c r="F105" s="41">
        <v>0</v>
      </c>
      <c r="G105" s="41">
        <v>0</v>
      </c>
      <c r="H105" s="25"/>
      <c r="I105" s="25"/>
      <c r="J105" s="25"/>
      <c r="K105" s="25"/>
    </row>
    <row r="106" spans="1:11" ht="14.1" customHeight="1" x14ac:dyDescent="0.25">
      <c r="A106" s="25"/>
      <c r="B106" s="25"/>
      <c r="C106" s="40" t="s">
        <v>83</v>
      </c>
      <c r="D106" s="41">
        <v>0</v>
      </c>
      <c r="E106" s="41">
        <v>0</v>
      </c>
      <c r="F106" s="41">
        <v>0</v>
      </c>
      <c r="G106" s="41">
        <v>0</v>
      </c>
      <c r="H106" s="25"/>
      <c r="I106" s="25"/>
      <c r="J106" s="25"/>
      <c r="K106" s="25"/>
    </row>
    <row r="107" spans="1:11" ht="14.1" customHeight="1" x14ac:dyDescent="0.25">
      <c r="A107" s="25"/>
      <c r="B107" s="25"/>
      <c r="C107" s="40" t="s">
        <v>84</v>
      </c>
      <c r="D107" s="41">
        <v>0</v>
      </c>
      <c r="E107" s="41">
        <v>0</v>
      </c>
      <c r="F107" s="41">
        <v>0</v>
      </c>
      <c r="G107" s="41">
        <v>0</v>
      </c>
      <c r="H107" s="25"/>
      <c r="I107" s="25"/>
      <c r="J107" s="25"/>
      <c r="K107" s="25"/>
    </row>
    <row r="108" spans="1:11" ht="14.1" customHeight="1" x14ac:dyDescent="0.25">
      <c r="A108" s="25"/>
      <c r="B108" s="25"/>
      <c r="C108" s="40" t="s">
        <v>88</v>
      </c>
      <c r="D108" s="41">
        <v>0</v>
      </c>
      <c r="E108" s="41">
        <v>0</v>
      </c>
      <c r="F108" s="41">
        <v>0</v>
      </c>
      <c r="G108" s="41">
        <v>0</v>
      </c>
      <c r="H108" s="25"/>
      <c r="I108" s="25"/>
      <c r="J108" s="25"/>
      <c r="K108" s="25"/>
    </row>
    <row r="109" spans="1:11" ht="14.1" customHeight="1" x14ac:dyDescent="0.25">
      <c r="A109" s="25"/>
      <c r="B109" s="25"/>
      <c r="C109" s="40" t="s">
        <v>83</v>
      </c>
      <c r="D109" s="41">
        <v>0</v>
      </c>
      <c r="E109" s="41">
        <v>0</v>
      </c>
      <c r="F109" s="41">
        <v>0</v>
      </c>
      <c r="G109" s="41">
        <v>0</v>
      </c>
      <c r="H109" s="25"/>
      <c r="I109" s="25"/>
      <c r="J109" s="25"/>
      <c r="K109" s="25"/>
    </row>
    <row r="110" spans="1:11" ht="14.1" customHeight="1" x14ac:dyDescent="0.25">
      <c r="A110" s="25"/>
      <c r="B110" s="25"/>
      <c r="C110" s="40" t="s">
        <v>84</v>
      </c>
      <c r="D110" s="41">
        <v>0</v>
      </c>
      <c r="E110" s="41">
        <v>0</v>
      </c>
      <c r="F110" s="41">
        <v>0</v>
      </c>
      <c r="G110" s="41">
        <v>0</v>
      </c>
      <c r="H110" s="25"/>
      <c r="I110" s="25"/>
      <c r="J110" s="25"/>
      <c r="K110" s="25"/>
    </row>
    <row r="111" spans="1:11" ht="14.1" customHeight="1" x14ac:dyDescent="0.25">
      <c r="A111" s="25"/>
      <c r="B111" s="25"/>
      <c r="C111" s="40" t="s">
        <v>89</v>
      </c>
      <c r="D111" s="41">
        <v>0</v>
      </c>
      <c r="E111" s="41">
        <v>0</v>
      </c>
      <c r="F111" s="41">
        <v>0</v>
      </c>
      <c r="G111" s="41">
        <v>0</v>
      </c>
      <c r="H111" s="25"/>
      <c r="I111" s="25"/>
      <c r="J111" s="25"/>
      <c r="K111" s="25"/>
    </row>
    <row r="112" spans="1:11" ht="14.1" customHeight="1" x14ac:dyDescent="0.25">
      <c r="A112" s="25"/>
      <c r="B112" s="25"/>
      <c r="C112" s="40" t="s">
        <v>83</v>
      </c>
      <c r="D112" s="41">
        <v>0</v>
      </c>
      <c r="E112" s="41">
        <v>0</v>
      </c>
      <c r="F112" s="41">
        <v>0</v>
      </c>
      <c r="G112" s="41">
        <v>0</v>
      </c>
      <c r="H112" s="25"/>
      <c r="I112" s="25"/>
      <c r="J112" s="25"/>
      <c r="K112" s="25"/>
    </row>
    <row r="113" spans="1:11" ht="14.1" customHeight="1" x14ac:dyDescent="0.25">
      <c r="A113" s="25"/>
      <c r="B113" s="25"/>
      <c r="C113" s="40" t="s">
        <v>84</v>
      </c>
      <c r="D113" s="41">
        <v>0</v>
      </c>
      <c r="E113" s="41">
        <v>0</v>
      </c>
      <c r="F113" s="41">
        <v>0</v>
      </c>
      <c r="G113" s="41">
        <v>0</v>
      </c>
      <c r="H113" s="25"/>
      <c r="I113" s="25"/>
      <c r="J113" s="25"/>
      <c r="K113" s="25"/>
    </row>
    <row r="114" spans="1:11" ht="14.1" customHeight="1" x14ac:dyDescent="0.25">
      <c r="A114" s="25"/>
      <c r="B114" s="25"/>
      <c r="C114" s="40" t="s">
        <v>90</v>
      </c>
      <c r="D114" s="41">
        <v>0</v>
      </c>
      <c r="E114" s="41">
        <v>0</v>
      </c>
      <c r="F114" s="41">
        <v>0</v>
      </c>
      <c r="G114" s="41">
        <v>0</v>
      </c>
      <c r="H114" s="25"/>
      <c r="I114" s="25"/>
      <c r="J114" s="25"/>
      <c r="K114" s="25"/>
    </row>
    <row r="115" spans="1:11" ht="14.1" customHeight="1" x14ac:dyDescent="0.25">
      <c r="A115" s="25"/>
      <c r="B115" s="25"/>
      <c r="C115" s="40" t="s">
        <v>83</v>
      </c>
      <c r="D115" s="41">
        <v>0</v>
      </c>
      <c r="E115" s="41">
        <v>0</v>
      </c>
      <c r="F115" s="41">
        <v>0</v>
      </c>
      <c r="G115" s="41">
        <v>0</v>
      </c>
      <c r="H115" s="25"/>
      <c r="I115" s="25"/>
      <c r="J115" s="25"/>
      <c r="K115" s="25"/>
    </row>
    <row r="116" spans="1:11" ht="14.1" customHeight="1" x14ac:dyDescent="0.25">
      <c r="A116" s="25"/>
      <c r="B116" s="25"/>
      <c r="C116" s="40" t="s">
        <v>84</v>
      </c>
      <c r="D116" s="41">
        <v>0</v>
      </c>
      <c r="E116" s="41">
        <v>0</v>
      </c>
      <c r="F116" s="41">
        <v>0</v>
      </c>
      <c r="G116" s="41">
        <v>0</v>
      </c>
      <c r="H116" s="25"/>
      <c r="I116" s="25"/>
      <c r="J116" s="25"/>
      <c r="K116" s="25"/>
    </row>
    <row r="117" spans="1:11" ht="14.1" customHeight="1" x14ac:dyDescent="0.25">
      <c r="A117" s="25"/>
      <c r="B117" s="25"/>
      <c r="C117" s="40" t="s">
        <v>91</v>
      </c>
      <c r="D117" s="41">
        <v>0</v>
      </c>
      <c r="E117" s="41">
        <v>0</v>
      </c>
      <c r="F117" s="41">
        <v>0</v>
      </c>
      <c r="G117" s="41">
        <v>0</v>
      </c>
      <c r="H117" s="25"/>
      <c r="I117" s="25"/>
      <c r="J117" s="25"/>
      <c r="K117" s="25"/>
    </row>
    <row r="118" spans="1:11" ht="14.1" customHeight="1" x14ac:dyDescent="0.25">
      <c r="A118" s="25"/>
      <c r="B118" s="25"/>
      <c r="C118" s="40" t="s">
        <v>83</v>
      </c>
      <c r="D118" s="41">
        <v>0</v>
      </c>
      <c r="E118" s="41">
        <v>0</v>
      </c>
      <c r="F118" s="41">
        <v>0</v>
      </c>
      <c r="G118" s="41">
        <v>0</v>
      </c>
      <c r="H118" s="25"/>
      <c r="I118" s="25"/>
      <c r="J118" s="25"/>
      <c r="K118" s="25"/>
    </row>
    <row r="119" spans="1:11" ht="14.1" customHeight="1" x14ac:dyDescent="0.25">
      <c r="A119" s="25"/>
      <c r="B119" s="25"/>
      <c r="C119" s="40" t="s">
        <v>92</v>
      </c>
      <c r="D119" s="41">
        <v>0</v>
      </c>
      <c r="E119" s="41">
        <v>0</v>
      </c>
      <c r="F119" s="41">
        <v>0</v>
      </c>
      <c r="G119" s="41">
        <v>0</v>
      </c>
      <c r="H119" s="25"/>
      <c r="I119" s="25"/>
      <c r="J119" s="25"/>
      <c r="K119" s="25"/>
    </row>
    <row r="120" spans="1:11" ht="14.1" customHeight="1" x14ac:dyDescent="0.25">
      <c r="A120" s="25"/>
      <c r="B120" s="25"/>
      <c r="C120" s="40" t="s">
        <v>93</v>
      </c>
      <c r="D120" s="41">
        <v>0</v>
      </c>
      <c r="E120" s="41">
        <v>0</v>
      </c>
      <c r="F120" s="41">
        <v>0</v>
      </c>
      <c r="G120" s="41">
        <v>0</v>
      </c>
      <c r="H120" s="25"/>
      <c r="I120" s="25"/>
      <c r="J120" s="25"/>
      <c r="K120" s="25"/>
    </row>
    <row r="121" spans="1:11" ht="14.1" customHeight="1" x14ac:dyDescent="0.25">
      <c r="A121" s="25"/>
      <c r="B121" s="25"/>
      <c r="C121" s="40" t="s">
        <v>94</v>
      </c>
      <c r="D121" s="41">
        <v>0</v>
      </c>
      <c r="E121" s="41">
        <v>0</v>
      </c>
      <c r="F121" s="41">
        <v>0</v>
      </c>
      <c r="G121" s="41">
        <v>0</v>
      </c>
      <c r="H121" s="25"/>
      <c r="I121" s="25"/>
      <c r="J121" s="25"/>
      <c r="K121" s="25"/>
    </row>
    <row r="122" spans="1:11" ht="14.1" customHeight="1" x14ac:dyDescent="0.25">
      <c r="A122" s="25"/>
      <c r="B122" s="25"/>
      <c r="C122" s="40" t="s">
        <v>95</v>
      </c>
      <c r="D122" s="41">
        <v>0</v>
      </c>
      <c r="E122" s="41">
        <v>0</v>
      </c>
      <c r="F122" s="41">
        <v>0</v>
      </c>
      <c r="G122" s="41">
        <v>0</v>
      </c>
      <c r="H122" s="25"/>
      <c r="I122" s="25"/>
      <c r="J122" s="25"/>
      <c r="K122" s="25"/>
    </row>
    <row r="123" spans="1:11" ht="14.1" customHeight="1" x14ac:dyDescent="0.25">
      <c r="A123" s="25"/>
      <c r="B123" s="25"/>
      <c r="C123" s="40" t="s">
        <v>96</v>
      </c>
      <c r="D123" s="41">
        <v>0</v>
      </c>
      <c r="E123" s="41">
        <v>1200000</v>
      </c>
      <c r="F123" s="41">
        <v>1200000</v>
      </c>
      <c r="G123" s="41">
        <v>3000000</v>
      </c>
      <c r="H123" s="25"/>
      <c r="I123" s="25"/>
      <c r="J123" s="25"/>
      <c r="K123" s="25"/>
    </row>
    <row r="124" spans="1:11" ht="14.1" customHeight="1" x14ac:dyDescent="0.25">
      <c r="A124" s="25"/>
      <c r="B124" s="25"/>
      <c r="C124" s="40" t="s">
        <v>83</v>
      </c>
      <c r="D124" s="41">
        <v>0</v>
      </c>
      <c r="E124" s="41">
        <v>1200000</v>
      </c>
      <c r="F124" s="41">
        <v>1200000</v>
      </c>
      <c r="G124" s="41">
        <v>3000000</v>
      </c>
      <c r="H124" s="25"/>
      <c r="I124" s="25"/>
      <c r="J124" s="25"/>
      <c r="K124" s="25"/>
    </row>
    <row r="125" spans="1:11" ht="14.1" customHeight="1" x14ac:dyDescent="0.25">
      <c r="A125" s="25"/>
      <c r="B125" s="25"/>
      <c r="C125" s="40" t="s">
        <v>92</v>
      </c>
      <c r="D125" s="41">
        <v>0</v>
      </c>
      <c r="E125" s="41">
        <v>0</v>
      </c>
      <c r="F125" s="41">
        <v>0</v>
      </c>
      <c r="G125" s="41">
        <v>0</v>
      </c>
      <c r="H125" s="25"/>
      <c r="I125" s="25"/>
      <c r="J125" s="25"/>
      <c r="K125" s="25"/>
    </row>
    <row r="126" spans="1:11" ht="14.1" customHeight="1" x14ac:dyDescent="0.25">
      <c r="A126" s="25"/>
      <c r="B126" s="25"/>
      <c r="C126" s="40" t="s">
        <v>93</v>
      </c>
      <c r="D126" s="41">
        <v>0</v>
      </c>
      <c r="E126" s="41">
        <v>0</v>
      </c>
      <c r="F126" s="41">
        <v>0</v>
      </c>
      <c r="G126" s="41">
        <v>0</v>
      </c>
      <c r="H126" s="25"/>
      <c r="I126" s="25"/>
      <c r="J126" s="25"/>
      <c r="K126" s="25"/>
    </row>
    <row r="127" spans="1:11" ht="14.1" customHeight="1" x14ac:dyDescent="0.25">
      <c r="A127" s="25"/>
      <c r="B127" s="25"/>
      <c r="C127" s="40" t="s">
        <v>94</v>
      </c>
      <c r="D127" s="41">
        <v>0</v>
      </c>
      <c r="E127" s="41">
        <v>0</v>
      </c>
      <c r="F127" s="41">
        <v>0</v>
      </c>
      <c r="G127" s="41">
        <v>0</v>
      </c>
      <c r="H127" s="25"/>
      <c r="I127" s="25"/>
      <c r="J127" s="25"/>
      <c r="K127" s="25"/>
    </row>
    <row r="128" spans="1:11" ht="14.1" customHeight="1" x14ac:dyDescent="0.25">
      <c r="A128" s="25"/>
      <c r="B128" s="25"/>
      <c r="C128" s="40" t="s">
        <v>95</v>
      </c>
      <c r="D128" s="41">
        <v>0</v>
      </c>
      <c r="E128" s="41">
        <v>0</v>
      </c>
      <c r="F128" s="41">
        <v>0</v>
      </c>
      <c r="G128" s="41">
        <v>0</v>
      </c>
      <c r="H128" s="25"/>
      <c r="I128" s="25"/>
      <c r="J128" s="25"/>
      <c r="K128" s="25"/>
    </row>
    <row r="129" spans="1:11" ht="14.1" customHeight="1" x14ac:dyDescent="0.25">
      <c r="A129" s="25"/>
      <c r="B129" s="25"/>
      <c r="C129" s="40" t="s">
        <v>97</v>
      </c>
      <c r="D129" s="41">
        <v>0</v>
      </c>
      <c r="E129" s="41">
        <v>0</v>
      </c>
      <c r="F129" s="41">
        <v>0</v>
      </c>
      <c r="G129" s="41">
        <v>0</v>
      </c>
      <c r="H129" s="25"/>
      <c r="I129" s="25"/>
      <c r="J129" s="25"/>
      <c r="K129" s="25"/>
    </row>
    <row r="130" spans="1:11" ht="14.1" customHeight="1" x14ac:dyDescent="0.25">
      <c r="A130" s="25"/>
      <c r="B130" s="25"/>
      <c r="C130" s="40" t="s">
        <v>83</v>
      </c>
      <c r="D130" s="41">
        <v>0</v>
      </c>
      <c r="E130" s="41">
        <v>0</v>
      </c>
      <c r="F130" s="41">
        <v>0</v>
      </c>
      <c r="G130" s="41">
        <v>0</v>
      </c>
      <c r="H130" s="25"/>
      <c r="I130" s="25"/>
      <c r="J130" s="25"/>
      <c r="K130" s="25"/>
    </row>
    <row r="131" spans="1:11" ht="14.1" customHeight="1" x14ac:dyDescent="0.25">
      <c r="A131" s="25"/>
      <c r="B131" s="25"/>
      <c r="C131" s="40" t="s">
        <v>92</v>
      </c>
      <c r="D131" s="41">
        <v>0</v>
      </c>
      <c r="E131" s="41">
        <v>0</v>
      </c>
      <c r="F131" s="41">
        <v>0</v>
      </c>
      <c r="G131" s="41">
        <v>0</v>
      </c>
      <c r="H131" s="25"/>
      <c r="I131" s="25"/>
      <c r="J131" s="25"/>
      <c r="K131" s="25"/>
    </row>
    <row r="132" spans="1:11" ht="14.1" customHeight="1" x14ac:dyDescent="0.25">
      <c r="A132" s="25"/>
      <c r="B132" s="25"/>
      <c r="C132" s="40" t="s">
        <v>93</v>
      </c>
      <c r="D132" s="41">
        <v>0</v>
      </c>
      <c r="E132" s="41">
        <v>0</v>
      </c>
      <c r="F132" s="41">
        <v>0</v>
      </c>
      <c r="G132" s="41">
        <v>0</v>
      </c>
      <c r="H132" s="25"/>
      <c r="I132" s="25"/>
      <c r="J132" s="25"/>
      <c r="K132" s="25"/>
    </row>
    <row r="133" spans="1:11" ht="14.1" customHeight="1" x14ac:dyDescent="0.25">
      <c r="A133" s="25"/>
      <c r="B133" s="25"/>
      <c r="C133" s="40" t="s">
        <v>94</v>
      </c>
      <c r="D133" s="41">
        <v>0</v>
      </c>
      <c r="E133" s="41">
        <v>0</v>
      </c>
      <c r="F133" s="41">
        <v>0</v>
      </c>
      <c r="G133" s="41">
        <v>0</v>
      </c>
      <c r="H133" s="25"/>
      <c r="I133" s="25"/>
      <c r="J133" s="25"/>
      <c r="K133" s="25"/>
    </row>
    <row r="134" spans="1:11" ht="14.1" customHeight="1" x14ac:dyDescent="0.25">
      <c r="A134" s="25"/>
      <c r="B134" s="25"/>
      <c r="C134" s="40" t="s">
        <v>95</v>
      </c>
      <c r="D134" s="41">
        <v>0</v>
      </c>
      <c r="E134" s="41">
        <v>0</v>
      </c>
      <c r="F134" s="41">
        <v>0</v>
      </c>
      <c r="G134" s="41">
        <v>0</v>
      </c>
      <c r="H134" s="25"/>
      <c r="I134" s="25"/>
      <c r="J134" s="25"/>
      <c r="K134" s="25"/>
    </row>
    <row r="135" spans="1:11" ht="14.1" customHeight="1" x14ac:dyDescent="0.25">
      <c r="A135" s="25"/>
      <c r="B135" s="25"/>
      <c r="C135" s="40" t="s">
        <v>98</v>
      </c>
      <c r="D135" s="41">
        <v>0</v>
      </c>
      <c r="E135" s="41">
        <v>0</v>
      </c>
      <c r="F135" s="41">
        <v>0</v>
      </c>
      <c r="G135" s="41">
        <v>0</v>
      </c>
      <c r="H135" s="25"/>
      <c r="I135" s="25"/>
      <c r="J135" s="25"/>
      <c r="K135" s="25"/>
    </row>
    <row r="136" spans="1:11" ht="14.1" customHeight="1" x14ac:dyDescent="0.25">
      <c r="A136" s="25"/>
      <c r="B136" s="25"/>
      <c r="C136" s="40" t="s">
        <v>99</v>
      </c>
      <c r="D136" s="41">
        <v>0</v>
      </c>
      <c r="E136" s="41">
        <v>0</v>
      </c>
      <c r="F136" s="41">
        <v>0</v>
      </c>
      <c r="G136" s="41">
        <v>0</v>
      </c>
      <c r="H136" s="25"/>
      <c r="I136" s="25"/>
      <c r="J136" s="25"/>
      <c r="K136" s="25"/>
    </row>
    <row r="137" spans="1:11" ht="14.1" customHeight="1" x14ac:dyDescent="0.25">
      <c r="A137" s="25"/>
      <c r="B137" s="25"/>
      <c r="C137" s="36" t="s">
        <v>100</v>
      </c>
      <c r="D137" s="41">
        <v>0</v>
      </c>
      <c r="E137" s="41">
        <v>1200000</v>
      </c>
      <c r="F137" s="41">
        <v>1200000</v>
      </c>
      <c r="G137" s="41">
        <v>3000000</v>
      </c>
      <c r="H137" s="25"/>
      <c r="I137" s="25"/>
      <c r="J137" s="25"/>
      <c r="K137" s="25"/>
    </row>
    <row r="138" spans="1:11" ht="14.1" customHeight="1" x14ac:dyDescent="0.25">
      <c r="A138" s="25"/>
      <c r="B138" s="25"/>
      <c r="C138" s="30" t="s">
        <v>50</v>
      </c>
      <c r="D138" s="1575" t="s">
        <v>1515</v>
      </c>
      <c r="E138" s="1576"/>
      <c r="F138" s="1576"/>
      <c r="G138" s="1576"/>
      <c r="H138" s="25"/>
      <c r="I138" s="25"/>
      <c r="J138" s="25"/>
      <c r="K138" s="25"/>
    </row>
    <row r="139" spans="1:11" ht="14.1" customHeight="1" x14ac:dyDescent="0.25">
      <c r="A139" s="25"/>
      <c r="B139" s="25"/>
      <c r="C139" s="31" t="s">
        <v>52</v>
      </c>
      <c r="D139" s="1587" t="s">
        <v>1516</v>
      </c>
      <c r="E139" s="1588"/>
      <c r="F139" s="1588"/>
      <c r="G139" s="1588"/>
      <c r="H139" s="25"/>
      <c r="I139" s="25"/>
      <c r="J139" s="25"/>
      <c r="K139" s="25"/>
    </row>
    <row r="140" spans="1:11" ht="14.1" customHeight="1" x14ac:dyDescent="0.25">
      <c r="A140" s="25"/>
      <c r="B140" s="25"/>
      <c r="C140" s="31" t="s">
        <v>54</v>
      </c>
      <c r="D140" s="1587" t="s">
        <v>507</v>
      </c>
      <c r="E140" s="1588"/>
      <c r="F140" s="1588"/>
      <c r="G140" s="1588"/>
      <c r="H140" s="25"/>
      <c r="I140" s="25"/>
      <c r="J140" s="25"/>
      <c r="K140" s="25"/>
    </row>
    <row r="141" spans="1:11" ht="15" customHeight="1" x14ac:dyDescent="0.25">
      <c r="A141" s="25"/>
      <c r="B141" s="25"/>
      <c r="C141" s="32"/>
      <c r="D141" s="33">
        <v>2023</v>
      </c>
      <c r="E141" s="33">
        <v>2024</v>
      </c>
      <c r="F141" s="33">
        <v>2025</v>
      </c>
      <c r="G141" s="33">
        <v>2026</v>
      </c>
      <c r="H141" s="25"/>
      <c r="I141" s="25"/>
      <c r="J141" s="25"/>
      <c r="K141" s="25"/>
    </row>
    <row r="142" spans="1:11" ht="15" customHeight="1" x14ac:dyDescent="0.25">
      <c r="A142" s="25"/>
      <c r="B142" s="25"/>
      <c r="C142" s="34"/>
      <c r="D142" s="35" t="s">
        <v>17</v>
      </c>
      <c r="E142" s="35" t="s">
        <v>18</v>
      </c>
      <c r="F142" s="35" t="s">
        <v>18</v>
      </c>
      <c r="G142" s="35" t="s">
        <v>18</v>
      </c>
      <c r="H142" s="25"/>
      <c r="I142" s="25"/>
      <c r="J142" s="25"/>
      <c r="K142" s="25"/>
    </row>
    <row r="143" spans="1:11" ht="14.1" customHeight="1" x14ac:dyDescent="0.25">
      <c r="A143" s="25"/>
      <c r="B143" s="25"/>
      <c r="C143" s="38" t="s">
        <v>56</v>
      </c>
      <c r="D143" s="39" t="s">
        <v>75</v>
      </c>
      <c r="E143" s="39" t="s">
        <v>75</v>
      </c>
      <c r="F143" s="39" t="s">
        <v>211</v>
      </c>
      <c r="G143" s="39" t="s">
        <v>75</v>
      </c>
      <c r="H143" s="25"/>
      <c r="I143" s="25"/>
      <c r="J143" s="25"/>
      <c r="K143" s="25"/>
    </row>
    <row r="144" spans="1:11" ht="14.1" customHeight="1" x14ac:dyDescent="0.25">
      <c r="A144" s="25"/>
      <c r="B144" s="25"/>
      <c r="C144" s="38" t="s">
        <v>59</v>
      </c>
      <c r="D144" s="39" t="s">
        <v>75</v>
      </c>
      <c r="E144" s="39" t="s">
        <v>75</v>
      </c>
      <c r="F144" s="39" t="s">
        <v>499</v>
      </c>
      <c r="G144" s="39" t="s">
        <v>75</v>
      </c>
      <c r="H144" s="25"/>
      <c r="I144" s="25"/>
      <c r="J144" s="25"/>
      <c r="K144" s="25"/>
    </row>
    <row r="145" spans="1:11" ht="14.1" customHeight="1" x14ac:dyDescent="0.25">
      <c r="A145" s="25"/>
      <c r="B145" s="25"/>
      <c r="C145" s="38" t="s">
        <v>63</v>
      </c>
      <c r="D145" s="39" t="s">
        <v>75</v>
      </c>
      <c r="E145" s="39" t="s">
        <v>75</v>
      </c>
      <c r="F145" s="39" t="s">
        <v>319</v>
      </c>
      <c r="G145" s="39" t="s">
        <v>75</v>
      </c>
      <c r="H145" s="25"/>
      <c r="I145" s="25"/>
      <c r="J145" s="25"/>
      <c r="K145" s="25"/>
    </row>
    <row r="146" spans="1:11" ht="14.1" customHeight="1" x14ac:dyDescent="0.25">
      <c r="A146" s="25"/>
      <c r="B146" s="25"/>
      <c r="C146" s="38" t="s">
        <v>68</v>
      </c>
      <c r="D146" s="39" t="s">
        <v>69</v>
      </c>
      <c r="E146" s="39" t="s">
        <v>69</v>
      </c>
      <c r="F146" s="39" t="s">
        <v>69</v>
      </c>
      <c r="G146" s="39" t="s">
        <v>206</v>
      </c>
      <c r="H146" s="25"/>
      <c r="I146" s="25"/>
      <c r="J146" s="25"/>
      <c r="K146" s="25"/>
    </row>
    <row r="147" spans="1:11" ht="14.1" customHeight="1" x14ac:dyDescent="0.25">
      <c r="A147" s="25"/>
      <c r="B147" s="25"/>
      <c r="C147" s="38" t="s">
        <v>73</v>
      </c>
      <c r="D147" s="39" t="s">
        <v>69</v>
      </c>
      <c r="E147" s="39" t="s">
        <v>69</v>
      </c>
      <c r="F147" s="39" t="s">
        <v>69</v>
      </c>
      <c r="G147" s="39" t="s">
        <v>206</v>
      </c>
      <c r="H147" s="25"/>
      <c r="I147" s="25"/>
      <c r="J147" s="25"/>
      <c r="K147" s="25"/>
    </row>
    <row r="148" spans="1:11" ht="14.1" customHeight="1" x14ac:dyDescent="0.25">
      <c r="A148" s="25"/>
      <c r="B148" s="25"/>
      <c r="C148" s="38" t="s">
        <v>77</v>
      </c>
      <c r="D148" s="39" t="s">
        <v>69</v>
      </c>
      <c r="E148" s="39" t="s">
        <v>69</v>
      </c>
      <c r="F148" s="39" t="s">
        <v>69</v>
      </c>
      <c r="G148" s="39" t="s">
        <v>206</v>
      </c>
      <c r="H148" s="25"/>
      <c r="I148" s="25"/>
      <c r="J148" s="25"/>
      <c r="K148" s="25"/>
    </row>
    <row r="149" spans="1:11" ht="14.1" customHeight="1" x14ac:dyDescent="0.25">
      <c r="A149" s="25"/>
      <c r="B149" s="25"/>
      <c r="C149" s="1589" t="s">
        <v>81</v>
      </c>
      <c r="D149" s="1590"/>
      <c r="E149" s="1590"/>
      <c r="F149" s="1590"/>
      <c r="G149" s="1590"/>
      <c r="H149" s="25"/>
      <c r="I149" s="25"/>
      <c r="J149" s="25"/>
      <c r="K149" s="25"/>
    </row>
    <row r="150" spans="1:11" ht="14.1" customHeight="1" x14ac:dyDescent="0.25">
      <c r="A150" s="25"/>
      <c r="B150" s="25"/>
      <c r="C150" s="32"/>
      <c r="D150" s="33">
        <v>2023</v>
      </c>
      <c r="E150" s="33">
        <v>2024</v>
      </c>
      <c r="F150" s="33">
        <v>2025</v>
      </c>
      <c r="G150" s="33">
        <v>2026</v>
      </c>
      <c r="H150" s="25"/>
      <c r="I150" s="25"/>
      <c r="J150" s="25"/>
      <c r="K150" s="25"/>
    </row>
    <row r="151" spans="1:11" ht="14.1" customHeight="1" x14ac:dyDescent="0.25">
      <c r="A151" s="25"/>
      <c r="B151" s="25"/>
      <c r="C151" s="34"/>
      <c r="D151" s="35" t="s">
        <v>17</v>
      </c>
      <c r="E151" s="35" t="s">
        <v>18</v>
      </c>
      <c r="F151" s="35" t="s">
        <v>18</v>
      </c>
      <c r="G151" s="35" t="s">
        <v>18</v>
      </c>
      <c r="H151" s="25"/>
      <c r="I151" s="25"/>
      <c r="J151" s="25"/>
      <c r="K151" s="25"/>
    </row>
    <row r="152" spans="1:11" ht="14.1" customHeight="1" x14ac:dyDescent="0.25">
      <c r="A152" s="25"/>
      <c r="B152" s="25"/>
      <c r="C152" s="40" t="s">
        <v>82</v>
      </c>
      <c r="D152" s="41">
        <v>0</v>
      </c>
      <c r="E152" s="41">
        <v>0</v>
      </c>
      <c r="F152" s="41">
        <v>0</v>
      </c>
      <c r="G152" s="41">
        <v>0</v>
      </c>
      <c r="H152" s="25"/>
      <c r="I152" s="25"/>
      <c r="J152" s="25"/>
      <c r="K152" s="25"/>
    </row>
    <row r="153" spans="1:11" ht="14.1" customHeight="1" x14ac:dyDescent="0.25">
      <c r="A153" s="25"/>
      <c r="B153" s="25"/>
      <c r="C153" s="40" t="s">
        <v>83</v>
      </c>
      <c r="D153" s="41">
        <v>0</v>
      </c>
      <c r="E153" s="41">
        <v>0</v>
      </c>
      <c r="F153" s="41">
        <v>0</v>
      </c>
      <c r="G153" s="41">
        <v>0</v>
      </c>
      <c r="H153" s="25"/>
      <c r="I153" s="25"/>
      <c r="J153" s="25"/>
      <c r="K153" s="25"/>
    </row>
    <row r="154" spans="1:11" ht="14.1" customHeight="1" x14ac:dyDescent="0.25">
      <c r="A154" s="25"/>
      <c r="B154" s="25"/>
      <c r="C154" s="40" t="s">
        <v>84</v>
      </c>
      <c r="D154" s="41">
        <v>0</v>
      </c>
      <c r="E154" s="41">
        <v>0</v>
      </c>
      <c r="F154" s="41">
        <v>0</v>
      </c>
      <c r="G154" s="41">
        <v>0</v>
      </c>
      <c r="H154" s="25"/>
      <c r="I154" s="25"/>
      <c r="J154" s="25"/>
      <c r="K154" s="25"/>
    </row>
    <row r="155" spans="1:11" ht="14.1" customHeight="1" x14ac:dyDescent="0.25">
      <c r="A155" s="25"/>
      <c r="B155" s="25"/>
      <c r="C155" s="40" t="s">
        <v>85</v>
      </c>
      <c r="D155" s="41">
        <v>0</v>
      </c>
      <c r="E155" s="41">
        <v>0</v>
      </c>
      <c r="F155" s="41">
        <v>0</v>
      </c>
      <c r="G155" s="41">
        <v>0</v>
      </c>
      <c r="H155" s="25"/>
      <c r="I155" s="25"/>
      <c r="J155" s="25"/>
      <c r="K155" s="25"/>
    </row>
    <row r="156" spans="1:11" ht="14.1" customHeight="1" x14ac:dyDescent="0.25">
      <c r="A156" s="25"/>
      <c r="B156" s="25"/>
      <c r="C156" s="40" t="s">
        <v>83</v>
      </c>
      <c r="D156" s="41">
        <v>0</v>
      </c>
      <c r="E156" s="41">
        <v>0</v>
      </c>
      <c r="F156" s="41">
        <v>0</v>
      </c>
      <c r="G156" s="41">
        <v>0</v>
      </c>
      <c r="H156" s="25"/>
      <c r="I156" s="25"/>
      <c r="J156" s="25"/>
      <c r="K156" s="25"/>
    </row>
    <row r="157" spans="1:11" ht="14.1" customHeight="1" x14ac:dyDescent="0.25">
      <c r="A157" s="25"/>
      <c r="B157" s="25"/>
      <c r="C157" s="40" t="s">
        <v>84</v>
      </c>
      <c r="D157" s="41">
        <v>0</v>
      </c>
      <c r="E157" s="41">
        <v>0</v>
      </c>
      <c r="F157" s="41">
        <v>0</v>
      </c>
      <c r="G157" s="41">
        <v>0</v>
      </c>
      <c r="H157" s="25"/>
      <c r="I157" s="25"/>
      <c r="J157" s="25"/>
      <c r="K157" s="25"/>
    </row>
    <row r="158" spans="1:11" ht="14.1" customHeight="1" x14ac:dyDescent="0.25">
      <c r="A158" s="25"/>
      <c r="B158" s="25"/>
      <c r="C158" s="40" t="s">
        <v>86</v>
      </c>
      <c r="D158" s="41">
        <v>0</v>
      </c>
      <c r="E158" s="41">
        <v>0</v>
      </c>
      <c r="F158" s="41">
        <v>0</v>
      </c>
      <c r="G158" s="41">
        <v>0</v>
      </c>
      <c r="H158" s="25"/>
      <c r="I158" s="25"/>
      <c r="J158" s="25"/>
      <c r="K158" s="25"/>
    </row>
    <row r="159" spans="1:11" ht="14.1" customHeight="1" x14ac:dyDescent="0.25">
      <c r="A159" s="25"/>
      <c r="B159" s="25"/>
      <c r="C159" s="40" t="s">
        <v>83</v>
      </c>
      <c r="D159" s="41">
        <v>0</v>
      </c>
      <c r="E159" s="41">
        <v>0</v>
      </c>
      <c r="F159" s="41">
        <v>0</v>
      </c>
      <c r="G159" s="41">
        <v>0</v>
      </c>
      <c r="H159" s="25"/>
      <c r="I159" s="25"/>
      <c r="J159" s="25"/>
      <c r="K159" s="25"/>
    </row>
    <row r="160" spans="1:11" ht="14.1" customHeight="1" x14ac:dyDescent="0.25">
      <c r="A160" s="25"/>
      <c r="B160" s="25"/>
      <c r="C160" s="40" t="s">
        <v>84</v>
      </c>
      <c r="D160" s="41">
        <v>0</v>
      </c>
      <c r="E160" s="41">
        <v>0</v>
      </c>
      <c r="F160" s="41">
        <v>0</v>
      </c>
      <c r="G160" s="41">
        <v>0</v>
      </c>
      <c r="H160" s="25"/>
      <c r="I160" s="25"/>
      <c r="J160" s="25"/>
      <c r="K160" s="25"/>
    </row>
    <row r="161" spans="1:11" ht="14.1" customHeight="1" x14ac:dyDescent="0.25">
      <c r="A161" s="25"/>
      <c r="B161" s="25"/>
      <c r="C161" s="40" t="s">
        <v>87</v>
      </c>
      <c r="D161" s="41">
        <v>0</v>
      </c>
      <c r="E161" s="41">
        <v>0</v>
      </c>
      <c r="F161" s="41">
        <v>0</v>
      </c>
      <c r="G161" s="41">
        <v>0</v>
      </c>
      <c r="H161" s="25"/>
      <c r="I161" s="25"/>
      <c r="J161" s="25"/>
      <c r="K161" s="25"/>
    </row>
    <row r="162" spans="1:11" ht="14.1" customHeight="1" x14ac:dyDescent="0.25">
      <c r="A162" s="25"/>
      <c r="B162" s="25"/>
      <c r="C162" s="40" t="s">
        <v>83</v>
      </c>
      <c r="D162" s="41">
        <v>0</v>
      </c>
      <c r="E162" s="41">
        <v>0</v>
      </c>
      <c r="F162" s="41">
        <v>0</v>
      </c>
      <c r="G162" s="41">
        <v>0</v>
      </c>
      <c r="H162" s="25"/>
      <c r="I162" s="25"/>
      <c r="J162" s="25"/>
      <c r="K162" s="25"/>
    </row>
    <row r="163" spans="1:11" ht="14.1" customHeight="1" x14ac:dyDescent="0.25">
      <c r="A163" s="25"/>
      <c r="B163" s="25"/>
      <c r="C163" s="40" t="s">
        <v>84</v>
      </c>
      <c r="D163" s="41">
        <v>0</v>
      </c>
      <c r="E163" s="41">
        <v>0</v>
      </c>
      <c r="F163" s="41">
        <v>0</v>
      </c>
      <c r="G163" s="41">
        <v>0</v>
      </c>
      <c r="H163" s="25"/>
      <c r="I163" s="25"/>
      <c r="J163" s="25"/>
      <c r="K163" s="25"/>
    </row>
    <row r="164" spans="1:11" ht="14.1" customHeight="1" x14ac:dyDescent="0.25">
      <c r="A164" s="25"/>
      <c r="B164" s="25"/>
      <c r="C164" s="40" t="s">
        <v>88</v>
      </c>
      <c r="D164" s="41">
        <v>0</v>
      </c>
      <c r="E164" s="41">
        <v>0</v>
      </c>
      <c r="F164" s="41">
        <v>0</v>
      </c>
      <c r="G164" s="41">
        <v>0</v>
      </c>
      <c r="H164" s="25"/>
      <c r="I164" s="25"/>
      <c r="J164" s="25"/>
      <c r="K164" s="25"/>
    </row>
    <row r="165" spans="1:11" ht="14.1" customHeight="1" x14ac:dyDescent="0.25">
      <c r="A165" s="25"/>
      <c r="B165" s="25"/>
      <c r="C165" s="40" t="s">
        <v>83</v>
      </c>
      <c r="D165" s="41">
        <v>0</v>
      </c>
      <c r="E165" s="41">
        <v>0</v>
      </c>
      <c r="F165" s="41">
        <v>0</v>
      </c>
      <c r="G165" s="41">
        <v>0</v>
      </c>
      <c r="H165" s="25"/>
      <c r="I165" s="25"/>
      <c r="J165" s="25"/>
      <c r="K165" s="25"/>
    </row>
    <row r="166" spans="1:11" ht="14.1" customHeight="1" x14ac:dyDescent="0.25">
      <c r="A166" s="25"/>
      <c r="B166" s="25"/>
      <c r="C166" s="40" t="s">
        <v>84</v>
      </c>
      <c r="D166" s="41">
        <v>0</v>
      </c>
      <c r="E166" s="41">
        <v>0</v>
      </c>
      <c r="F166" s="41">
        <v>0</v>
      </c>
      <c r="G166" s="41">
        <v>0</v>
      </c>
      <c r="H166" s="25"/>
      <c r="I166" s="25"/>
      <c r="J166" s="25"/>
      <c r="K166" s="25"/>
    </row>
    <row r="167" spans="1:11" ht="14.1" customHeight="1" x14ac:dyDescent="0.25">
      <c r="A167" s="25"/>
      <c r="B167" s="25"/>
      <c r="C167" s="40" t="s">
        <v>89</v>
      </c>
      <c r="D167" s="41">
        <v>0</v>
      </c>
      <c r="E167" s="41">
        <v>0</v>
      </c>
      <c r="F167" s="41">
        <v>0</v>
      </c>
      <c r="G167" s="41">
        <v>0</v>
      </c>
      <c r="H167" s="25"/>
      <c r="I167" s="25"/>
      <c r="J167" s="25"/>
      <c r="K167" s="25"/>
    </row>
    <row r="168" spans="1:11" ht="14.1" customHeight="1" x14ac:dyDescent="0.25">
      <c r="A168" s="25"/>
      <c r="B168" s="25"/>
      <c r="C168" s="40" t="s">
        <v>83</v>
      </c>
      <c r="D168" s="41">
        <v>0</v>
      </c>
      <c r="E168" s="41">
        <v>0</v>
      </c>
      <c r="F168" s="41">
        <v>0</v>
      </c>
      <c r="G168" s="41">
        <v>0</v>
      </c>
      <c r="H168" s="25"/>
      <c r="I168" s="25"/>
      <c r="J168" s="25"/>
      <c r="K168" s="25"/>
    </row>
    <row r="169" spans="1:11" ht="14.1" customHeight="1" x14ac:dyDescent="0.25">
      <c r="A169" s="25"/>
      <c r="B169" s="25"/>
      <c r="C169" s="40" t="s">
        <v>84</v>
      </c>
      <c r="D169" s="41">
        <v>0</v>
      </c>
      <c r="E169" s="41">
        <v>0</v>
      </c>
      <c r="F169" s="41">
        <v>0</v>
      </c>
      <c r="G169" s="41">
        <v>0</v>
      </c>
      <c r="H169" s="25"/>
      <c r="I169" s="25"/>
      <c r="J169" s="25"/>
      <c r="K169" s="25"/>
    </row>
    <row r="170" spans="1:11" ht="14.1" customHeight="1" x14ac:dyDescent="0.25">
      <c r="A170" s="25"/>
      <c r="B170" s="25"/>
      <c r="C170" s="40" t="s">
        <v>90</v>
      </c>
      <c r="D170" s="41">
        <v>0</v>
      </c>
      <c r="E170" s="41">
        <v>0</v>
      </c>
      <c r="F170" s="41">
        <v>0</v>
      </c>
      <c r="G170" s="41">
        <v>0</v>
      </c>
      <c r="H170" s="25"/>
      <c r="I170" s="25"/>
      <c r="J170" s="25"/>
      <c r="K170" s="25"/>
    </row>
    <row r="171" spans="1:11" ht="14.1" customHeight="1" x14ac:dyDescent="0.25">
      <c r="A171" s="25"/>
      <c r="B171" s="25"/>
      <c r="C171" s="40" t="s">
        <v>83</v>
      </c>
      <c r="D171" s="41">
        <v>0</v>
      </c>
      <c r="E171" s="41">
        <v>0</v>
      </c>
      <c r="F171" s="41">
        <v>0</v>
      </c>
      <c r="G171" s="41">
        <v>0</v>
      </c>
      <c r="H171" s="25"/>
      <c r="I171" s="25"/>
      <c r="J171" s="25"/>
      <c r="K171" s="25"/>
    </row>
    <row r="172" spans="1:11" ht="14.1" customHeight="1" x14ac:dyDescent="0.25">
      <c r="A172" s="25"/>
      <c r="B172" s="25"/>
      <c r="C172" s="40" t="s">
        <v>84</v>
      </c>
      <c r="D172" s="41">
        <v>0</v>
      </c>
      <c r="E172" s="41">
        <v>0</v>
      </c>
      <c r="F172" s="41">
        <v>0</v>
      </c>
      <c r="G172" s="41">
        <v>0</v>
      </c>
      <c r="H172" s="25"/>
      <c r="I172" s="25"/>
      <c r="J172" s="25"/>
      <c r="K172" s="25"/>
    </row>
    <row r="173" spans="1:11" ht="14.1" customHeight="1" x14ac:dyDescent="0.25">
      <c r="A173" s="25"/>
      <c r="B173" s="25"/>
      <c r="C173" s="40" t="s">
        <v>91</v>
      </c>
      <c r="D173" s="41">
        <v>0</v>
      </c>
      <c r="E173" s="41">
        <v>0</v>
      </c>
      <c r="F173" s="41">
        <v>0</v>
      </c>
      <c r="G173" s="41">
        <v>0</v>
      </c>
      <c r="H173" s="25"/>
      <c r="I173" s="25"/>
      <c r="J173" s="25"/>
      <c r="K173" s="25"/>
    </row>
    <row r="174" spans="1:11" ht="14.1" customHeight="1" x14ac:dyDescent="0.25">
      <c r="A174" s="25"/>
      <c r="B174" s="25"/>
      <c r="C174" s="40" t="s">
        <v>83</v>
      </c>
      <c r="D174" s="41">
        <v>0</v>
      </c>
      <c r="E174" s="41">
        <v>0</v>
      </c>
      <c r="F174" s="41">
        <v>0</v>
      </c>
      <c r="G174" s="41">
        <v>0</v>
      </c>
      <c r="H174" s="25"/>
      <c r="I174" s="25"/>
      <c r="J174" s="25"/>
      <c r="K174" s="25"/>
    </row>
    <row r="175" spans="1:11" ht="14.1" customHeight="1" x14ac:dyDescent="0.25">
      <c r="A175" s="25"/>
      <c r="B175" s="25"/>
      <c r="C175" s="40" t="s">
        <v>92</v>
      </c>
      <c r="D175" s="41">
        <v>0</v>
      </c>
      <c r="E175" s="41">
        <v>0</v>
      </c>
      <c r="F175" s="41">
        <v>0</v>
      </c>
      <c r="G175" s="41">
        <v>0</v>
      </c>
      <c r="H175" s="25"/>
      <c r="I175" s="25"/>
      <c r="J175" s="25"/>
      <c r="K175" s="25"/>
    </row>
    <row r="176" spans="1:11" ht="14.1" customHeight="1" x14ac:dyDescent="0.25">
      <c r="A176" s="25"/>
      <c r="B176" s="25"/>
      <c r="C176" s="40" t="s">
        <v>93</v>
      </c>
      <c r="D176" s="41">
        <v>0</v>
      </c>
      <c r="E176" s="41">
        <v>0</v>
      </c>
      <c r="F176" s="41">
        <v>0</v>
      </c>
      <c r="G176" s="41">
        <v>0</v>
      </c>
      <c r="H176" s="25"/>
      <c r="I176" s="25"/>
      <c r="J176" s="25"/>
      <c r="K176" s="25"/>
    </row>
    <row r="177" spans="1:11" ht="14.1" customHeight="1" x14ac:dyDescent="0.25">
      <c r="A177" s="25"/>
      <c r="B177" s="25"/>
      <c r="C177" s="40" t="s">
        <v>94</v>
      </c>
      <c r="D177" s="41">
        <v>0</v>
      </c>
      <c r="E177" s="41">
        <v>0</v>
      </c>
      <c r="F177" s="41">
        <v>0</v>
      </c>
      <c r="G177" s="41">
        <v>0</v>
      </c>
      <c r="H177" s="25"/>
      <c r="I177" s="25"/>
      <c r="J177" s="25"/>
      <c r="K177" s="25"/>
    </row>
    <row r="178" spans="1:11" ht="14.1" customHeight="1" x14ac:dyDescent="0.25">
      <c r="A178" s="25"/>
      <c r="B178" s="25"/>
      <c r="C178" s="40" t="s">
        <v>95</v>
      </c>
      <c r="D178" s="41">
        <v>0</v>
      </c>
      <c r="E178" s="41">
        <v>0</v>
      </c>
      <c r="F178" s="41">
        <v>0</v>
      </c>
      <c r="G178" s="41">
        <v>0</v>
      </c>
      <c r="H178" s="25"/>
      <c r="I178" s="25"/>
      <c r="J178" s="25"/>
      <c r="K178" s="25"/>
    </row>
    <row r="179" spans="1:11" ht="14.1" customHeight="1" x14ac:dyDescent="0.25">
      <c r="A179" s="25"/>
      <c r="B179" s="25"/>
      <c r="C179" s="40" t="s">
        <v>96</v>
      </c>
      <c r="D179" s="41">
        <v>0</v>
      </c>
      <c r="E179" s="41">
        <v>0</v>
      </c>
      <c r="F179" s="41">
        <v>600000</v>
      </c>
      <c r="G179" s="41">
        <v>0</v>
      </c>
      <c r="H179" s="25"/>
      <c r="I179" s="25"/>
      <c r="J179" s="25"/>
      <c r="K179" s="25"/>
    </row>
    <row r="180" spans="1:11" ht="14.1" customHeight="1" x14ac:dyDescent="0.25">
      <c r="A180" s="25"/>
      <c r="B180" s="25"/>
      <c r="C180" s="40" t="s">
        <v>83</v>
      </c>
      <c r="D180" s="41">
        <v>0</v>
      </c>
      <c r="E180" s="41">
        <v>0</v>
      </c>
      <c r="F180" s="41">
        <v>600000</v>
      </c>
      <c r="G180" s="41">
        <v>0</v>
      </c>
      <c r="H180" s="25"/>
      <c r="I180" s="25"/>
      <c r="J180" s="25"/>
      <c r="K180" s="25"/>
    </row>
    <row r="181" spans="1:11" ht="14.1" customHeight="1" x14ac:dyDescent="0.25">
      <c r="A181" s="25"/>
      <c r="B181" s="25"/>
      <c r="C181" s="40" t="s">
        <v>92</v>
      </c>
      <c r="D181" s="41">
        <v>0</v>
      </c>
      <c r="E181" s="41">
        <v>0</v>
      </c>
      <c r="F181" s="41">
        <v>0</v>
      </c>
      <c r="G181" s="41">
        <v>0</v>
      </c>
      <c r="H181" s="25"/>
      <c r="I181" s="25"/>
      <c r="J181" s="25"/>
      <c r="K181" s="25"/>
    </row>
    <row r="182" spans="1:11" ht="14.1" customHeight="1" x14ac:dyDescent="0.25">
      <c r="A182" s="25"/>
      <c r="B182" s="25"/>
      <c r="C182" s="40" t="s">
        <v>93</v>
      </c>
      <c r="D182" s="41">
        <v>0</v>
      </c>
      <c r="E182" s="41">
        <v>0</v>
      </c>
      <c r="F182" s="41">
        <v>0</v>
      </c>
      <c r="G182" s="41">
        <v>0</v>
      </c>
      <c r="H182" s="25"/>
      <c r="I182" s="25"/>
      <c r="J182" s="25"/>
      <c r="K182" s="25"/>
    </row>
    <row r="183" spans="1:11" ht="14.1" customHeight="1" x14ac:dyDescent="0.25">
      <c r="A183" s="25"/>
      <c r="B183" s="25"/>
      <c r="C183" s="40" t="s">
        <v>94</v>
      </c>
      <c r="D183" s="41">
        <v>0</v>
      </c>
      <c r="E183" s="41">
        <v>0</v>
      </c>
      <c r="F183" s="41">
        <v>0</v>
      </c>
      <c r="G183" s="41">
        <v>0</v>
      </c>
      <c r="H183" s="25"/>
      <c r="I183" s="25"/>
      <c r="J183" s="25"/>
      <c r="K183" s="25"/>
    </row>
    <row r="184" spans="1:11" ht="14.1" customHeight="1" x14ac:dyDescent="0.25">
      <c r="A184" s="25"/>
      <c r="B184" s="25"/>
      <c r="C184" s="40" t="s">
        <v>95</v>
      </c>
      <c r="D184" s="41">
        <v>0</v>
      </c>
      <c r="E184" s="41">
        <v>0</v>
      </c>
      <c r="F184" s="41">
        <v>0</v>
      </c>
      <c r="G184" s="41">
        <v>0</v>
      </c>
      <c r="H184" s="25"/>
      <c r="I184" s="25"/>
      <c r="J184" s="25"/>
      <c r="K184" s="25"/>
    </row>
    <row r="185" spans="1:11" ht="14.1" customHeight="1" x14ac:dyDescent="0.25">
      <c r="A185" s="25"/>
      <c r="B185" s="25"/>
      <c r="C185" s="40" t="s">
        <v>97</v>
      </c>
      <c r="D185" s="41">
        <v>0</v>
      </c>
      <c r="E185" s="41">
        <v>0</v>
      </c>
      <c r="F185" s="41">
        <v>0</v>
      </c>
      <c r="G185" s="41">
        <v>0</v>
      </c>
      <c r="H185" s="25"/>
      <c r="I185" s="25"/>
      <c r="J185" s="25"/>
      <c r="K185" s="25"/>
    </row>
    <row r="186" spans="1:11" ht="14.1" customHeight="1" x14ac:dyDescent="0.25">
      <c r="A186" s="25"/>
      <c r="B186" s="25"/>
      <c r="C186" s="40" t="s">
        <v>83</v>
      </c>
      <c r="D186" s="41">
        <v>0</v>
      </c>
      <c r="E186" s="41">
        <v>0</v>
      </c>
      <c r="F186" s="41">
        <v>0</v>
      </c>
      <c r="G186" s="41">
        <v>0</v>
      </c>
      <c r="H186" s="25"/>
      <c r="I186" s="25"/>
      <c r="J186" s="25"/>
      <c r="K186" s="25"/>
    </row>
    <row r="187" spans="1:11" ht="14.1" customHeight="1" x14ac:dyDescent="0.25">
      <c r="A187" s="25"/>
      <c r="B187" s="25"/>
      <c r="C187" s="40" t="s">
        <v>92</v>
      </c>
      <c r="D187" s="41">
        <v>0</v>
      </c>
      <c r="E187" s="41">
        <v>0</v>
      </c>
      <c r="F187" s="41">
        <v>0</v>
      </c>
      <c r="G187" s="41">
        <v>0</v>
      </c>
      <c r="H187" s="25"/>
      <c r="I187" s="25"/>
      <c r="J187" s="25"/>
      <c r="K187" s="25"/>
    </row>
    <row r="188" spans="1:11" ht="14.1" customHeight="1" x14ac:dyDescent="0.25">
      <c r="A188" s="25"/>
      <c r="B188" s="25"/>
      <c r="C188" s="40" t="s">
        <v>93</v>
      </c>
      <c r="D188" s="41">
        <v>0</v>
      </c>
      <c r="E188" s="41">
        <v>0</v>
      </c>
      <c r="F188" s="41">
        <v>0</v>
      </c>
      <c r="G188" s="41">
        <v>0</v>
      </c>
      <c r="H188" s="25"/>
      <c r="I188" s="25"/>
      <c r="J188" s="25"/>
      <c r="K188" s="25"/>
    </row>
    <row r="189" spans="1:11" ht="14.1" customHeight="1" x14ac:dyDescent="0.25">
      <c r="A189" s="25"/>
      <c r="B189" s="25"/>
      <c r="C189" s="40" t="s">
        <v>94</v>
      </c>
      <c r="D189" s="41">
        <v>0</v>
      </c>
      <c r="E189" s="41">
        <v>0</v>
      </c>
      <c r="F189" s="41">
        <v>0</v>
      </c>
      <c r="G189" s="41">
        <v>0</v>
      </c>
      <c r="H189" s="25"/>
      <c r="I189" s="25"/>
      <c r="J189" s="25"/>
      <c r="K189" s="25"/>
    </row>
    <row r="190" spans="1:11" ht="14.1" customHeight="1" x14ac:dyDescent="0.25">
      <c r="A190" s="25"/>
      <c r="B190" s="25"/>
      <c r="C190" s="40" t="s">
        <v>95</v>
      </c>
      <c r="D190" s="41">
        <v>0</v>
      </c>
      <c r="E190" s="41">
        <v>0</v>
      </c>
      <c r="F190" s="41">
        <v>0</v>
      </c>
      <c r="G190" s="41">
        <v>0</v>
      </c>
      <c r="H190" s="25"/>
      <c r="I190" s="25"/>
      <c r="J190" s="25"/>
      <c r="K190" s="25"/>
    </row>
    <row r="191" spans="1:11" ht="14.1" customHeight="1" x14ac:dyDescent="0.25">
      <c r="A191" s="25"/>
      <c r="B191" s="25"/>
      <c r="C191" s="40" t="s">
        <v>98</v>
      </c>
      <c r="D191" s="41">
        <v>0</v>
      </c>
      <c r="E191" s="41">
        <v>0</v>
      </c>
      <c r="F191" s="41">
        <v>0</v>
      </c>
      <c r="G191" s="41">
        <v>0</v>
      </c>
      <c r="H191" s="25"/>
      <c r="I191" s="25"/>
      <c r="J191" s="25"/>
      <c r="K191" s="25"/>
    </row>
    <row r="192" spans="1:11" ht="14.1" customHeight="1" x14ac:dyDescent="0.25">
      <c r="A192" s="25"/>
      <c r="B192" s="25"/>
      <c r="C192" s="40" t="s">
        <v>99</v>
      </c>
      <c r="D192" s="41">
        <v>0</v>
      </c>
      <c r="E192" s="41">
        <v>0</v>
      </c>
      <c r="F192" s="41">
        <v>0</v>
      </c>
      <c r="G192" s="41">
        <v>0</v>
      </c>
      <c r="H192" s="25"/>
      <c r="I192" s="25"/>
      <c r="J192" s="25"/>
      <c r="K192" s="25"/>
    </row>
    <row r="193" spans="1:11" ht="14.1" customHeight="1" x14ac:dyDescent="0.25">
      <c r="A193" s="25"/>
      <c r="B193" s="25"/>
      <c r="C193" s="36" t="s">
        <v>100</v>
      </c>
      <c r="D193" s="41">
        <v>0</v>
      </c>
      <c r="E193" s="41">
        <v>0</v>
      </c>
      <c r="F193" s="41">
        <v>600000</v>
      </c>
      <c r="G193" s="41">
        <v>0</v>
      </c>
      <c r="H193" s="25"/>
      <c r="I193" s="25"/>
      <c r="J193" s="25"/>
      <c r="K193" s="25"/>
    </row>
    <row r="194" spans="1:11" ht="18" customHeight="1" x14ac:dyDescent="0.25">
      <c r="A194" s="25"/>
      <c r="B194" s="25"/>
      <c r="C194" s="30" t="s">
        <v>50</v>
      </c>
      <c r="D194" s="1575" t="s">
        <v>1517</v>
      </c>
      <c r="E194" s="1576"/>
      <c r="F194" s="1576"/>
      <c r="G194" s="1576"/>
      <c r="H194" s="25"/>
      <c r="I194" s="25"/>
      <c r="J194" s="25"/>
      <c r="K194" s="25"/>
    </row>
    <row r="195" spans="1:11" ht="18" customHeight="1" x14ac:dyDescent="0.25">
      <c r="A195" s="25"/>
      <c r="B195" s="25"/>
      <c r="C195" s="31" t="s">
        <v>52</v>
      </c>
      <c r="D195" s="1587" t="s">
        <v>1518</v>
      </c>
      <c r="E195" s="1588"/>
      <c r="F195" s="1588"/>
      <c r="G195" s="1588"/>
      <c r="H195" s="25"/>
      <c r="I195" s="25"/>
      <c r="J195" s="25"/>
      <c r="K195" s="25"/>
    </row>
    <row r="196" spans="1:11" ht="18" customHeight="1" x14ac:dyDescent="0.25">
      <c r="A196" s="25"/>
      <c r="B196" s="25"/>
      <c r="C196" s="31" t="s">
        <v>54</v>
      </c>
      <c r="D196" s="1587" t="s">
        <v>507</v>
      </c>
      <c r="E196" s="1588"/>
      <c r="F196" s="1588"/>
      <c r="G196" s="1588"/>
      <c r="H196" s="25"/>
      <c r="I196" s="25"/>
      <c r="J196" s="25"/>
      <c r="K196" s="25"/>
    </row>
    <row r="197" spans="1:11" ht="15" customHeight="1" x14ac:dyDescent="0.25">
      <c r="A197" s="25"/>
      <c r="B197" s="25"/>
      <c r="C197" s="32"/>
      <c r="D197" s="33">
        <v>2023</v>
      </c>
      <c r="E197" s="33">
        <v>2024</v>
      </c>
      <c r="F197" s="33">
        <v>2025</v>
      </c>
      <c r="G197" s="33">
        <v>2026</v>
      </c>
      <c r="H197" s="25"/>
      <c r="I197" s="25"/>
      <c r="J197" s="25"/>
      <c r="K197" s="25"/>
    </row>
    <row r="198" spans="1:11" ht="15" customHeight="1" x14ac:dyDescent="0.25">
      <c r="A198" s="25"/>
      <c r="B198" s="25"/>
      <c r="C198" s="34"/>
      <c r="D198" s="35" t="s">
        <v>17</v>
      </c>
      <c r="E198" s="35" t="s">
        <v>18</v>
      </c>
      <c r="F198" s="35" t="s">
        <v>18</v>
      </c>
      <c r="G198" s="35" t="s">
        <v>18</v>
      </c>
      <c r="H198" s="25"/>
      <c r="I198" s="25"/>
      <c r="J198" s="25"/>
      <c r="K198" s="25"/>
    </row>
    <row r="199" spans="1:11" ht="14.1" customHeight="1" x14ac:dyDescent="0.25">
      <c r="A199" s="25"/>
      <c r="B199" s="25"/>
      <c r="C199" s="38" t="s">
        <v>56</v>
      </c>
      <c r="D199" s="39" t="s">
        <v>75</v>
      </c>
      <c r="E199" s="39" t="s">
        <v>75</v>
      </c>
      <c r="F199" s="39" t="s">
        <v>143</v>
      </c>
      <c r="G199" s="39" t="s">
        <v>75</v>
      </c>
      <c r="H199" s="25"/>
      <c r="I199" s="25"/>
      <c r="J199" s="25"/>
      <c r="K199" s="25"/>
    </row>
    <row r="200" spans="1:11" ht="14.1" customHeight="1" x14ac:dyDescent="0.25">
      <c r="A200" s="25"/>
      <c r="B200" s="25"/>
      <c r="C200" s="38" t="s">
        <v>59</v>
      </c>
      <c r="D200" s="39" t="s">
        <v>75</v>
      </c>
      <c r="E200" s="39" t="s">
        <v>75</v>
      </c>
      <c r="F200" s="39" t="s">
        <v>801</v>
      </c>
      <c r="G200" s="39" t="s">
        <v>75</v>
      </c>
      <c r="H200" s="25"/>
      <c r="I200" s="25"/>
      <c r="J200" s="25"/>
      <c r="K200" s="25"/>
    </row>
    <row r="201" spans="1:11" ht="14.1" customHeight="1" x14ac:dyDescent="0.25">
      <c r="A201" s="25"/>
      <c r="B201" s="25"/>
      <c r="C201" s="38" t="s">
        <v>63</v>
      </c>
      <c r="D201" s="39" t="s">
        <v>75</v>
      </c>
      <c r="E201" s="39" t="s">
        <v>75</v>
      </c>
      <c r="F201" s="39" t="s">
        <v>1519</v>
      </c>
      <c r="G201" s="39" t="s">
        <v>75</v>
      </c>
      <c r="H201" s="25"/>
      <c r="I201" s="25"/>
      <c r="J201" s="25"/>
      <c r="K201" s="25"/>
    </row>
    <row r="202" spans="1:11" ht="14.1" customHeight="1" x14ac:dyDescent="0.25">
      <c r="A202" s="25"/>
      <c r="B202" s="25"/>
      <c r="C202" s="38" t="s">
        <v>68</v>
      </c>
      <c r="D202" s="39" t="s">
        <v>69</v>
      </c>
      <c r="E202" s="39" t="s">
        <v>69</v>
      </c>
      <c r="F202" s="39" t="s">
        <v>69</v>
      </c>
      <c r="G202" s="39" t="s">
        <v>206</v>
      </c>
      <c r="H202" s="25"/>
      <c r="I202" s="25"/>
      <c r="J202" s="25"/>
      <c r="K202" s="25"/>
    </row>
    <row r="203" spans="1:11" ht="14.1" customHeight="1" x14ac:dyDescent="0.25">
      <c r="A203" s="25"/>
      <c r="B203" s="25"/>
      <c r="C203" s="38" t="s">
        <v>73</v>
      </c>
      <c r="D203" s="39" t="s">
        <v>69</v>
      </c>
      <c r="E203" s="39" t="s">
        <v>69</v>
      </c>
      <c r="F203" s="39" t="s">
        <v>69</v>
      </c>
      <c r="G203" s="39" t="s">
        <v>206</v>
      </c>
      <c r="H203" s="25"/>
      <c r="I203" s="25"/>
      <c r="J203" s="25"/>
      <c r="K203" s="25"/>
    </row>
    <row r="204" spans="1:11" ht="14.1" customHeight="1" x14ac:dyDescent="0.25">
      <c r="A204" s="25"/>
      <c r="B204" s="25"/>
      <c r="C204" s="38" t="s">
        <v>77</v>
      </c>
      <c r="D204" s="39" t="s">
        <v>69</v>
      </c>
      <c r="E204" s="39" t="s">
        <v>69</v>
      </c>
      <c r="F204" s="39" t="s">
        <v>69</v>
      </c>
      <c r="G204" s="39" t="s">
        <v>206</v>
      </c>
      <c r="H204" s="25"/>
      <c r="I204" s="25"/>
      <c r="J204" s="25"/>
      <c r="K204" s="25"/>
    </row>
    <row r="205" spans="1:11" ht="14.1" customHeight="1" x14ac:dyDescent="0.25">
      <c r="A205" s="25"/>
      <c r="B205" s="25"/>
      <c r="C205" s="1589" t="s">
        <v>81</v>
      </c>
      <c r="D205" s="1590"/>
      <c r="E205" s="1590"/>
      <c r="F205" s="1590"/>
      <c r="G205" s="1590"/>
      <c r="H205" s="25"/>
      <c r="I205" s="25"/>
      <c r="J205" s="25"/>
      <c r="K205" s="25"/>
    </row>
    <row r="206" spans="1:11" ht="14.1" customHeight="1" x14ac:dyDescent="0.25">
      <c r="A206" s="25"/>
      <c r="B206" s="25"/>
      <c r="C206" s="32"/>
      <c r="D206" s="33">
        <v>2023</v>
      </c>
      <c r="E206" s="33">
        <v>2024</v>
      </c>
      <c r="F206" s="33">
        <v>2025</v>
      </c>
      <c r="G206" s="33">
        <v>2026</v>
      </c>
      <c r="H206" s="25"/>
      <c r="I206" s="25"/>
      <c r="J206" s="25"/>
      <c r="K206" s="25"/>
    </row>
    <row r="207" spans="1:11" ht="14.1" customHeight="1" x14ac:dyDescent="0.25">
      <c r="A207" s="25"/>
      <c r="B207" s="25"/>
      <c r="C207" s="34"/>
      <c r="D207" s="35" t="s">
        <v>17</v>
      </c>
      <c r="E207" s="35" t="s">
        <v>18</v>
      </c>
      <c r="F207" s="35" t="s">
        <v>18</v>
      </c>
      <c r="G207" s="35" t="s">
        <v>18</v>
      </c>
      <c r="H207" s="25"/>
      <c r="I207" s="25"/>
      <c r="J207" s="25"/>
      <c r="K207" s="25"/>
    </row>
    <row r="208" spans="1:11" ht="14.1" customHeight="1" x14ac:dyDescent="0.25">
      <c r="A208" s="25"/>
      <c r="B208" s="25"/>
      <c r="C208" s="40" t="s">
        <v>82</v>
      </c>
      <c r="D208" s="41">
        <v>0</v>
      </c>
      <c r="E208" s="41">
        <v>0</v>
      </c>
      <c r="F208" s="41">
        <v>0</v>
      </c>
      <c r="G208" s="41">
        <v>0</v>
      </c>
      <c r="H208" s="25"/>
      <c r="I208" s="25"/>
      <c r="J208" s="25"/>
      <c r="K208" s="25"/>
    </row>
    <row r="209" spans="1:11" ht="14.1" customHeight="1" x14ac:dyDescent="0.25">
      <c r="A209" s="25"/>
      <c r="B209" s="25"/>
      <c r="C209" s="40" t="s">
        <v>83</v>
      </c>
      <c r="D209" s="41">
        <v>0</v>
      </c>
      <c r="E209" s="41">
        <v>0</v>
      </c>
      <c r="F209" s="41">
        <v>0</v>
      </c>
      <c r="G209" s="41">
        <v>0</v>
      </c>
      <c r="H209" s="25"/>
      <c r="I209" s="25"/>
      <c r="J209" s="25"/>
      <c r="K209" s="25"/>
    </row>
    <row r="210" spans="1:11" ht="14.1" customHeight="1" x14ac:dyDescent="0.25">
      <c r="A210" s="25"/>
      <c r="B210" s="25"/>
      <c r="C210" s="40" t="s">
        <v>84</v>
      </c>
      <c r="D210" s="41">
        <v>0</v>
      </c>
      <c r="E210" s="41">
        <v>0</v>
      </c>
      <c r="F210" s="41">
        <v>0</v>
      </c>
      <c r="G210" s="41">
        <v>0</v>
      </c>
      <c r="H210" s="25"/>
      <c r="I210" s="25"/>
      <c r="J210" s="25"/>
      <c r="K210" s="25"/>
    </row>
    <row r="211" spans="1:11" ht="14.1" customHeight="1" x14ac:dyDescent="0.25">
      <c r="A211" s="25"/>
      <c r="B211" s="25"/>
      <c r="C211" s="40" t="s">
        <v>85</v>
      </c>
      <c r="D211" s="41">
        <v>0</v>
      </c>
      <c r="E211" s="41">
        <v>0</v>
      </c>
      <c r="F211" s="41">
        <v>0</v>
      </c>
      <c r="G211" s="41">
        <v>0</v>
      </c>
      <c r="H211" s="25"/>
      <c r="I211" s="25"/>
      <c r="J211" s="25"/>
      <c r="K211" s="25"/>
    </row>
    <row r="212" spans="1:11" ht="14.1" customHeight="1" x14ac:dyDescent="0.25">
      <c r="A212" s="25"/>
      <c r="B212" s="25"/>
      <c r="C212" s="40" t="s">
        <v>83</v>
      </c>
      <c r="D212" s="41">
        <v>0</v>
      </c>
      <c r="E212" s="41">
        <v>0</v>
      </c>
      <c r="F212" s="41">
        <v>0</v>
      </c>
      <c r="G212" s="41">
        <v>0</v>
      </c>
      <c r="H212" s="25"/>
      <c r="I212" s="25"/>
      <c r="J212" s="25"/>
      <c r="K212" s="25"/>
    </row>
    <row r="213" spans="1:11" ht="14.1" customHeight="1" x14ac:dyDescent="0.25">
      <c r="A213" s="25"/>
      <c r="B213" s="25"/>
      <c r="C213" s="40" t="s">
        <v>84</v>
      </c>
      <c r="D213" s="41">
        <v>0</v>
      </c>
      <c r="E213" s="41">
        <v>0</v>
      </c>
      <c r="F213" s="41">
        <v>0</v>
      </c>
      <c r="G213" s="41">
        <v>0</v>
      </c>
      <c r="H213" s="25"/>
      <c r="I213" s="25"/>
      <c r="J213" s="25"/>
      <c r="K213" s="25"/>
    </row>
    <row r="214" spans="1:11" ht="14.1" customHeight="1" x14ac:dyDescent="0.25">
      <c r="A214" s="25"/>
      <c r="B214" s="25"/>
      <c r="C214" s="40" t="s">
        <v>86</v>
      </c>
      <c r="D214" s="41">
        <v>0</v>
      </c>
      <c r="E214" s="41">
        <v>0</v>
      </c>
      <c r="F214" s="41">
        <v>0</v>
      </c>
      <c r="G214" s="41">
        <v>0</v>
      </c>
      <c r="H214" s="25"/>
      <c r="I214" s="25"/>
      <c r="J214" s="25"/>
      <c r="K214" s="25"/>
    </row>
    <row r="215" spans="1:11" ht="14.1" customHeight="1" x14ac:dyDescent="0.25">
      <c r="A215" s="25"/>
      <c r="B215" s="25"/>
      <c r="C215" s="40" t="s">
        <v>83</v>
      </c>
      <c r="D215" s="41">
        <v>0</v>
      </c>
      <c r="E215" s="41">
        <v>0</v>
      </c>
      <c r="F215" s="41">
        <v>0</v>
      </c>
      <c r="G215" s="41">
        <v>0</v>
      </c>
      <c r="H215" s="25"/>
      <c r="I215" s="25"/>
      <c r="J215" s="25"/>
      <c r="K215" s="25"/>
    </row>
    <row r="216" spans="1:11" ht="14.1" customHeight="1" x14ac:dyDescent="0.25">
      <c r="A216" s="25"/>
      <c r="B216" s="25"/>
      <c r="C216" s="40" t="s">
        <v>84</v>
      </c>
      <c r="D216" s="41">
        <v>0</v>
      </c>
      <c r="E216" s="41">
        <v>0</v>
      </c>
      <c r="F216" s="41">
        <v>0</v>
      </c>
      <c r="G216" s="41">
        <v>0</v>
      </c>
      <c r="H216" s="25"/>
      <c r="I216" s="25"/>
      <c r="J216" s="25"/>
      <c r="K216" s="25"/>
    </row>
    <row r="217" spans="1:11" ht="14.1" customHeight="1" x14ac:dyDescent="0.25">
      <c r="A217" s="25"/>
      <c r="B217" s="25"/>
      <c r="C217" s="40" t="s">
        <v>87</v>
      </c>
      <c r="D217" s="41">
        <v>0</v>
      </c>
      <c r="E217" s="41">
        <v>0</v>
      </c>
      <c r="F217" s="41">
        <v>0</v>
      </c>
      <c r="G217" s="41">
        <v>0</v>
      </c>
      <c r="H217" s="25"/>
      <c r="I217" s="25"/>
      <c r="J217" s="25"/>
      <c r="K217" s="25"/>
    </row>
    <row r="218" spans="1:11" ht="14.1" customHeight="1" x14ac:dyDescent="0.25">
      <c r="A218" s="25"/>
      <c r="B218" s="25"/>
      <c r="C218" s="40" t="s">
        <v>83</v>
      </c>
      <c r="D218" s="41">
        <v>0</v>
      </c>
      <c r="E218" s="41">
        <v>0</v>
      </c>
      <c r="F218" s="41">
        <v>0</v>
      </c>
      <c r="G218" s="41">
        <v>0</v>
      </c>
      <c r="H218" s="25"/>
      <c r="I218" s="25"/>
      <c r="J218" s="25"/>
      <c r="K218" s="25"/>
    </row>
    <row r="219" spans="1:11" ht="14.1" customHeight="1" x14ac:dyDescent="0.25">
      <c r="A219" s="25"/>
      <c r="B219" s="25"/>
      <c r="C219" s="40" t="s">
        <v>84</v>
      </c>
      <c r="D219" s="41">
        <v>0</v>
      </c>
      <c r="E219" s="41">
        <v>0</v>
      </c>
      <c r="F219" s="41">
        <v>0</v>
      </c>
      <c r="G219" s="41">
        <v>0</v>
      </c>
      <c r="H219" s="25"/>
      <c r="I219" s="25"/>
      <c r="J219" s="25"/>
      <c r="K219" s="25"/>
    </row>
    <row r="220" spans="1:11" ht="14.1" customHeight="1" x14ac:dyDescent="0.25">
      <c r="A220" s="25"/>
      <c r="B220" s="25"/>
      <c r="C220" s="40" t="s">
        <v>88</v>
      </c>
      <c r="D220" s="41">
        <v>0</v>
      </c>
      <c r="E220" s="41">
        <v>0</v>
      </c>
      <c r="F220" s="41">
        <v>0</v>
      </c>
      <c r="G220" s="41">
        <v>0</v>
      </c>
      <c r="H220" s="25"/>
      <c r="I220" s="25"/>
      <c r="J220" s="25"/>
      <c r="K220" s="25"/>
    </row>
    <row r="221" spans="1:11" ht="14.1" customHeight="1" x14ac:dyDescent="0.25">
      <c r="A221" s="25"/>
      <c r="B221" s="25"/>
      <c r="C221" s="40" t="s">
        <v>83</v>
      </c>
      <c r="D221" s="41">
        <v>0</v>
      </c>
      <c r="E221" s="41">
        <v>0</v>
      </c>
      <c r="F221" s="41">
        <v>0</v>
      </c>
      <c r="G221" s="41">
        <v>0</v>
      </c>
      <c r="H221" s="25"/>
      <c r="I221" s="25"/>
      <c r="J221" s="25"/>
      <c r="K221" s="25"/>
    </row>
    <row r="222" spans="1:11" ht="14.1" customHeight="1" x14ac:dyDescent="0.25">
      <c r="A222" s="25"/>
      <c r="B222" s="25"/>
      <c r="C222" s="40" t="s">
        <v>84</v>
      </c>
      <c r="D222" s="41">
        <v>0</v>
      </c>
      <c r="E222" s="41">
        <v>0</v>
      </c>
      <c r="F222" s="41">
        <v>0</v>
      </c>
      <c r="G222" s="41">
        <v>0</v>
      </c>
      <c r="H222" s="25"/>
      <c r="I222" s="25"/>
      <c r="J222" s="25"/>
      <c r="K222" s="25"/>
    </row>
    <row r="223" spans="1:11" ht="14.1" customHeight="1" x14ac:dyDescent="0.25">
      <c r="A223" s="25"/>
      <c r="B223" s="25"/>
      <c r="C223" s="40" t="s">
        <v>89</v>
      </c>
      <c r="D223" s="41">
        <v>0</v>
      </c>
      <c r="E223" s="41">
        <v>0</v>
      </c>
      <c r="F223" s="41">
        <v>0</v>
      </c>
      <c r="G223" s="41">
        <v>0</v>
      </c>
      <c r="H223" s="25"/>
      <c r="I223" s="25"/>
      <c r="J223" s="25"/>
      <c r="K223" s="25"/>
    </row>
    <row r="224" spans="1:11" ht="14.1" customHeight="1" x14ac:dyDescent="0.25">
      <c r="A224" s="25"/>
      <c r="B224" s="25"/>
      <c r="C224" s="40" t="s">
        <v>83</v>
      </c>
      <c r="D224" s="41">
        <v>0</v>
      </c>
      <c r="E224" s="41">
        <v>0</v>
      </c>
      <c r="F224" s="41">
        <v>0</v>
      </c>
      <c r="G224" s="41">
        <v>0</v>
      </c>
      <c r="H224" s="25"/>
      <c r="I224" s="25"/>
      <c r="J224" s="25"/>
      <c r="K224" s="25"/>
    </row>
    <row r="225" spans="1:11" ht="14.1" customHeight="1" x14ac:dyDescent="0.25">
      <c r="A225" s="25"/>
      <c r="B225" s="25"/>
      <c r="C225" s="40" t="s">
        <v>84</v>
      </c>
      <c r="D225" s="41">
        <v>0</v>
      </c>
      <c r="E225" s="41">
        <v>0</v>
      </c>
      <c r="F225" s="41">
        <v>0</v>
      </c>
      <c r="G225" s="41">
        <v>0</v>
      </c>
      <c r="H225" s="25"/>
      <c r="I225" s="25"/>
      <c r="J225" s="25"/>
      <c r="K225" s="25"/>
    </row>
    <row r="226" spans="1:11" ht="14.1" customHeight="1" x14ac:dyDescent="0.25">
      <c r="A226" s="25"/>
      <c r="B226" s="25"/>
      <c r="C226" s="40" t="s">
        <v>90</v>
      </c>
      <c r="D226" s="41">
        <v>0</v>
      </c>
      <c r="E226" s="41">
        <v>0</v>
      </c>
      <c r="F226" s="41">
        <v>0</v>
      </c>
      <c r="G226" s="41">
        <v>0</v>
      </c>
      <c r="H226" s="25"/>
      <c r="I226" s="25"/>
      <c r="J226" s="25"/>
      <c r="K226" s="25"/>
    </row>
    <row r="227" spans="1:11" ht="14.1" customHeight="1" x14ac:dyDescent="0.25">
      <c r="A227" s="25"/>
      <c r="B227" s="25"/>
      <c r="C227" s="40" t="s">
        <v>83</v>
      </c>
      <c r="D227" s="41">
        <v>0</v>
      </c>
      <c r="E227" s="41">
        <v>0</v>
      </c>
      <c r="F227" s="41">
        <v>0</v>
      </c>
      <c r="G227" s="41">
        <v>0</v>
      </c>
      <c r="H227" s="25"/>
      <c r="I227" s="25"/>
      <c r="J227" s="25"/>
      <c r="K227" s="25"/>
    </row>
    <row r="228" spans="1:11" ht="14.1" customHeight="1" x14ac:dyDescent="0.25">
      <c r="A228" s="25"/>
      <c r="B228" s="25"/>
      <c r="C228" s="40" t="s">
        <v>84</v>
      </c>
      <c r="D228" s="41">
        <v>0</v>
      </c>
      <c r="E228" s="41">
        <v>0</v>
      </c>
      <c r="F228" s="41">
        <v>0</v>
      </c>
      <c r="G228" s="41">
        <v>0</v>
      </c>
      <c r="H228" s="25"/>
      <c r="I228" s="25"/>
      <c r="J228" s="25"/>
      <c r="K228" s="25"/>
    </row>
    <row r="229" spans="1:11" ht="14.1" customHeight="1" x14ac:dyDescent="0.25">
      <c r="A229" s="25"/>
      <c r="B229" s="25"/>
      <c r="C229" s="40" t="s">
        <v>91</v>
      </c>
      <c r="D229" s="41">
        <v>0</v>
      </c>
      <c r="E229" s="41">
        <v>0</v>
      </c>
      <c r="F229" s="41">
        <v>0</v>
      </c>
      <c r="G229" s="41">
        <v>0</v>
      </c>
      <c r="H229" s="25"/>
      <c r="I229" s="25"/>
      <c r="J229" s="25"/>
      <c r="K229" s="25"/>
    </row>
    <row r="230" spans="1:11" ht="14.1" customHeight="1" x14ac:dyDescent="0.25">
      <c r="A230" s="25"/>
      <c r="B230" s="25"/>
      <c r="C230" s="40" t="s">
        <v>83</v>
      </c>
      <c r="D230" s="41">
        <v>0</v>
      </c>
      <c r="E230" s="41">
        <v>0</v>
      </c>
      <c r="F230" s="41">
        <v>0</v>
      </c>
      <c r="G230" s="41">
        <v>0</v>
      </c>
      <c r="H230" s="25"/>
      <c r="I230" s="25"/>
      <c r="J230" s="25"/>
      <c r="K230" s="25"/>
    </row>
    <row r="231" spans="1:11" ht="14.1" customHeight="1" x14ac:dyDescent="0.25">
      <c r="A231" s="25"/>
      <c r="B231" s="25"/>
      <c r="C231" s="40" t="s">
        <v>92</v>
      </c>
      <c r="D231" s="41">
        <v>0</v>
      </c>
      <c r="E231" s="41">
        <v>0</v>
      </c>
      <c r="F231" s="41">
        <v>0</v>
      </c>
      <c r="G231" s="41">
        <v>0</v>
      </c>
      <c r="H231" s="25"/>
      <c r="I231" s="25"/>
      <c r="J231" s="25"/>
      <c r="K231" s="25"/>
    </row>
    <row r="232" spans="1:11" ht="14.1" customHeight="1" x14ac:dyDescent="0.25">
      <c r="A232" s="25"/>
      <c r="B232" s="25"/>
      <c r="C232" s="40" t="s">
        <v>93</v>
      </c>
      <c r="D232" s="41">
        <v>0</v>
      </c>
      <c r="E232" s="41">
        <v>0</v>
      </c>
      <c r="F232" s="41">
        <v>0</v>
      </c>
      <c r="G232" s="41">
        <v>0</v>
      </c>
      <c r="H232" s="25"/>
      <c r="I232" s="25"/>
      <c r="J232" s="25"/>
      <c r="K232" s="25"/>
    </row>
    <row r="233" spans="1:11" ht="14.1" customHeight="1" x14ac:dyDescent="0.25">
      <c r="A233" s="25"/>
      <c r="B233" s="25"/>
      <c r="C233" s="40" t="s">
        <v>94</v>
      </c>
      <c r="D233" s="41">
        <v>0</v>
      </c>
      <c r="E233" s="41">
        <v>0</v>
      </c>
      <c r="F233" s="41">
        <v>0</v>
      </c>
      <c r="G233" s="41">
        <v>0</v>
      </c>
      <c r="H233" s="25"/>
      <c r="I233" s="25"/>
      <c r="J233" s="25"/>
      <c r="K233" s="25"/>
    </row>
    <row r="234" spans="1:11" ht="14.1" customHeight="1" x14ac:dyDescent="0.25">
      <c r="A234" s="25"/>
      <c r="B234" s="25"/>
      <c r="C234" s="40" t="s">
        <v>95</v>
      </c>
      <c r="D234" s="41">
        <v>0</v>
      </c>
      <c r="E234" s="41">
        <v>0</v>
      </c>
      <c r="F234" s="41">
        <v>0</v>
      </c>
      <c r="G234" s="41">
        <v>0</v>
      </c>
      <c r="H234" s="25"/>
      <c r="I234" s="25"/>
      <c r="J234" s="25"/>
      <c r="K234" s="25"/>
    </row>
    <row r="235" spans="1:11" ht="14.1" customHeight="1" x14ac:dyDescent="0.25">
      <c r="A235" s="25"/>
      <c r="B235" s="25"/>
      <c r="C235" s="40" t="s">
        <v>96</v>
      </c>
      <c r="D235" s="41">
        <v>0</v>
      </c>
      <c r="E235" s="41">
        <v>0</v>
      </c>
      <c r="F235" s="41">
        <v>1200000</v>
      </c>
      <c r="G235" s="41">
        <v>0</v>
      </c>
      <c r="H235" s="25"/>
      <c r="I235" s="25"/>
      <c r="J235" s="25"/>
      <c r="K235" s="25"/>
    </row>
    <row r="236" spans="1:11" ht="14.1" customHeight="1" x14ac:dyDescent="0.25">
      <c r="A236" s="25"/>
      <c r="B236" s="25"/>
      <c r="C236" s="40" t="s">
        <v>83</v>
      </c>
      <c r="D236" s="41">
        <v>0</v>
      </c>
      <c r="E236" s="41">
        <v>0</v>
      </c>
      <c r="F236" s="41">
        <v>1200000</v>
      </c>
      <c r="G236" s="41">
        <v>0</v>
      </c>
      <c r="H236" s="25"/>
      <c r="I236" s="25"/>
      <c r="J236" s="25"/>
      <c r="K236" s="25"/>
    </row>
    <row r="237" spans="1:11" ht="14.1" customHeight="1" x14ac:dyDescent="0.25">
      <c r="A237" s="25"/>
      <c r="B237" s="25"/>
      <c r="C237" s="40" t="s">
        <v>92</v>
      </c>
      <c r="D237" s="41">
        <v>0</v>
      </c>
      <c r="E237" s="41">
        <v>0</v>
      </c>
      <c r="F237" s="41">
        <v>0</v>
      </c>
      <c r="G237" s="41">
        <v>0</v>
      </c>
      <c r="H237" s="25"/>
      <c r="I237" s="25"/>
      <c r="J237" s="25"/>
      <c r="K237" s="25"/>
    </row>
    <row r="238" spans="1:11" ht="14.1" customHeight="1" x14ac:dyDescent="0.25">
      <c r="A238" s="25"/>
      <c r="B238" s="25"/>
      <c r="C238" s="40" t="s">
        <v>93</v>
      </c>
      <c r="D238" s="41">
        <v>0</v>
      </c>
      <c r="E238" s="41">
        <v>0</v>
      </c>
      <c r="F238" s="41">
        <v>0</v>
      </c>
      <c r="G238" s="41">
        <v>0</v>
      </c>
      <c r="H238" s="25"/>
      <c r="I238" s="25"/>
      <c r="J238" s="25"/>
      <c r="K238" s="25"/>
    </row>
    <row r="239" spans="1:11" ht="14.1" customHeight="1" x14ac:dyDescent="0.25">
      <c r="A239" s="25"/>
      <c r="B239" s="25"/>
      <c r="C239" s="40" t="s">
        <v>94</v>
      </c>
      <c r="D239" s="41">
        <v>0</v>
      </c>
      <c r="E239" s="41">
        <v>0</v>
      </c>
      <c r="F239" s="41">
        <v>0</v>
      </c>
      <c r="G239" s="41">
        <v>0</v>
      </c>
      <c r="H239" s="25"/>
      <c r="I239" s="25"/>
      <c r="J239" s="25"/>
      <c r="K239" s="25"/>
    </row>
    <row r="240" spans="1:11" ht="14.1" customHeight="1" x14ac:dyDescent="0.25">
      <c r="A240" s="25"/>
      <c r="B240" s="25"/>
      <c r="C240" s="40" t="s">
        <v>95</v>
      </c>
      <c r="D240" s="41">
        <v>0</v>
      </c>
      <c r="E240" s="41">
        <v>0</v>
      </c>
      <c r="F240" s="41">
        <v>0</v>
      </c>
      <c r="G240" s="41">
        <v>0</v>
      </c>
      <c r="H240" s="25"/>
      <c r="I240" s="25"/>
      <c r="J240" s="25"/>
      <c r="K240" s="25"/>
    </row>
    <row r="241" spans="1:11" ht="14.1" customHeight="1" x14ac:dyDescent="0.25">
      <c r="A241" s="25"/>
      <c r="B241" s="25"/>
      <c r="C241" s="40" t="s">
        <v>97</v>
      </c>
      <c r="D241" s="41">
        <v>0</v>
      </c>
      <c r="E241" s="41">
        <v>0</v>
      </c>
      <c r="F241" s="41">
        <v>0</v>
      </c>
      <c r="G241" s="41">
        <v>0</v>
      </c>
      <c r="H241" s="25"/>
      <c r="I241" s="25"/>
      <c r="J241" s="25"/>
      <c r="K241" s="25"/>
    </row>
    <row r="242" spans="1:11" ht="14.1" customHeight="1" x14ac:dyDescent="0.25">
      <c r="A242" s="25"/>
      <c r="B242" s="25"/>
      <c r="C242" s="40" t="s">
        <v>83</v>
      </c>
      <c r="D242" s="41">
        <v>0</v>
      </c>
      <c r="E242" s="41">
        <v>0</v>
      </c>
      <c r="F242" s="41">
        <v>0</v>
      </c>
      <c r="G242" s="41">
        <v>0</v>
      </c>
      <c r="H242" s="25"/>
      <c r="I242" s="25"/>
      <c r="J242" s="25"/>
      <c r="K242" s="25"/>
    </row>
    <row r="243" spans="1:11" ht="14.1" customHeight="1" x14ac:dyDescent="0.25">
      <c r="A243" s="25"/>
      <c r="B243" s="25"/>
      <c r="C243" s="40" t="s">
        <v>92</v>
      </c>
      <c r="D243" s="41">
        <v>0</v>
      </c>
      <c r="E243" s="41">
        <v>0</v>
      </c>
      <c r="F243" s="41">
        <v>0</v>
      </c>
      <c r="G243" s="41">
        <v>0</v>
      </c>
      <c r="H243" s="25"/>
      <c r="I243" s="25"/>
      <c r="J243" s="25"/>
      <c r="K243" s="25"/>
    </row>
    <row r="244" spans="1:11" ht="14.1" customHeight="1" x14ac:dyDescent="0.25">
      <c r="A244" s="25"/>
      <c r="B244" s="25"/>
      <c r="C244" s="40" t="s">
        <v>93</v>
      </c>
      <c r="D244" s="41">
        <v>0</v>
      </c>
      <c r="E244" s="41">
        <v>0</v>
      </c>
      <c r="F244" s="41">
        <v>0</v>
      </c>
      <c r="G244" s="41">
        <v>0</v>
      </c>
      <c r="H244" s="25"/>
      <c r="I244" s="25"/>
      <c r="J244" s="25"/>
      <c r="K244" s="25"/>
    </row>
    <row r="245" spans="1:11" ht="14.1" customHeight="1" x14ac:dyDescent="0.25">
      <c r="A245" s="25"/>
      <c r="B245" s="25"/>
      <c r="C245" s="40" t="s">
        <v>94</v>
      </c>
      <c r="D245" s="41">
        <v>0</v>
      </c>
      <c r="E245" s="41">
        <v>0</v>
      </c>
      <c r="F245" s="41">
        <v>0</v>
      </c>
      <c r="G245" s="41">
        <v>0</v>
      </c>
      <c r="H245" s="25"/>
      <c r="I245" s="25"/>
      <c r="J245" s="25"/>
      <c r="K245" s="25"/>
    </row>
    <row r="246" spans="1:11" ht="14.1" customHeight="1" x14ac:dyDescent="0.25">
      <c r="A246" s="25"/>
      <c r="B246" s="25"/>
      <c r="C246" s="40" t="s">
        <v>95</v>
      </c>
      <c r="D246" s="41">
        <v>0</v>
      </c>
      <c r="E246" s="41">
        <v>0</v>
      </c>
      <c r="F246" s="41">
        <v>0</v>
      </c>
      <c r="G246" s="41">
        <v>0</v>
      </c>
      <c r="H246" s="25"/>
      <c r="I246" s="25"/>
      <c r="J246" s="25"/>
      <c r="K246" s="25"/>
    </row>
    <row r="247" spans="1:11" ht="14.1" customHeight="1" x14ac:dyDescent="0.25">
      <c r="A247" s="25"/>
      <c r="B247" s="25"/>
      <c r="C247" s="40" t="s">
        <v>98</v>
      </c>
      <c r="D247" s="41">
        <v>0</v>
      </c>
      <c r="E247" s="41">
        <v>0</v>
      </c>
      <c r="F247" s="41">
        <v>0</v>
      </c>
      <c r="G247" s="41">
        <v>0</v>
      </c>
      <c r="H247" s="25"/>
      <c r="I247" s="25"/>
      <c r="J247" s="25"/>
      <c r="K247" s="25"/>
    </row>
    <row r="248" spans="1:11" ht="14.1" customHeight="1" x14ac:dyDescent="0.25">
      <c r="A248" s="25"/>
      <c r="B248" s="25"/>
      <c r="C248" s="40" t="s">
        <v>99</v>
      </c>
      <c r="D248" s="41">
        <v>0</v>
      </c>
      <c r="E248" s="41">
        <v>0</v>
      </c>
      <c r="F248" s="41">
        <v>0</v>
      </c>
      <c r="G248" s="41">
        <v>0</v>
      </c>
      <c r="H248" s="25"/>
      <c r="I248" s="25"/>
      <c r="J248" s="25"/>
      <c r="K248" s="25"/>
    </row>
    <row r="249" spans="1:11" ht="14.1" customHeight="1" x14ac:dyDescent="0.25">
      <c r="A249" s="25"/>
      <c r="B249" s="25"/>
      <c r="C249" s="36" t="s">
        <v>100</v>
      </c>
      <c r="D249" s="41">
        <v>0</v>
      </c>
      <c r="E249" s="41">
        <v>0</v>
      </c>
      <c r="F249" s="41">
        <v>1200000</v>
      </c>
      <c r="G249" s="41">
        <v>0</v>
      </c>
      <c r="H249" s="25"/>
      <c r="I249" s="25"/>
      <c r="J249" s="25"/>
      <c r="K249" s="25"/>
    </row>
    <row r="250" spans="1:11" ht="18" customHeight="1" x14ac:dyDescent="0.25">
      <c r="A250" s="25"/>
      <c r="B250" s="25"/>
      <c r="C250" s="30" t="s">
        <v>50</v>
      </c>
      <c r="D250" s="1575" t="s">
        <v>1520</v>
      </c>
      <c r="E250" s="1576"/>
      <c r="F250" s="1576"/>
      <c r="G250" s="1576"/>
      <c r="H250" s="25"/>
      <c r="I250" s="25"/>
      <c r="J250" s="25"/>
      <c r="K250" s="25"/>
    </row>
    <row r="251" spans="1:11" ht="18" customHeight="1" x14ac:dyDescent="0.25">
      <c r="A251" s="25"/>
      <c r="B251" s="25"/>
      <c r="C251" s="31" t="s">
        <v>52</v>
      </c>
      <c r="D251" s="1587" t="s">
        <v>1521</v>
      </c>
      <c r="E251" s="1588"/>
      <c r="F251" s="1588"/>
      <c r="G251" s="1588"/>
      <c r="H251" s="25"/>
      <c r="I251" s="25"/>
      <c r="J251" s="25"/>
      <c r="K251" s="25"/>
    </row>
    <row r="252" spans="1:11" ht="18" customHeight="1" x14ac:dyDescent="0.25">
      <c r="A252" s="25"/>
      <c r="B252" s="25"/>
      <c r="C252" s="31" t="s">
        <v>54</v>
      </c>
      <c r="D252" s="1587" t="s">
        <v>236</v>
      </c>
      <c r="E252" s="1588"/>
      <c r="F252" s="1588"/>
      <c r="G252" s="1588"/>
      <c r="H252" s="25"/>
      <c r="I252" s="25"/>
      <c r="J252" s="25"/>
      <c r="K252" s="25"/>
    </row>
    <row r="253" spans="1:11" ht="15" customHeight="1" x14ac:dyDescent="0.25">
      <c r="A253" s="25"/>
      <c r="B253" s="25"/>
      <c r="C253" s="32"/>
      <c r="D253" s="33">
        <v>2023</v>
      </c>
      <c r="E253" s="33">
        <v>2024</v>
      </c>
      <c r="F253" s="33">
        <v>2025</v>
      </c>
      <c r="G253" s="33">
        <v>2026</v>
      </c>
      <c r="H253" s="25"/>
      <c r="I253" s="25"/>
      <c r="J253" s="25"/>
      <c r="K253" s="25"/>
    </row>
    <row r="254" spans="1:11" ht="15" customHeight="1" x14ac:dyDescent="0.25">
      <c r="A254" s="25"/>
      <c r="B254" s="25"/>
      <c r="C254" s="34"/>
      <c r="D254" s="35" t="s">
        <v>17</v>
      </c>
      <c r="E254" s="35" t="s">
        <v>18</v>
      </c>
      <c r="F254" s="35" t="s">
        <v>18</v>
      </c>
      <c r="G254" s="35" t="s">
        <v>18</v>
      </c>
      <c r="H254" s="25"/>
      <c r="I254" s="25"/>
      <c r="J254" s="25"/>
      <c r="K254" s="25"/>
    </row>
    <row r="255" spans="1:11" ht="14.1" customHeight="1" x14ac:dyDescent="0.25">
      <c r="A255" s="25"/>
      <c r="B255" s="25"/>
      <c r="C255" s="38" t="s">
        <v>56</v>
      </c>
      <c r="D255" s="39" t="s">
        <v>75</v>
      </c>
      <c r="E255" s="39" t="s">
        <v>405</v>
      </c>
      <c r="F255" s="39" t="s">
        <v>75</v>
      </c>
      <c r="G255" s="39" t="s">
        <v>75</v>
      </c>
      <c r="H255" s="25"/>
      <c r="I255" s="25"/>
      <c r="J255" s="25"/>
      <c r="K255" s="25"/>
    </row>
    <row r="256" spans="1:11" ht="14.1" customHeight="1" x14ac:dyDescent="0.25">
      <c r="A256" s="25"/>
      <c r="B256" s="25"/>
      <c r="C256" s="38" t="s">
        <v>59</v>
      </c>
      <c r="D256" s="39" t="s">
        <v>75</v>
      </c>
      <c r="E256" s="39" t="s">
        <v>1522</v>
      </c>
      <c r="F256" s="39" t="s">
        <v>75</v>
      </c>
      <c r="G256" s="39" t="s">
        <v>75</v>
      </c>
      <c r="H256" s="25"/>
      <c r="I256" s="25"/>
      <c r="J256" s="25"/>
      <c r="K256" s="25"/>
    </row>
    <row r="257" spans="1:11" ht="14.1" customHeight="1" x14ac:dyDescent="0.25">
      <c r="A257" s="25"/>
      <c r="B257" s="25"/>
      <c r="C257" s="38" t="s">
        <v>63</v>
      </c>
      <c r="D257" s="39" t="s">
        <v>75</v>
      </c>
      <c r="E257" s="39" t="s">
        <v>695</v>
      </c>
      <c r="F257" s="39" t="s">
        <v>75</v>
      </c>
      <c r="G257" s="39" t="s">
        <v>75</v>
      </c>
      <c r="H257" s="25"/>
      <c r="I257" s="25"/>
      <c r="J257" s="25"/>
      <c r="K257" s="25"/>
    </row>
    <row r="258" spans="1:11" ht="14.1" customHeight="1" x14ac:dyDescent="0.25">
      <c r="A258" s="25"/>
      <c r="B258" s="25"/>
      <c r="C258" s="38" t="s">
        <v>68</v>
      </c>
      <c r="D258" s="39" t="s">
        <v>69</v>
      </c>
      <c r="E258" s="39" t="s">
        <v>69</v>
      </c>
      <c r="F258" s="39" t="s">
        <v>206</v>
      </c>
      <c r="G258" s="39" t="s">
        <v>69</v>
      </c>
      <c r="H258" s="25"/>
      <c r="I258" s="25"/>
      <c r="J258" s="25"/>
      <c r="K258" s="25"/>
    </row>
    <row r="259" spans="1:11" ht="14.1" customHeight="1" x14ac:dyDescent="0.25">
      <c r="A259" s="25"/>
      <c r="B259" s="25"/>
      <c r="C259" s="38" t="s">
        <v>73</v>
      </c>
      <c r="D259" s="39" t="s">
        <v>69</v>
      </c>
      <c r="E259" s="39" t="s">
        <v>69</v>
      </c>
      <c r="F259" s="39" t="s">
        <v>206</v>
      </c>
      <c r="G259" s="39" t="s">
        <v>69</v>
      </c>
      <c r="H259" s="25"/>
      <c r="I259" s="25"/>
      <c r="J259" s="25"/>
      <c r="K259" s="25"/>
    </row>
    <row r="260" spans="1:11" ht="14.1" customHeight="1" x14ac:dyDescent="0.25">
      <c r="A260" s="25"/>
      <c r="B260" s="25"/>
      <c r="C260" s="38" t="s">
        <v>77</v>
      </c>
      <c r="D260" s="39" t="s">
        <v>69</v>
      </c>
      <c r="E260" s="39" t="s">
        <v>69</v>
      </c>
      <c r="F260" s="39" t="s">
        <v>206</v>
      </c>
      <c r="G260" s="39" t="s">
        <v>69</v>
      </c>
      <c r="H260" s="25"/>
      <c r="I260" s="25"/>
      <c r="J260" s="25"/>
      <c r="K260" s="25"/>
    </row>
    <row r="261" spans="1:11" ht="14.1" customHeight="1" x14ac:dyDescent="0.25">
      <c r="A261" s="25"/>
      <c r="B261" s="25"/>
      <c r="C261" s="1589" t="s">
        <v>81</v>
      </c>
      <c r="D261" s="1590"/>
      <c r="E261" s="1590"/>
      <c r="F261" s="1590"/>
      <c r="G261" s="1590"/>
      <c r="H261" s="25"/>
      <c r="I261" s="25"/>
      <c r="J261" s="25"/>
      <c r="K261" s="25"/>
    </row>
    <row r="262" spans="1:11" ht="14.1" customHeight="1" x14ac:dyDescent="0.25">
      <c r="A262" s="25"/>
      <c r="B262" s="25"/>
      <c r="C262" s="32"/>
      <c r="D262" s="33">
        <v>2023</v>
      </c>
      <c r="E262" s="33">
        <v>2024</v>
      </c>
      <c r="F262" s="33">
        <v>2025</v>
      </c>
      <c r="G262" s="33">
        <v>2026</v>
      </c>
      <c r="H262" s="25"/>
      <c r="I262" s="25"/>
      <c r="J262" s="25"/>
      <c r="K262" s="25"/>
    </row>
    <row r="263" spans="1:11" ht="14.1" customHeight="1" x14ac:dyDescent="0.25">
      <c r="A263" s="25"/>
      <c r="B263" s="25"/>
      <c r="C263" s="34"/>
      <c r="D263" s="35" t="s">
        <v>17</v>
      </c>
      <c r="E263" s="35" t="s">
        <v>18</v>
      </c>
      <c r="F263" s="35" t="s">
        <v>18</v>
      </c>
      <c r="G263" s="35" t="s">
        <v>18</v>
      </c>
      <c r="H263" s="25"/>
      <c r="I263" s="25"/>
      <c r="J263" s="25"/>
      <c r="K263" s="25"/>
    </row>
    <row r="264" spans="1:11" ht="14.1" customHeight="1" x14ac:dyDescent="0.25">
      <c r="A264" s="25"/>
      <c r="B264" s="25"/>
      <c r="C264" s="40" t="s">
        <v>82</v>
      </c>
      <c r="D264" s="41">
        <v>0</v>
      </c>
      <c r="E264" s="41">
        <v>0</v>
      </c>
      <c r="F264" s="41">
        <v>0</v>
      </c>
      <c r="G264" s="41">
        <v>0</v>
      </c>
      <c r="H264" s="25"/>
      <c r="I264" s="25"/>
      <c r="J264" s="25"/>
      <c r="K264" s="25"/>
    </row>
    <row r="265" spans="1:11" ht="14.1" customHeight="1" x14ac:dyDescent="0.25">
      <c r="A265" s="25"/>
      <c r="B265" s="25"/>
      <c r="C265" s="40" t="s">
        <v>83</v>
      </c>
      <c r="D265" s="41">
        <v>0</v>
      </c>
      <c r="E265" s="41">
        <v>0</v>
      </c>
      <c r="F265" s="41">
        <v>0</v>
      </c>
      <c r="G265" s="41">
        <v>0</v>
      </c>
      <c r="H265" s="25"/>
      <c r="I265" s="25"/>
      <c r="J265" s="25"/>
      <c r="K265" s="25"/>
    </row>
    <row r="266" spans="1:11" ht="14.1" customHeight="1" x14ac:dyDescent="0.25">
      <c r="A266" s="25"/>
      <c r="B266" s="25"/>
      <c r="C266" s="40" t="s">
        <v>84</v>
      </c>
      <c r="D266" s="41">
        <v>0</v>
      </c>
      <c r="E266" s="41">
        <v>0</v>
      </c>
      <c r="F266" s="41">
        <v>0</v>
      </c>
      <c r="G266" s="41">
        <v>0</v>
      </c>
      <c r="H266" s="25"/>
      <c r="I266" s="25"/>
      <c r="J266" s="25"/>
      <c r="K266" s="25"/>
    </row>
    <row r="267" spans="1:11" ht="14.1" customHeight="1" x14ac:dyDescent="0.25">
      <c r="A267" s="25"/>
      <c r="B267" s="25"/>
      <c r="C267" s="40" t="s">
        <v>85</v>
      </c>
      <c r="D267" s="41">
        <v>0</v>
      </c>
      <c r="E267" s="41">
        <v>0</v>
      </c>
      <c r="F267" s="41">
        <v>0</v>
      </c>
      <c r="G267" s="41">
        <v>0</v>
      </c>
      <c r="H267" s="25"/>
      <c r="I267" s="25"/>
      <c r="J267" s="25"/>
      <c r="K267" s="25"/>
    </row>
    <row r="268" spans="1:11" ht="14.1" customHeight="1" x14ac:dyDescent="0.25">
      <c r="A268" s="25"/>
      <c r="B268" s="25"/>
      <c r="C268" s="40" t="s">
        <v>83</v>
      </c>
      <c r="D268" s="41">
        <v>0</v>
      </c>
      <c r="E268" s="41">
        <v>0</v>
      </c>
      <c r="F268" s="41">
        <v>0</v>
      </c>
      <c r="G268" s="41">
        <v>0</v>
      </c>
      <c r="H268" s="25"/>
      <c r="I268" s="25"/>
      <c r="J268" s="25"/>
      <c r="K268" s="25"/>
    </row>
    <row r="269" spans="1:11" ht="14.1" customHeight="1" x14ac:dyDescent="0.25">
      <c r="A269" s="25"/>
      <c r="B269" s="25"/>
      <c r="C269" s="40" t="s">
        <v>84</v>
      </c>
      <c r="D269" s="41">
        <v>0</v>
      </c>
      <c r="E269" s="41">
        <v>0</v>
      </c>
      <c r="F269" s="41">
        <v>0</v>
      </c>
      <c r="G269" s="41">
        <v>0</v>
      </c>
      <c r="H269" s="25"/>
      <c r="I269" s="25"/>
      <c r="J269" s="25"/>
      <c r="K269" s="25"/>
    </row>
    <row r="270" spans="1:11" ht="14.1" customHeight="1" x14ac:dyDescent="0.25">
      <c r="A270" s="25"/>
      <c r="B270" s="25"/>
      <c r="C270" s="40" t="s">
        <v>86</v>
      </c>
      <c r="D270" s="41">
        <v>0</v>
      </c>
      <c r="E270" s="41">
        <v>0</v>
      </c>
      <c r="F270" s="41">
        <v>0</v>
      </c>
      <c r="G270" s="41">
        <v>0</v>
      </c>
      <c r="H270" s="25"/>
      <c r="I270" s="25"/>
      <c r="J270" s="25"/>
      <c r="K270" s="25"/>
    </row>
    <row r="271" spans="1:11" ht="14.1" customHeight="1" x14ac:dyDescent="0.25">
      <c r="A271" s="25"/>
      <c r="B271" s="25"/>
      <c r="C271" s="40" t="s">
        <v>83</v>
      </c>
      <c r="D271" s="41">
        <v>0</v>
      </c>
      <c r="E271" s="41">
        <v>0</v>
      </c>
      <c r="F271" s="41">
        <v>0</v>
      </c>
      <c r="G271" s="41">
        <v>0</v>
      </c>
      <c r="H271" s="25"/>
      <c r="I271" s="25"/>
      <c r="J271" s="25"/>
      <c r="K271" s="25"/>
    </row>
    <row r="272" spans="1:11" ht="14.1" customHeight="1" x14ac:dyDescent="0.25">
      <c r="A272" s="25"/>
      <c r="B272" s="25"/>
      <c r="C272" s="40" t="s">
        <v>84</v>
      </c>
      <c r="D272" s="41">
        <v>0</v>
      </c>
      <c r="E272" s="41">
        <v>0</v>
      </c>
      <c r="F272" s="41">
        <v>0</v>
      </c>
      <c r="G272" s="41">
        <v>0</v>
      </c>
      <c r="H272" s="25"/>
      <c r="I272" s="25"/>
      <c r="J272" s="25"/>
      <c r="K272" s="25"/>
    </row>
    <row r="273" spans="1:11" ht="14.1" customHeight="1" x14ac:dyDescent="0.25">
      <c r="A273" s="25"/>
      <c r="B273" s="25"/>
      <c r="C273" s="40" t="s">
        <v>87</v>
      </c>
      <c r="D273" s="41">
        <v>0</v>
      </c>
      <c r="E273" s="41">
        <v>0</v>
      </c>
      <c r="F273" s="41">
        <v>0</v>
      </c>
      <c r="G273" s="41">
        <v>0</v>
      </c>
      <c r="H273" s="25"/>
      <c r="I273" s="25"/>
      <c r="J273" s="25"/>
      <c r="K273" s="25"/>
    </row>
    <row r="274" spans="1:11" ht="14.1" customHeight="1" x14ac:dyDescent="0.25">
      <c r="A274" s="25"/>
      <c r="B274" s="25"/>
      <c r="C274" s="40" t="s">
        <v>83</v>
      </c>
      <c r="D274" s="41">
        <v>0</v>
      </c>
      <c r="E274" s="41">
        <v>0</v>
      </c>
      <c r="F274" s="41">
        <v>0</v>
      </c>
      <c r="G274" s="41">
        <v>0</v>
      </c>
      <c r="H274" s="25"/>
      <c r="I274" s="25"/>
      <c r="J274" s="25"/>
      <c r="K274" s="25"/>
    </row>
    <row r="275" spans="1:11" ht="14.1" customHeight="1" x14ac:dyDescent="0.25">
      <c r="A275" s="25"/>
      <c r="B275" s="25"/>
      <c r="C275" s="40" t="s">
        <v>84</v>
      </c>
      <c r="D275" s="41">
        <v>0</v>
      </c>
      <c r="E275" s="41">
        <v>0</v>
      </c>
      <c r="F275" s="41">
        <v>0</v>
      </c>
      <c r="G275" s="41">
        <v>0</v>
      </c>
      <c r="H275" s="25"/>
      <c r="I275" s="25"/>
      <c r="J275" s="25"/>
      <c r="K275" s="25"/>
    </row>
    <row r="276" spans="1:11" ht="14.1" customHeight="1" x14ac:dyDescent="0.25">
      <c r="A276" s="25"/>
      <c r="B276" s="25"/>
      <c r="C276" s="40" t="s">
        <v>88</v>
      </c>
      <c r="D276" s="41">
        <v>0</v>
      </c>
      <c r="E276" s="41">
        <v>0</v>
      </c>
      <c r="F276" s="41">
        <v>0</v>
      </c>
      <c r="G276" s="41">
        <v>0</v>
      </c>
      <c r="H276" s="25"/>
      <c r="I276" s="25"/>
      <c r="J276" s="25"/>
      <c r="K276" s="25"/>
    </row>
    <row r="277" spans="1:11" ht="14.1" customHeight="1" x14ac:dyDescent="0.25">
      <c r="A277" s="25"/>
      <c r="B277" s="25"/>
      <c r="C277" s="40" t="s">
        <v>83</v>
      </c>
      <c r="D277" s="41">
        <v>0</v>
      </c>
      <c r="E277" s="41">
        <v>0</v>
      </c>
      <c r="F277" s="41">
        <v>0</v>
      </c>
      <c r="G277" s="41">
        <v>0</v>
      </c>
      <c r="H277" s="25"/>
      <c r="I277" s="25"/>
      <c r="J277" s="25"/>
      <c r="K277" s="25"/>
    </row>
    <row r="278" spans="1:11" ht="14.1" customHeight="1" x14ac:dyDescent="0.25">
      <c r="A278" s="25"/>
      <c r="B278" s="25"/>
      <c r="C278" s="40" t="s">
        <v>84</v>
      </c>
      <c r="D278" s="41">
        <v>0</v>
      </c>
      <c r="E278" s="41">
        <v>0</v>
      </c>
      <c r="F278" s="41">
        <v>0</v>
      </c>
      <c r="G278" s="41">
        <v>0</v>
      </c>
      <c r="H278" s="25"/>
      <c r="I278" s="25"/>
      <c r="J278" s="25"/>
      <c r="K278" s="25"/>
    </row>
    <row r="279" spans="1:11" ht="14.1" customHeight="1" x14ac:dyDescent="0.25">
      <c r="A279" s="25"/>
      <c r="B279" s="25"/>
      <c r="C279" s="40" t="s">
        <v>89</v>
      </c>
      <c r="D279" s="41">
        <v>0</v>
      </c>
      <c r="E279" s="41">
        <v>0</v>
      </c>
      <c r="F279" s="41">
        <v>0</v>
      </c>
      <c r="G279" s="41">
        <v>0</v>
      </c>
      <c r="H279" s="25"/>
      <c r="I279" s="25"/>
      <c r="J279" s="25"/>
      <c r="K279" s="25"/>
    </row>
    <row r="280" spans="1:11" ht="14.1" customHeight="1" x14ac:dyDescent="0.25">
      <c r="A280" s="25"/>
      <c r="B280" s="25"/>
      <c r="C280" s="40" t="s">
        <v>83</v>
      </c>
      <c r="D280" s="41">
        <v>0</v>
      </c>
      <c r="E280" s="41">
        <v>0</v>
      </c>
      <c r="F280" s="41">
        <v>0</v>
      </c>
      <c r="G280" s="41">
        <v>0</v>
      </c>
      <c r="H280" s="25"/>
      <c r="I280" s="25"/>
      <c r="J280" s="25"/>
      <c r="K280" s="25"/>
    </row>
    <row r="281" spans="1:11" ht="14.1" customHeight="1" x14ac:dyDescent="0.25">
      <c r="A281" s="25"/>
      <c r="B281" s="25"/>
      <c r="C281" s="40" t="s">
        <v>84</v>
      </c>
      <c r="D281" s="41">
        <v>0</v>
      </c>
      <c r="E281" s="41">
        <v>0</v>
      </c>
      <c r="F281" s="41">
        <v>0</v>
      </c>
      <c r="G281" s="41">
        <v>0</v>
      </c>
      <c r="H281" s="25"/>
      <c r="I281" s="25"/>
      <c r="J281" s="25"/>
      <c r="K281" s="25"/>
    </row>
    <row r="282" spans="1:11" ht="14.1" customHeight="1" x14ac:dyDescent="0.25">
      <c r="A282" s="25"/>
      <c r="B282" s="25"/>
      <c r="C282" s="40" t="s">
        <v>90</v>
      </c>
      <c r="D282" s="41">
        <v>0</v>
      </c>
      <c r="E282" s="41">
        <v>0</v>
      </c>
      <c r="F282" s="41">
        <v>0</v>
      </c>
      <c r="G282" s="41">
        <v>0</v>
      </c>
      <c r="H282" s="25"/>
      <c r="I282" s="25"/>
      <c r="J282" s="25"/>
      <c r="K282" s="25"/>
    </row>
    <row r="283" spans="1:11" ht="14.1" customHeight="1" x14ac:dyDescent="0.25">
      <c r="A283" s="25"/>
      <c r="B283" s="25"/>
      <c r="C283" s="40" t="s">
        <v>83</v>
      </c>
      <c r="D283" s="41">
        <v>0</v>
      </c>
      <c r="E283" s="41">
        <v>0</v>
      </c>
      <c r="F283" s="41">
        <v>0</v>
      </c>
      <c r="G283" s="41">
        <v>0</v>
      </c>
      <c r="H283" s="25"/>
      <c r="I283" s="25"/>
      <c r="J283" s="25"/>
      <c r="K283" s="25"/>
    </row>
    <row r="284" spans="1:11" ht="14.1" customHeight="1" x14ac:dyDescent="0.25">
      <c r="A284" s="25"/>
      <c r="B284" s="25"/>
      <c r="C284" s="40" t="s">
        <v>84</v>
      </c>
      <c r="D284" s="41">
        <v>0</v>
      </c>
      <c r="E284" s="41">
        <v>0</v>
      </c>
      <c r="F284" s="41">
        <v>0</v>
      </c>
      <c r="G284" s="41">
        <v>0</v>
      </c>
      <c r="H284" s="25"/>
      <c r="I284" s="25"/>
      <c r="J284" s="25"/>
      <c r="K284" s="25"/>
    </row>
    <row r="285" spans="1:11" ht="14.1" customHeight="1" x14ac:dyDescent="0.25">
      <c r="A285" s="25"/>
      <c r="B285" s="25"/>
      <c r="C285" s="40" t="s">
        <v>91</v>
      </c>
      <c r="D285" s="41">
        <v>0</v>
      </c>
      <c r="E285" s="41">
        <v>0</v>
      </c>
      <c r="F285" s="41">
        <v>0</v>
      </c>
      <c r="G285" s="41">
        <v>0</v>
      </c>
      <c r="H285" s="25"/>
      <c r="I285" s="25"/>
      <c r="J285" s="25"/>
      <c r="K285" s="25"/>
    </row>
    <row r="286" spans="1:11" ht="14.1" customHeight="1" x14ac:dyDescent="0.25">
      <c r="A286" s="25"/>
      <c r="B286" s="25"/>
      <c r="C286" s="40" t="s">
        <v>83</v>
      </c>
      <c r="D286" s="41">
        <v>0</v>
      </c>
      <c r="E286" s="41">
        <v>0</v>
      </c>
      <c r="F286" s="41">
        <v>0</v>
      </c>
      <c r="G286" s="41">
        <v>0</v>
      </c>
      <c r="H286" s="25"/>
      <c r="I286" s="25"/>
      <c r="J286" s="25"/>
      <c r="K286" s="25"/>
    </row>
    <row r="287" spans="1:11" ht="14.1" customHeight="1" x14ac:dyDescent="0.25">
      <c r="A287" s="25"/>
      <c r="B287" s="25"/>
      <c r="C287" s="40" t="s">
        <v>92</v>
      </c>
      <c r="D287" s="41">
        <v>0</v>
      </c>
      <c r="E287" s="41">
        <v>0</v>
      </c>
      <c r="F287" s="41">
        <v>0</v>
      </c>
      <c r="G287" s="41">
        <v>0</v>
      </c>
      <c r="H287" s="25"/>
      <c r="I287" s="25"/>
      <c r="J287" s="25"/>
      <c r="K287" s="25"/>
    </row>
    <row r="288" spans="1:11" ht="14.1" customHeight="1" x14ac:dyDescent="0.25">
      <c r="A288" s="25"/>
      <c r="B288" s="25"/>
      <c r="C288" s="40" t="s">
        <v>93</v>
      </c>
      <c r="D288" s="41">
        <v>0</v>
      </c>
      <c r="E288" s="41">
        <v>0</v>
      </c>
      <c r="F288" s="41">
        <v>0</v>
      </c>
      <c r="G288" s="41">
        <v>0</v>
      </c>
      <c r="H288" s="25"/>
      <c r="I288" s="25"/>
      <c r="J288" s="25"/>
      <c r="K288" s="25"/>
    </row>
    <row r="289" spans="1:11" ht="14.1" customHeight="1" x14ac:dyDescent="0.25">
      <c r="A289" s="25"/>
      <c r="B289" s="25"/>
      <c r="C289" s="40" t="s">
        <v>94</v>
      </c>
      <c r="D289" s="41">
        <v>0</v>
      </c>
      <c r="E289" s="41">
        <v>0</v>
      </c>
      <c r="F289" s="41">
        <v>0</v>
      </c>
      <c r="G289" s="41">
        <v>0</v>
      </c>
      <c r="H289" s="25"/>
      <c r="I289" s="25"/>
      <c r="J289" s="25"/>
      <c r="K289" s="25"/>
    </row>
    <row r="290" spans="1:11" ht="14.1" customHeight="1" x14ac:dyDescent="0.25">
      <c r="A290" s="25"/>
      <c r="B290" s="25"/>
      <c r="C290" s="40" t="s">
        <v>95</v>
      </c>
      <c r="D290" s="41">
        <v>0</v>
      </c>
      <c r="E290" s="41">
        <v>0</v>
      </c>
      <c r="F290" s="41">
        <v>0</v>
      </c>
      <c r="G290" s="41">
        <v>0</v>
      </c>
      <c r="H290" s="25"/>
      <c r="I290" s="25"/>
      <c r="J290" s="25"/>
      <c r="K290" s="25"/>
    </row>
    <row r="291" spans="1:11" ht="14.1" customHeight="1" x14ac:dyDescent="0.25">
      <c r="A291" s="25"/>
      <c r="B291" s="25"/>
      <c r="C291" s="40" t="s">
        <v>96</v>
      </c>
      <c r="D291" s="41">
        <v>0</v>
      </c>
      <c r="E291" s="41">
        <v>1800000</v>
      </c>
      <c r="F291" s="41">
        <v>0</v>
      </c>
      <c r="G291" s="41">
        <v>0</v>
      </c>
      <c r="H291" s="25"/>
      <c r="I291" s="25"/>
      <c r="J291" s="25"/>
      <c r="K291" s="25"/>
    </row>
    <row r="292" spans="1:11" ht="14.1" customHeight="1" x14ac:dyDescent="0.25">
      <c r="A292" s="25"/>
      <c r="B292" s="25"/>
      <c r="C292" s="40" t="s">
        <v>83</v>
      </c>
      <c r="D292" s="41">
        <v>0</v>
      </c>
      <c r="E292" s="41">
        <v>1800000</v>
      </c>
      <c r="F292" s="41">
        <v>0</v>
      </c>
      <c r="G292" s="41">
        <v>0</v>
      </c>
      <c r="H292" s="25"/>
      <c r="I292" s="25"/>
      <c r="J292" s="25"/>
      <c r="K292" s="25"/>
    </row>
    <row r="293" spans="1:11" ht="14.1" customHeight="1" x14ac:dyDescent="0.25">
      <c r="A293" s="25"/>
      <c r="B293" s="25"/>
      <c r="C293" s="40" t="s">
        <v>92</v>
      </c>
      <c r="D293" s="41">
        <v>0</v>
      </c>
      <c r="E293" s="41">
        <v>0</v>
      </c>
      <c r="F293" s="41">
        <v>0</v>
      </c>
      <c r="G293" s="41">
        <v>0</v>
      </c>
      <c r="H293" s="25"/>
      <c r="I293" s="25"/>
      <c r="J293" s="25"/>
      <c r="K293" s="25"/>
    </row>
    <row r="294" spans="1:11" ht="14.1" customHeight="1" x14ac:dyDescent="0.25">
      <c r="A294" s="25"/>
      <c r="B294" s="25"/>
      <c r="C294" s="40" t="s">
        <v>93</v>
      </c>
      <c r="D294" s="41">
        <v>0</v>
      </c>
      <c r="E294" s="41">
        <v>0</v>
      </c>
      <c r="F294" s="41">
        <v>0</v>
      </c>
      <c r="G294" s="41">
        <v>0</v>
      </c>
      <c r="H294" s="25"/>
      <c r="I294" s="25"/>
      <c r="J294" s="25"/>
      <c r="K294" s="25"/>
    </row>
    <row r="295" spans="1:11" ht="14.1" customHeight="1" x14ac:dyDescent="0.25">
      <c r="A295" s="25"/>
      <c r="B295" s="25"/>
      <c r="C295" s="40" t="s">
        <v>94</v>
      </c>
      <c r="D295" s="41">
        <v>0</v>
      </c>
      <c r="E295" s="41">
        <v>0</v>
      </c>
      <c r="F295" s="41">
        <v>0</v>
      </c>
      <c r="G295" s="41">
        <v>0</v>
      </c>
      <c r="H295" s="25"/>
      <c r="I295" s="25"/>
      <c r="J295" s="25"/>
      <c r="K295" s="25"/>
    </row>
    <row r="296" spans="1:11" ht="14.1" customHeight="1" x14ac:dyDescent="0.25">
      <c r="A296" s="25"/>
      <c r="B296" s="25"/>
      <c r="C296" s="40" t="s">
        <v>95</v>
      </c>
      <c r="D296" s="41">
        <v>0</v>
      </c>
      <c r="E296" s="41">
        <v>0</v>
      </c>
      <c r="F296" s="41">
        <v>0</v>
      </c>
      <c r="G296" s="41">
        <v>0</v>
      </c>
      <c r="H296" s="25"/>
      <c r="I296" s="25"/>
      <c r="J296" s="25"/>
      <c r="K296" s="25"/>
    </row>
    <row r="297" spans="1:11" ht="14.1" customHeight="1" x14ac:dyDescent="0.25">
      <c r="A297" s="25"/>
      <c r="B297" s="25"/>
      <c r="C297" s="40" t="s">
        <v>97</v>
      </c>
      <c r="D297" s="41">
        <v>0</v>
      </c>
      <c r="E297" s="41">
        <v>0</v>
      </c>
      <c r="F297" s="41">
        <v>0</v>
      </c>
      <c r="G297" s="41">
        <v>0</v>
      </c>
      <c r="H297" s="25"/>
      <c r="I297" s="25"/>
      <c r="J297" s="25"/>
      <c r="K297" s="25"/>
    </row>
    <row r="298" spans="1:11" ht="14.1" customHeight="1" x14ac:dyDescent="0.25">
      <c r="A298" s="25"/>
      <c r="B298" s="25"/>
      <c r="C298" s="40" t="s">
        <v>83</v>
      </c>
      <c r="D298" s="41">
        <v>0</v>
      </c>
      <c r="E298" s="41">
        <v>0</v>
      </c>
      <c r="F298" s="41">
        <v>0</v>
      </c>
      <c r="G298" s="41">
        <v>0</v>
      </c>
      <c r="H298" s="25"/>
      <c r="I298" s="25"/>
      <c r="J298" s="25"/>
      <c r="K298" s="25"/>
    </row>
    <row r="299" spans="1:11" ht="14.1" customHeight="1" x14ac:dyDescent="0.25">
      <c r="A299" s="25"/>
      <c r="B299" s="25"/>
      <c r="C299" s="40" t="s">
        <v>92</v>
      </c>
      <c r="D299" s="41">
        <v>0</v>
      </c>
      <c r="E299" s="41">
        <v>0</v>
      </c>
      <c r="F299" s="41">
        <v>0</v>
      </c>
      <c r="G299" s="41">
        <v>0</v>
      </c>
      <c r="H299" s="25"/>
      <c r="I299" s="25"/>
      <c r="J299" s="25"/>
      <c r="K299" s="25"/>
    </row>
    <row r="300" spans="1:11" ht="14.1" customHeight="1" x14ac:dyDescent="0.25">
      <c r="A300" s="25"/>
      <c r="B300" s="25"/>
      <c r="C300" s="40" t="s">
        <v>93</v>
      </c>
      <c r="D300" s="41">
        <v>0</v>
      </c>
      <c r="E300" s="41">
        <v>0</v>
      </c>
      <c r="F300" s="41">
        <v>0</v>
      </c>
      <c r="G300" s="41">
        <v>0</v>
      </c>
      <c r="H300" s="25"/>
      <c r="I300" s="25"/>
      <c r="J300" s="25"/>
      <c r="K300" s="25"/>
    </row>
    <row r="301" spans="1:11" ht="14.1" customHeight="1" x14ac:dyDescent="0.25">
      <c r="A301" s="25"/>
      <c r="B301" s="25"/>
      <c r="C301" s="40" t="s">
        <v>94</v>
      </c>
      <c r="D301" s="41">
        <v>0</v>
      </c>
      <c r="E301" s="41">
        <v>0</v>
      </c>
      <c r="F301" s="41">
        <v>0</v>
      </c>
      <c r="G301" s="41">
        <v>0</v>
      </c>
      <c r="H301" s="25"/>
      <c r="I301" s="25"/>
      <c r="J301" s="25"/>
      <c r="K301" s="25"/>
    </row>
    <row r="302" spans="1:11" ht="14.1" customHeight="1" x14ac:dyDescent="0.25">
      <c r="A302" s="25"/>
      <c r="B302" s="25"/>
      <c r="C302" s="40" t="s">
        <v>95</v>
      </c>
      <c r="D302" s="41">
        <v>0</v>
      </c>
      <c r="E302" s="41">
        <v>0</v>
      </c>
      <c r="F302" s="41">
        <v>0</v>
      </c>
      <c r="G302" s="41">
        <v>0</v>
      </c>
      <c r="H302" s="25"/>
      <c r="I302" s="25"/>
      <c r="J302" s="25"/>
      <c r="K302" s="25"/>
    </row>
    <row r="303" spans="1:11" ht="14.1" customHeight="1" x14ac:dyDescent="0.25">
      <c r="A303" s="25"/>
      <c r="B303" s="25"/>
      <c r="C303" s="40" t="s">
        <v>98</v>
      </c>
      <c r="D303" s="41">
        <v>0</v>
      </c>
      <c r="E303" s="41">
        <v>0</v>
      </c>
      <c r="F303" s="41">
        <v>0</v>
      </c>
      <c r="G303" s="41">
        <v>0</v>
      </c>
      <c r="H303" s="25"/>
      <c r="I303" s="25"/>
      <c r="J303" s="25"/>
      <c r="K303" s="25"/>
    </row>
    <row r="304" spans="1:11" ht="14.1" customHeight="1" x14ac:dyDescent="0.25">
      <c r="A304" s="25"/>
      <c r="B304" s="25"/>
      <c r="C304" s="40" t="s">
        <v>99</v>
      </c>
      <c r="D304" s="41">
        <v>0</v>
      </c>
      <c r="E304" s="41">
        <v>0</v>
      </c>
      <c r="F304" s="41">
        <v>0</v>
      </c>
      <c r="G304" s="41">
        <v>0</v>
      </c>
      <c r="H304" s="25"/>
      <c r="I304" s="25"/>
      <c r="J304" s="25"/>
      <c r="K304" s="25"/>
    </row>
    <row r="305" spans="1:11" ht="14.1" customHeight="1" x14ac:dyDescent="0.25">
      <c r="A305" s="25"/>
      <c r="B305" s="25"/>
      <c r="C305" s="36" t="s">
        <v>100</v>
      </c>
      <c r="D305" s="41">
        <v>0</v>
      </c>
      <c r="E305" s="41">
        <v>1800000</v>
      </c>
      <c r="F305" s="41">
        <v>0</v>
      </c>
      <c r="G305" s="41">
        <v>0</v>
      </c>
      <c r="H305" s="25"/>
      <c r="I305" s="25"/>
      <c r="J305" s="25"/>
      <c r="K305" s="25"/>
    </row>
    <row r="306" spans="1:11" ht="15" customHeight="1" x14ac:dyDescent="0.25">
      <c r="A306" s="25"/>
      <c r="B306" s="25"/>
      <c r="C306" s="42" t="s">
        <v>69</v>
      </c>
      <c r="D306" s="43" t="s">
        <v>69</v>
      </c>
      <c r="E306" s="43" t="s">
        <v>69</v>
      </c>
      <c r="F306" s="43" t="s">
        <v>69</v>
      </c>
      <c r="G306" s="43" t="s">
        <v>69</v>
      </c>
      <c r="H306" s="25"/>
      <c r="I306" s="25"/>
      <c r="J306" s="25"/>
      <c r="K306" s="25"/>
    </row>
    <row r="307" spans="1:11" ht="15" customHeight="1" x14ac:dyDescent="0.25">
      <c r="A307" s="25"/>
      <c r="B307" s="25"/>
      <c r="C307" s="28" t="s">
        <v>113</v>
      </c>
      <c r="D307" s="44">
        <v>0</v>
      </c>
      <c r="E307" s="44">
        <v>181600000</v>
      </c>
      <c r="F307" s="44">
        <v>181600000</v>
      </c>
      <c r="G307" s="44">
        <v>175600000</v>
      </c>
      <c r="H307" s="25"/>
      <c r="I307" s="25"/>
      <c r="J307" s="25"/>
      <c r="K307" s="25"/>
    </row>
    <row r="308" spans="1:11" ht="15" customHeight="1" x14ac:dyDescent="0.25">
      <c r="A308" s="25"/>
      <c r="B308" s="25"/>
      <c r="C308" s="38" t="s">
        <v>82</v>
      </c>
      <c r="D308" s="45">
        <v>0</v>
      </c>
      <c r="E308" s="45">
        <v>120000000</v>
      </c>
      <c r="F308" s="45">
        <v>120000000</v>
      </c>
      <c r="G308" s="45">
        <v>120000000</v>
      </c>
      <c r="H308" s="25"/>
      <c r="I308" s="25"/>
      <c r="J308" s="25"/>
      <c r="K308" s="25"/>
    </row>
    <row r="309" spans="1:11" ht="15" customHeight="1" x14ac:dyDescent="0.25">
      <c r="A309" s="25"/>
      <c r="B309" s="25"/>
      <c r="C309" s="38" t="s">
        <v>83</v>
      </c>
      <c r="D309" s="45">
        <v>0</v>
      </c>
      <c r="E309" s="45">
        <v>120000000</v>
      </c>
      <c r="F309" s="45">
        <v>120000000</v>
      </c>
      <c r="G309" s="45">
        <v>120000000</v>
      </c>
      <c r="H309" s="25"/>
      <c r="I309" s="25"/>
      <c r="J309" s="25"/>
      <c r="K309" s="25"/>
    </row>
    <row r="310" spans="1:11" ht="15" customHeight="1" x14ac:dyDescent="0.25">
      <c r="A310" s="25"/>
      <c r="B310" s="25"/>
      <c r="C310" s="38" t="s">
        <v>84</v>
      </c>
      <c r="D310" s="45">
        <v>0</v>
      </c>
      <c r="E310" s="45">
        <v>0</v>
      </c>
      <c r="F310" s="45">
        <v>0</v>
      </c>
      <c r="G310" s="45">
        <v>0</v>
      </c>
      <c r="H310" s="25"/>
      <c r="I310" s="25"/>
      <c r="J310" s="25"/>
      <c r="K310" s="25"/>
    </row>
    <row r="311" spans="1:11" ht="15" customHeight="1" x14ac:dyDescent="0.25">
      <c r="A311" s="25"/>
      <c r="B311" s="25"/>
      <c r="C311" s="38" t="s">
        <v>85</v>
      </c>
      <c r="D311" s="45">
        <v>0</v>
      </c>
      <c r="E311" s="45">
        <v>17020000</v>
      </c>
      <c r="F311" s="45">
        <v>17020000</v>
      </c>
      <c r="G311" s="45">
        <v>17020000</v>
      </c>
      <c r="H311" s="25"/>
      <c r="I311" s="25"/>
      <c r="J311" s="25"/>
      <c r="K311" s="25"/>
    </row>
    <row r="312" spans="1:11" ht="15" customHeight="1" x14ac:dyDescent="0.25">
      <c r="A312" s="25"/>
      <c r="B312" s="25"/>
      <c r="C312" s="38" t="s">
        <v>83</v>
      </c>
      <c r="D312" s="45">
        <v>0</v>
      </c>
      <c r="E312" s="45">
        <v>17020000</v>
      </c>
      <c r="F312" s="45">
        <v>17020000</v>
      </c>
      <c r="G312" s="45">
        <v>17020000</v>
      </c>
      <c r="H312" s="25"/>
      <c r="I312" s="25"/>
      <c r="J312" s="25"/>
      <c r="K312" s="25"/>
    </row>
    <row r="313" spans="1:11" ht="15" customHeight="1" x14ac:dyDescent="0.25">
      <c r="A313" s="25"/>
      <c r="B313" s="25"/>
      <c r="C313" s="38" t="s">
        <v>84</v>
      </c>
      <c r="D313" s="45">
        <v>0</v>
      </c>
      <c r="E313" s="45">
        <v>0</v>
      </c>
      <c r="F313" s="45">
        <v>0</v>
      </c>
      <c r="G313" s="45">
        <v>0</v>
      </c>
      <c r="H313" s="25"/>
      <c r="I313" s="25"/>
      <c r="J313" s="25"/>
      <c r="K313" s="25"/>
    </row>
    <row r="314" spans="1:11" ht="15" customHeight="1" x14ac:dyDescent="0.25">
      <c r="A314" s="25"/>
      <c r="B314" s="25"/>
      <c r="C314" s="38" t="s">
        <v>86</v>
      </c>
      <c r="D314" s="45">
        <v>0</v>
      </c>
      <c r="E314" s="45">
        <v>41340000</v>
      </c>
      <c r="F314" s="45">
        <v>41340000</v>
      </c>
      <c r="G314" s="45">
        <v>35340000</v>
      </c>
      <c r="H314" s="25"/>
      <c r="I314" s="25"/>
      <c r="J314" s="25"/>
      <c r="K314" s="25"/>
    </row>
    <row r="315" spans="1:11" ht="15" customHeight="1" x14ac:dyDescent="0.25">
      <c r="A315" s="25"/>
      <c r="B315" s="25"/>
      <c r="C315" s="38" t="s">
        <v>83</v>
      </c>
      <c r="D315" s="45">
        <v>0</v>
      </c>
      <c r="E315" s="45">
        <v>41340000</v>
      </c>
      <c r="F315" s="45">
        <v>41340000</v>
      </c>
      <c r="G315" s="45">
        <v>35340000</v>
      </c>
      <c r="H315" s="25"/>
      <c r="I315" s="25"/>
      <c r="J315" s="25"/>
      <c r="K315" s="25"/>
    </row>
    <row r="316" spans="1:11" ht="15" customHeight="1" x14ac:dyDescent="0.25">
      <c r="A316" s="25"/>
      <c r="B316" s="25"/>
      <c r="C316" s="38" t="s">
        <v>84</v>
      </c>
      <c r="D316" s="45">
        <v>0</v>
      </c>
      <c r="E316" s="45">
        <v>0</v>
      </c>
      <c r="F316" s="45">
        <v>0</v>
      </c>
      <c r="G316" s="45">
        <v>0</v>
      </c>
      <c r="H316" s="25"/>
      <c r="I316" s="25"/>
      <c r="J316" s="25"/>
      <c r="K316" s="25"/>
    </row>
    <row r="317" spans="1:11" ht="15" customHeight="1" x14ac:dyDescent="0.25">
      <c r="A317" s="25"/>
      <c r="B317" s="25"/>
      <c r="C317" s="38" t="s">
        <v>87</v>
      </c>
      <c r="D317" s="45">
        <v>0</v>
      </c>
      <c r="E317" s="45">
        <v>0</v>
      </c>
      <c r="F317" s="45">
        <v>0</v>
      </c>
      <c r="G317" s="45">
        <v>0</v>
      </c>
      <c r="H317" s="25"/>
      <c r="I317" s="25"/>
      <c r="J317" s="25"/>
      <c r="K317" s="25"/>
    </row>
    <row r="318" spans="1:11" ht="15" customHeight="1" x14ac:dyDescent="0.25">
      <c r="A318" s="25"/>
      <c r="B318" s="25"/>
      <c r="C318" s="38" t="s">
        <v>83</v>
      </c>
      <c r="D318" s="45">
        <v>0</v>
      </c>
      <c r="E318" s="45">
        <v>0</v>
      </c>
      <c r="F318" s="45">
        <v>0</v>
      </c>
      <c r="G318" s="45">
        <v>0</v>
      </c>
      <c r="H318" s="25"/>
      <c r="I318" s="25"/>
      <c r="J318" s="25"/>
      <c r="K318" s="25"/>
    </row>
    <row r="319" spans="1:11" ht="15" customHeight="1" x14ac:dyDescent="0.25">
      <c r="A319" s="25"/>
      <c r="B319" s="25"/>
      <c r="C319" s="38" t="s">
        <v>84</v>
      </c>
      <c r="D319" s="45">
        <v>0</v>
      </c>
      <c r="E319" s="45">
        <v>0</v>
      </c>
      <c r="F319" s="45">
        <v>0</v>
      </c>
      <c r="G319" s="45">
        <v>0</v>
      </c>
      <c r="H319" s="25"/>
      <c r="I319" s="25"/>
      <c r="J319" s="25"/>
      <c r="K319" s="25"/>
    </row>
    <row r="320" spans="1:11" ht="20.100000000000001" customHeight="1" x14ac:dyDescent="0.25">
      <c r="A320" s="25"/>
      <c r="B320" s="25"/>
      <c r="C320" s="38" t="s">
        <v>114</v>
      </c>
      <c r="D320" s="46">
        <v>0</v>
      </c>
      <c r="E320" s="46">
        <v>0</v>
      </c>
      <c r="F320" s="46">
        <v>0</v>
      </c>
      <c r="G320" s="46">
        <v>0</v>
      </c>
      <c r="H320" s="25"/>
      <c r="I320" s="25"/>
      <c r="J320" s="25"/>
      <c r="K320" s="25"/>
    </row>
    <row r="321" spans="1:11" ht="15" customHeight="1" x14ac:dyDescent="0.25">
      <c r="A321" s="25"/>
      <c r="B321" s="25"/>
      <c r="C321" s="38" t="s">
        <v>83</v>
      </c>
      <c r="D321" s="45">
        <v>0</v>
      </c>
      <c r="E321" s="45">
        <v>0</v>
      </c>
      <c r="F321" s="45">
        <v>0</v>
      </c>
      <c r="G321" s="45">
        <v>0</v>
      </c>
      <c r="H321" s="25"/>
      <c r="I321" s="25"/>
      <c r="J321" s="25"/>
      <c r="K321" s="25"/>
    </row>
    <row r="322" spans="1:11" ht="15" customHeight="1" x14ac:dyDescent="0.25">
      <c r="A322" s="25"/>
      <c r="B322" s="25"/>
      <c r="C322" s="38" t="s">
        <v>84</v>
      </c>
      <c r="D322" s="45">
        <v>0</v>
      </c>
      <c r="E322" s="45">
        <v>0</v>
      </c>
      <c r="F322" s="45">
        <v>0</v>
      </c>
      <c r="G322" s="45">
        <v>0</v>
      </c>
      <c r="H322" s="25"/>
      <c r="I322" s="25"/>
      <c r="J322" s="25"/>
      <c r="K322" s="25"/>
    </row>
    <row r="323" spans="1:11" ht="15" customHeight="1" x14ac:dyDescent="0.25">
      <c r="A323" s="25"/>
      <c r="B323" s="25"/>
      <c r="C323" s="38" t="s">
        <v>89</v>
      </c>
      <c r="D323" s="45">
        <v>0</v>
      </c>
      <c r="E323" s="45">
        <v>0</v>
      </c>
      <c r="F323" s="45">
        <v>0</v>
      </c>
      <c r="G323" s="45">
        <v>0</v>
      </c>
      <c r="H323" s="25"/>
      <c r="I323" s="25"/>
      <c r="J323" s="25"/>
      <c r="K323" s="25"/>
    </row>
    <row r="324" spans="1:11" ht="15" customHeight="1" x14ac:dyDescent="0.25">
      <c r="A324" s="25"/>
      <c r="B324" s="25"/>
      <c r="C324" s="38" t="s">
        <v>83</v>
      </c>
      <c r="D324" s="45">
        <v>0</v>
      </c>
      <c r="E324" s="45">
        <v>0</v>
      </c>
      <c r="F324" s="45">
        <v>0</v>
      </c>
      <c r="G324" s="45">
        <v>0</v>
      </c>
      <c r="H324" s="25"/>
      <c r="I324" s="25"/>
      <c r="J324" s="25"/>
      <c r="K324" s="25"/>
    </row>
    <row r="325" spans="1:11" ht="15" customHeight="1" x14ac:dyDescent="0.25">
      <c r="A325" s="25"/>
      <c r="B325" s="25"/>
      <c r="C325" s="38" t="s">
        <v>84</v>
      </c>
      <c r="D325" s="45">
        <v>0</v>
      </c>
      <c r="E325" s="45">
        <v>0</v>
      </c>
      <c r="F325" s="45">
        <v>0</v>
      </c>
      <c r="G325" s="45">
        <v>0</v>
      </c>
      <c r="H325" s="25"/>
      <c r="I325" s="25"/>
      <c r="J325" s="25"/>
      <c r="K325" s="25"/>
    </row>
    <row r="326" spans="1:11" ht="15" customHeight="1" x14ac:dyDescent="0.25">
      <c r="A326" s="25"/>
      <c r="B326" s="25"/>
      <c r="C326" s="38" t="s">
        <v>90</v>
      </c>
      <c r="D326" s="45">
        <v>0</v>
      </c>
      <c r="E326" s="45">
        <v>240000</v>
      </c>
      <c r="F326" s="45">
        <v>240000</v>
      </c>
      <c r="G326" s="45">
        <v>240000</v>
      </c>
      <c r="H326" s="25"/>
      <c r="I326" s="25"/>
      <c r="J326" s="25"/>
      <c r="K326" s="25"/>
    </row>
    <row r="327" spans="1:11" ht="15" customHeight="1" x14ac:dyDescent="0.25">
      <c r="A327" s="25"/>
      <c r="B327" s="25"/>
      <c r="C327" s="38" t="s">
        <v>83</v>
      </c>
      <c r="D327" s="45">
        <v>0</v>
      </c>
      <c r="E327" s="45">
        <v>240000</v>
      </c>
      <c r="F327" s="45">
        <v>240000</v>
      </c>
      <c r="G327" s="45">
        <v>240000</v>
      </c>
      <c r="H327" s="25"/>
      <c r="I327" s="25"/>
      <c r="J327" s="25"/>
      <c r="K327" s="25"/>
    </row>
    <row r="328" spans="1:11" ht="15" customHeight="1" x14ac:dyDescent="0.25">
      <c r="A328" s="25"/>
      <c r="B328" s="25"/>
      <c r="C328" s="38" t="s">
        <v>84</v>
      </c>
      <c r="D328" s="45">
        <v>0</v>
      </c>
      <c r="E328" s="45">
        <v>0</v>
      </c>
      <c r="F328" s="45">
        <v>0</v>
      </c>
      <c r="G328" s="45">
        <v>0</v>
      </c>
      <c r="H328" s="25"/>
      <c r="I328" s="25"/>
      <c r="J328" s="25"/>
      <c r="K328" s="25"/>
    </row>
    <row r="329" spans="1:11" ht="15" customHeight="1" x14ac:dyDescent="0.25">
      <c r="A329" s="25"/>
      <c r="B329" s="25"/>
      <c r="C329" s="38" t="s">
        <v>91</v>
      </c>
      <c r="D329" s="45">
        <v>0</v>
      </c>
      <c r="E329" s="45">
        <v>0</v>
      </c>
      <c r="F329" s="45">
        <v>0</v>
      </c>
      <c r="G329" s="45">
        <v>0</v>
      </c>
      <c r="H329" s="25"/>
      <c r="I329" s="25"/>
      <c r="J329" s="25"/>
      <c r="K329" s="25"/>
    </row>
    <row r="330" spans="1:11" ht="15" customHeight="1" x14ac:dyDescent="0.25">
      <c r="A330" s="25"/>
      <c r="B330" s="25"/>
      <c r="C330" s="38" t="s">
        <v>83</v>
      </c>
      <c r="D330" s="45">
        <v>0</v>
      </c>
      <c r="E330" s="45">
        <v>0</v>
      </c>
      <c r="F330" s="45">
        <v>0</v>
      </c>
      <c r="G330" s="45">
        <v>0</v>
      </c>
      <c r="H330" s="25"/>
      <c r="I330" s="25"/>
      <c r="J330" s="25"/>
      <c r="K330" s="25"/>
    </row>
    <row r="331" spans="1:11" ht="15" customHeight="1" x14ac:dyDescent="0.25">
      <c r="A331" s="25"/>
      <c r="B331" s="25"/>
      <c r="C331" s="38" t="s">
        <v>92</v>
      </c>
      <c r="D331" s="45">
        <v>0</v>
      </c>
      <c r="E331" s="45">
        <v>0</v>
      </c>
      <c r="F331" s="45">
        <v>0</v>
      </c>
      <c r="G331" s="45">
        <v>0</v>
      </c>
      <c r="H331" s="25"/>
      <c r="I331" s="25"/>
      <c r="J331" s="25"/>
      <c r="K331" s="25"/>
    </row>
    <row r="332" spans="1:11" ht="15" customHeight="1" x14ac:dyDescent="0.25">
      <c r="A332" s="25"/>
      <c r="B332" s="25"/>
      <c r="C332" s="38" t="s">
        <v>93</v>
      </c>
      <c r="D332" s="45">
        <v>0</v>
      </c>
      <c r="E332" s="45">
        <v>0</v>
      </c>
      <c r="F332" s="45">
        <v>0</v>
      </c>
      <c r="G332" s="45">
        <v>0</v>
      </c>
      <c r="H332" s="25"/>
      <c r="I332" s="25"/>
      <c r="J332" s="25"/>
      <c r="K332" s="25"/>
    </row>
    <row r="333" spans="1:11" ht="15" customHeight="1" x14ac:dyDescent="0.25">
      <c r="A333" s="25"/>
      <c r="B333" s="25"/>
      <c r="C333" s="38" t="s">
        <v>94</v>
      </c>
      <c r="D333" s="45">
        <v>0</v>
      </c>
      <c r="E333" s="45">
        <v>0</v>
      </c>
      <c r="F333" s="45">
        <v>0</v>
      </c>
      <c r="G333" s="45">
        <v>0</v>
      </c>
      <c r="H333" s="25"/>
      <c r="I333" s="25"/>
      <c r="J333" s="25"/>
      <c r="K333" s="25"/>
    </row>
    <row r="334" spans="1:11" ht="15" customHeight="1" x14ac:dyDescent="0.25">
      <c r="A334" s="25"/>
      <c r="B334" s="25"/>
      <c r="C334" s="38" t="s">
        <v>95</v>
      </c>
      <c r="D334" s="45">
        <v>0</v>
      </c>
      <c r="E334" s="45">
        <v>0</v>
      </c>
      <c r="F334" s="45">
        <v>0</v>
      </c>
      <c r="G334" s="45">
        <v>0</v>
      </c>
      <c r="H334" s="25"/>
      <c r="I334" s="25"/>
      <c r="J334" s="25"/>
      <c r="K334" s="25"/>
    </row>
    <row r="335" spans="1:11" ht="15" customHeight="1" x14ac:dyDescent="0.25">
      <c r="A335" s="25"/>
      <c r="B335" s="25"/>
      <c r="C335" s="38" t="s">
        <v>96</v>
      </c>
      <c r="D335" s="45">
        <v>0</v>
      </c>
      <c r="E335" s="45">
        <v>3000000</v>
      </c>
      <c r="F335" s="45">
        <v>3000000</v>
      </c>
      <c r="G335" s="45">
        <v>3000000</v>
      </c>
      <c r="H335" s="25"/>
      <c r="I335" s="25"/>
      <c r="J335" s="25"/>
      <c r="K335" s="25"/>
    </row>
    <row r="336" spans="1:11" ht="15" customHeight="1" x14ac:dyDescent="0.25">
      <c r="A336" s="25"/>
      <c r="B336" s="25"/>
      <c r="C336" s="38" t="s">
        <v>83</v>
      </c>
      <c r="D336" s="45">
        <v>0</v>
      </c>
      <c r="E336" s="45">
        <v>3000000</v>
      </c>
      <c r="F336" s="45">
        <v>3000000</v>
      </c>
      <c r="G336" s="45">
        <v>3000000</v>
      </c>
      <c r="H336" s="25"/>
      <c r="I336" s="25"/>
      <c r="J336" s="25"/>
      <c r="K336" s="25"/>
    </row>
    <row r="337" spans="1:11" ht="15" customHeight="1" x14ac:dyDescent="0.25">
      <c r="A337" s="25"/>
      <c r="B337" s="25"/>
      <c r="C337" s="38" t="s">
        <v>92</v>
      </c>
      <c r="D337" s="45">
        <v>0</v>
      </c>
      <c r="E337" s="45">
        <v>0</v>
      </c>
      <c r="F337" s="45">
        <v>0</v>
      </c>
      <c r="G337" s="45">
        <v>0</v>
      </c>
      <c r="H337" s="25"/>
      <c r="I337" s="25"/>
      <c r="J337" s="25"/>
      <c r="K337" s="25"/>
    </row>
    <row r="338" spans="1:11" ht="15" customHeight="1" x14ac:dyDescent="0.25">
      <c r="A338" s="25"/>
      <c r="B338" s="25"/>
      <c r="C338" s="38" t="s">
        <v>93</v>
      </c>
      <c r="D338" s="45">
        <v>0</v>
      </c>
      <c r="E338" s="45">
        <v>0</v>
      </c>
      <c r="F338" s="45">
        <v>0</v>
      </c>
      <c r="G338" s="45">
        <v>0</v>
      </c>
      <c r="H338" s="25"/>
      <c r="I338" s="25"/>
      <c r="J338" s="25"/>
      <c r="K338" s="25"/>
    </row>
    <row r="339" spans="1:11" ht="15" customHeight="1" x14ac:dyDescent="0.25">
      <c r="A339" s="25"/>
      <c r="B339" s="25"/>
      <c r="C339" s="38" t="s">
        <v>94</v>
      </c>
      <c r="D339" s="45">
        <v>0</v>
      </c>
      <c r="E339" s="45">
        <v>0</v>
      </c>
      <c r="F339" s="45">
        <v>0</v>
      </c>
      <c r="G339" s="45">
        <v>0</v>
      </c>
      <c r="H339" s="25"/>
      <c r="I339" s="25"/>
      <c r="J339" s="25"/>
      <c r="K339" s="25"/>
    </row>
    <row r="340" spans="1:11" ht="15" customHeight="1" x14ac:dyDescent="0.25">
      <c r="A340" s="25"/>
      <c r="B340" s="25"/>
      <c r="C340" s="38" t="s">
        <v>95</v>
      </c>
      <c r="D340" s="45">
        <v>0</v>
      </c>
      <c r="E340" s="45">
        <v>0</v>
      </c>
      <c r="F340" s="45">
        <v>0</v>
      </c>
      <c r="G340" s="45">
        <v>0</v>
      </c>
      <c r="H340" s="25"/>
      <c r="I340" s="25"/>
      <c r="J340" s="25"/>
      <c r="K340" s="25"/>
    </row>
    <row r="341" spans="1:11" ht="15" customHeight="1" x14ac:dyDescent="0.25">
      <c r="A341" s="25"/>
      <c r="B341" s="25"/>
      <c r="C341" s="38" t="s">
        <v>97</v>
      </c>
      <c r="D341" s="45">
        <v>0</v>
      </c>
      <c r="E341" s="45">
        <v>0</v>
      </c>
      <c r="F341" s="45">
        <v>0</v>
      </c>
      <c r="G341" s="45">
        <v>0</v>
      </c>
      <c r="H341" s="25"/>
      <c r="I341" s="25"/>
      <c r="J341" s="25"/>
      <c r="K341" s="25"/>
    </row>
    <row r="342" spans="1:11" ht="15" customHeight="1" x14ac:dyDescent="0.25">
      <c r="A342" s="25"/>
      <c r="B342" s="25"/>
      <c r="C342" s="38" t="s">
        <v>83</v>
      </c>
      <c r="D342" s="45">
        <v>0</v>
      </c>
      <c r="E342" s="45">
        <v>0</v>
      </c>
      <c r="F342" s="45">
        <v>0</v>
      </c>
      <c r="G342" s="45">
        <v>0</v>
      </c>
      <c r="H342" s="25"/>
      <c r="I342" s="25"/>
      <c r="J342" s="25"/>
      <c r="K342" s="25"/>
    </row>
    <row r="343" spans="1:11" ht="15" customHeight="1" x14ac:dyDescent="0.25">
      <c r="A343" s="25"/>
      <c r="B343" s="25"/>
      <c r="C343" s="38" t="s">
        <v>92</v>
      </c>
      <c r="D343" s="45">
        <v>0</v>
      </c>
      <c r="E343" s="45">
        <v>0</v>
      </c>
      <c r="F343" s="45">
        <v>0</v>
      </c>
      <c r="G343" s="45">
        <v>0</v>
      </c>
      <c r="H343" s="25"/>
      <c r="I343" s="25"/>
      <c r="J343" s="25"/>
      <c r="K343" s="25"/>
    </row>
    <row r="344" spans="1:11" ht="15" customHeight="1" x14ac:dyDescent="0.25">
      <c r="A344" s="25"/>
      <c r="B344" s="25"/>
      <c r="C344" s="38" t="s">
        <v>93</v>
      </c>
      <c r="D344" s="45">
        <v>0</v>
      </c>
      <c r="E344" s="45">
        <v>0</v>
      </c>
      <c r="F344" s="45">
        <v>0</v>
      </c>
      <c r="G344" s="45">
        <v>0</v>
      </c>
      <c r="H344" s="25"/>
      <c r="I344" s="25"/>
      <c r="J344" s="25"/>
      <c r="K344" s="25"/>
    </row>
    <row r="345" spans="1:11" ht="15" customHeight="1" x14ac:dyDescent="0.25">
      <c r="A345" s="25"/>
      <c r="B345" s="25"/>
      <c r="C345" s="38" t="s">
        <v>94</v>
      </c>
      <c r="D345" s="45">
        <v>0</v>
      </c>
      <c r="E345" s="45">
        <v>0</v>
      </c>
      <c r="F345" s="45">
        <v>0</v>
      </c>
      <c r="G345" s="45">
        <v>0</v>
      </c>
      <c r="H345" s="25"/>
      <c r="I345" s="25"/>
      <c r="J345" s="25"/>
      <c r="K345" s="25"/>
    </row>
    <row r="346" spans="1:11" ht="15" customHeight="1" x14ac:dyDescent="0.25">
      <c r="A346" s="25"/>
      <c r="B346" s="25"/>
      <c r="C346" s="38" t="s">
        <v>95</v>
      </c>
      <c r="D346" s="45">
        <v>0</v>
      </c>
      <c r="E346" s="45">
        <v>0</v>
      </c>
      <c r="F346" s="45">
        <v>0</v>
      </c>
      <c r="G346" s="45">
        <v>0</v>
      </c>
      <c r="H346" s="25"/>
      <c r="I346" s="25"/>
      <c r="J346" s="25"/>
      <c r="K346" s="25"/>
    </row>
    <row r="347" spans="1:11" ht="15" customHeight="1" x14ac:dyDescent="0.25">
      <c r="A347" s="25"/>
      <c r="B347" s="25"/>
      <c r="C347" s="38" t="s">
        <v>98</v>
      </c>
      <c r="D347" s="45">
        <v>0</v>
      </c>
      <c r="E347" s="45">
        <v>0</v>
      </c>
      <c r="F347" s="45">
        <v>0</v>
      </c>
      <c r="G347" s="45">
        <v>0</v>
      </c>
      <c r="H347" s="25"/>
      <c r="I347" s="25"/>
      <c r="J347" s="25"/>
      <c r="K347" s="25"/>
    </row>
    <row r="348" spans="1:11" ht="15" customHeight="1" x14ac:dyDescent="0.25">
      <c r="A348" s="25"/>
      <c r="B348" s="25"/>
      <c r="C348" s="38" t="s">
        <v>99</v>
      </c>
      <c r="D348" s="45">
        <v>0</v>
      </c>
      <c r="E348" s="45">
        <v>0</v>
      </c>
      <c r="F348" s="45">
        <v>0</v>
      </c>
      <c r="G348" s="45">
        <v>0</v>
      </c>
      <c r="H348" s="25"/>
      <c r="I348" s="25"/>
      <c r="J348" s="25"/>
      <c r="K348" s="25"/>
    </row>
    <row r="349" spans="1:11" ht="20.100000000000001" customHeight="1" x14ac:dyDescent="0.25">
      <c r="A349" s="25"/>
      <c r="B349" s="25"/>
      <c r="C349" s="47" t="s">
        <v>69</v>
      </c>
      <c r="D349" s="25"/>
      <c r="E349" s="25"/>
      <c r="F349" s="25"/>
      <c r="G349" s="25"/>
      <c r="H349" s="25"/>
      <c r="I349" s="25"/>
      <c r="J349" s="25"/>
      <c r="K349" s="25"/>
    </row>
  </sheetData>
  <mergeCells count="35">
    <mergeCell ref="C205:G205"/>
    <mergeCell ref="D250:G250"/>
    <mergeCell ref="D251:G251"/>
    <mergeCell ref="D252:G252"/>
    <mergeCell ref="C261:G261"/>
    <mergeCell ref="D196:G196"/>
    <mergeCell ref="D81:G81"/>
    <mergeCell ref="D82:G82"/>
    <mergeCell ref="D83:G83"/>
    <mergeCell ref="D84:G84"/>
    <mergeCell ref="C93:G93"/>
    <mergeCell ref="D138:G138"/>
    <mergeCell ref="D139:G139"/>
    <mergeCell ref="D140:G140"/>
    <mergeCell ref="C149:G149"/>
    <mergeCell ref="D194:G194"/>
    <mergeCell ref="D195:G195"/>
    <mergeCell ref="C80:G80"/>
    <mergeCell ref="D7:G7"/>
    <mergeCell ref="C8:G8"/>
    <mergeCell ref="C9:G9"/>
    <mergeCell ref="D10:G10"/>
    <mergeCell ref="D16:G16"/>
    <mergeCell ref="C22:G22"/>
    <mergeCell ref="D23:G23"/>
    <mergeCell ref="D24:G24"/>
    <mergeCell ref="D25:G25"/>
    <mergeCell ref="D26:G26"/>
    <mergeCell ref="C35:G35"/>
    <mergeCell ref="D6:G6"/>
    <mergeCell ref="C1:G1"/>
    <mergeCell ref="C2:G2"/>
    <mergeCell ref="D3:G3"/>
    <mergeCell ref="D4:G4"/>
    <mergeCell ref="D5:G5"/>
  </mergeCells>
  <pageMargins left="0" right="0" top="0" bottom="0" header="0" footer="0"/>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8A4CF-18C6-43CF-9EA5-DFE813FABAB3}">
  <sheetPr>
    <outlinePr summaryBelow="0"/>
  </sheetPr>
  <dimension ref="A1:K183"/>
  <sheetViews>
    <sheetView view="pageBreakPreview" topLeftCell="B146" zoomScale="73" zoomScaleNormal="100" zoomScaleSheetLayoutView="73" workbookViewId="0">
      <selection activeCell="J193" sqref="J193"/>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461</v>
      </c>
      <c r="E3" s="1570"/>
      <c r="F3" s="1570"/>
      <c r="G3" s="1570"/>
      <c r="H3" s="25"/>
      <c r="I3" s="25"/>
      <c r="J3" s="25"/>
      <c r="K3" s="25"/>
    </row>
    <row r="4" spans="1:11" ht="14.1" customHeight="1" x14ac:dyDescent="0.25">
      <c r="A4" s="25"/>
      <c r="B4" s="25"/>
      <c r="C4" s="27" t="s">
        <v>4</v>
      </c>
      <c r="D4" s="1569" t="s">
        <v>462</v>
      </c>
      <c r="E4" s="1570"/>
      <c r="F4" s="1570"/>
      <c r="G4" s="1570"/>
      <c r="H4" s="25"/>
      <c r="I4" s="25"/>
      <c r="J4" s="25"/>
      <c r="K4" s="25"/>
    </row>
    <row r="5" spans="1:11" ht="14.1" customHeight="1" x14ac:dyDescent="0.25">
      <c r="A5" s="25"/>
      <c r="B5" s="25"/>
      <c r="C5" s="27" t="s">
        <v>6</v>
      </c>
      <c r="D5" s="1569" t="s">
        <v>463</v>
      </c>
      <c r="E5" s="1570"/>
      <c r="F5" s="1570"/>
      <c r="G5" s="1570"/>
      <c r="H5" s="25"/>
      <c r="I5" s="25"/>
      <c r="J5" s="25"/>
      <c r="K5" s="25"/>
    </row>
    <row r="6" spans="1:11" ht="14.1" customHeight="1" x14ac:dyDescent="0.25">
      <c r="A6" s="25"/>
      <c r="B6" s="25"/>
      <c r="C6" s="27" t="s">
        <v>8</v>
      </c>
      <c r="D6" s="1569" t="s">
        <v>464</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20.100000000000001" customHeight="1" x14ac:dyDescent="0.25">
      <c r="A9" s="25"/>
      <c r="B9" s="25"/>
      <c r="C9" s="1581" t="s">
        <v>465</v>
      </c>
      <c r="D9" s="1582"/>
      <c r="E9" s="1582"/>
      <c r="F9" s="1582"/>
      <c r="G9" s="1582"/>
      <c r="H9" s="25"/>
      <c r="I9" s="25"/>
      <c r="J9" s="25"/>
      <c r="K9" s="25"/>
    </row>
    <row r="10" spans="1:11" ht="141" customHeight="1" x14ac:dyDescent="0.25">
      <c r="A10" s="25"/>
      <c r="B10" s="25"/>
      <c r="C10" s="28" t="s">
        <v>14</v>
      </c>
      <c r="D10" s="1583" t="s">
        <v>466</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41.1" customHeight="1" x14ac:dyDescent="0.25">
      <c r="A13" s="25"/>
      <c r="B13" s="25"/>
      <c r="C13" s="38" t="s">
        <v>467</v>
      </c>
      <c r="D13" s="39" t="s">
        <v>69</v>
      </c>
      <c r="E13" s="39" t="s">
        <v>468</v>
      </c>
      <c r="F13" s="39" t="s">
        <v>469</v>
      </c>
      <c r="G13" s="39" t="s">
        <v>470</v>
      </c>
      <c r="H13" s="25"/>
      <c r="I13" s="25"/>
      <c r="J13" s="25"/>
      <c r="K13" s="25"/>
    </row>
    <row r="14" spans="1:11" ht="30.95" customHeight="1" x14ac:dyDescent="0.25">
      <c r="A14" s="25"/>
      <c r="B14" s="25"/>
      <c r="C14" s="38" t="s">
        <v>471</v>
      </c>
      <c r="D14" s="39" t="s">
        <v>69</v>
      </c>
      <c r="E14" s="39" t="s">
        <v>468</v>
      </c>
      <c r="F14" s="39" t="s">
        <v>469</v>
      </c>
      <c r="G14" s="39" t="s">
        <v>470</v>
      </c>
      <c r="H14" s="25"/>
      <c r="I14" s="25"/>
      <c r="J14" s="25"/>
      <c r="K14" s="25"/>
    </row>
    <row r="15" spans="1:11" ht="30.95" customHeight="1" x14ac:dyDescent="0.25">
      <c r="A15" s="25"/>
      <c r="B15" s="25"/>
      <c r="C15" s="38" t="s">
        <v>472</v>
      </c>
      <c r="D15" s="39" t="s">
        <v>69</v>
      </c>
      <c r="E15" s="39" t="s">
        <v>342</v>
      </c>
      <c r="F15" s="39" t="s">
        <v>473</v>
      </c>
      <c r="G15" s="39" t="s">
        <v>343</v>
      </c>
      <c r="H15" s="25"/>
      <c r="I15" s="25"/>
      <c r="J15" s="25"/>
      <c r="K15" s="25"/>
    </row>
    <row r="16" spans="1:11" ht="93.95" customHeight="1" x14ac:dyDescent="0.25">
      <c r="A16" s="25"/>
      <c r="B16" s="25"/>
      <c r="C16" s="28" t="s">
        <v>24</v>
      </c>
      <c r="D16" s="1583" t="s">
        <v>474</v>
      </c>
      <c r="E16" s="1584"/>
      <c r="F16" s="1584"/>
      <c r="G16" s="1584"/>
      <c r="H16" s="25"/>
      <c r="I16" s="25"/>
      <c r="J16" s="25"/>
      <c r="K16" s="25"/>
    </row>
    <row r="17" spans="1:11" ht="27.95" customHeight="1" x14ac:dyDescent="0.25">
      <c r="A17" s="25"/>
      <c r="B17" s="25"/>
      <c r="C17" s="38" t="s">
        <v>26</v>
      </c>
      <c r="D17" s="48">
        <v>2023</v>
      </c>
      <c r="E17" s="48">
        <v>2024</v>
      </c>
      <c r="F17" s="48">
        <v>2025</v>
      </c>
      <c r="G17" s="48">
        <v>2026</v>
      </c>
      <c r="H17" s="25"/>
      <c r="I17" s="25"/>
      <c r="J17" s="25"/>
      <c r="K17" s="25"/>
    </row>
    <row r="18" spans="1:11" ht="14.1" customHeight="1" x14ac:dyDescent="0.25">
      <c r="A18" s="25"/>
      <c r="B18" s="25"/>
      <c r="C18" s="49"/>
      <c r="D18" s="50" t="s">
        <v>17</v>
      </c>
      <c r="E18" s="50" t="s">
        <v>18</v>
      </c>
      <c r="F18" s="50" t="s">
        <v>18</v>
      </c>
      <c r="G18" s="50" t="s">
        <v>18</v>
      </c>
      <c r="H18" s="25"/>
      <c r="I18" s="25"/>
      <c r="J18" s="25"/>
      <c r="K18" s="25"/>
    </row>
    <row r="19" spans="1:11" ht="20.100000000000001" customHeight="1" x14ac:dyDescent="0.25">
      <c r="A19" s="25"/>
      <c r="B19" s="25"/>
      <c r="C19" s="38" t="s">
        <v>475</v>
      </c>
      <c r="D19" s="39" t="s">
        <v>69</v>
      </c>
      <c r="E19" s="39" t="s">
        <v>324</v>
      </c>
      <c r="F19" s="39" t="s">
        <v>237</v>
      </c>
      <c r="G19" s="39" t="s">
        <v>237</v>
      </c>
      <c r="H19" s="25"/>
      <c r="I19" s="25"/>
      <c r="J19" s="25"/>
      <c r="K19" s="25"/>
    </row>
    <row r="20" spans="1:11" ht="20.100000000000001" customHeight="1" x14ac:dyDescent="0.25">
      <c r="A20" s="25"/>
      <c r="B20" s="25"/>
      <c r="C20" s="38" t="s">
        <v>476</v>
      </c>
      <c r="D20" s="39" t="s">
        <v>69</v>
      </c>
      <c r="E20" s="39" t="s">
        <v>477</v>
      </c>
      <c r="F20" s="39" t="s">
        <v>478</v>
      </c>
      <c r="G20" s="39" t="s">
        <v>479</v>
      </c>
      <c r="H20" s="25"/>
      <c r="I20" s="25"/>
      <c r="J20" s="25"/>
      <c r="K20" s="25"/>
    </row>
    <row r="21" spans="1:11" ht="14.1" customHeight="1" x14ac:dyDescent="0.25">
      <c r="A21" s="25"/>
      <c r="B21" s="25"/>
      <c r="C21" s="38" t="s">
        <v>480</v>
      </c>
      <c r="D21" s="39" t="s">
        <v>69</v>
      </c>
      <c r="E21" s="39" t="s">
        <v>291</v>
      </c>
      <c r="F21" s="39" t="s">
        <v>481</v>
      </c>
      <c r="G21" s="39" t="s">
        <v>478</v>
      </c>
      <c r="H21" s="25"/>
      <c r="I21" s="25"/>
      <c r="J21" s="25"/>
      <c r="K21" s="25"/>
    </row>
    <row r="22" spans="1:11" ht="14.1" customHeight="1" x14ac:dyDescent="0.25">
      <c r="A22" s="25"/>
      <c r="B22" s="25"/>
      <c r="C22" s="38" t="s">
        <v>482</v>
      </c>
      <c r="D22" s="39" t="s">
        <v>69</v>
      </c>
      <c r="E22" s="39" t="s">
        <v>483</v>
      </c>
      <c r="F22" s="39" t="s">
        <v>484</v>
      </c>
      <c r="G22" s="39" t="s">
        <v>485</v>
      </c>
      <c r="H22" s="25"/>
      <c r="I22" s="25"/>
      <c r="J22" s="25"/>
      <c r="K22" s="25"/>
    </row>
    <row r="23" spans="1:11" ht="14.1" customHeight="1" x14ac:dyDescent="0.25">
      <c r="A23" s="25"/>
      <c r="B23" s="25"/>
      <c r="C23" s="38" t="s">
        <v>486</v>
      </c>
      <c r="D23" s="39" t="s">
        <v>69</v>
      </c>
      <c r="E23" s="39" t="s">
        <v>487</v>
      </c>
      <c r="F23" s="39" t="s">
        <v>282</v>
      </c>
      <c r="G23" s="39" t="s">
        <v>282</v>
      </c>
      <c r="H23" s="25"/>
      <c r="I23" s="25"/>
      <c r="J23" s="25"/>
      <c r="K23" s="25"/>
    </row>
    <row r="24" spans="1:11" ht="14.1" customHeight="1" x14ac:dyDescent="0.25">
      <c r="A24" s="25"/>
      <c r="B24" s="25"/>
      <c r="C24" s="1585" t="s">
        <v>47</v>
      </c>
      <c r="D24" s="1586"/>
      <c r="E24" s="1586"/>
      <c r="F24" s="1586"/>
      <c r="G24" s="1586"/>
      <c r="H24" s="25"/>
      <c r="I24" s="25"/>
      <c r="J24" s="25"/>
      <c r="K24" s="25"/>
    </row>
    <row r="25" spans="1:11" ht="14.1" customHeight="1" x14ac:dyDescent="0.25">
      <c r="A25" s="25"/>
      <c r="B25" s="25"/>
      <c r="C25" s="29" t="s">
        <v>488</v>
      </c>
      <c r="D25" s="1585" t="s">
        <v>489</v>
      </c>
      <c r="E25" s="1586"/>
      <c r="F25" s="1586"/>
      <c r="G25" s="1586"/>
      <c r="H25" s="25"/>
      <c r="I25" s="25"/>
      <c r="J25" s="25"/>
      <c r="K25" s="25"/>
    </row>
    <row r="26" spans="1:11" ht="18" customHeight="1" x14ac:dyDescent="0.25">
      <c r="A26" s="25"/>
      <c r="B26" s="25"/>
      <c r="C26" s="30" t="s">
        <v>50</v>
      </c>
      <c r="D26" s="1575" t="s">
        <v>490</v>
      </c>
      <c r="E26" s="1576"/>
      <c r="F26" s="1576"/>
      <c r="G26" s="1576"/>
      <c r="H26" s="25"/>
      <c r="I26" s="25"/>
      <c r="J26" s="25"/>
      <c r="K26" s="25"/>
    </row>
    <row r="27" spans="1:11" ht="18" customHeight="1" x14ac:dyDescent="0.25">
      <c r="A27" s="25"/>
      <c r="B27" s="25"/>
      <c r="C27" s="31" t="s">
        <v>52</v>
      </c>
      <c r="D27" s="1587" t="s">
        <v>491</v>
      </c>
      <c r="E27" s="1588"/>
      <c r="F27" s="1588"/>
      <c r="G27" s="1588"/>
      <c r="H27" s="25"/>
      <c r="I27" s="25"/>
      <c r="J27" s="25"/>
      <c r="K27" s="25"/>
    </row>
    <row r="28" spans="1:11" ht="18" customHeight="1" x14ac:dyDescent="0.25">
      <c r="A28" s="25"/>
      <c r="B28" s="25"/>
      <c r="C28" s="31" t="s">
        <v>54</v>
      </c>
      <c r="D28" s="1587" t="s">
        <v>492</v>
      </c>
      <c r="E28" s="1588"/>
      <c r="F28" s="1588"/>
      <c r="G28" s="1588"/>
      <c r="H28" s="25"/>
      <c r="I28" s="25"/>
      <c r="J28" s="25"/>
      <c r="K28" s="25"/>
    </row>
    <row r="29" spans="1:11" ht="15" customHeight="1" x14ac:dyDescent="0.25">
      <c r="A29" s="25"/>
      <c r="B29" s="25"/>
      <c r="C29" s="32"/>
      <c r="D29" s="33">
        <v>2023</v>
      </c>
      <c r="E29" s="33">
        <v>2024</v>
      </c>
      <c r="F29" s="33">
        <v>2025</v>
      </c>
      <c r="G29" s="33">
        <v>2026</v>
      </c>
      <c r="H29" s="25"/>
      <c r="I29" s="25"/>
      <c r="J29" s="25"/>
      <c r="K29" s="25"/>
    </row>
    <row r="30" spans="1:11" ht="15" customHeight="1" x14ac:dyDescent="0.25">
      <c r="A30" s="25"/>
      <c r="B30" s="25"/>
      <c r="C30" s="34"/>
      <c r="D30" s="35" t="s">
        <v>17</v>
      </c>
      <c r="E30" s="35" t="s">
        <v>18</v>
      </c>
      <c r="F30" s="35" t="s">
        <v>18</v>
      </c>
      <c r="G30" s="35" t="s">
        <v>18</v>
      </c>
      <c r="H30" s="25"/>
      <c r="I30" s="25"/>
      <c r="J30" s="25"/>
      <c r="K30" s="25"/>
    </row>
    <row r="31" spans="1:11" ht="14.1" customHeight="1" x14ac:dyDescent="0.25">
      <c r="A31" s="25"/>
      <c r="B31" s="25"/>
      <c r="C31" s="38" t="s">
        <v>56</v>
      </c>
      <c r="D31" s="39" t="s">
        <v>493</v>
      </c>
      <c r="E31" s="39" t="s">
        <v>494</v>
      </c>
      <c r="F31" s="39" t="s">
        <v>494</v>
      </c>
      <c r="G31" s="39" t="s">
        <v>493</v>
      </c>
      <c r="H31" s="25"/>
      <c r="I31" s="25"/>
      <c r="J31" s="25"/>
      <c r="K31" s="25"/>
    </row>
    <row r="32" spans="1:11" ht="14.1" customHeight="1" x14ac:dyDescent="0.25">
      <c r="A32" s="25"/>
      <c r="B32" s="25"/>
      <c r="C32" s="38" t="s">
        <v>59</v>
      </c>
      <c r="D32" s="39" t="s">
        <v>495</v>
      </c>
      <c r="E32" s="39" t="s">
        <v>496</v>
      </c>
      <c r="F32" s="39" t="s">
        <v>496</v>
      </c>
      <c r="G32" s="39" t="s">
        <v>496</v>
      </c>
      <c r="H32" s="25"/>
      <c r="I32" s="25"/>
      <c r="J32" s="25"/>
      <c r="K32" s="25"/>
    </row>
    <row r="33" spans="1:11" ht="14.1" customHeight="1" x14ac:dyDescent="0.25">
      <c r="A33" s="25"/>
      <c r="B33" s="25"/>
      <c r="C33" s="38" t="s">
        <v>63</v>
      </c>
      <c r="D33" s="39" t="s">
        <v>497</v>
      </c>
      <c r="E33" s="39" t="s">
        <v>498</v>
      </c>
      <c r="F33" s="39" t="s">
        <v>498</v>
      </c>
      <c r="G33" s="39" t="s">
        <v>499</v>
      </c>
      <c r="H33" s="25"/>
      <c r="I33" s="25"/>
      <c r="J33" s="25"/>
      <c r="K33" s="25"/>
    </row>
    <row r="34" spans="1:11" ht="14.1" customHeight="1" x14ac:dyDescent="0.25">
      <c r="A34" s="25"/>
      <c r="B34" s="25"/>
      <c r="C34" s="38" t="s">
        <v>68</v>
      </c>
      <c r="D34" s="39" t="s">
        <v>69</v>
      </c>
      <c r="E34" s="39" t="s">
        <v>500</v>
      </c>
      <c r="F34" s="39" t="s">
        <v>75</v>
      </c>
      <c r="G34" s="39" t="s">
        <v>501</v>
      </c>
      <c r="H34" s="25"/>
      <c r="I34" s="25"/>
      <c r="J34" s="25"/>
      <c r="K34" s="25"/>
    </row>
    <row r="35" spans="1:11" ht="14.1" customHeight="1" x14ac:dyDescent="0.25">
      <c r="A35" s="25"/>
      <c r="B35" s="25"/>
      <c r="C35" s="38" t="s">
        <v>73</v>
      </c>
      <c r="D35" s="39" t="s">
        <v>69</v>
      </c>
      <c r="E35" s="39" t="s">
        <v>502</v>
      </c>
      <c r="F35" s="39" t="s">
        <v>75</v>
      </c>
      <c r="G35" s="39" t="s">
        <v>75</v>
      </c>
      <c r="H35" s="25"/>
      <c r="I35" s="25"/>
      <c r="J35" s="25"/>
      <c r="K35" s="25"/>
    </row>
    <row r="36" spans="1:11" ht="14.1" customHeight="1" x14ac:dyDescent="0.25">
      <c r="A36" s="25"/>
      <c r="B36" s="25"/>
      <c r="C36" s="38" t="s">
        <v>77</v>
      </c>
      <c r="D36" s="39" t="s">
        <v>69</v>
      </c>
      <c r="E36" s="39" t="s">
        <v>503</v>
      </c>
      <c r="F36" s="39" t="s">
        <v>75</v>
      </c>
      <c r="G36" s="39" t="s">
        <v>500</v>
      </c>
      <c r="H36" s="25"/>
      <c r="I36" s="25"/>
      <c r="J36" s="25"/>
      <c r="K36" s="25"/>
    </row>
    <row r="37" spans="1:11" ht="14.1" customHeight="1" x14ac:dyDescent="0.25">
      <c r="A37" s="25"/>
      <c r="B37" s="25"/>
      <c r="C37" s="1589" t="s">
        <v>81</v>
      </c>
      <c r="D37" s="1590"/>
      <c r="E37" s="1590"/>
      <c r="F37" s="1590"/>
      <c r="G37" s="1590"/>
      <c r="H37" s="25"/>
      <c r="I37" s="25"/>
      <c r="J37" s="25"/>
      <c r="K37" s="25"/>
    </row>
    <row r="38" spans="1:11" ht="14.1" customHeight="1" x14ac:dyDescent="0.25">
      <c r="A38" s="25"/>
      <c r="B38" s="25"/>
      <c r="C38" s="32"/>
      <c r="D38" s="33">
        <v>2023</v>
      </c>
      <c r="E38" s="33">
        <v>2024</v>
      </c>
      <c r="F38" s="33">
        <v>2025</v>
      </c>
      <c r="G38" s="33">
        <v>2026</v>
      </c>
      <c r="H38" s="25"/>
      <c r="I38" s="25"/>
      <c r="J38" s="25"/>
      <c r="K38" s="25"/>
    </row>
    <row r="39" spans="1:11" ht="14.1" customHeight="1" x14ac:dyDescent="0.25">
      <c r="A39" s="25"/>
      <c r="B39" s="25"/>
      <c r="C39" s="34"/>
      <c r="D39" s="35" t="s">
        <v>17</v>
      </c>
      <c r="E39" s="35" t="s">
        <v>18</v>
      </c>
      <c r="F39" s="35" t="s">
        <v>18</v>
      </c>
      <c r="G39" s="35" t="s">
        <v>18</v>
      </c>
      <c r="H39" s="25"/>
      <c r="I39" s="25"/>
      <c r="J39" s="25"/>
      <c r="K39" s="25"/>
    </row>
    <row r="40" spans="1:11" ht="14.1" customHeight="1" x14ac:dyDescent="0.25">
      <c r="A40" s="25"/>
      <c r="B40" s="25"/>
      <c r="C40" s="40" t="s">
        <v>82</v>
      </c>
      <c r="D40" s="41">
        <v>0</v>
      </c>
      <c r="E40" s="41">
        <v>57200000</v>
      </c>
      <c r="F40" s="41">
        <v>57200000</v>
      </c>
      <c r="G40" s="41">
        <v>57200000</v>
      </c>
      <c r="H40" s="25"/>
      <c r="I40" s="25"/>
      <c r="J40" s="25"/>
      <c r="K40" s="25"/>
    </row>
    <row r="41" spans="1:11" ht="14.1" customHeight="1" x14ac:dyDescent="0.25">
      <c r="A41" s="25"/>
      <c r="B41" s="25"/>
      <c r="C41" s="40" t="s">
        <v>83</v>
      </c>
      <c r="D41" s="41">
        <v>0</v>
      </c>
      <c r="E41" s="41">
        <v>57200000</v>
      </c>
      <c r="F41" s="41">
        <v>57200000</v>
      </c>
      <c r="G41" s="41">
        <v>57200000</v>
      </c>
      <c r="H41" s="25"/>
      <c r="I41" s="25"/>
      <c r="J41" s="25"/>
      <c r="K41" s="25"/>
    </row>
    <row r="42" spans="1:11" ht="14.1" customHeight="1" x14ac:dyDescent="0.25">
      <c r="A42" s="25"/>
      <c r="B42" s="25"/>
      <c r="C42" s="40" t="s">
        <v>84</v>
      </c>
      <c r="D42" s="41">
        <v>0</v>
      </c>
      <c r="E42" s="41">
        <v>0</v>
      </c>
      <c r="F42" s="41">
        <v>0</v>
      </c>
      <c r="G42" s="41">
        <v>0</v>
      </c>
      <c r="H42" s="25"/>
      <c r="I42" s="25"/>
      <c r="J42" s="25"/>
      <c r="K42" s="25"/>
    </row>
    <row r="43" spans="1:11" ht="14.1" customHeight="1" x14ac:dyDescent="0.25">
      <c r="A43" s="25"/>
      <c r="B43" s="25"/>
      <c r="C43" s="40" t="s">
        <v>85</v>
      </c>
      <c r="D43" s="41">
        <v>0</v>
      </c>
      <c r="E43" s="41">
        <v>10440000</v>
      </c>
      <c r="F43" s="41">
        <v>10440000</v>
      </c>
      <c r="G43" s="41">
        <v>10440000</v>
      </c>
      <c r="H43" s="25"/>
      <c r="I43" s="25"/>
      <c r="J43" s="25"/>
      <c r="K43" s="25"/>
    </row>
    <row r="44" spans="1:11" ht="14.1" customHeight="1" x14ac:dyDescent="0.25">
      <c r="A44" s="25"/>
      <c r="B44" s="25"/>
      <c r="C44" s="40" t="s">
        <v>83</v>
      </c>
      <c r="D44" s="41">
        <v>0</v>
      </c>
      <c r="E44" s="41">
        <v>10440000</v>
      </c>
      <c r="F44" s="41">
        <v>10440000</v>
      </c>
      <c r="G44" s="41">
        <v>10440000</v>
      </c>
      <c r="H44" s="25"/>
      <c r="I44" s="25"/>
      <c r="J44" s="25"/>
      <c r="K44" s="25"/>
    </row>
    <row r="45" spans="1:11" ht="14.1" customHeight="1" x14ac:dyDescent="0.25">
      <c r="A45" s="25"/>
      <c r="B45" s="25"/>
      <c r="C45" s="40" t="s">
        <v>84</v>
      </c>
      <c r="D45" s="41">
        <v>0</v>
      </c>
      <c r="E45" s="41">
        <v>0</v>
      </c>
      <c r="F45" s="41">
        <v>0</v>
      </c>
      <c r="G45" s="41">
        <v>0</v>
      </c>
      <c r="H45" s="25"/>
      <c r="I45" s="25"/>
      <c r="J45" s="25"/>
      <c r="K45" s="25"/>
    </row>
    <row r="46" spans="1:11" ht="14.1" customHeight="1" x14ac:dyDescent="0.25">
      <c r="A46" s="25"/>
      <c r="B46" s="25"/>
      <c r="C46" s="40" t="s">
        <v>86</v>
      </c>
      <c r="D46" s="41">
        <v>0</v>
      </c>
      <c r="E46" s="41">
        <v>10120000</v>
      </c>
      <c r="F46" s="41">
        <v>10120000</v>
      </c>
      <c r="G46" s="41">
        <v>10120000</v>
      </c>
      <c r="H46" s="25"/>
      <c r="I46" s="25"/>
      <c r="J46" s="25"/>
      <c r="K46" s="25"/>
    </row>
    <row r="47" spans="1:11" ht="14.1" customHeight="1" x14ac:dyDescent="0.25">
      <c r="A47" s="25"/>
      <c r="B47" s="25"/>
      <c r="C47" s="40" t="s">
        <v>83</v>
      </c>
      <c r="D47" s="41">
        <v>0</v>
      </c>
      <c r="E47" s="41">
        <v>10120000</v>
      </c>
      <c r="F47" s="41">
        <v>10120000</v>
      </c>
      <c r="G47" s="41">
        <v>10120000</v>
      </c>
      <c r="H47" s="25"/>
      <c r="I47" s="25"/>
      <c r="J47" s="25"/>
      <c r="K47" s="25"/>
    </row>
    <row r="48" spans="1:11" ht="14.1" customHeight="1" x14ac:dyDescent="0.25">
      <c r="A48" s="25"/>
      <c r="B48" s="25"/>
      <c r="C48" s="40" t="s">
        <v>84</v>
      </c>
      <c r="D48" s="41">
        <v>0</v>
      </c>
      <c r="E48" s="41">
        <v>0</v>
      </c>
      <c r="F48" s="41">
        <v>0</v>
      </c>
      <c r="G48" s="41">
        <v>0</v>
      </c>
      <c r="H48" s="25"/>
      <c r="I48" s="25"/>
      <c r="J48" s="25"/>
      <c r="K48" s="25"/>
    </row>
    <row r="49" spans="1:11" ht="14.1" customHeight="1" x14ac:dyDescent="0.25">
      <c r="A49" s="25"/>
      <c r="B49" s="25"/>
      <c r="C49" s="40" t="s">
        <v>87</v>
      </c>
      <c r="D49" s="41">
        <v>0</v>
      </c>
      <c r="E49" s="41">
        <v>0</v>
      </c>
      <c r="F49" s="41">
        <v>0</v>
      </c>
      <c r="G49" s="41">
        <v>0</v>
      </c>
      <c r="H49" s="25"/>
      <c r="I49" s="25"/>
      <c r="J49" s="25"/>
      <c r="K49" s="25"/>
    </row>
    <row r="50" spans="1:11" ht="14.1" customHeight="1" x14ac:dyDescent="0.25">
      <c r="A50" s="25"/>
      <c r="B50" s="25"/>
      <c r="C50" s="40" t="s">
        <v>83</v>
      </c>
      <c r="D50" s="41">
        <v>0</v>
      </c>
      <c r="E50" s="41">
        <v>0</v>
      </c>
      <c r="F50" s="41">
        <v>0</v>
      </c>
      <c r="G50" s="41">
        <v>0</v>
      </c>
      <c r="H50" s="25"/>
      <c r="I50" s="25"/>
      <c r="J50" s="25"/>
      <c r="K50" s="25"/>
    </row>
    <row r="51" spans="1:11" ht="14.1" customHeight="1" x14ac:dyDescent="0.25">
      <c r="A51" s="25"/>
      <c r="B51" s="25"/>
      <c r="C51" s="40" t="s">
        <v>84</v>
      </c>
      <c r="D51" s="41">
        <v>0</v>
      </c>
      <c r="E51" s="41">
        <v>0</v>
      </c>
      <c r="F51" s="41">
        <v>0</v>
      </c>
      <c r="G51" s="41">
        <v>0</v>
      </c>
      <c r="H51" s="25"/>
      <c r="I51" s="25"/>
      <c r="J51" s="25"/>
      <c r="K51" s="25"/>
    </row>
    <row r="52" spans="1:11" ht="14.1" customHeight="1" x14ac:dyDescent="0.25">
      <c r="A52" s="25"/>
      <c r="B52" s="25"/>
      <c r="C52" s="40" t="s">
        <v>88</v>
      </c>
      <c r="D52" s="41">
        <v>0</v>
      </c>
      <c r="E52" s="41">
        <v>0</v>
      </c>
      <c r="F52" s="41">
        <v>0</v>
      </c>
      <c r="G52" s="41">
        <v>0</v>
      </c>
      <c r="H52" s="25"/>
      <c r="I52" s="25"/>
      <c r="J52" s="25"/>
      <c r="K52" s="25"/>
    </row>
    <row r="53" spans="1:11" ht="14.1" customHeight="1" x14ac:dyDescent="0.25">
      <c r="A53" s="25"/>
      <c r="B53" s="25"/>
      <c r="C53" s="40" t="s">
        <v>83</v>
      </c>
      <c r="D53" s="41">
        <v>0</v>
      </c>
      <c r="E53" s="41">
        <v>0</v>
      </c>
      <c r="F53" s="41">
        <v>0</v>
      </c>
      <c r="G53" s="41">
        <v>0</v>
      </c>
      <c r="H53" s="25"/>
      <c r="I53" s="25"/>
      <c r="J53" s="25"/>
      <c r="K53" s="25"/>
    </row>
    <row r="54" spans="1:11" ht="14.1" customHeight="1" x14ac:dyDescent="0.25">
      <c r="A54" s="25"/>
      <c r="B54" s="25"/>
      <c r="C54" s="40" t="s">
        <v>84</v>
      </c>
      <c r="D54" s="41">
        <v>0</v>
      </c>
      <c r="E54" s="41">
        <v>0</v>
      </c>
      <c r="F54" s="41">
        <v>0</v>
      </c>
      <c r="G54" s="41">
        <v>0</v>
      </c>
      <c r="H54" s="25"/>
      <c r="I54" s="25"/>
      <c r="J54" s="25"/>
      <c r="K54" s="25"/>
    </row>
    <row r="55" spans="1:11" ht="14.1" customHeight="1" x14ac:dyDescent="0.25">
      <c r="A55" s="25"/>
      <c r="B55" s="25"/>
      <c r="C55" s="40" t="s">
        <v>89</v>
      </c>
      <c r="D55" s="41">
        <v>0</v>
      </c>
      <c r="E55" s="41">
        <v>0</v>
      </c>
      <c r="F55" s="41">
        <v>0</v>
      </c>
      <c r="G55" s="41">
        <v>0</v>
      </c>
      <c r="H55" s="25"/>
      <c r="I55" s="25"/>
      <c r="J55" s="25"/>
      <c r="K55" s="25"/>
    </row>
    <row r="56" spans="1:11" ht="14.1" customHeight="1" x14ac:dyDescent="0.25">
      <c r="A56" s="25"/>
      <c r="B56" s="25"/>
      <c r="C56" s="40" t="s">
        <v>83</v>
      </c>
      <c r="D56" s="41">
        <v>0</v>
      </c>
      <c r="E56" s="41">
        <v>0</v>
      </c>
      <c r="F56" s="41">
        <v>0</v>
      </c>
      <c r="G56" s="41">
        <v>0</v>
      </c>
      <c r="H56" s="25"/>
      <c r="I56" s="25"/>
      <c r="J56" s="25"/>
      <c r="K56" s="25"/>
    </row>
    <row r="57" spans="1:11" ht="14.1" customHeight="1" x14ac:dyDescent="0.25">
      <c r="A57" s="25"/>
      <c r="B57" s="25"/>
      <c r="C57" s="40" t="s">
        <v>84</v>
      </c>
      <c r="D57" s="41">
        <v>0</v>
      </c>
      <c r="E57" s="41">
        <v>0</v>
      </c>
      <c r="F57" s="41">
        <v>0</v>
      </c>
      <c r="G57" s="41">
        <v>0</v>
      </c>
      <c r="H57" s="25"/>
      <c r="I57" s="25"/>
      <c r="J57" s="25"/>
      <c r="K57" s="25"/>
    </row>
    <row r="58" spans="1:11" ht="14.1" customHeight="1" x14ac:dyDescent="0.25">
      <c r="A58" s="25"/>
      <c r="B58" s="25"/>
      <c r="C58" s="40" t="s">
        <v>90</v>
      </c>
      <c r="D58" s="41">
        <v>0</v>
      </c>
      <c r="E58" s="41">
        <v>240000</v>
      </c>
      <c r="F58" s="41">
        <v>240000</v>
      </c>
      <c r="G58" s="41">
        <v>240000</v>
      </c>
      <c r="H58" s="25"/>
      <c r="I58" s="25"/>
      <c r="J58" s="25"/>
      <c r="K58" s="25"/>
    </row>
    <row r="59" spans="1:11" ht="14.1" customHeight="1" x14ac:dyDescent="0.25">
      <c r="A59" s="25"/>
      <c r="B59" s="25"/>
      <c r="C59" s="40" t="s">
        <v>83</v>
      </c>
      <c r="D59" s="41">
        <v>0</v>
      </c>
      <c r="E59" s="41">
        <v>240000</v>
      </c>
      <c r="F59" s="41">
        <v>240000</v>
      </c>
      <c r="G59" s="41">
        <v>240000</v>
      </c>
      <c r="H59" s="25"/>
      <c r="I59" s="25"/>
      <c r="J59" s="25"/>
      <c r="K59" s="25"/>
    </row>
    <row r="60" spans="1:11" ht="14.1" customHeight="1" x14ac:dyDescent="0.25">
      <c r="A60" s="25"/>
      <c r="B60" s="25"/>
      <c r="C60" s="40" t="s">
        <v>84</v>
      </c>
      <c r="D60" s="41">
        <v>0</v>
      </c>
      <c r="E60" s="41">
        <v>0</v>
      </c>
      <c r="F60" s="41">
        <v>0</v>
      </c>
      <c r="G60" s="41">
        <v>0</v>
      </c>
      <c r="H60" s="25"/>
      <c r="I60" s="25"/>
      <c r="J60" s="25"/>
      <c r="K60" s="25"/>
    </row>
    <row r="61" spans="1:11" ht="14.1" customHeight="1" x14ac:dyDescent="0.25">
      <c r="A61" s="25"/>
      <c r="B61" s="25"/>
      <c r="C61" s="40" t="s">
        <v>91</v>
      </c>
      <c r="D61" s="41">
        <v>0</v>
      </c>
      <c r="E61" s="41">
        <v>0</v>
      </c>
      <c r="F61" s="41">
        <v>0</v>
      </c>
      <c r="G61" s="41">
        <v>0</v>
      </c>
      <c r="H61" s="25"/>
      <c r="I61" s="25"/>
      <c r="J61" s="25"/>
      <c r="K61" s="25"/>
    </row>
    <row r="62" spans="1:11" ht="14.1" customHeight="1" x14ac:dyDescent="0.25">
      <c r="A62" s="25"/>
      <c r="B62" s="25"/>
      <c r="C62" s="40" t="s">
        <v>83</v>
      </c>
      <c r="D62" s="41">
        <v>0</v>
      </c>
      <c r="E62" s="41">
        <v>0</v>
      </c>
      <c r="F62" s="41">
        <v>0</v>
      </c>
      <c r="G62" s="41">
        <v>0</v>
      </c>
      <c r="H62" s="25"/>
      <c r="I62" s="25"/>
      <c r="J62" s="25"/>
      <c r="K62" s="25"/>
    </row>
    <row r="63" spans="1:11" ht="14.1" customHeight="1" x14ac:dyDescent="0.25">
      <c r="A63" s="25"/>
      <c r="B63" s="25"/>
      <c r="C63" s="40" t="s">
        <v>92</v>
      </c>
      <c r="D63" s="41">
        <v>0</v>
      </c>
      <c r="E63" s="41">
        <v>0</v>
      </c>
      <c r="F63" s="41">
        <v>0</v>
      </c>
      <c r="G63" s="41">
        <v>0</v>
      </c>
      <c r="H63" s="25"/>
      <c r="I63" s="25"/>
      <c r="J63" s="25"/>
      <c r="K63" s="25"/>
    </row>
    <row r="64" spans="1:11" ht="14.1" customHeight="1" x14ac:dyDescent="0.25">
      <c r="A64" s="25"/>
      <c r="B64" s="25"/>
      <c r="C64" s="40" t="s">
        <v>93</v>
      </c>
      <c r="D64" s="41">
        <v>0</v>
      </c>
      <c r="E64" s="41">
        <v>0</v>
      </c>
      <c r="F64" s="41">
        <v>0</v>
      </c>
      <c r="G64" s="41">
        <v>0</v>
      </c>
      <c r="H64" s="25"/>
      <c r="I64" s="25"/>
      <c r="J64" s="25"/>
      <c r="K64" s="25"/>
    </row>
    <row r="65" spans="1:11" ht="14.1" customHeight="1" x14ac:dyDescent="0.25">
      <c r="A65" s="25"/>
      <c r="B65" s="25"/>
      <c r="C65" s="40" t="s">
        <v>94</v>
      </c>
      <c r="D65" s="41">
        <v>0</v>
      </c>
      <c r="E65" s="41">
        <v>0</v>
      </c>
      <c r="F65" s="41">
        <v>0</v>
      </c>
      <c r="G65" s="41">
        <v>0</v>
      </c>
      <c r="H65" s="25"/>
      <c r="I65" s="25"/>
      <c r="J65" s="25"/>
      <c r="K65" s="25"/>
    </row>
    <row r="66" spans="1:11" ht="14.1" customHeight="1" x14ac:dyDescent="0.25">
      <c r="A66" s="25"/>
      <c r="B66" s="25"/>
      <c r="C66" s="40" t="s">
        <v>95</v>
      </c>
      <c r="D66" s="41">
        <v>0</v>
      </c>
      <c r="E66" s="41">
        <v>0</v>
      </c>
      <c r="F66" s="41">
        <v>0</v>
      </c>
      <c r="G66" s="41">
        <v>0</v>
      </c>
      <c r="H66" s="25"/>
      <c r="I66" s="25"/>
      <c r="J66" s="25"/>
      <c r="K66" s="25"/>
    </row>
    <row r="67" spans="1:11" ht="14.1" customHeight="1" x14ac:dyDescent="0.25">
      <c r="A67" s="25"/>
      <c r="B67" s="25"/>
      <c r="C67" s="40" t="s">
        <v>96</v>
      </c>
      <c r="D67" s="41">
        <v>0</v>
      </c>
      <c r="E67" s="41">
        <v>0</v>
      </c>
      <c r="F67" s="41">
        <v>0</v>
      </c>
      <c r="G67" s="41">
        <v>0</v>
      </c>
      <c r="H67" s="25"/>
      <c r="I67" s="25"/>
      <c r="J67" s="25"/>
      <c r="K67" s="25"/>
    </row>
    <row r="68" spans="1:11" ht="14.1" customHeight="1" x14ac:dyDescent="0.25">
      <c r="A68" s="25"/>
      <c r="B68" s="25"/>
      <c r="C68" s="40" t="s">
        <v>83</v>
      </c>
      <c r="D68" s="41">
        <v>0</v>
      </c>
      <c r="E68" s="41">
        <v>0</v>
      </c>
      <c r="F68" s="41">
        <v>0</v>
      </c>
      <c r="G68" s="41">
        <v>0</v>
      </c>
      <c r="H68" s="25"/>
      <c r="I68" s="25"/>
      <c r="J68" s="25"/>
      <c r="K68" s="25"/>
    </row>
    <row r="69" spans="1:11" ht="14.1" customHeight="1" x14ac:dyDescent="0.25">
      <c r="A69" s="25"/>
      <c r="B69" s="25"/>
      <c r="C69" s="40" t="s">
        <v>92</v>
      </c>
      <c r="D69" s="41">
        <v>0</v>
      </c>
      <c r="E69" s="41">
        <v>0</v>
      </c>
      <c r="F69" s="41">
        <v>0</v>
      </c>
      <c r="G69" s="41">
        <v>0</v>
      </c>
      <c r="H69" s="25"/>
      <c r="I69" s="25"/>
      <c r="J69" s="25"/>
      <c r="K69" s="25"/>
    </row>
    <row r="70" spans="1:11" ht="14.1" customHeight="1" x14ac:dyDescent="0.25">
      <c r="A70" s="25"/>
      <c r="B70" s="25"/>
      <c r="C70" s="40" t="s">
        <v>93</v>
      </c>
      <c r="D70" s="41">
        <v>0</v>
      </c>
      <c r="E70" s="41">
        <v>0</v>
      </c>
      <c r="F70" s="41">
        <v>0</v>
      </c>
      <c r="G70" s="41">
        <v>0</v>
      </c>
      <c r="H70" s="25"/>
      <c r="I70" s="25"/>
      <c r="J70" s="25"/>
      <c r="K70" s="25"/>
    </row>
    <row r="71" spans="1:11" ht="14.1" customHeight="1" x14ac:dyDescent="0.25">
      <c r="A71" s="25"/>
      <c r="B71" s="25"/>
      <c r="C71" s="40" t="s">
        <v>94</v>
      </c>
      <c r="D71" s="41">
        <v>0</v>
      </c>
      <c r="E71" s="41">
        <v>0</v>
      </c>
      <c r="F71" s="41">
        <v>0</v>
      </c>
      <c r="G71" s="41">
        <v>0</v>
      </c>
      <c r="H71" s="25"/>
      <c r="I71" s="25"/>
      <c r="J71" s="25"/>
      <c r="K71" s="25"/>
    </row>
    <row r="72" spans="1:11" ht="14.1" customHeight="1" x14ac:dyDescent="0.25">
      <c r="A72" s="25"/>
      <c r="B72" s="25"/>
      <c r="C72" s="40" t="s">
        <v>95</v>
      </c>
      <c r="D72" s="41">
        <v>0</v>
      </c>
      <c r="E72" s="41">
        <v>0</v>
      </c>
      <c r="F72" s="41">
        <v>0</v>
      </c>
      <c r="G72" s="41">
        <v>0</v>
      </c>
      <c r="H72" s="25"/>
      <c r="I72" s="25"/>
      <c r="J72" s="25"/>
      <c r="K72" s="25"/>
    </row>
    <row r="73" spans="1:11" ht="14.1" customHeight="1" x14ac:dyDescent="0.25">
      <c r="A73" s="25"/>
      <c r="B73" s="25"/>
      <c r="C73" s="40" t="s">
        <v>97</v>
      </c>
      <c r="D73" s="41">
        <v>0</v>
      </c>
      <c r="E73" s="41">
        <v>0</v>
      </c>
      <c r="F73" s="41">
        <v>0</v>
      </c>
      <c r="G73" s="41">
        <v>0</v>
      </c>
      <c r="H73" s="25"/>
      <c r="I73" s="25"/>
      <c r="J73" s="25"/>
      <c r="K73" s="25"/>
    </row>
    <row r="74" spans="1:11" ht="14.1" customHeight="1" x14ac:dyDescent="0.25">
      <c r="A74" s="25"/>
      <c r="B74" s="25"/>
      <c r="C74" s="40" t="s">
        <v>83</v>
      </c>
      <c r="D74" s="41">
        <v>0</v>
      </c>
      <c r="E74" s="41">
        <v>0</v>
      </c>
      <c r="F74" s="41">
        <v>0</v>
      </c>
      <c r="G74" s="41">
        <v>0</v>
      </c>
      <c r="H74" s="25"/>
      <c r="I74" s="25"/>
      <c r="J74" s="25"/>
      <c r="K74" s="25"/>
    </row>
    <row r="75" spans="1:11" ht="14.1" customHeight="1" x14ac:dyDescent="0.25">
      <c r="A75" s="25"/>
      <c r="B75" s="25"/>
      <c r="C75" s="40" t="s">
        <v>92</v>
      </c>
      <c r="D75" s="41">
        <v>0</v>
      </c>
      <c r="E75" s="41">
        <v>0</v>
      </c>
      <c r="F75" s="41">
        <v>0</v>
      </c>
      <c r="G75" s="41">
        <v>0</v>
      </c>
      <c r="H75" s="25"/>
      <c r="I75" s="25"/>
      <c r="J75" s="25"/>
      <c r="K75" s="25"/>
    </row>
    <row r="76" spans="1:11" ht="14.1" customHeight="1" x14ac:dyDescent="0.25">
      <c r="A76" s="25"/>
      <c r="B76" s="25"/>
      <c r="C76" s="40" t="s">
        <v>93</v>
      </c>
      <c r="D76" s="41">
        <v>0</v>
      </c>
      <c r="E76" s="41">
        <v>0</v>
      </c>
      <c r="F76" s="41">
        <v>0</v>
      </c>
      <c r="G76" s="41">
        <v>0</v>
      </c>
      <c r="H76" s="25"/>
      <c r="I76" s="25"/>
      <c r="J76" s="25"/>
      <c r="K76" s="25"/>
    </row>
    <row r="77" spans="1:11" ht="14.1" customHeight="1" x14ac:dyDescent="0.25">
      <c r="A77" s="25"/>
      <c r="B77" s="25"/>
      <c r="C77" s="40" t="s">
        <v>94</v>
      </c>
      <c r="D77" s="41">
        <v>0</v>
      </c>
      <c r="E77" s="41">
        <v>0</v>
      </c>
      <c r="F77" s="41">
        <v>0</v>
      </c>
      <c r="G77" s="41">
        <v>0</v>
      </c>
      <c r="H77" s="25"/>
      <c r="I77" s="25"/>
      <c r="J77" s="25"/>
      <c r="K77" s="25"/>
    </row>
    <row r="78" spans="1:11" ht="14.1" customHeight="1" x14ac:dyDescent="0.25">
      <c r="A78" s="25"/>
      <c r="B78" s="25"/>
      <c r="C78" s="40" t="s">
        <v>95</v>
      </c>
      <c r="D78" s="41">
        <v>0</v>
      </c>
      <c r="E78" s="41">
        <v>0</v>
      </c>
      <c r="F78" s="41">
        <v>0</v>
      </c>
      <c r="G78" s="41">
        <v>0</v>
      </c>
      <c r="H78" s="25"/>
      <c r="I78" s="25"/>
      <c r="J78" s="25"/>
      <c r="K78" s="25"/>
    </row>
    <row r="79" spans="1:11" ht="14.1" customHeight="1" x14ac:dyDescent="0.25">
      <c r="A79" s="25"/>
      <c r="B79" s="25"/>
      <c r="C79" s="40" t="s">
        <v>98</v>
      </c>
      <c r="D79" s="41">
        <v>0</v>
      </c>
      <c r="E79" s="41">
        <v>0</v>
      </c>
      <c r="F79" s="41">
        <v>0</v>
      </c>
      <c r="G79" s="41">
        <v>0</v>
      </c>
      <c r="H79" s="25"/>
      <c r="I79" s="25"/>
      <c r="J79" s="25"/>
      <c r="K79" s="25"/>
    </row>
    <row r="80" spans="1:11" ht="14.1" customHeight="1" x14ac:dyDescent="0.25">
      <c r="A80" s="25"/>
      <c r="B80" s="25"/>
      <c r="C80" s="40" t="s">
        <v>99</v>
      </c>
      <c r="D80" s="41">
        <v>0</v>
      </c>
      <c r="E80" s="41">
        <v>0</v>
      </c>
      <c r="F80" s="41">
        <v>0</v>
      </c>
      <c r="G80" s="41">
        <v>0</v>
      </c>
      <c r="H80" s="25"/>
      <c r="I80" s="25"/>
      <c r="J80" s="25"/>
      <c r="K80" s="25"/>
    </row>
    <row r="81" spans="1:11" ht="14.1" customHeight="1" x14ac:dyDescent="0.25">
      <c r="A81" s="25"/>
      <c r="B81" s="25"/>
      <c r="C81" s="36" t="s">
        <v>100</v>
      </c>
      <c r="D81" s="41">
        <v>0</v>
      </c>
      <c r="E81" s="41">
        <v>78000000</v>
      </c>
      <c r="F81" s="41">
        <v>78000000</v>
      </c>
      <c r="G81" s="41">
        <v>78000000</v>
      </c>
      <c r="H81" s="25"/>
      <c r="I81" s="25"/>
      <c r="J81" s="25"/>
      <c r="K81" s="25"/>
    </row>
    <row r="82" spans="1:11" ht="14.1" customHeight="1" x14ac:dyDescent="0.25">
      <c r="A82" s="25"/>
      <c r="B82" s="25"/>
      <c r="C82" s="1585" t="s">
        <v>101</v>
      </c>
      <c r="D82" s="1586"/>
      <c r="E82" s="1586"/>
      <c r="F82" s="1586"/>
      <c r="G82" s="1586"/>
      <c r="H82" s="25"/>
      <c r="I82" s="25"/>
      <c r="J82" s="25"/>
      <c r="K82" s="25"/>
    </row>
    <row r="83" spans="1:11" ht="14.1" customHeight="1" x14ac:dyDescent="0.25">
      <c r="A83" s="25"/>
      <c r="B83" s="25"/>
      <c r="C83" s="29" t="s">
        <v>504</v>
      </c>
      <c r="D83" s="1585" t="s">
        <v>103</v>
      </c>
      <c r="E83" s="1586"/>
      <c r="F83" s="1586"/>
      <c r="G83" s="1586"/>
      <c r="H83" s="25"/>
      <c r="I83" s="25"/>
      <c r="J83" s="25"/>
      <c r="K83" s="25"/>
    </row>
    <row r="84" spans="1:11" ht="14.1" customHeight="1" x14ac:dyDescent="0.25">
      <c r="A84" s="25"/>
      <c r="B84" s="25"/>
      <c r="C84" s="30" t="s">
        <v>50</v>
      </c>
      <c r="D84" s="1575" t="s">
        <v>505</v>
      </c>
      <c r="E84" s="1576"/>
      <c r="F84" s="1576"/>
      <c r="G84" s="1576"/>
      <c r="H84" s="25"/>
      <c r="I84" s="25"/>
      <c r="J84" s="25"/>
      <c r="K84" s="25"/>
    </row>
    <row r="85" spans="1:11" ht="14.1" customHeight="1" x14ac:dyDescent="0.25">
      <c r="A85" s="25"/>
      <c r="B85" s="25"/>
      <c r="C85" s="31" t="s">
        <v>52</v>
      </c>
      <c r="D85" s="1587" t="s">
        <v>506</v>
      </c>
      <c r="E85" s="1588"/>
      <c r="F85" s="1588"/>
      <c r="G85" s="1588"/>
      <c r="H85" s="25"/>
      <c r="I85" s="25"/>
      <c r="J85" s="25"/>
      <c r="K85" s="25"/>
    </row>
    <row r="86" spans="1:11" ht="14.1" customHeight="1" x14ac:dyDescent="0.25">
      <c r="A86" s="25"/>
      <c r="B86" s="25"/>
      <c r="C86" s="31" t="s">
        <v>54</v>
      </c>
      <c r="D86" s="1587" t="s">
        <v>507</v>
      </c>
      <c r="E86" s="1588"/>
      <c r="F86" s="1588"/>
      <c r="G86" s="1588"/>
      <c r="H86" s="25"/>
      <c r="I86" s="25"/>
      <c r="J86" s="25"/>
      <c r="K86" s="25"/>
    </row>
    <row r="87" spans="1:11" ht="15" customHeight="1" x14ac:dyDescent="0.25">
      <c r="A87" s="25"/>
      <c r="B87" s="25"/>
      <c r="C87" s="32"/>
      <c r="D87" s="33">
        <v>2023</v>
      </c>
      <c r="E87" s="33">
        <v>2024</v>
      </c>
      <c r="F87" s="33">
        <v>2025</v>
      </c>
      <c r="G87" s="33">
        <v>2026</v>
      </c>
      <c r="H87" s="25"/>
      <c r="I87" s="25"/>
      <c r="J87" s="25"/>
      <c r="K87" s="25"/>
    </row>
    <row r="88" spans="1:11" ht="15" customHeight="1" x14ac:dyDescent="0.25">
      <c r="A88" s="25"/>
      <c r="B88" s="25"/>
      <c r="C88" s="34"/>
      <c r="D88" s="35" t="s">
        <v>17</v>
      </c>
      <c r="E88" s="35" t="s">
        <v>18</v>
      </c>
      <c r="F88" s="35" t="s">
        <v>18</v>
      </c>
      <c r="G88" s="35" t="s">
        <v>18</v>
      </c>
      <c r="H88" s="25"/>
      <c r="I88" s="25"/>
      <c r="J88" s="25"/>
      <c r="K88" s="25"/>
    </row>
    <row r="89" spans="1:11" ht="14.1" customHeight="1" x14ac:dyDescent="0.25">
      <c r="A89" s="25"/>
      <c r="B89" s="25"/>
      <c r="C89" s="38" t="s">
        <v>56</v>
      </c>
      <c r="D89" s="39" t="s">
        <v>201</v>
      </c>
      <c r="E89" s="39" t="s">
        <v>508</v>
      </c>
      <c r="F89" s="39" t="s">
        <v>508</v>
      </c>
      <c r="G89" s="39" t="s">
        <v>508</v>
      </c>
      <c r="H89" s="25"/>
      <c r="I89" s="25"/>
      <c r="J89" s="25"/>
      <c r="K89" s="25"/>
    </row>
    <row r="90" spans="1:11" ht="14.1" customHeight="1" x14ac:dyDescent="0.25">
      <c r="A90" s="25"/>
      <c r="B90" s="25"/>
      <c r="C90" s="38" t="s">
        <v>59</v>
      </c>
      <c r="D90" s="39" t="s">
        <v>509</v>
      </c>
      <c r="E90" s="39" t="s">
        <v>317</v>
      </c>
      <c r="F90" s="39" t="s">
        <v>317</v>
      </c>
      <c r="G90" s="39" t="s">
        <v>317</v>
      </c>
      <c r="H90" s="25"/>
      <c r="I90" s="25"/>
      <c r="J90" s="25"/>
      <c r="K90" s="25"/>
    </row>
    <row r="91" spans="1:11" ht="14.1" customHeight="1" x14ac:dyDescent="0.25">
      <c r="A91" s="25"/>
      <c r="B91" s="25"/>
      <c r="C91" s="38" t="s">
        <v>63</v>
      </c>
      <c r="D91" s="39" t="s">
        <v>216</v>
      </c>
      <c r="E91" s="39" t="s">
        <v>510</v>
      </c>
      <c r="F91" s="39" t="s">
        <v>510</v>
      </c>
      <c r="G91" s="39" t="s">
        <v>510</v>
      </c>
      <c r="H91" s="25"/>
      <c r="I91" s="25"/>
      <c r="J91" s="25"/>
      <c r="K91" s="25"/>
    </row>
    <row r="92" spans="1:11" ht="14.1" customHeight="1" x14ac:dyDescent="0.25">
      <c r="A92" s="25"/>
      <c r="B92" s="25"/>
      <c r="C92" s="38" t="s">
        <v>68</v>
      </c>
      <c r="D92" s="39" t="s">
        <v>69</v>
      </c>
      <c r="E92" s="39" t="s">
        <v>511</v>
      </c>
      <c r="F92" s="39" t="s">
        <v>75</v>
      </c>
      <c r="G92" s="39" t="s">
        <v>75</v>
      </c>
      <c r="H92" s="25"/>
      <c r="I92" s="25"/>
      <c r="J92" s="25"/>
      <c r="K92" s="25"/>
    </row>
    <row r="93" spans="1:11" ht="14.1" customHeight="1" x14ac:dyDescent="0.25">
      <c r="A93" s="25"/>
      <c r="B93" s="25"/>
      <c r="C93" s="38" t="s">
        <v>73</v>
      </c>
      <c r="D93" s="39" t="s">
        <v>69</v>
      </c>
      <c r="E93" s="39" t="s">
        <v>151</v>
      </c>
      <c r="F93" s="39" t="s">
        <v>75</v>
      </c>
      <c r="G93" s="39" t="s">
        <v>75</v>
      </c>
      <c r="H93" s="25"/>
      <c r="I93" s="25"/>
      <c r="J93" s="25"/>
      <c r="K93" s="25"/>
    </row>
    <row r="94" spans="1:11" ht="14.1" customHeight="1" x14ac:dyDescent="0.25">
      <c r="A94" s="25"/>
      <c r="B94" s="25"/>
      <c r="C94" s="38" t="s">
        <v>77</v>
      </c>
      <c r="D94" s="39" t="s">
        <v>69</v>
      </c>
      <c r="E94" s="39" t="s">
        <v>512</v>
      </c>
      <c r="F94" s="39" t="s">
        <v>75</v>
      </c>
      <c r="G94" s="39" t="s">
        <v>75</v>
      </c>
      <c r="H94" s="25"/>
      <c r="I94" s="25"/>
      <c r="J94" s="25"/>
      <c r="K94" s="25"/>
    </row>
    <row r="95" spans="1:11" ht="14.1" customHeight="1" x14ac:dyDescent="0.25">
      <c r="A95" s="25"/>
      <c r="B95" s="25"/>
      <c r="C95" s="1589" t="s">
        <v>81</v>
      </c>
      <c r="D95" s="1590"/>
      <c r="E95" s="1590"/>
      <c r="F95" s="1590"/>
      <c r="G95" s="1590"/>
      <c r="H95" s="25"/>
      <c r="I95" s="25"/>
      <c r="J95" s="25"/>
      <c r="K95" s="25"/>
    </row>
    <row r="96" spans="1:11" ht="14.1" customHeight="1" x14ac:dyDescent="0.25">
      <c r="A96" s="25"/>
      <c r="B96" s="25"/>
      <c r="C96" s="32"/>
      <c r="D96" s="33">
        <v>2023</v>
      </c>
      <c r="E96" s="33">
        <v>2024</v>
      </c>
      <c r="F96" s="33">
        <v>2025</v>
      </c>
      <c r="G96" s="33">
        <v>2026</v>
      </c>
      <c r="H96" s="25"/>
      <c r="I96" s="25"/>
      <c r="J96" s="25"/>
      <c r="K96" s="25"/>
    </row>
    <row r="97" spans="1:11" ht="14.1" customHeight="1" x14ac:dyDescent="0.25">
      <c r="A97" s="25"/>
      <c r="B97" s="25"/>
      <c r="C97" s="34"/>
      <c r="D97" s="35" t="s">
        <v>17</v>
      </c>
      <c r="E97" s="35" t="s">
        <v>18</v>
      </c>
      <c r="F97" s="35" t="s">
        <v>18</v>
      </c>
      <c r="G97" s="35" t="s">
        <v>18</v>
      </c>
      <c r="H97" s="25"/>
      <c r="I97" s="25"/>
      <c r="J97" s="25"/>
      <c r="K97" s="25"/>
    </row>
    <row r="98" spans="1:11" ht="14.1" customHeight="1" x14ac:dyDescent="0.25">
      <c r="A98" s="25"/>
      <c r="B98" s="25"/>
      <c r="C98" s="40" t="s">
        <v>82</v>
      </c>
      <c r="D98" s="41">
        <v>0</v>
      </c>
      <c r="E98" s="41">
        <v>0</v>
      </c>
      <c r="F98" s="41">
        <v>0</v>
      </c>
      <c r="G98" s="41">
        <v>0</v>
      </c>
      <c r="H98" s="25"/>
      <c r="I98" s="25"/>
      <c r="J98" s="25"/>
      <c r="K98" s="25"/>
    </row>
    <row r="99" spans="1:11" ht="14.1" customHeight="1" x14ac:dyDescent="0.25">
      <c r="A99" s="25"/>
      <c r="B99" s="25"/>
      <c r="C99" s="40" t="s">
        <v>83</v>
      </c>
      <c r="D99" s="41">
        <v>0</v>
      </c>
      <c r="E99" s="41">
        <v>0</v>
      </c>
      <c r="F99" s="41">
        <v>0</v>
      </c>
      <c r="G99" s="41">
        <v>0</v>
      </c>
      <c r="H99" s="25"/>
      <c r="I99" s="25"/>
      <c r="J99" s="25"/>
      <c r="K99" s="25"/>
    </row>
    <row r="100" spans="1:11" ht="14.1" customHeight="1" x14ac:dyDescent="0.25">
      <c r="A100" s="25"/>
      <c r="B100" s="25"/>
      <c r="C100" s="40" t="s">
        <v>84</v>
      </c>
      <c r="D100" s="41">
        <v>0</v>
      </c>
      <c r="E100" s="41">
        <v>0</v>
      </c>
      <c r="F100" s="41">
        <v>0</v>
      </c>
      <c r="G100" s="41">
        <v>0</v>
      </c>
      <c r="H100" s="25"/>
      <c r="I100" s="25"/>
      <c r="J100" s="25"/>
      <c r="K100" s="25"/>
    </row>
    <row r="101" spans="1:11" ht="14.1" customHeight="1" x14ac:dyDescent="0.25">
      <c r="A101" s="25"/>
      <c r="B101" s="25"/>
      <c r="C101" s="40" t="s">
        <v>85</v>
      </c>
      <c r="D101" s="41">
        <v>0</v>
      </c>
      <c r="E101" s="41">
        <v>0</v>
      </c>
      <c r="F101" s="41">
        <v>0</v>
      </c>
      <c r="G101" s="41">
        <v>0</v>
      </c>
      <c r="H101" s="25"/>
      <c r="I101" s="25"/>
      <c r="J101" s="25"/>
      <c r="K101" s="25"/>
    </row>
    <row r="102" spans="1:11" ht="14.1" customHeight="1" x14ac:dyDescent="0.25">
      <c r="A102" s="25"/>
      <c r="B102" s="25"/>
      <c r="C102" s="40" t="s">
        <v>83</v>
      </c>
      <c r="D102" s="41">
        <v>0</v>
      </c>
      <c r="E102" s="41">
        <v>0</v>
      </c>
      <c r="F102" s="41">
        <v>0</v>
      </c>
      <c r="G102" s="41">
        <v>0</v>
      </c>
      <c r="H102" s="25"/>
      <c r="I102" s="25"/>
      <c r="J102" s="25"/>
      <c r="K102" s="25"/>
    </row>
    <row r="103" spans="1:11" ht="14.1" customHeight="1" x14ac:dyDescent="0.25">
      <c r="A103" s="25"/>
      <c r="B103" s="25"/>
      <c r="C103" s="40" t="s">
        <v>84</v>
      </c>
      <c r="D103" s="41">
        <v>0</v>
      </c>
      <c r="E103" s="41">
        <v>0</v>
      </c>
      <c r="F103" s="41">
        <v>0</v>
      </c>
      <c r="G103" s="41">
        <v>0</v>
      </c>
      <c r="H103" s="25"/>
      <c r="I103" s="25"/>
      <c r="J103" s="25"/>
      <c r="K103" s="25"/>
    </row>
    <row r="104" spans="1:11" ht="14.1" customHeight="1" x14ac:dyDescent="0.25">
      <c r="A104" s="25"/>
      <c r="B104" s="25"/>
      <c r="C104" s="40" t="s">
        <v>86</v>
      </c>
      <c r="D104" s="41">
        <v>0</v>
      </c>
      <c r="E104" s="41">
        <v>0</v>
      </c>
      <c r="F104" s="41">
        <v>0</v>
      </c>
      <c r="G104" s="41">
        <v>0</v>
      </c>
      <c r="H104" s="25"/>
      <c r="I104" s="25"/>
      <c r="J104" s="25"/>
      <c r="K104" s="25"/>
    </row>
    <row r="105" spans="1:11" ht="14.1" customHeight="1" x14ac:dyDescent="0.25">
      <c r="A105" s="25"/>
      <c r="B105" s="25"/>
      <c r="C105" s="40" t="s">
        <v>83</v>
      </c>
      <c r="D105" s="41">
        <v>0</v>
      </c>
      <c r="E105" s="41">
        <v>0</v>
      </c>
      <c r="F105" s="41">
        <v>0</v>
      </c>
      <c r="G105" s="41">
        <v>0</v>
      </c>
      <c r="H105" s="25"/>
      <c r="I105" s="25"/>
      <c r="J105" s="25"/>
      <c r="K105" s="25"/>
    </row>
    <row r="106" spans="1:11" ht="14.1" customHeight="1" x14ac:dyDescent="0.25">
      <c r="A106" s="25"/>
      <c r="B106" s="25"/>
      <c r="C106" s="40" t="s">
        <v>84</v>
      </c>
      <c r="D106" s="41">
        <v>0</v>
      </c>
      <c r="E106" s="41">
        <v>0</v>
      </c>
      <c r="F106" s="41">
        <v>0</v>
      </c>
      <c r="G106" s="41">
        <v>0</v>
      </c>
      <c r="H106" s="25"/>
      <c r="I106" s="25"/>
      <c r="J106" s="25"/>
      <c r="K106" s="25"/>
    </row>
    <row r="107" spans="1:11" ht="14.1" customHeight="1" x14ac:dyDescent="0.25">
      <c r="A107" s="25"/>
      <c r="B107" s="25"/>
      <c r="C107" s="40" t="s">
        <v>87</v>
      </c>
      <c r="D107" s="41">
        <v>0</v>
      </c>
      <c r="E107" s="41">
        <v>0</v>
      </c>
      <c r="F107" s="41">
        <v>0</v>
      </c>
      <c r="G107" s="41">
        <v>0</v>
      </c>
      <c r="H107" s="25"/>
      <c r="I107" s="25"/>
      <c r="J107" s="25"/>
      <c r="K107" s="25"/>
    </row>
    <row r="108" spans="1:11" ht="14.1" customHeight="1" x14ac:dyDescent="0.25">
      <c r="A108" s="25"/>
      <c r="B108" s="25"/>
      <c r="C108" s="40" t="s">
        <v>83</v>
      </c>
      <c r="D108" s="41">
        <v>0</v>
      </c>
      <c r="E108" s="41">
        <v>0</v>
      </c>
      <c r="F108" s="41">
        <v>0</v>
      </c>
      <c r="G108" s="41">
        <v>0</v>
      </c>
      <c r="H108" s="25"/>
      <c r="I108" s="25"/>
      <c r="J108" s="25"/>
      <c r="K108" s="25"/>
    </row>
    <row r="109" spans="1:11" ht="14.1" customHeight="1" x14ac:dyDescent="0.25">
      <c r="A109" s="25"/>
      <c r="B109" s="25"/>
      <c r="C109" s="40" t="s">
        <v>84</v>
      </c>
      <c r="D109" s="41">
        <v>0</v>
      </c>
      <c r="E109" s="41">
        <v>0</v>
      </c>
      <c r="F109" s="41">
        <v>0</v>
      </c>
      <c r="G109" s="41">
        <v>0</v>
      </c>
      <c r="H109" s="25"/>
      <c r="I109" s="25"/>
      <c r="J109" s="25"/>
      <c r="K109" s="25"/>
    </row>
    <row r="110" spans="1:11" ht="14.1" customHeight="1" x14ac:dyDescent="0.25">
      <c r="A110" s="25"/>
      <c r="B110" s="25"/>
      <c r="C110" s="40" t="s">
        <v>88</v>
      </c>
      <c r="D110" s="41">
        <v>0</v>
      </c>
      <c r="E110" s="41">
        <v>0</v>
      </c>
      <c r="F110" s="41">
        <v>0</v>
      </c>
      <c r="G110" s="41">
        <v>0</v>
      </c>
      <c r="H110" s="25"/>
      <c r="I110" s="25"/>
      <c r="J110" s="25"/>
      <c r="K110" s="25"/>
    </row>
    <row r="111" spans="1:11" ht="14.1" customHeight="1" x14ac:dyDescent="0.25">
      <c r="A111" s="25"/>
      <c r="B111" s="25"/>
      <c r="C111" s="40" t="s">
        <v>83</v>
      </c>
      <c r="D111" s="41">
        <v>0</v>
      </c>
      <c r="E111" s="41">
        <v>0</v>
      </c>
      <c r="F111" s="41">
        <v>0</v>
      </c>
      <c r="G111" s="41">
        <v>0</v>
      </c>
      <c r="H111" s="25"/>
      <c r="I111" s="25"/>
      <c r="J111" s="25"/>
      <c r="K111" s="25"/>
    </row>
    <row r="112" spans="1:11" ht="14.1" customHeight="1" x14ac:dyDescent="0.25">
      <c r="A112" s="25"/>
      <c r="B112" s="25"/>
      <c r="C112" s="40" t="s">
        <v>84</v>
      </c>
      <c r="D112" s="41">
        <v>0</v>
      </c>
      <c r="E112" s="41">
        <v>0</v>
      </c>
      <c r="F112" s="41">
        <v>0</v>
      </c>
      <c r="G112" s="41">
        <v>0</v>
      </c>
      <c r="H112" s="25"/>
      <c r="I112" s="25"/>
      <c r="J112" s="25"/>
      <c r="K112" s="25"/>
    </row>
    <row r="113" spans="1:11" ht="14.1" customHeight="1" x14ac:dyDescent="0.25">
      <c r="A113" s="25"/>
      <c r="B113" s="25"/>
      <c r="C113" s="40" t="s">
        <v>89</v>
      </c>
      <c r="D113" s="41">
        <v>0</v>
      </c>
      <c r="E113" s="41">
        <v>0</v>
      </c>
      <c r="F113" s="41">
        <v>0</v>
      </c>
      <c r="G113" s="41">
        <v>0</v>
      </c>
      <c r="H113" s="25"/>
      <c r="I113" s="25"/>
      <c r="J113" s="25"/>
      <c r="K113" s="25"/>
    </row>
    <row r="114" spans="1:11" ht="14.1" customHeight="1" x14ac:dyDescent="0.25">
      <c r="A114" s="25"/>
      <c r="B114" s="25"/>
      <c r="C114" s="40" t="s">
        <v>83</v>
      </c>
      <c r="D114" s="41">
        <v>0</v>
      </c>
      <c r="E114" s="41">
        <v>0</v>
      </c>
      <c r="F114" s="41">
        <v>0</v>
      </c>
      <c r="G114" s="41">
        <v>0</v>
      </c>
      <c r="H114" s="25"/>
      <c r="I114" s="25"/>
      <c r="J114" s="25"/>
      <c r="K114" s="25"/>
    </row>
    <row r="115" spans="1:11" ht="14.1" customHeight="1" x14ac:dyDescent="0.25">
      <c r="A115" s="25"/>
      <c r="B115" s="25"/>
      <c r="C115" s="40" t="s">
        <v>84</v>
      </c>
      <c r="D115" s="41">
        <v>0</v>
      </c>
      <c r="E115" s="41">
        <v>0</v>
      </c>
      <c r="F115" s="41">
        <v>0</v>
      </c>
      <c r="G115" s="41">
        <v>0</v>
      </c>
      <c r="H115" s="25"/>
      <c r="I115" s="25"/>
      <c r="J115" s="25"/>
      <c r="K115" s="25"/>
    </row>
    <row r="116" spans="1:11" ht="14.1" customHeight="1" x14ac:dyDescent="0.25">
      <c r="A116" s="25"/>
      <c r="B116" s="25"/>
      <c r="C116" s="40" t="s">
        <v>90</v>
      </c>
      <c r="D116" s="41">
        <v>0</v>
      </c>
      <c r="E116" s="41">
        <v>0</v>
      </c>
      <c r="F116" s="41">
        <v>0</v>
      </c>
      <c r="G116" s="41">
        <v>0</v>
      </c>
      <c r="H116" s="25"/>
      <c r="I116" s="25"/>
      <c r="J116" s="25"/>
      <c r="K116" s="25"/>
    </row>
    <row r="117" spans="1:11" ht="14.1" customHeight="1" x14ac:dyDescent="0.25">
      <c r="A117" s="25"/>
      <c r="B117" s="25"/>
      <c r="C117" s="40" t="s">
        <v>83</v>
      </c>
      <c r="D117" s="41">
        <v>0</v>
      </c>
      <c r="E117" s="41">
        <v>0</v>
      </c>
      <c r="F117" s="41">
        <v>0</v>
      </c>
      <c r="G117" s="41">
        <v>0</v>
      </c>
      <c r="H117" s="25"/>
      <c r="I117" s="25"/>
      <c r="J117" s="25"/>
      <c r="K117" s="25"/>
    </row>
    <row r="118" spans="1:11" ht="14.1" customHeight="1" x14ac:dyDescent="0.25">
      <c r="A118" s="25"/>
      <c r="B118" s="25"/>
      <c r="C118" s="40" t="s">
        <v>84</v>
      </c>
      <c r="D118" s="41">
        <v>0</v>
      </c>
      <c r="E118" s="41">
        <v>0</v>
      </c>
      <c r="F118" s="41">
        <v>0</v>
      </c>
      <c r="G118" s="41">
        <v>0</v>
      </c>
      <c r="H118" s="25"/>
      <c r="I118" s="25"/>
      <c r="J118" s="25"/>
      <c r="K118" s="25"/>
    </row>
    <row r="119" spans="1:11" ht="14.1" customHeight="1" x14ac:dyDescent="0.25">
      <c r="A119" s="25"/>
      <c r="B119" s="25"/>
      <c r="C119" s="40" t="s">
        <v>91</v>
      </c>
      <c r="D119" s="41">
        <v>0</v>
      </c>
      <c r="E119" s="41">
        <v>0</v>
      </c>
      <c r="F119" s="41">
        <v>0</v>
      </c>
      <c r="G119" s="41">
        <v>0</v>
      </c>
      <c r="H119" s="25"/>
      <c r="I119" s="25"/>
      <c r="J119" s="25"/>
      <c r="K119" s="25"/>
    </row>
    <row r="120" spans="1:11" ht="14.1" customHeight="1" x14ac:dyDescent="0.25">
      <c r="A120" s="25"/>
      <c r="B120" s="25"/>
      <c r="C120" s="40" t="s">
        <v>83</v>
      </c>
      <c r="D120" s="41">
        <v>0</v>
      </c>
      <c r="E120" s="41">
        <v>0</v>
      </c>
      <c r="F120" s="41">
        <v>0</v>
      </c>
      <c r="G120" s="41">
        <v>0</v>
      </c>
      <c r="H120" s="25"/>
      <c r="I120" s="25"/>
      <c r="J120" s="25"/>
      <c r="K120" s="25"/>
    </row>
    <row r="121" spans="1:11" ht="14.1" customHeight="1" x14ac:dyDescent="0.25">
      <c r="A121" s="25"/>
      <c r="B121" s="25"/>
      <c r="C121" s="40" t="s">
        <v>92</v>
      </c>
      <c r="D121" s="41">
        <v>0</v>
      </c>
      <c r="E121" s="41">
        <v>0</v>
      </c>
      <c r="F121" s="41">
        <v>0</v>
      </c>
      <c r="G121" s="41">
        <v>0</v>
      </c>
      <c r="H121" s="25"/>
      <c r="I121" s="25"/>
      <c r="J121" s="25"/>
      <c r="K121" s="25"/>
    </row>
    <row r="122" spans="1:11" ht="14.1" customHeight="1" x14ac:dyDescent="0.25">
      <c r="A122" s="25"/>
      <c r="B122" s="25"/>
      <c r="C122" s="40" t="s">
        <v>93</v>
      </c>
      <c r="D122" s="41">
        <v>0</v>
      </c>
      <c r="E122" s="41">
        <v>0</v>
      </c>
      <c r="F122" s="41">
        <v>0</v>
      </c>
      <c r="G122" s="41">
        <v>0</v>
      </c>
      <c r="H122" s="25"/>
      <c r="I122" s="25"/>
      <c r="J122" s="25"/>
      <c r="K122" s="25"/>
    </row>
    <row r="123" spans="1:11" ht="14.1" customHeight="1" x14ac:dyDescent="0.25">
      <c r="A123" s="25"/>
      <c r="B123" s="25"/>
      <c r="C123" s="40" t="s">
        <v>94</v>
      </c>
      <c r="D123" s="41">
        <v>0</v>
      </c>
      <c r="E123" s="41">
        <v>0</v>
      </c>
      <c r="F123" s="41">
        <v>0</v>
      </c>
      <c r="G123" s="41">
        <v>0</v>
      </c>
      <c r="H123" s="25"/>
      <c r="I123" s="25"/>
      <c r="J123" s="25"/>
      <c r="K123" s="25"/>
    </row>
    <row r="124" spans="1:11" ht="14.1" customHeight="1" x14ac:dyDescent="0.25">
      <c r="A124" s="25"/>
      <c r="B124" s="25"/>
      <c r="C124" s="40" t="s">
        <v>95</v>
      </c>
      <c r="D124" s="41">
        <v>0</v>
      </c>
      <c r="E124" s="41">
        <v>0</v>
      </c>
      <c r="F124" s="41">
        <v>0</v>
      </c>
      <c r="G124" s="41">
        <v>0</v>
      </c>
      <c r="H124" s="25"/>
      <c r="I124" s="25"/>
      <c r="J124" s="25"/>
      <c r="K124" s="25"/>
    </row>
    <row r="125" spans="1:11" ht="14.1" customHeight="1" x14ac:dyDescent="0.25">
      <c r="A125" s="25"/>
      <c r="B125" s="25"/>
      <c r="C125" s="40" t="s">
        <v>96</v>
      </c>
      <c r="D125" s="41">
        <v>0</v>
      </c>
      <c r="E125" s="41">
        <v>1000000</v>
      </c>
      <c r="F125" s="41">
        <v>1000000</v>
      </c>
      <c r="G125" s="41">
        <v>1000000</v>
      </c>
      <c r="H125" s="25"/>
      <c r="I125" s="25"/>
      <c r="J125" s="25"/>
      <c r="K125" s="25"/>
    </row>
    <row r="126" spans="1:11" ht="14.1" customHeight="1" x14ac:dyDescent="0.25">
      <c r="A126" s="25"/>
      <c r="B126" s="25"/>
      <c r="C126" s="40" t="s">
        <v>83</v>
      </c>
      <c r="D126" s="41">
        <v>0</v>
      </c>
      <c r="E126" s="41">
        <v>1000000</v>
      </c>
      <c r="F126" s="41">
        <v>1000000</v>
      </c>
      <c r="G126" s="41">
        <v>1000000</v>
      </c>
      <c r="H126" s="25"/>
      <c r="I126" s="25"/>
      <c r="J126" s="25"/>
      <c r="K126" s="25"/>
    </row>
    <row r="127" spans="1:11" ht="14.1" customHeight="1" x14ac:dyDescent="0.25">
      <c r="A127" s="25"/>
      <c r="B127" s="25"/>
      <c r="C127" s="40" t="s">
        <v>92</v>
      </c>
      <c r="D127" s="41">
        <v>0</v>
      </c>
      <c r="E127" s="41">
        <v>0</v>
      </c>
      <c r="F127" s="41">
        <v>0</v>
      </c>
      <c r="G127" s="41">
        <v>0</v>
      </c>
      <c r="H127" s="25"/>
      <c r="I127" s="25"/>
      <c r="J127" s="25"/>
      <c r="K127" s="25"/>
    </row>
    <row r="128" spans="1:11" ht="14.1" customHeight="1" x14ac:dyDescent="0.25">
      <c r="A128" s="25"/>
      <c r="B128" s="25"/>
      <c r="C128" s="40" t="s">
        <v>93</v>
      </c>
      <c r="D128" s="41">
        <v>0</v>
      </c>
      <c r="E128" s="41">
        <v>0</v>
      </c>
      <c r="F128" s="41">
        <v>0</v>
      </c>
      <c r="G128" s="41">
        <v>0</v>
      </c>
      <c r="H128" s="25"/>
      <c r="I128" s="25"/>
      <c r="J128" s="25"/>
      <c r="K128" s="25"/>
    </row>
    <row r="129" spans="1:11" ht="14.1" customHeight="1" x14ac:dyDescent="0.25">
      <c r="A129" s="25"/>
      <c r="B129" s="25"/>
      <c r="C129" s="40" t="s">
        <v>94</v>
      </c>
      <c r="D129" s="41">
        <v>0</v>
      </c>
      <c r="E129" s="41">
        <v>0</v>
      </c>
      <c r="F129" s="41">
        <v>0</v>
      </c>
      <c r="G129" s="41">
        <v>0</v>
      </c>
      <c r="H129" s="25"/>
      <c r="I129" s="25"/>
      <c r="J129" s="25"/>
      <c r="K129" s="25"/>
    </row>
    <row r="130" spans="1:11" ht="14.1" customHeight="1" x14ac:dyDescent="0.25">
      <c r="A130" s="25"/>
      <c r="B130" s="25"/>
      <c r="C130" s="40" t="s">
        <v>95</v>
      </c>
      <c r="D130" s="41">
        <v>0</v>
      </c>
      <c r="E130" s="41">
        <v>0</v>
      </c>
      <c r="F130" s="41">
        <v>0</v>
      </c>
      <c r="G130" s="41">
        <v>0</v>
      </c>
      <c r="H130" s="25"/>
      <c r="I130" s="25"/>
      <c r="J130" s="25"/>
      <c r="K130" s="25"/>
    </row>
    <row r="131" spans="1:11" ht="14.1" customHeight="1" x14ac:dyDescent="0.25">
      <c r="A131" s="25"/>
      <c r="B131" s="25"/>
      <c r="C131" s="40" t="s">
        <v>97</v>
      </c>
      <c r="D131" s="41">
        <v>0</v>
      </c>
      <c r="E131" s="41">
        <v>0</v>
      </c>
      <c r="F131" s="41">
        <v>0</v>
      </c>
      <c r="G131" s="41">
        <v>0</v>
      </c>
      <c r="H131" s="25"/>
      <c r="I131" s="25"/>
      <c r="J131" s="25"/>
      <c r="K131" s="25"/>
    </row>
    <row r="132" spans="1:11" ht="14.1" customHeight="1" x14ac:dyDescent="0.25">
      <c r="A132" s="25"/>
      <c r="B132" s="25"/>
      <c r="C132" s="40" t="s">
        <v>83</v>
      </c>
      <c r="D132" s="41">
        <v>0</v>
      </c>
      <c r="E132" s="41">
        <v>0</v>
      </c>
      <c r="F132" s="41">
        <v>0</v>
      </c>
      <c r="G132" s="41">
        <v>0</v>
      </c>
      <c r="H132" s="25"/>
      <c r="I132" s="25"/>
      <c r="J132" s="25"/>
      <c r="K132" s="25"/>
    </row>
    <row r="133" spans="1:11" ht="14.1" customHeight="1" x14ac:dyDescent="0.25">
      <c r="A133" s="25"/>
      <c r="B133" s="25"/>
      <c r="C133" s="40" t="s">
        <v>92</v>
      </c>
      <c r="D133" s="41">
        <v>0</v>
      </c>
      <c r="E133" s="41">
        <v>0</v>
      </c>
      <c r="F133" s="41">
        <v>0</v>
      </c>
      <c r="G133" s="41">
        <v>0</v>
      </c>
      <c r="H133" s="25"/>
      <c r="I133" s="25"/>
      <c r="J133" s="25"/>
      <c r="K133" s="25"/>
    </row>
    <row r="134" spans="1:11" ht="14.1" customHeight="1" x14ac:dyDescent="0.25">
      <c r="A134" s="25"/>
      <c r="B134" s="25"/>
      <c r="C134" s="40" t="s">
        <v>93</v>
      </c>
      <c r="D134" s="41">
        <v>0</v>
      </c>
      <c r="E134" s="41">
        <v>0</v>
      </c>
      <c r="F134" s="41">
        <v>0</v>
      </c>
      <c r="G134" s="41">
        <v>0</v>
      </c>
      <c r="H134" s="25"/>
      <c r="I134" s="25"/>
      <c r="J134" s="25"/>
      <c r="K134" s="25"/>
    </row>
    <row r="135" spans="1:11" ht="14.1" customHeight="1" x14ac:dyDescent="0.25">
      <c r="A135" s="25"/>
      <c r="B135" s="25"/>
      <c r="C135" s="40" t="s">
        <v>94</v>
      </c>
      <c r="D135" s="41">
        <v>0</v>
      </c>
      <c r="E135" s="41">
        <v>0</v>
      </c>
      <c r="F135" s="41">
        <v>0</v>
      </c>
      <c r="G135" s="41">
        <v>0</v>
      </c>
      <c r="H135" s="25"/>
      <c r="I135" s="25"/>
      <c r="J135" s="25"/>
      <c r="K135" s="25"/>
    </row>
    <row r="136" spans="1:11" ht="14.1" customHeight="1" x14ac:dyDescent="0.25">
      <c r="A136" s="25"/>
      <c r="B136" s="25"/>
      <c r="C136" s="40" t="s">
        <v>95</v>
      </c>
      <c r="D136" s="41">
        <v>0</v>
      </c>
      <c r="E136" s="41">
        <v>0</v>
      </c>
      <c r="F136" s="41">
        <v>0</v>
      </c>
      <c r="G136" s="41">
        <v>0</v>
      </c>
      <c r="H136" s="25"/>
      <c r="I136" s="25"/>
      <c r="J136" s="25"/>
      <c r="K136" s="25"/>
    </row>
    <row r="137" spans="1:11" ht="14.1" customHeight="1" x14ac:dyDescent="0.25">
      <c r="A137" s="25"/>
      <c r="B137" s="25"/>
      <c r="C137" s="40" t="s">
        <v>98</v>
      </c>
      <c r="D137" s="41">
        <v>0</v>
      </c>
      <c r="E137" s="41">
        <v>0</v>
      </c>
      <c r="F137" s="41">
        <v>0</v>
      </c>
      <c r="G137" s="41">
        <v>0</v>
      </c>
      <c r="H137" s="25"/>
      <c r="I137" s="25"/>
      <c r="J137" s="25"/>
      <c r="K137" s="25"/>
    </row>
    <row r="138" spans="1:11" ht="14.1" customHeight="1" x14ac:dyDescent="0.25">
      <c r="A138" s="25"/>
      <c r="B138" s="25"/>
      <c r="C138" s="40" t="s">
        <v>99</v>
      </c>
      <c r="D138" s="41">
        <v>0</v>
      </c>
      <c r="E138" s="41">
        <v>0</v>
      </c>
      <c r="F138" s="41">
        <v>0</v>
      </c>
      <c r="G138" s="41">
        <v>0</v>
      </c>
      <c r="H138" s="25"/>
      <c r="I138" s="25"/>
      <c r="J138" s="25"/>
      <c r="K138" s="25"/>
    </row>
    <row r="139" spans="1:11" ht="14.1" customHeight="1" x14ac:dyDescent="0.25">
      <c r="A139" s="25"/>
      <c r="B139" s="25"/>
      <c r="C139" s="36" t="s">
        <v>100</v>
      </c>
      <c r="D139" s="41">
        <v>0</v>
      </c>
      <c r="E139" s="41">
        <v>1000000</v>
      </c>
      <c r="F139" s="41">
        <v>1000000</v>
      </c>
      <c r="G139" s="41">
        <v>1000000</v>
      </c>
      <c r="H139" s="25"/>
      <c r="I139" s="25"/>
      <c r="J139" s="25"/>
      <c r="K139" s="25"/>
    </row>
    <row r="140" spans="1:11" ht="15" customHeight="1" x14ac:dyDescent="0.25">
      <c r="A140" s="25"/>
      <c r="B140" s="25"/>
      <c r="C140" s="42" t="s">
        <v>69</v>
      </c>
      <c r="D140" s="43" t="s">
        <v>69</v>
      </c>
      <c r="E140" s="43" t="s">
        <v>69</v>
      </c>
      <c r="F140" s="43" t="s">
        <v>69</v>
      </c>
      <c r="G140" s="43" t="s">
        <v>69</v>
      </c>
      <c r="H140" s="25"/>
      <c r="I140" s="25"/>
      <c r="J140" s="25"/>
      <c r="K140" s="25"/>
    </row>
    <row r="141" spans="1:11" ht="15" customHeight="1" x14ac:dyDescent="0.25">
      <c r="A141" s="25"/>
      <c r="B141" s="25"/>
      <c r="C141" s="28" t="s">
        <v>113</v>
      </c>
      <c r="D141" s="44">
        <v>0</v>
      </c>
      <c r="E141" s="44">
        <v>79000000</v>
      </c>
      <c r="F141" s="44">
        <v>79000000</v>
      </c>
      <c r="G141" s="44">
        <v>79000000</v>
      </c>
      <c r="H141" s="25"/>
      <c r="I141" s="25"/>
      <c r="J141" s="25"/>
      <c r="K141" s="25"/>
    </row>
    <row r="142" spans="1:11" ht="15" customHeight="1" x14ac:dyDescent="0.25">
      <c r="A142" s="25"/>
      <c r="B142" s="25"/>
      <c r="C142" s="38" t="s">
        <v>82</v>
      </c>
      <c r="D142" s="45">
        <v>0</v>
      </c>
      <c r="E142" s="45">
        <v>57200000</v>
      </c>
      <c r="F142" s="45">
        <v>57200000</v>
      </c>
      <c r="G142" s="45">
        <v>57200000</v>
      </c>
      <c r="H142" s="25"/>
      <c r="I142" s="25"/>
      <c r="J142" s="25"/>
      <c r="K142" s="25"/>
    </row>
    <row r="143" spans="1:11" ht="15" customHeight="1" x14ac:dyDescent="0.25">
      <c r="A143" s="25"/>
      <c r="B143" s="25"/>
      <c r="C143" s="38" t="s">
        <v>83</v>
      </c>
      <c r="D143" s="45">
        <v>0</v>
      </c>
      <c r="E143" s="45">
        <v>57200000</v>
      </c>
      <c r="F143" s="45">
        <v>57200000</v>
      </c>
      <c r="G143" s="45">
        <v>57200000</v>
      </c>
      <c r="H143" s="25"/>
      <c r="I143" s="25"/>
      <c r="J143" s="25"/>
      <c r="K143" s="25"/>
    </row>
    <row r="144" spans="1:11" ht="15" customHeight="1" x14ac:dyDescent="0.25">
      <c r="A144" s="25"/>
      <c r="B144" s="25"/>
      <c r="C144" s="38" t="s">
        <v>84</v>
      </c>
      <c r="D144" s="45">
        <v>0</v>
      </c>
      <c r="E144" s="45">
        <v>0</v>
      </c>
      <c r="F144" s="45">
        <v>0</v>
      </c>
      <c r="G144" s="45">
        <v>0</v>
      </c>
      <c r="H144" s="25"/>
      <c r="I144" s="25"/>
      <c r="J144" s="25"/>
      <c r="K144" s="25"/>
    </row>
    <row r="145" spans="1:11" ht="15" customHeight="1" x14ac:dyDescent="0.25">
      <c r="A145" s="25"/>
      <c r="B145" s="25"/>
      <c r="C145" s="38" t="s">
        <v>85</v>
      </c>
      <c r="D145" s="45">
        <v>0</v>
      </c>
      <c r="E145" s="45">
        <v>10440000</v>
      </c>
      <c r="F145" s="45">
        <v>10440000</v>
      </c>
      <c r="G145" s="45">
        <v>10440000</v>
      </c>
      <c r="H145" s="25"/>
      <c r="I145" s="25"/>
      <c r="J145" s="25"/>
      <c r="K145" s="25"/>
    </row>
    <row r="146" spans="1:11" ht="15" customHeight="1" x14ac:dyDescent="0.25">
      <c r="A146" s="25"/>
      <c r="B146" s="25"/>
      <c r="C146" s="38" t="s">
        <v>83</v>
      </c>
      <c r="D146" s="45">
        <v>0</v>
      </c>
      <c r="E146" s="45">
        <v>10440000</v>
      </c>
      <c r="F146" s="45">
        <v>10440000</v>
      </c>
      <c r="G146" s="45">
        <v>10440000</v>
      </c>
      <c r="H146" s="25"/>
      <c r="I146" s="25"/>
      <c r="J146" s="25"/>
      <c r="K146" s="25"/>
    </row>
    <row r="147" spans="1:11" ht="15" customHeight="1" x14ac:dyDescent="0.25">
      <c r="A147" s="25"/>
      <c r="B147" s="25"/>
      <c r="C147" s="38" t="s">
        <v>84</v>
      </c>
      <c r="D147" s="45">
        <v>0</v>
      </c>
      <c r="E147" s="45">
        <v>0</v>
      </c>
      <c r="F147" s="45">
        <v>0</v>
      </c>
      <c r="G147" s="45">
        <v>0</v>
      </c>
      <c r="H147" s="25"/>
      <c r="I147" s="25"/>
      <c r="J147" s="25"/>
      <c r="K147" s="25"/>
    </row>
    <row r="148" spans="1:11" ht="15" customHeight="1" x14ac:dyDescent="0.25">
      <c r="A148" s="25"/>
      <c r="B148" s="25"/>
      <c r="C148" s="38" t="s">
        <v>86</v>
      </c>
      <c r="D148" s="45">
        <v>0</v>
      </c>
      <c r="E148" s="45">
        <v>10120000</v>
      </c>
      <c r="F148" s="45">
        <v>10120000</v>
      </c>
      <c r="G148" s="45">
        <v>10120000</v>
      </c>
      <c r="H148" s="25"/>
      <c r="I148" s="25"/>
      <c r="J148" s="25"/>
      <c r="K148" s="25"/>
    </row>
    <row r="149" spans="1:11" ht="15" customHeight="1" x14ac:dyDescent="0.25">
      <c r="A149" s="25"/>
      <c r="B149" s="25"/>
      <c r="C149" s="38" t="s">
        <v>83</v>
      </c>
      <c r="D149" s="45">
        <v>0</v>
      </c>
      <c r="E149" s="45">
        <v>10120000</v>
      </c>
      <c r="F149" s="45">
        <v>10120000</v>
      </c>
      <c r="G149" s="45">
        <v>10120000</v>
      </c>
      <c r="H149" s="25"/>
      <c r="I149" s="25"/>
      <c r="J149" s="25"/>
      <c r="K149" s="25"/>
    </row>
    <row r="150" spans="1:11" ht="15" customHeight="1" x14ac:dyDescent="0.25">
      <c r="A150" s="25"/>
      <c r="B150" s="25"/>
      <c r="C150" s="38" t="s">
        <v>84</v>
      </c>
      <c r="D150" s="45">
        <v>0</v>
      </c>
      <c r="E150" s="45">
        <v>0</v>
      </c>
      <c r="F150" s="45">
        <v>0</v>
      </c>
      <c r="G150" s="45">
        <v>0</v>
      </c>
      <c r="H150" s="25"/>
      <c r="I150" s="25"/>
      <c r="J150" s="25"/>
      <c r="K150" s="25"/>
    </row>
    <row r="151" spans="1:11" ht="15" customHeight="1" x14ac:dyDescent="0.25">
      <c r="A151" s="25"/>
      <c r="B151" s="25"/>
      <c r="C151" s="38" t="s">
        <v>87</v>
      </c>
      <c r="D151" s="45">
        <v>0</v>
      </c>
      <c r="E151" s="45">
        <v>0</v>
      </c>
      <c r="F151" s="45">
        <v>0</v>
      </c>
      <c r="G151" s="45">
        <v>0</v>
      </c>
      <c r="H151" s="25"/>
      <c r="I151" s="25"/>
      <c r="J151" s="25"/>
      <c r="K151" s="25"/>
    </row>
    <row r="152" spans="1:11" ht="15" customHeight="1" x14ac:dyDescent="0.25">
      <c r="A152" s="25"/>
      <c r="B152" s="25"/>
      <c r="C152" s="38" t="s">
        <v>83</v>
      </c>
      <c r="D152" s="45">
        <v>0</v>
      </c>
      <c r="E152" s="45">
        <v>0</v>
      </c>
      <c r="F152" s="45">
        <v>0</v>
      </c>
      <c r="G152" s="45">
        <v>0</v>
      </c>
      <c r="H152" s="25"/>
      <c r="I152" s="25"/>
      <c r="J152" s="25"/>
      <c r="K152" s="25"/>
    </row>
    <row r="153" spans="1:11" ht="15" customHeight="1" x14ac:dyDescent="0.25">
      <c r="A153" s="25"/>
      <c r="B153" s="25"/>
      <c r="C153" s="38" t="s">
        <v>84</v>
      </c>
      <c r="D153" s="45">
        <v>0</v>
      </c>
      <c r="E153" s="45">
        <v>0</v>
      </c>
      <c r="F153" s="45">
        <v>0</v>
      </c>
      <c r="G153" s="45">
        <v>0</v>
      </c>
      <c r="H153" s="25"/>
      <c r="I153" s="25"/>
      <c r="J153" s="25"/>
      <c r="K153" s="25"/>
    </row>
    <row r="154" spans="1:11" ht="20.100000000000001" customHeight="1" x14ac:dyDescent="0.25">
      <c r="A154" s="25"/>
      <c r="B154" s="25"/>
      <c r="C154" s="38" t="s">
        <v>114</v>
      </c>
      <c r="D154" s="46">
        <v>0</v>
      </c>
      <c r="E154" s="46">
        <v>0</v>
      </c>
      <c r="F154" s="46">
        <v>0</v>
      </c>
      <c r="G154" s="46">
        <v>0</v>
      </c>
      <c r="H154" s="25"/>
      <c r="I154" s="25"/>
      <c r="J154" s="25"/>
      <c r="K154" s="25"/>
    </row>
    <row r="155" spans="1:11" ht="15" customHeight="1" x14ac:dyDescent="0.25">
      <c r="A155" s="25"/>
      <c r="B155" s="25"/>
      <c r="C155" s="38" t="s">
        <v>83</v>
      </c>
      <c r="D155" s="45">
        <v>0</v>
      </c>
      <c r="E155" s="45">
        <v>0</v>
      </c>
      <c r="F155" s="45">
        <v>0</v>
      </c>
      <c r="G155" s="45">
        <v>0</v>
      </c>
      <c r="H155" s="25"/>
      <c r="I155" s="25"/>
      <c r="J155" s="25"/>
      <c r="K155" s="25"/>
    </row>
    <row r="156" spans="1:11" ht="15" customHeight="1" x14ac:dyDescent="0.25">
      <c r="A156" s="25"/>
      <c r="B156" s="25"/>
      <c r="C156" s="38" t="s">
        <v>84</v>
      </c>
      <c r="D156" s="45">
        <v>0</v>
      </c>
      <c r="E156" s="45">
        <v>0</v>
      </c>
      <c r="F156" s="45">
        <v>0</v>
      </c>
      <c r="G156" s="45">
        <v>0</v>
      </c>
      <c r="H156" s="25"/>
      <c r="I156" s="25"/>
      <c r="J156" s="25"/>
      <c r="K156" s="25"/>
    </row>
    <row r="157" spans="1:11" ht="15" customHeight="1" x14ac:dyDescent="0.25">
      <c r="A157" s="25"/>
      <c r="B157" s="25"/>
      <c r="C157" s="38" t="s">
        <v>89</v>
      </c>
      <c r="D157" s="45">
        <v>0</v>
      </c>
      <c r="E157" s="45">
        <v>0</v>
      </c>
      <c r="F157" s="45">
        <v>0</v>
      </c>
      <c r="G157" s="45">
        <v>0</v>
      </c>
      <c r="H157" s="25"/>
      <c r="I157" s="25"/>
      <c r="J157" s="25"/>
      <c r="K157" s="25"/>
    </row>
    <row r="158" spans="1:11" ht="15" customHeight="1" x14ac:dyDescent="0.25">
      <c r="A158" s="25"/>
      <c r="B158" s="25"/>
      <c r="C158" s="38" t="s">
        <v>83</v>
      </c>
      <c r="D158" s="45">
        <v>0</v>
      </c>
      <c r="E158" s="45">
        <v>0</v>
      </c>
      <c r="F158" s="45">
        <v>0</v>
      </c>
      <c r="G158" s="45">
        <v>0</v>
      </c>
      <c r="H158" s="25"/>
      <c r="I158" s="25"/>
      <c r="J158" s="25"/>
      <c r="K158" s="25"/>
    </row>
    <row r="159" spans="1:11" ht="15" customHeight="1" x14ac:dyDescent="0.25">
      <c r="A159" s="25"/>
      <c r="B159" s="25"/>
      <c r="C159" s="38" t="s">
        <v>84</v>
      </c>
      <c r="D159" s="45">
        <v>0</v>
      </c>
      <c r="E159" s="45">
        <v>0</v>
      </c>
      <c r="F159" s="45">
        <v>0</v>
      </c>
      <c r="G159" s="45">
        <v>0</v>
      </c>
      <c r="H159" s="25"/>
      <c r="I159" s="25"/>
      <c r="J159" s="25"/>
      <c r="K159" s="25"/>
    </row>
    <row r="160" spans="1:11" ht="15" customHeight="1" x14ac:dyDescent="0.25">
      <c r="A160" s="25"/>
      <c r="B160" s="25"/>
      <c r="C160" s="38" t="s">
        <v>90</v>
      </c>
      <c r="D160" s="45">
        <v>0</v>
      </c>
      <c r="E160" s="45">
        <v>240000</v>
      </c>
      <c r="F160" s="45">
        <v>240000</v>
      </c>
      <c r="G160" s="45">
        <v>240000</v>
      </c>
      <c r="H160" s="25"/>
      <c r="I160" s="25"/>
      <c r="J160" s="25"/>
      <c r="K160" s="25"/>
    </row>
    <row r="161" spans="1:11" ht="15" customHeight="1" x14ac:dyDescent="0.25">
      <c r="A161" s="25"/>
      <c r="B161" s="25"/>
      <c r="C161" s="38" t="s">
        <v>83</v>
      </c>
      <c r="D161" s="45">
        <v>0</v>
      </c>
      <c r="E161" s="45">
        <v>240000</v>
      </c>
      <c r="F161" s="45">
        <v>240000</v>
      </c>
      <c r="G161" s="45">
        <v>240000</v>
      </c>
      <c r="H161" s="25"/>
      <c r="I161" s="25"/>
      <c r="J161" s="25"/>
      <c r="K161" s="25"/>
    </row>
    <row r="162" spans="1:11" ht="15" customHeight="1" x14ac:dyDescent="0.25">
      <c r="A162" s="25"/>
      <c r="B162" s="25"/>
      <c r="C162" s="38" t="s">
        <v>84</v>
      </c>
      <c r="D162" s="45">
        <v>0</v>
      </c>
      <c r="E162" s="45">
        <v>0</v>
      </c>
      <c r="F162" s="45">
        <v>0</v>
      </c>
      <c r="G162" s="45">
        <v>0</v>
      </c>
      <c r="H162" s="25"/>
      <c r="I162" s="25"/>
      <c r="J162" s="25"/>
      <c r="K162" s="25"/>
    </row>
    <row r="163" spans="1:11" ht="15" customHeight="1" x14ac:dyDescent="0.25">
      <c r="A163" s="25"/>
      <c r="B163" s="25"/>
      <c r="C163" s="38" t="s">
        <v>91</v>
      </c>
      <c r="D163" s="45">
        <v>0</v>
      </c>
      <c r="E163" s="45">
        <v>0</v>
      </c>
      <c r="F163" s="45">
        <v>0</v>
      </c>
      <c r="G163" s="45">
        <v>0</v>
      </c>
      <c r="H163" s="25"/>
      <c r="I163" s="25"/>
      <c r="J163" s="25"/>
      <c r="K163" s="25"/>
    </row>
    <row r="164" spans="1:11" ht="15" customHeight="1" x14ac:dyDescent="0.25">
      <c r="A164" s="25"/>
      <c r="B164" s="25"/>
      <c r="C164" s="38" t="s">
        <v>83</v>
      </c>
      <c r="D164" s="45">
        <v>0</v>
      </c>
      <c r="E164" s="45">
        <v>0</v>
      </c>
      <c r="F164" s="45">
        <v>0</v>
      </c>
      <c r="G164" s="45">
        <v>0</v>
      </c>
      <c r="H164" s="25"/>
      <c r="I164" s="25"/>
      <c r="J164" s="25"/>
      <c r="K164" s="25"/>
    </row>
    <row r="165" spans="1:11" ht="15" customHeight="1" x14ac:dyDescent="0.25">
      <c r="A165" s="25"/>
      <c r="B165" s="25"/>
      <c r="C165" s="38" t="s">
        <v>92</v>
      </c>
      <c r="D165" s="45">
        <v>0</v>
      </c>
      <c r="E165" s="45">
        <v>0</v>
      </c>
      <c r="F165" s="45">
        <v>0</v>
      </c>
      <c r="G165" s="45">
        <v>0</v>
      </c>
      <c r="H165" s="25"/>
      <c r="I165" s="25"/>
      <c r="J165" s="25"/>
      <c r="K165" s="25"/>
    </row>
    <row r="166" spans="1:11" ht="15" customHeight="1" x14ac:dyDescent="0.25">
      <c r="A166" s="25"/>
      <c r="B166" s="25"/>
      <c r="C166" s="38" t="s">
        <v>93</v>
      </c>
      <c r="D166" s="45">
        <v>0</v>
      </c>
      <c r="E166" s="45">
        <v>0</v>
      </c>
      <c r="F166" s="45">
        <v>0</v>
      </c>
      <c r="G166" s="45">
        <v>0</v>
      </c>
      <c r="H166" s="25"/>
      <c r="I166" s="25"/>
      <c r="J166" s="25"/>
      <c r="K166" s="25"/>
    </row>
    <row r="167" spans="1:11" ht="15" customHeight="1" x14ac:dyDescent="0.25">
      <c r="A167" s="25"/>
      <c r="B167" s="25"/>
      <c r="C167" s="38" t="s">
        <v>94</v>
      </c>
      <c r="D167" s="45">
        <v>0</v>
      </c>
      <c r="E167" s="45">
        <v>0</v>
      </c>
      <c r="F167" s="45">
        <v>0</v>
      </c>
      <c r="G167" s="45">
        <v>0</v>
      </c>
      <c r="H167" s="25"/>
      <c r="I167" s="25"/>
      <c r="J167" s="25"/>
      <c r="K167" s="25"/>
    </row>
    <row r="168" spans="1:11" ht="15" customHeight="1" x14ac:dyDescent="0.25">
      <c r="A168" s="25"/>
      <c r="B168" s="25"/>
      <c r="C168" s="38" t="s">
        <v>95</v>
      </c>
      <c r="D168" s="45">
        <v>0</v>
      </c>
      <c r="E168" s="45">
        <v>0</v>
      </c>
      <c r="F168" s="45">
        <v>0</v>
      </c>
      <c r="G168" s="45">
        <v>0</v>
      </c>
      <c r="H168" s="25"/>
      <c r="I168" s="25"/>
      <c r="J168" s="25"/>
      <c r="K168" s="25"/>
    </row>
    <row r="169" spans="1:11" ht="15" customHeight="1" x14ac:dyDescent="0.25">
      <c r="A169" s="25"/>
      <c r="B169" s="25"/>
      <c r="C169" s="38" t="s">
        <v>96</v>
      </c>
      <c r="D169" s="45">
        <v>0</v>
      </c>
      <c r="E169" s="45">
        <v>1000000</v>
      </c>
      <c r="F169" s="45">
        <v>1000000</v>
      </c>
      <c r="G169" s="45">
        <v>1000000</v>
      </c>
      <c r="H169" s="25"/>
      <c r="I169" s="25"/>
      <c r="J169" s="25"/>
      <c r="K169" s="25"/>
    </row>
    <row r="170" spans="1:11" ht="15" customHeight="1" x14ac:dyDescent="0.25">
      <c r="A170" s="25"/>
      <c r="B170" s="25"/>
      <c r="C170" s="38" t="s">
        <v>83</v>
      </c>
      <c r="D170" s="45">
        <v>0</v>
      </c>
      <c r="E170" s="45">
        <v>1000000</v>
      </c>
      <c r="F170" s="45">
        <v>1000000</v>
      </c>
      <c r="G170" s="45">
        <v>1000000</v>
      </c>
      <c r="H170" s="25"/>
      <c r="I170" s="25"/>
      <c r="J170" s="25"/>
      <c r="K170" s="25"/>
    </row>
    <row r="171" spans="1:11" ht="15" customHeight="1" x14ac:dyDescent="0.25">
      <c r="A171" s="25"/>
      <c r="B171" s="25"/>
      <c r="C171" s="38" t="s">
        <v>92</v>
      </c>
      <c r="D171" s="45">
        <v>0</v>
      </c>
      <c r="E171" s="45">
        <v>0</v>
      </c>
      <c r="F171" s="45">
        <v>0</v>
      </c>
      <c r="G171" s="45">
        <v>0</v>
      </c>
      <c r="H171" s="25"/>
      <c r="I171" s="25"/>
      <c r="J171" s="25"/>
      <c r="K171" s="25"/>
    </row>
    <row r="172" spans="1:11" ht="15" customHeight="1" x14ac:dyDescent="0.25">
      <c r="A172" s="25"/>
      <c r="B172" s="25"/>
      <c r="C172" s="38" t="s">
        <v>93</v>
      </c>
      <c r="D172" s="45">
        <v>0</v>
      </c>
      <c r="E172" s="45">
        <v>0</v>
      </c>
      <c r="F172" s="45">
        <v>0</v>
      </c>
      <c r="G172" s="45">
        <v>0</v>
      </c>
      <c r="H172" s="25"/>
      <c r="I172" s="25"/>
      <c r="J172" s="25"/>
      <c r="K172" s="25"/>
    </row>
    <row r="173" spans="1:11" ht="15" customHeight="1" x14ac:dyDescent="0.25">
      <c r="A173" s="25"/>
      <c r="B173" s="25"/>
      <c r="C173" s="38" t="s">
        <v>94</v>
      </c>
      <c r="D173" s="45">
        <v>0</v>
      </c>
      <c r="E173" s="45">
        <v>0</v>
      </c>
      <c r="F173" s="45">
        <v>0</v>
      </c>
      <c r="G173" s="45">
        <v>0</v>
      </c>
      <c r="H173" s="25"/>
      <c r="I173" s="25"/>
      <c r="J173" s="25"/>
      <c r="K173" s="25"/>
    </row>
    <row r="174" spans="1:11" ht="15" customHeight="1" x14ac:dyDescent="0.25">
      <c r="A174" s="25"/>
      <c r="B174" s="25"/>
      <c r="C174" s="38" t="s">
        <v>95</v>
      </c>
      <c r="D174" s="45">
        <v>0</v>
      </c>
      <c r="E174" s="45">
        <v>0</v>
      </c>
      <c r="F174" s="45">
        <v>0</v>
      </c>
      <c r="G174" s="45">
        <v>0</v>
      </c>
      <c r="H174" s="25"/>
      <c r="I174" s="25"/>
      <c r="J174" s="25"/>
      <c r="K174" s="25"/>
    </row>
    <row r="175" spans="1:11" ht="15" customHeight="1" x14ac:dyDescent="0.25">
      <c r="A175" s="25"/>
      <c r="B175" s="25"/>
      <c r="C175" s="38" t="s">
        <v>97</v>
      </c>
      <c r="D175" s="45">
        <v>0</v>
      </c>
      <c r="E175" s="45">
        <v>0</v>
      </c>
      <c r="F175" s="45">
        <v>0</v>
      </c>
      <c r="G175" s="45">
        <v>0</v>
      </c>
      <c r="H175" s="25"/>
      <c r="I175" s="25"/>
      <c r="J175" s="25"/>
      <c r="K175" s="25"/>
    </row>
    <row r="176" spans="1:11" ht="15" customHeight="1" x14ac:dyDescent="0.25">
      <c r="A176" s="25"/>
      <c r="B176" s="25"/>
      <c r="C176" s="38" t="s">
        <v>83</v>
      </c>
      <c r="D176" s="45">
        <v>0</v>
      </c>
      <c r="E176" s="45">
        <v>0</v>
      </c>
      <c r="F176" s="45">
        <v>0</v>
      </c>
      <c r="G176" s="45">
        <v>0</v>
      </c>
      <c r="H176" s="25"/>
      <c r="I176" s="25"/>
      <c r="J176" s="25"/>
      <c r="K176" s="25"/>
    </row>
    <row r="177" spans="1:11" ht="15" customHeight="1" x14ac:dyDescent="0.25">
      <c r="A177" s="25"/>
      <c r="B177" s="25"/>
      <c r="C177" s="38" t="s">
        <v>92</v>
      </c>
      <c r="D177" s="45">
        <v>0</v>
      </c>
      <c r="E177" s="45">
        <v>0</v>
      </c>
      <c r="F177" s="45">
        <v>0</v>
      </c>
      <c r="G177" s="45">
        <v>0</v>
      </c>
      <c r="H177" s="25"/>
      <c r="I177" s="25"/>
      <c r="J177" s="25"/>
      <c r="K177" s="25"/>
    </row>
    <row r="178" spans="1:11" ht="15" customHeight="1" x14ac:dyDescent="0.25">
      <c r="A178" s="25"/>
      <c r="B178" s="25"/>
      <c r="C178" s="38" t="s">
        <v>93</v>
      </c>
      <c r="D178" s="45">
        <v>0</v>
      </c>
      <c r="E178" s="45">
        <v>0</v>
      </c>
      <c r="F178" s="45">
        <v>0</v>
      </c>
      <c r="G178" s="45">
        <v>0</v>
      </c>
      <c r="H178" s="25"/>
      <c r="I178" s="25"/>
      <c r="J178" s="25"/>
      <c r="K178" s="25"/>
    </row>
    <row r="179" spans="1:11" ht="15" customHeight="1" x14ac:dyDescent="0.25">
      <c r="A179" s="25"/>
      <c r="B179" s="25"/>
      <c r="C179" s="38" t="s">
        <v>94</v>
      </c>
      <c r="D179" s="45">
        <v>0</v>
      </c>
      <c r="E179" s="45">
        <v>0</v>
      </c>
      <c r="F179" s="45">
        <v>0</v>
      </c>
      <c r="G179" s="45">
        <v>0</v>
      </c>
      <c r="H179" s="25"/>
      <c r="I179" s="25"/>
      <c r="J179" s="25"/>
      <c r="K179" s="25"/>
    </row>
    <row r="180" spans="1:11" ht="15" customHeight="1" x14ac:dyDescent="0.25">
      <c r="A180" s="25"/>
      <c r="B180" s="25"/>
      <c r="C180" s="38" t="s">
        <v>95</v>
      </c>
      <c r="D180" s="45">
        <v>0</v>
      </c>
      <c r="E180" s="45">
        <v>0</v>
      </c>
      <c r="F180" s="45">
        <v>0</v>
      </c>
      <c r="G180" s="45">
        <v>0</v>
      </c>
      <c r="H180" s="25"/>
      <c r="I180" s="25"/>
      <c r="J180" s="25"/>
      <c r="K180" s="25"/>
    </row>
    <row r="181" spans="1:11" ht="15" customHeight="1" x14ac:dyDescent="0.25">
      <c r="A181" s="25"/>
      <c r="B181" s="25"/>
      <c r="C181" s="38" t="s">
        <v>98</v>
      </c>
      <c r="D181" s="45">
        <v>0</v>
      </c>
      <c r="E181" s="45">
        <v>0</v>
      </c>
      <c r="F181" s="45">
        <v>0</v>
      </c>
      <c r="G181" s="45">
        <v>0</v>
      </c>
      <c r="H181" s="25"/>
      <c r="I181" s="25"/>
      <c r="J181" s="25"/>
      <c r="K181" s="25"/>
    </row>
    <row r="182" spans="1:11" ht="15" customHeight="1" x14ac:dyDescent="0.25">
      <c r="A182" s="25"/>
      <c r="B182" s="25"/>
      <c r="C182" s="38" t="s">
        <v>99</v>
      </c>
      <c r="D182" s="45">
        <v>0</v>
      </c>
      <c r="E182" s="45">
        <v>0</v>
      </c>
      <c r="F182" s="45">
        <v>0</v>
      </c>
      <c r="G182" s="45">
        <v>0</v>
      </c>
      <c r="H182" s="25"/>
      <c r="I182" s="25"/>
      <c r="J182" s="25"/>
      <c r="K182" s="25"/>
    </row>
    <row r="183" spans="1:11" ht="20.100000000000001" customHeight="1" x14ac:dyDescent="0.25">
      <c r="A183" s="25"/>
      <c r="B183" s="25"/>
      <c r="C183" s="47" t="s">
        <v>69</v>
      </c>
      <c r="D183" s="25"/>
      <c r="E183" s="25"/>
      <c r="F183" s="25"/>
      <c r="G183" s="25"/>
      <c r="H183" s="25"/>
      <c r="I183" s="25"/>
      <c r="J183" s="25"/>
      <c r="K183" s="25"/>
    </row>
  </sheetData>
  <mergeCells count="23">
    <mergeCell ref="D6:G6"/>
    <mergeCell ref="C1:G1"/>
    <mergeCell ref="C2:G2"/>
    <mergeCell ref="D3:G3"/>
    <mergeCell ref="D4:G4"/>
    <mergeCell ref="D5:G5"/>
    <mergeCell ref="C82:G82"/>
    <mergeCell ref="D7:G7"/>
    <mergeCell ref="C8:G8"/>
    <mergeCell ref="C9:G9"/>
    <mergeCell ref="D10:G10"/>
    <mergeCell ref="D16:G16"/>
    <mergeCell ref="C24:G24"/>
    <mergeCell ref="D25:G25"/>
    <mergeCell ref="D26:G26"/>
    <mergeCell ref="D27:G27"/>
    <mergeCell ref="D28:G28"/>
    <mergeCell ref="C37:G37"/>
    <mergeCell ref="D83:G83"/>
    <mergeCell ref="D84:G84"/>
    <mergeCell ref="D85:G85"/>
    <mergeCell ref="D86:G86"/>
    <mergeCell ref="C95:G95"/>
  </mergeCells>
  <pageMargins left="0" right="0" top="0" bottom="0" header="0" footer="0"/>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E28B5-CA58-4CAF-A372-FCAA7D6820FD}">
  <sheetPr>
    <outlinePr summaryBelow="0"/>
  </sheetPr>
  <dimension ref="A1:K183"/>
  <sheetViews>
    <sheetView view="pageBreakPreview" topLeftCell="B143" zoomScale="73" zoomScaleNormal="100" zoomScaleSheetLayoutView="73" workbookViewId="0">
      <selection activeCell="G190" sqref="G190"/>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513</v>
      </c>
      <c r="E3" s="1570"/>
      <c r="F3" s="1570"/>
      <c r="G3" s="1570"/>
      <c r="H3" s="25"/>
      <c r="I3" s="25"/>
      <c r="J3" s="25"/>
      <c r="K3" s="25"/>
    </row>
    <row r="4" spans="1:11" ht="14.1" customHeight="1" x14ac:dyDescent="0.25">
      <c r="A4" s="25"/>
      <c r="B4" s="25"/>
      <c r="C4" s="27" t="s">
        <v>4</v>
      </c>
      <c r="D4" s="1569" t="s">
        <v>29</v>
      </c>
      <c r="E4" s="1570"/>
      <c r="F4" s="1570"/>
      <c r="G4" s="1570"/>
      <c r="H4" s="25"/>
      <c r="I4" s="25"/>
      <c r="J4" s="25"/>
      <c r="K4" s="25"/>
    </row>
    <row r="5" spans="1:11" ht="14.1" customHeight="1" x14ac:dyDescent="0.25">
      <c r="A5" s="25"/>
      <c r="B5" s="25"/>
      <c r="C5" s="27" t="s">
        <v>6</v>
      </c>
      <c r="D5" s="1569" t="s">
        <v>425</v>
      </c>
      <c r="E5" s="1570"/>
      <c r="F5" s="1570"/>
      <c r="G5" s="1570"/>
      <c r="H5" s="25"/>
      <c r="I5" s="25"/>
      <c r="J5" s="25"/>
      <c r="K5" s="25"/>
    </row>
    <row r="6" spans="1:11" ht="14.1" customHeight="1" x14ac:dyDescent="0.25">
      <c r="A6" s="25"/>
      <c r="B6" s="25"/>
      <c r="C6" s="27" t="s">
        <v>8</v>
      </c>
      <c r="D6" s="1569" t="s">
        <v>426</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72.95" customHeight="1" x14ac:dyDescent="0.25">
      <c r="A9" s="25"/>
      <c r="B9" s="25"/>
      <c r="C9" s="1581" t="s">
        <v>514</v>
      </c>
      <c r="D9" s="1582"/>
      <c r="E9" s="1582"/>
      <c r="F9" s="1582"/>
      <c r="G9" s="1582"/>
      <c r="H9" s="25"/>
      <c r="I9" s="25"/>
      <c r="J9" s="25"/>
      <c r="K9" s="25"/>
    </row>
    <row r="10" spans="1:11" ht="137.1" customHeight="1" x14ac:dyDescent="0.25">
      <c r="A10" s="25"/>
      <c r="B10" s="25"/>
      <c r="C10" s="28" t="s">
        <v>14</v>
      </c>
      <c r="D10" s="1583" t="s">
        <v>515</v>
      </c>
      <c r="E10" s="1584"/>
      <c r="F10" s="1584"/>
      <c r="G10" s="1584"/>
      <c r="H10" s="25"/>
      <c r="I10" s="25"/>
      <c r="J10" s="25"/>
      <c r="K10" s="25"/>
    </row>
    <row r="11" spans="1:11" ht="27.95" customHeight="1" x14ac:dyDescent="0.25">
      <c r="A11" s="25"/>
      <c r="B11" s="25"/>
      <c r="C11" s="38" t="s">
        <v>16</v>
      </c>
      <c r="D11" s="48">
        <v>2023</v>
      </c>
      <c r="E11" s="48">
        <v>2024</v>
      </c>
      <c r="F11" s="48">
        <v>2025</v>
      </c>
      <c r="G11" s="48">
        <v>2026</v>
      </c>
      <c r="H11" s="25"/>
      <c r="I11" s="25"/>
      <c r="J11" s="25"/>
      <c r="K11" s="25"/>
    </row>
    <row r="12" spans="1:11" ht="14.1" customHeight="1" x14ac:dyDescent="0.25">
      <c r="A12" s="25"/>
      <c r="B12" s="25"/>
      <c r="C12" s="49"/>
      <c r="D12" s="50" t="s">
        <v>17</v>
      </c>
      <c r="E12" s="50" t="s">
        <v>18</v>
      </c>
      <c r="F12" s="50" t="s">
        <v>18</v>
      </c>
      <c r="G12" s="50" t="s">
        <v>18</v>
      </c>
      <c r="H12" s="25"/>
      <c r="I12" s="25"/>
      <c r="J12" s="25"/>
      <c r="K12" s="25"/>
    </row>
    <row r="13" spans="1:11" ht="20.100000000000001" customHeight="1" x14ac:dyDescent="0.25">
      <c r="A13" s="25"/>
      <c r="B13" s="25"/>
      <c r="C13" s="38" t="s">
        <v>516</v>
      </c>
      <c r="D13" s="39" t="s">
        <v>69</v>
      </c>
      <c r="E13" s="39" t="s">
        <v>142</v>
      </c>
      <c r="F13" s="39" t="s">
        <v>142</v>
      </c>
      <c r="G13" s="39" t="s">
        <v>69</v>
      </c>
      <c r="H13" s="25"/>
      <c r="I13" s="25"/>
      <c r="J13" s="25"/>
      <c r="K13" s="25"/>
    </row>
    <row r="14" spans="1:11" ht="14.1" customHeight="1" x14ac:dyDescent="0.25">
      <c r="A14" s="25"/>
      <c r="B14" s="25"/>
      <c r="C14" s="38" t="s">
        <v>517</v>
      </c>
      <c r="D14" s="39" t="s">
        <v>69</v>
      </c>
      <c r="E14" s="39" t="s">
        <v>237</v>
      </c>
      <c r="F14" s="39" t="s">
        <v>237</v>
      </c>
      <c r="G14" s="39" t="s">
        <v>69</v>
      </c>
      <c r="H14" s="25"/>
      <c r="I14" s="25"/>
      <c r="J14" s="25"/>
      <c r="K14" s="25"/>
    </row>
    <row r="15" spans="1:11" ht="14.1" customHeight="1" x14ac:dyDescent="0.25">
      <c r="A15" s="25"/>
      <c r="B15" s="25"/>
      <c r="C15" s="38" t="s">
        <v>518</v>
      </c>
      <c r="D15" s="39" t="s">
        <v>69</v>
      </c>
      <c r="E15" s="39" t="s">
        <v>128</v>
      </c>
      <c r="F15" s="39" t="s">
        <v>128</v>
      </c>
      <c r="G15" s="39" t="s">
        <v>69</v>
      </c>
      <c r="H15" s="25"/>
      <c r="I15" s="25"/>
      <c r="J15" s="25"/>
      <c r="K15" s="25"/>
    </row>
    <row r="16" spans="1:11" ht="30.95" customHeight="1" x14ac:dyDescent="0.25">
      <c r="A16" s="25"/>
      <c r="B16" s="25"/>
      <c r="C16" s="38" t="s">
        <v>519</v>
      </c>
      <c r="D16" s="39" t="s">
        <v>69</v>
      </c>
      <c r="E16" s="39" t="s">
        <v>142</v>
      </c>
      <c r="F16" s="39" t="s">
        <v>142</v>
      </c>
      <c r="G16" s="39" t="s">
        <v>69</v>
      </c>
      <c r="H16" s="25"/>
      <c r="I16" s="25"/>
      <c r="J16" s="25"/>
      <c r="K16" s="25"/>
    </row>
    <row r="17" spans="1:11" ht="30.95" customHeight="1" x14ac:dyDescent="0.25">
      <c r="A17" s="25"/>
      <c r="B17" s="25"/>
      <c r="C17" s="38" t="s">
        <v>520</v>
      </c>
      <c r="D17" s="39" t="s">
        <v>69</v>
      </c>
      <c r="E17" s="39" t="s">
        <v>521</v>
      </c>
      <c r="F17" s="39" t="s">
        <v>521</v>
      </c>
      <c r="G17" s="39" t="s">
        <v>69</v>
      </c>
      <c r="H17" s="25"/>
      <c r="I17" s="25"/>
      <c r="J17" s="25"/>
      <c r="K17" s="25"/>
    </row>
    <row r="18" spans="1:11" ht="93.95" customHeight="1" x14ac:dyDescent="0.25">
      <c r="A18" s="25"/>
      <c r="B18" s="25"/>
      <c r="C18" s="28" t="s">
        <v>24</v>
      </c>
      <c r="D18" s="1583" t="s">
        <v>522</v>
      </c>
      <c r="E18" s="1584"/>
      <c r="F18" s="1584"/>
      <c r="G18" s="1584"/>
      <c r="H18" s="25"/>
      <c r="I18" s="25"/>
      <c r="J18" s="25"/>
      <c r="K18" s="25"/>
    </row>
    <row r="19" spans="1:11" ht="27.95" customHeight="1" x14ac:dyDescent="0.25">
      <c r="A19" s="25"/>
      <c r="B19" s="25"/>
      <c r="C19" s="38" t="s">
        <v>26</v>
      </c>
      <c r="D19" s="48">
        <v>2023</v>
      </c>
      <c r="E19" s="48">
        <v>2024</v>
      </c>
      <c r="F19" s="48">
        <v>2025</v>
      </c>
      <c r="G19" s="48">
        <v>2026</v>
      </c>
      <c r="H19" s="25"/>
      <c r="I19" s="25"/>
      <c r="J19" s="25"/>
      <c r="K19" s="25"/>
    </row>
    <row r="20" spans="1:11" ht="14.1" customHeight="1" x14ac:dyDescent="0.25">
      <c r="A20" s="25"/>
      <c r="B20" s="25"/>
      <c r="C20" s="49"/>
      <c r="D20" s="50" t="s">
        <v>17</v>
      </c>
      <c r="E20" s="50" t="s">
        <v>18</v>
      </c>
      <c r="F20" s="50" t="s">
        <v>18</v>
      </c>
      <c r="G20" s="50" t="s">
        <v>18</v>
      </c>
      <c r="H20" s="25"/>
      <c r="I20" s="25"/>
      <c r="J20" s="25"/>
      <c r="K20" s="25"/>
    </row>
    <row r="21" spans="1:11" ht="20.100000000000001" customHeight="1" x14ac:dyDescent="0.25">
      <c r="A21" s="25"/>
      <c r="B21" s="25"/>
      <c r="C21" s="38" t="s">
        <v>523</v>
      </c>
      <c r="D21" s="39" t="s">
        <v>69</v>
      </c>
      <c r="E21" s="39" t="s">
        <v>69</v>
      </c>
      <c r="F21" s="39" t="s">
        <v>69</v>
      </c>
      <c r="G21" s="39" t="s">
        <v>69</v>
      </c>
      <c r="H21" s="25"/>
      <c r="I21" s="25"/>
      <c r="J21" s="25"/>
      <c r="K21" s="25"/>
    </row>
    <row r="22" spans="1:11" ht="30.95" customHeight="1" x14ac:dyDescent="0.25">
      <c r="A22" s="25"/>
      <c r="B22" s="25"/>
      <c r="C22" s="38" t="s">
        <v>524</v>
      </c>
      <c r="D22" s="39" t="s">
        <v>69</v>
      </c>
      <c r="E22" s="39" t="s">
        <v>69</v>
      </c>
      <c r="F22" s="39" t="s">
        <v>69</v>
      </c>
      <c r="G22" s="39" t="s">
        <v>69</v>
      </c>
      <c r="H22" s="25"/>
      <c r="I22" s="25"/>
      <c r="J22" s="25"/>
      <c r="K22" s="25"/>
    </row>
    <row r="23" spans="1:11" ht="30.95" customHeight="1" x14ac:dyDescent="0.25">
      <c r="A23" s="25"/>
      <c r="B23" s="25"/>
      <c r="C23" s="38" t="s">
        <v>525</v>
      </c>
      <c r="D23" s="39" t="s">
        <v>69</v>
      </c>
      <c r="E23" s="39" t="s">
        <v>69</v>
      </c>
      <c r="F23" s="39" t="s">
        <v>69</v>
      </c>
      <c r="G23" s="39" t="s">
        <v>69</v>
      </c>
      <c r="H23" s="25"/>
      <c r="I23" s="25"/>
      <c r="J23" s="25"/>
      <c r="K23" s="25"/>
    </row>
    <row r="24" spans="1:11" ht="14.1" customHeight="1" x14ac:dyDescent="0.25">
      <c r="A24" s="25"/>
      <c r="B24" s="25"/>
      <c r="C24" s="1585" t="s">
        <v>47</v>
      </c>
      <c r="D24" s="1586"/>
      <c r="E24" s="1586"/>
      <c r="F24" s="1586"/>
      <c r="G24" s="1586"/>
      <c r="H24" s="25"/>
      <c r="I24" s="25"/>
      <c r="J24" s="25"/>
      <c r="K24" s="25"/>
    </row>
    <row r="25" spans="1:11" ht="14.1" customHeight="1" x14ac:dyDescent="0.25">
      <c r="A25" s="25"/>
      <c r="B25" s="25"/>
      <c r="C25" s="29" t="s">
        <v>526</v>
      </c>
      <c r="D25" s="1585" t="s">
        <v>527</v>
      </c>
      <c r="E25" s="1586"/>
      <c r="F25" s="1586"/>
      <c r="G25" s="1586"/>
      <c r="H25" s="25"/>
      <c r="I25" s="25"/>
      <c r="J25" s="25"/>
      <c r="K25" s="25"/>
    </row>
    <row r="26" spans="1:11" ht="27" customHeight="1" x14ac:dyDescent="0.25">
      <c r="A26" s="25"/>
      <c r="B26" s="25"/>
      <c r="C26" s="30" t="s">
        <v>50</v>
      </c>
      <c r="D26" s="1575" t="s">
        <v>528</v>
      </c>
      <c r="E26" s="1576"/>
      <c r="F26" s="1576"/>
      <c r="G26" s="1576"/>
      <c r="H26" s="25"/>
      <c r="I26" s="25"/>
      <c r="J26" s="25"/>
      <c r="K26" s="25"/>
    </row>
    <row r="27" spans="1:11" ht="27" customHeight="1" x14ac:dyDescent="0.25">
      <c r="A27" s="25"/>
      <c r="B27" s="25"/>
      <c r="C27" s="31" t="s">
        <v>52</v>
      </c>
      <c r="D27" s="1587" t="s">
        <v>529</v>
      </c>
      <c r="E27" s="1588"/>
      <c r="F27" s="1588"/>
      <c r="G27" s="1588"/>
      <c r="H27" s="25"/>
      <c r="I27" s="25"/>
      <c r="J27" s="25"/>
      <c r="K27" s="25"/>
    </row>
    <row r="28" spans="1:11" ht="27" customHeight="1" x14ac:dyDescent="0.25">
      <c r="A28" s="25"/>
      <c r="B28" s="25"/>
      <c r="C28" s="31" t="s">
        <v>54</v>
      </c>
      <c r="D28" s="1587" t="s">
        <v>530</v>
      </c>
      <c r="E28" s="1588"/>
      <c r="F28" s="1588"/>
      <c r="G28" s="1588"/>
      <c r="H28" s="25"/>
      <c r="I28" s="25"/>
      <c r="J28" s="25"/>
      <c r="K28" s="25"/>
    </row>
    <row r="29" spans="1:11" ht="15" customHeight="1" x14ac:dyDescent="0.25">
      <c r="A29" s="25"/>
      <c r="B29" s="25"/>
      <c r="C29" s="32"/>
      <c r="D29" s="33">
        <v>2023</v>
      </c>
      <c r="E29" s="33">
        <v>2024</v>
      </c>
      <c r="F29" s="33">
        <v>2025</v>
      </c>
      <c r="G29" s="33">
        <v>2026</v>
      </c>
      <c r="H29" s="25"/>
      <c r="I29" s="25"/>
      <c r="J29" s="25"/>
      <c r="K29" s="25"/>
    </row>
    <row r="30" spans="1:11" ht="15" customHeight="1" x14ac:dyDescent="0.25">
      <c r="A30" s="25"/>
      <c r="B30" s="25"/>
      <c r="C30" s="34"/>
      <c r="D30" s="35" t="s">
        <v>17</v>
      </c>
      <c r="E30" s="35" t="s">
        <v>18</v>
      </c>
      <c r="F30" s="35" t="s">
        <v>18</v>
      </c>
      <c r="G30" s="35" t="s">
        <v>18</v>
      </c>
      <c r="H30" s="25"/>
      <c r="I30" s="25"/>
      <c r="J30" s="25"/>
      <c r="K30" s="25"/>
    </row>
    <row r="31" spans="1:11" ht="14.1" customHeight="1" x14ac:dyDescent="0.25">
      <c r="A31" s="25"/>
      <c r="B31" s="25"/>
      <c r="C31" s="38" t="s">
        <v>56</v>
      </c>
      <c r="D31" s="39" t="s">
        <v>128</v>
      </c>
      <c r="E31" s="39" t="s">
        <v>128</v>
      </c>
      <c r="F31" s="39" t="s">
        <v>128</v>
      </c>
      <c r="G31" s="39" t="s">
        <v>128</v>
      </c>
      <c r="H31" s="25"/>
      <c r="I31" s="25"/>
      <c r="J31" s="25"/>
      <c r="K31" s="25"/>
    </row>
    <row r="32" spans="1:11" ht="14.1" customHeight="1" x14ac:dyDescent="0.25">
      <c r="A32" s="25"/>
      <c r="B32" s="25"/>
      <c r="C32" s="38" t="s">
        <v>59</v>
      </c>
      <c r="D32" s="39" t="s">
        <v>531</v>
      </c>
      <c r="E32" s="39" t="s">
        <v>532</v>
      </c>
      <c r="F32" s="39" t="s">
        <v>532</v>
      </c>
      <c r="G32" s="39" t="s">
        <v>532</v>
      </c>
      <c r="H32" s="25"/>
      <c r="I32" s="25"/>
      <c r="J32" s="25"/>
      <c r="K32" s="25"/>
    </row>
    <row r="33" spans="1:11" ht="14.1" customHeight="1" x14ac:dyDescent="0.25">
      <c r="A33" s="25"/>
      <c r="B33" s="25"/>
      <c r="C33" s="38" t="s">
        <v>63</v>
      </c>
      <c r="D33" s="39" t="s">
        <v>531</v>
      </c>
      <c r="E33" s="39" t="s">
        <v>532</v>
      </c>
      <c r="F33" s="39" t="s">
        <v>532</v>
      </c>
      <c r="G33" s="39" t="s">
        <v>532</v>
      </c>
      <c r="H33" s="25"/>
      <c r="I33" s="25"/>
      <c r="J33" s="25"/>
      <c r="K33" s="25"/>
    </row>
    <row r="34" spans="1:11" ht="14.1" customHeight="1" x14ac:dyDescent="0.25">
      <c r="A34" s="25"/>
      <c r="B34" s="25"/>
      <c r="C34" s="38" t="s">
        <v>68</v>
      </c>
      <c r="D34" s="39" t="s">
        <v>69</v>
      </c>
      <c r="E34" s="39" t="s">
        <v>75</v>
      </c>
      <c r="F34" s="39" t="s">
        <v>75</v>
      </c>
      <c r="G34" s="39" t="s">
        <v>75</v>
      </c>
      <c r="H34" s="25"/>
      <c r="I34" s="25"/>
      <c r="J34" s="25"/>
      <c r="K34" s="25"/>
    </row>
    <row r="35" spans="1:11" ht="14.1" customHeight="1" x14ac:dyDescent="0.25">
      <c r="A35" s="25"/>
      <c r="B35" s="25"/>
      <c r="C35" s="38" t="s">
        <v>73</v>
      </c>
      <c r="D35" s="39" t="s">
        <v>69</v>
      </c>
      <c r="E35" s="39" t="s">
        <v>533</v>
      </c>
      <c r="F35" s="39" t="s">
        <v>75</v>
      </c>
      <c r="G35" s="39" t="s">
        <v>75</v>
      </c>
      <c r="H35" s="25"/>
      <c r="I35" s="25"/>
      <c r="J35" s="25"/>
      <c r="K35" s="25"/>
    </row>
    <row r="36" spans="1:11" ht="14.1" customHeight="1" x14ac:dyDescent="0.25">
      <c r="A36" s="25"/>
      <c r="B36" s="25"/>
      <c r="C36" s="38" t="s">
        <v>77</v>
      </c>
      <c r="D36" s="39" t="s">
        <v>69</v>
      </c>
      <c r="E36" s="39" t="s">
        <v>533</v>
      </c>
      <c r="F36" s="39" t="s">
        <v>75</v>
      </c>
      <c r="G36" s="39" t="s">
        <v>75</v>
      </c>
      <c r="H36" s="25"/>
      <c r="I36" s="25"/>
      <c r="J36" s="25"/>
      <c r="K36" s="25"/>
    </row>
    <row r="37" spans="1:11" ht="14.1" customHeight="1" x14ac:dyDescent="0.25">
      <c r="A37" s="25"/>
      <c r="B37" s="25"/>
      <c r="C37" s="1589" t="s">
        <v>81</v>
      </c>
      <c r="D37" s="1590"/>
      <c r="E37" s="1590"/>
      <c r="F37" s="1590"/>
      <c r="G37" s="1590"/>
      <c r="H37" s="25"/>
      <c r="I37" s="25"/>
      <c r="J37" s="25"/>
      <c r="K37" s="25"/>
    </row>
    <row r="38" spans="1:11" ht="14.1" customHeight="1" x14ac:dyDescent="0.25">
      <c r="A38" s="25"/>
      <c r="B38" s="25"/>
      <c r="C38" s="32"/>
      <c r="D38" s="33">
        <v>2023</v>
      </c>
      <c r="E38" s="33">
        <v>2024</v>
      </c>
      <c r="F38" s="33">
        <v>2025</v>
      </c>
      <c r="G38" s="33">
        <v>2026</v>
      </c>
      <c r="H38" s="25"/>
      <c r="I38" s="25"/>
      <c r="J38" s="25"/>
      <c r="K38" s="25"/>
    </row>
    <row r="39" spans="1:11" ht="14.1" customHeight="1" x14ac:dyDescent="0.25">
      <c r="A39" s="25"/>
      <c r="B39" s="25"/>
      <c r="C39" s="34"/>
      <c r="D39" s="35" t="s">
        <v>17</v>
      </c>
      <c r="E39" s="35" t="s">
        <v>18</v>
      </c>
      <c r="F39" s="35" t="s">
        <v>18</v>
      </c>
      <c r="G39" s="35" t="s">
        <v>18</v>
      </c>
      <c r="H39" s="25"/>
      <c r="I39" s="25"/>
      <c r="J39" s="25"/>
      <c r="K39" s="25"/>
    </row>
    <row r="40" spans="1:11" ht="14.1" customHeight="1" x14ac:dyDescent="0.25">
      <c r="A40" s="25"/>
      <c r="B40" s="25"/>
      <c r="C40" s="40" t="s">
        <v>82</v>
      </c>
      <c r="D40" s="41">
        <v>0</v>
      </c>
      <c r="E40" s="41">
        <v>7250000</v>
      </c>
      <c r="F40" s="41">
        <v>7250000</v>
      </c>
      <c r="G40" s="41">
        <v>7250000</v>
      </c>
      <c r="H40" s="25"/>
      <c r="I40" s="25"/>
      <c r="J40" s="25"/>
      <c r="K40" s="25"/>
    </row>
    <row r="41" spans="1:11" ht="14.1" customHeight="1" x14ac:dyDescent="0.25">
      <c r="A41" s="25"/>
      <c r="B41" s="25"/>
      <c r="C41" s="40" t="s">
        <v>83</v>
      </c>
      <c r="D41" s="41">
        <v>0</v>
      </c>
      <c r="E41" s="41">
        <v>7250000</v>
      </c>
      <c r="F41" s="41">
        <v>7250000</v>
      </c>
      <c r="G41" s="41">
        <v>7250000</v>
      </c>
      <c r="H41" s="25"/>
      <c r="I41" s="25"/>
      <c r="J41" s="25"/>
      <c r="K41" s="25"/>
    </row>
    <row r="42" spans="1:11" ht="14.1" customHeight="1" x14ac:dyDescent="0.25">
      <c r="A42" s="25"/>
      <c r="B42" s="25"/>
      <c r="C42" s="40" t="s">
        <v>84</v>
      </c>
      <c r="D42" s="41">
        <v>0</v>
      </c>
      <c r="E42" s="41">
        <v>0</v>
      </c>
      <c r="F42" s="41">
        <v>0</v>
      </c>
      <c r="G42" s="41">
        <v>0</v>
      </c>
      <c r="H42" s="25"/>
      <c r="I42" s="25"/>
      <c r="J42" s="25"/>
      <c r="K42" s="25"/>
    </row>
    <row r="43" spans="1:11" ht="14.1" customHeight="1" x14ac:dyDescent="0.25">
      <c r="A43" s="25"/>
      <c r="B43" s="25"/>
      <c r="C43" s="40" t="s">
        <v>85</v>
      </c>
      <c r="D43" s="41">
        <v>0</v>
      </c>
      <c r="E43" s="41">
        <v>1710000</v>
      </c>
      <c r="F43" s="41">
        <v>1710000</v>
      </c>
      <c r="G43" s="41">
        <v>1710000</v>
      </c>
      <c r="H43" s="25"/>
      <c r="I43" s="25"/>
      <c r="J43" s="25"/>
      <c r="K43" s="25"/>
    </row>
    <row r="44" spans="1:11" ht="14.1" customHeight="1" x14ac:dyDescent="0.25">
      <c r="A44" s="25"/>
      <c r="B44" s="25"/>
      <c r="C44" s="40" t="s">
        <v>83</v>
      </c>
      <c r="D44" s="41">
        <v>0</v>
      </c>
      <c r="E44" s="41">
        <v>1710000</v>
      </c>
      <c r="F44" s="41">
        <v>1710000</v>
      </c>
      <c r="G44" s="41">
        <v>1710000</v>
      </c>
      <c r="H44" s="25"/>
      <c r="I44" s="25"/>
      <c r="J44" s="25"/>
      <c r="K44" s="25"/>
    </row>
    <row r="45" spans="1:11" ht="14.1" customHeight="1" x14ac:dyDescent="0.25">
      <c r="A45" s="25"/>
      <c r="B45" s="25"/>
      <c r="C45" s="40" t="s">
        <v>84</v>
      </c>
      <c r="D45" s="41">
        <v>0</v>
      </c>
      <c r="E45" s="41">
        <v>0</v>
      </c>
      <c r="F45" s="41">
        <v>0</v>
      </c>
      <c r="G45" s="41">
        <v>0</v>
      </c>
      <c r="H45" s="25"/>
      <c r="I45" s="25"/>
      <c r="J45" s="25"/>
      <c r="K45" s="25"/>
    </row>
    <row r="46" spans="1:11" ht="14.1" customHeight="1" x14ac:dyDescent="0.25">
      <c r="A46" s="25"/>
      <c r="B46" s="25"/>
      <c r="C46" s="40" t="s">
        <v>86</v>
      </c>
      <c r="D46" s="41">
        <v>0</v>
      </c>
      <c r="E46" s="41">
        <v>4440000</v>
      </c>
      <c r="F46" s="41">
        <v>4440000</v>
      </c>
      <c r="G46" s="41">
        <v>4440000</v>
      </c>
      <c r="H46" s="25"/>
      <c r="I46" s="25"/>
      <c r="J46" s="25"/>
      <c r="K46" s="25"/>
    </row>
    <row r="47" spans="1:11" ht="14.1" customHeight="1" x14ac:dyDescent="0.25">
      <c r="A47" s="25"/>
      <c r="B47" s="25"/>
      <c r="C47" s="40" t="s">
        <v>83</v>
      </c>
      <c r="D47" s="41">
        <v>0</v>
      </c>
      <c r="E47" s="41">
        <v>4440000</v>
      </c>
      <c r="F47" s="41">
        <v>4440000</v>
      </c>
      <c r="G47" s="41">
        <v>4440000</v>
      </c>
      <c r="H47" s="25"/>
      <c r="I47" s="25"/>
      <c r="J47" s="25"/>
      <c r="K47" s="25"/>
    </row>
    <row r="48" spans="1:11" ht="14.1" customHeight="1" x14ac:dyDescent="0.25">
      <c r="A48" s="25"/>
      <c r="B48" s="25"/>
      <c r="C48" s="40" t="s">
        <v>84</v>
      </c>
      <c r="D48" s="41">
        <v>0</v>
      </c>
      <c r="E48" s="41">
        <v>0</v>
      </c>
      <c r="F48" s="41">
        <v>0</v>
      </c>
      <c r="G48" s="41">
        <v>0</v>
      </c>
      <c r="H48" s="25"/>
      <c r="I48" s="25"/>
      <c r="J48" s="25"/>
      <c r="K48" s="25"/>
    </row>
    <row r="49" spans="1:11" ht="14.1" customHeight="1" x14ac:dyDescent="0.25">
      <c r="A49" s="25"/>
      <c r="B49" s="25"/>
      <c r="C49" s="40" t="s">
        <v>87</v>
      </c>
      <c r="D49" s="41">
        <v>0</v>
      </c>
      <c r="E49" s="41">
        <v>0</v>
      </c>
      <c r="F49" s="41">
        <v>0</v>
      </c>
      <c r="G49" s="41">
        <v>0</v>
      </c>
      <c r="H49" s="25"/>
      <c r="I49" s="25"/>
      <c r="J49" s="25"/>
      <c r="K49" s="25"/>
    </row>
    <row r="50" spans="1:11" ht="14.1" customHeight="1" x14ac:dyDescent="0.25">
      <c r="A50" s="25"/>
      <c r="B50" s="25"/>
      <c r="C50" s="40" t="s">
        <v>83</v>
      </c>
      <c r="D50" s="41">
        <v>0</v>
      </c>
      <c r="E50" s="41">
        <v>0</v>
      </c>
      <c r="F50" s="41">
        <v>0</v>
      </c>
      <c r="G50" s="41">
        <v>0</v>
      </c>
      <c r="H50" s="25"/>
      <c r="I50" s="25"/>
      <c r="J50" s="25"/>
      <c r="K50" s="25"/>
    </row>
    <row r="51" spans="1:11" ht="14.1" customHeight="1" x14ac:dyDescent="0.25">
      <c r="A51" s="25"/>
      <c r="B51" s="25"/>
      <c r="C51" s="40" t="s">
        <v>84</v>
      </c>
      <c r="D51" s="41">
        <v>0</v>
      </c>
      <c r="E51" s="41">
        <v>0</v>
      </c>
      <c r="F51" s="41">
        <v>0</v>
      </c>
      <c r="G51" s="41">
        <v>0</v>
      </c>
      <c r="H51" s="25"/>
      <c r="I51" s="25"/>
      <c r="J51" s="25"/>
      <c r="K51" s="25"/>
    </row>
    <row r="52" spans="1:11" ht="14.1" customHeight="1" x14ac:dyDescent="0.25">
      <c r="A52" s="25"/>
      <c r="B52" s="25"/>
      <c r="C52" s="40" t="s">
        <v>88</v>
      </c>
      <c r="D52" s="41">
        <v>0</v>
      </c>
      <c r="E52" s="41">
        <v>0</v>
      </c>
      <c r="F52" s="41">
        <v>0</v>
      </c>
      <c r="G52" s="41">
        <v>0</v>
      </c>
      <c r="H52" s="25"/>
      <c r="I52" s="25"/>
      <c r="J52" s="25"/>
      <c r="K52" s="25"/>
    </row>
    <row r="53" spans="1:11" ht="14.1" customHeight="1" x14ac:dyDescent="0.25">
      <c r="A53" s="25"/>
      <c r="B53" s="25"/>
      <c r="C53" s="40" t="s">
        <v>83</v>
      </c>
      <c r="D53" s="41">
        <v>0</v>
      </c>
      <c r="E53" s="41">
        <v>0</v>
      </c>
      <c r="F53" s="41">
        <v>0</v>
      </c>
      <c r="G53" s="41">
        <v>0</v>
      </c>
      <c r="H53" s="25"/>
      <c r="I53" s="25"/>
      <c r="J53" s="25"/>
      <c r="K53" s="25"/>
    </row>
    <row r="54" spans="1:11" ht="14.1" customHeight="1" x14ac:dyDescent="0.25">
      <c r="A54" s="25"/>
      <c r="B54" s="25"/>
      <c r="C54" s="40" t="s">
        <v>84</v>
      </c>
      <c r="D54" s="41">
        <v>0</v>
      </c>
      <c r="E54" s="41">
        <v>0</v>
      </c>
      <c r="F54" s="41">
        <v>0</v>
      </c>
      <c r="G54" s="41">
        <v>0</v>
      </c>
      <c r="H54" s="25"/>
      <c r="I54" s="25"/>
      <c r="J54" s="25"/>
      <c r="K54" s="25"/>
    </row>
    <row r="55" spans="1:11" ht="14.1" customHeight="1" x14ac:dyDescent="0.25">
      <c r="A55" s="25"/>
      <c r="B55" s="25"/>
      <c r="C55" s="40" t="s">
        <v>89</v>
      </c>
      <c r="D55" s="41">
        <v>0</v>
      </c>
      <c r="E55" s="41">
        <v>300000</v>
      </c>
      <c r="F55" s="41">
        <v>300000</v>
      </c>
      <c r="G55" s="41">
        <v>300000</v>
      </c>
      <c r="H55" s="25"/>
      <c r="I55" s="25"/>
      <c r="J55" s="25"/>
      <c r="K55" s="25"/>
    </row>
    <row r="56" spans="1:11" ht="14.1" customHeight="1" x14ac:dyDescent="0.25">
      <c r="A56" s="25"/>
      <c r="B56" s="25"/>
      <c r="C56" s="40" t="s">
        <v>83</v>
      </c>
      <c r="D56" s="41">
        <v>0</v>
      </c>
      <c r="E56" s="41">
        <v>300000</v>
      </c>
      <c r="F56" s="41">
        <v>300000</v>
      </c>
      <c r="G56" s="41">
        <v>300000</v>
      </c>
      <c r="H56" s="25"/>
      <c r="I56" s="25"/>
      <c r="J56" s="25"/>
      <c r="K56" s="25"/>
    </row>
    <row r="57" spans="1:11" ht="14.1" customHeight="1" x14ac:dyDescent="0.25">
      <c r="A57" s="25"/>
      <c r="B57" s="25"/>
      <c r="C57" s="40" t="s">
        <v>84</v>
      </c>
      <c r="D57" s="41">
        <v>0</v>
      </c>
      <c r="E57" s="41">
        <v>0</v>
      </c>
      <c r="F57" s="41">
        <v>0</v>
      </c>
      <c r="G57" s="41">
        <v>0</v>
      </c>
      <c r="H57" s="25"/>
      <c r="I57" s="25"/>
      <c r="J57" s="25"/>
      <c r="K57" s="25"/>
    </row>
    <row r="58" spans="1:11" ht="14.1" customHeight="1" x14ac:dyDescent="0.25">
      <c r="A58" s="25"/>
      <c r="B58" s="25"/>
      <c r="C58" s="40" t="s">
        <v>90</v>
      </c>
      <c r="D58" s="41">
        <v>0</v>
      </c>
      <c r="E58" s="41">
        <v>100000</v>
      </c>
      <c r="F58" s="41">
        <v>100000</v>
      </c>
      <c r="G58" s="41">
        <v>100000</v>
      </c>
      <c r="H58" s="25"/>
      <c r="I58" s="25"/>
      <c r="J58" s="25"/>
      <c r="K58" s="25"/>
    </row>
    <row r="59" spans="1:11" ht="14.1" customHeight="1" x14ac:dyDescent="0.25">
      <c r="A59" s="25"/>
      <c r="B59" s="25"/>
      <c r="C59" s="40" t="s">
        <v>83</v>
      </c>
      <c r="D59" s="41">
        <v>0</v>
      </c>
      <c r="E59" s="41">
        <v>100000</v>
      </c>
      <c r="F59" s="41">
        <v>100000</v>
      </c>
      <c r="G59" s="41">
        <v>100000</v>
      </c>
      <c r="H59" s="25"/>
      <c r="I59" s="25"/>
      <c r="J59" s="25"/>
      <c r="K59" s="25"/>
    </row>
    <row r="60" spans="1:11" ht="14.1" customHeight="1" x14ac:dyDescent="0.25">
      <c r="A60" s="25"/>
      <c r="B60" s="25"/>
      <c r="C60" s="40" t="s">
        <v>84</v>
      </c>
      <c r="D60" s="41">
        <v>0</v>
      </c>
      <c r="E60" s="41">
        <v>0</v>
      </c>
      <c r="F60" s="41">
        <v>0</v>
      </c>
      <c r="G60" s="41">
        <v>0</v>
      </c>
      <c r="H60" s="25"/>
      <c r="I60" s="25"/>
      <c r="J60" s="25"/>
      <c r="K60" s="25"/>
    </row>
    <row r="61" spans="1:11" ht="14.1" customHeight="1" x14ac:dyDescent="0.25">
      <c r="A61" s="25"/>
      <c r="B61" s="25"/>
      <c r="C61" s="40" t="s">
        <v>91</v>
      </c>
      <c r="D61" s="41">
        <v>0</v>
      </c>
      <c r="E61" s="41">
        <v>0</v>
      </c>
      <c r="F61" s="41">
        <v>0</v>
      </c>
      <c r="G61" s="41">
        <v>0</v>
      </c>
      <c r="H61" s="25"/>
      <c r="I61" s="25"/>
      <c r="J61" s="25"/>
      <c r="K61" s="25"/>
    </row>
    <row r="62" spans="1:11" ht="14.1" customHeight="1" x14ac:dyDescent="0.25">
      <c r="A62" s="25"/>
      <c r="B62" s="25"/>
      <c r="C62" s="40" t="s">
        <v>83</v>
      </c>
      <c r="D62" s="41">
        <v>0</v>
      </c>
      <c r="E62" s="41">
        <v>0</v>
      </c>
      <c r="F62" s="41">
        <v>0</v>
      </c>
      <c r="G62" s="41">
        <v>0</v>
      </c>
      <c r="H62" s="25"/>
      <c r="I62" s="25"/>
      <c r="J62" s="25"/>
      <c r="K62" s="25"/>
    </row>
    <row r="63" spans="1:11" ht="14.1" customHeight="1" x14ac:dyDescent="0.25">
      <c r="A63" s="25"/>
      <c r="B63" s="25"/>
      <c r="C63" s="40" t="s">
        <v>92</v>
      </c>
      <c r="D63" s="41">
        <v>0</v>
      </c>
      <c r="E63" s="41">
        <v>0</v>
      </c>
      <c r="F63" s="41">
        <v>0</v>
      </c>
      <c r="G63" s="41">
        <v>0</v>
      </c>
      <c r="H63" s="25"/>
      <c r="I63" s="25"/>
      <c r="J63" s="25"/>
      <c r="K63" s="25"/>
    </row>
    <row r="64" spans="1:11" ht="14.1" customHeight="1" x14ac:dyDescent="0.25">
      <c r="A64" s="25"/>
      <c r="B64" s="25"/>
      <c r="C64" s="40" t="s">
        <v>93</v>
      </c>
      <c r="D64" s="41">
        <v>0</v>
      </c>
      <c r="E64" s="41">
        <v>0</v>
      </c>
      <c r="F64" s="41">
        <v>0</v>
      </c>
      <c r="G64" s="41">
        <v>0</v>
      </c>
      <c r="H64" s="25"/>
      <c r="I64" s="25"/>
      <c r="J64" s="25"/>
      <c r="K64" s="25"/>
    </row>
    <row r="65" spans="1:11" ht="14.1" customHeight="1" x14ac:dyDescent="0.25">
      <c r="A65" s="25"/>
      <c r="B65" s="25"/>
      <c r="C65" s="40" t="s">
        <v>94</v>
      </c>
      <c r="D65" s="41">
        <v>0</v>
      </c>
      <c r="E65" s="41">
        <v>0</v>
      </c>
      <c r="F65" s="41">
        <v>0</v>
      </c>
      <c r="G65" s="41">
        <v>0</v>
      </c>
      <c r="H65" s="25"/>
      <c r="I65" s="25"/>
      <c r="J65" s="25"/>
      <c r="K65" s="25"/>
    </row>
    <row r="66" spans="1:11" ht="14.1" customHeight="1" x14ac:dyDescent="0.25">
      <c r="A66" s="25"/>
      <c r="B66" s="25"/>
      <c r="C66" s="40" t="s">
        <v>95</v>
      </c>
      <c r="D66" s="41">
        <v>0</v>
      </c>
      <c r="E66" s="41">
        <v>0</v>
      </c>
      <c r="F66" s="41">
        <v>0</v>
      </c>
      <c r="G66" s="41">
        <v>0</v>
      </c>
      <c r="H66" s="25"/>
      <c r="I66" s="25"/>
      <c r="J66" s="25"/>
      <c r="K66" s="25"/>
    </row>
    <row r="67" spans="1:11" ht="14.1" customHeight="1" x14ac:dyDescent="0.25">
      <c r="A67" s="25"/>
      <c r="B67" s="25"/>
      <c r="C67" s="40" t="s">
        <v>96</v>
      </c>
      <c r="D67" s="41">
        <v>0</v>
      </c>
      <c r="E67" s="41">
        <v>0</v>
      </c>
      <c r="F67" s="41">
        <v>0</v>
      </c>
      <c r="G67" s="41">
        <v>0</v>
      </c>
      <c r="H67" s="25"/>
      <c r="I67" s="25"/>
      <c r="J67" s="25"/>
      <c r="K67" s="25"/>
    </row>
    <row r="68" spans="1:11" ht="14.1" customHeight="1" x14ac:dyDescent="0.25">
      <c r="A68" s="25"/>
      <c r="B68" s="25"/>
      <c r="C68" s="40" t="s">
        <v>83</v>
      </c>
      <c r="D68" s="41">
        <v>0</v>
      </c>
      <c r="E68" s="41">
        <v>0</v>
      </c>
      <c r="F68" s="41">
        <v>0</v>
      </c>
      <c r="G68" s="41">
        <v>0</v>
      </c>
      <c r="H68" s="25"/>
      <c r="I68" s="25"/>
      <c r="J68" s="25"/>
      <c r="K68" s="25"/>
    </row>
    <row r="69" spans="1:11" ht="14.1" customHeight="1" x14ac:dyDescent="0.25">
      <c r="A69" s="25"/>
      <c r="B69" s="25"/>
      <c r="C69" s="40" t="s">
        <v>92</v>
      </c>
      <c r="D69" s="41">
        <v>0</v>
      </c>
      <c r="E69" s="41">
        <v>0</v>
      </c>
      <c r="F69" s="41">
        <v>0</v>
      </c>
      <c r="G69" s="41">
        <v>0</v>
      </c>
      <c r="H69" s="25"/>
      <c r="I69" s="25"/>
      <c r="J69" s="25"/>
      <c r="K69" s="25"/>
    </row>
    <row r="70" spans="1:11" ht="14.1" customHeight="1" x14ac:dyDescent="0.25">
      <c r="A70" s="25"/>
      <c r="B70" s="25"/>
      <c r="C70" s="40" t="s">
        <v>93</v>
      </c>
      <c r="D70" s="41">
        <v>0</v>
      </c>
      <c r="E70" s="41">
        <v>0</v>
      </c>
      <c r="F70" s="41">
        <v>0</v>
      </c>
      <c r="G70" s="41">
        <v>0</v>
      </c>
      <c r="H70" s="25"/>
      <c r="I70" s="25"/>
      <c r="J70" s="25"/>
      <c r="K70" s="25"/>
    </row>
    <row r="71" spans="1:11" ht="14.1" customHeight="1" x14ac:dyDescent="0.25">
      <c r="A71" s="25"/>
      <c r="B71" s="25"/>
      <c r="C71" s="40" t="s">
        <v>94</v>
      </c>
      <c r="D71" s="41">
        <v>0</v>
      </c>
      <c r="E71" s="41">
        <v>0</v>
      </c>
      <c r="F71" s="41">
        <v>0</v>
      </c>
      <c r="G71" s="41">
        <v>0</v>
      </c>
      <c r="H71" s="25"/>
      <c r="I71" s="25"/>
      <c r="J71" s="25"/>
      <c r="K71" s="25"/>
    </row>
    <row r="72" spans="1:11" ht="14.1" customHeight="1" x14ac:dyDescent="0.25">
      <c r="A72" s="25"/>
      <c r="B72" s="25"/>
      <c r="C72" s="40" t="s">
        <v>95</v>
      </c>
      <c r="D72" s="41">
        <v>0</v>
      </c>
      <c r="E72" s="41">
        <v>0</v>
      </c>
      <c r="F72" s="41">
        <v>0</v>
      </c>
      <c r="G72" s="41">
        <v>0</v>
      </c>
      <c r="H72" s="25"/>
      <c r="I72" s="25"/>
      <c r="J72" s="25"/>
      <c r="K72" s="25"/>
    </row>
    <row r="73" spans="1:11" ht="14.1" customHeight="1" x14ac:dyDescent="0.25">
      <c r="A73" s="25"/>
      <c r="B73" s="25"/>
      <c r="C73" s="40" t="s">
        <v>97</v>
      </c>
      <c r="D73" s="41">
        <v>0</v>
      </c>
      <c r="E73" s="41">
        <v>0</v>
      </c>
      <c r="F73" s="41">
        <v>0</v>
      </c>
      <c r="G73" s="41">
        <v>0</v>
      </c>
      <c r="H73" s="25"/>
      <c r="I73" s="25"/>
      <c r="J73" s="25"/>
      <c r="K73" s="25"/>
    </row>
    <row r="74" spans="1:11" ht="14.1" customHeight="1" x14ac:dyDescent="0.25">
      <c r="A74" s="25"/>
      <c r="B74" s="25"/>
      <c r="C74" s="40" t="s">
        <v>83</v>
      </c>
      <c r="D74" s="41">
        <v>0</v>
      </c>
      <c r="E74" s="41">
        <v>0</v>
      </c>
      <c r="F74" s="41">
        <v>0</v>
      </c>
      <c r="G74" s="41">
        <v>0</v>
      </c>
      <c r="H74" s="25"/>
      <c r="I74" s="25"/>
      <c r="J74" s="25"/>
      <c r="K74" s="25"/>
    </row>
    <row r="75" spans="1:11" ht="14.1" customHeight="1" x14ac:dyDescent="0.25">
      <c r="A75" s="25"/>
      <c r="B75" s="25"/>
      <c r="C75" s="40" t="s">
        <v>92</v>
      </c>
      <c r="D75" s="41">
        <v>0</v>
      </c>
      <c r="E75" s="41">
        <v>0</v>
      </c>
      <c r="F75" s="41">
        <v>0</v>
      </c>
      <c r="G75" s="41">
        <v>0</v>
      </c>
      <c r="H75" s="25"/>
      <c r="I75" s="25"/>
      <c r="J75" s="25"/>
      <c r="K75" s="25"/>
    </row>
    <row r="76" spans="1:11" ht="14.1" customHeight="1" x14ac:dyDescent="0.25">
      <c r="A76" s="25"/>
      <c r="B76" s="25"/>
      <c r="C76" s="40" t="s">
        <v>93</v>
      </c>
      <c r="D76" s="41">
        <v>0</v>
      </c>
      <c r="E76" s="41">
        <v>0</v>
      </c>
      <c r="F76" s="41">
        <v>0</v>
      </c>
      <c r="G76" s="41">
        <v>0</v>
      </c>
      <c r="H76" s="25"/>
      <c r="I76" s="25"/>
      <c r="J76" s="25"/>
      <c r="K76" s="25"/>
    </row>
    <row r="77" spans="1:11" ht="14.1" customHeight="1" x14ac:dyDescent="0.25">
      <c r="A77" s="25"/>
      <c r="B77" s="25"/>
      <c r="C77" s="40" t="s">
        <v>94</v>
      </c>
      <c r="D77" s="41">
        <v>0</v>
      </c>
      <c r="E77" s="41">
        <v>0</v>
      </c>
      <c r="F77" s="41">
        <v>0</v>
      </c>
      <c r="G77" s="41">
        <v>0</v>
      </c>
      <c r="H77" s="25"/>
      <c r="I77" s="25"/>
      <c r="J77" s="25"/>
      <c r="K77" s="25"/>
    </row>
    <row r="78" spans="1:11" ht="14.1" customHeight="1" x14ac:dyDescent="0.25">
      <c r="A78" s="25"/>
      <c r="B78" s="25"/>
      <c r="C78" s="40" t="s">
        <v>95</v>
      </c>
      <c r="D78" s="41">
        <v>0</v>
      </c>
      <c r="E78" s="41">
        <v>0</v>
      </c>
      <c r="F78" s="41">
        <v>0</v>
      </c>
      <c r="G78" s="41">
        <v>0</v>
      </c>
      <c r="H78" s="25"/>
      <c r="I78" s="25"/>
      <c r="J78" s="25"/>
      <c r="K78" s="25"/>
    </row>
    <row r="79" spans="1:11" ht="14.1" customHeight="1" x14ac:dyDescent="0.25">
      <c r="A79" s="25"/>
      <c r="B79" s="25"/>
      <c r="C79" s="40" t="s">
        <v>98</v>
      </c>
      <c r="D79" s="41">
        <v>0</v>
      </c>
      <c r="E79" s="41">
        <v>0</v>
      </c>
      <c r="F79" s="41">
        <v>0</v>
      </c>
      <c r="G79" s="41">
        <v>0</v>
      </c>
      <c r="H79" s="25"/>
      <c r="I79" s="25"/>
      <c r="J79" s="25"/>
      <c r="K79" s="25"/>
    </row>
    <row r="80" spans="1:11" ht="14.1" customHeight="1" x14ac:dyDescent="0.25">
      <c r="A80" s="25"/>
      <c r="B80" s="25"/>
      <c r="C80" s="40" t="s">
        <v>99</v>
      </c>
      <c r="D80" s="41">
        <v>0</v>
      </c>
      <c r="E80" s="41">
        <v>0</v>
      </c>
      <c r="F80" s="41">
        <v>0</v>
      </c>
      <c r="G80" s="41">
        <v>0</v>
      </c>
      <c r="H80" s="25"/>
      <c r="I80" s="25"/>
      <c r="J80" s="25"/>
      <c r="K80" s="25"/>
    </row>
    <row r="81" spans="1:11" ht="14.1" customHeight="1" x14ac:dyDescent="0.25">
      <c r="A81" s="25"/>
      <c r="B81" s="25"/>
      <c r="C81" s="36" t="s">
        <v>100</v>
      </c>
      <c r="D81" s="41">
        <v>0</v>
      </c>
      <c r="E81" s="41">
        <v>13800000</v>
      </c>
      <c r="F81" s="41">
        <v>13800000</v>
      </c>
      <c r="G81" s="41">
        <v>13800000</v>
      </c>
      <c r="H81" s="25"/>
      <c r="I81" s="25"/>
      <c r="J81" s="25"/>
      <c r="K81" s="25"/>
    </row>
    <row r="82" spans="1:11" ht="14.1" customHeight="1" x14ac:dyDescent="0.25">
      <c r="A82" s="25"/>
      <c r="B82" s="25"/>
      <c r="C82" s="1585" t="s">
        <v>101</v>
      </c>
      <c r="D82" s="1586"/>
      <c r="E82" s="1586"/>
      <c r="F82" s="1586"/>
      <c r="G82" s="1586"/>
      <c r="H82" s="25"/>
      <c r="I82" s="25"/>
      <c r="J82" s="25"/>
      <c r="K82" s="25"/>
    </row>
    <row r="83" spans="1:11" ht="14.1" customHeight="1" x14ac:dyDescent="0.25">
      <c r="A83" s="25"/>
      <c r="B83" s="25"/>
      <c r="C83" s="29" t="s">
        <v>534</v>
      </c>
      <c r="D83" s="1585" t="s">
        <v>535</v>
      </c>
      <c r="E83" s="1586"/>
      <c r="F83" s="1586"/>
      <c r="G83" s="1586"/>
      <c r="H83" s="25"/>
      <c r="I83" s="25"/>
      <c r="J83" s="25"/>
      <c r="K83" s="25"/>
    </row>
    <row r="84" spans="1:11" ht="14.1" customHeight="1" x14ac:dyDescent="0.25">
      <c r="A84" s="25"/>
      <c r="B84" s="25"/>
      <c r="C84" s="30" t="s">
        <v>50</v>
      </c>
      <c r="D84" s="1575" t="s">
        <v>536</v>
      </c>
      <c r="E84" s="1576"/>
      <c r="F84" s="1576"/>
      <c r="G84" s="1576"/>
      <c r="H84" s="25"/>
      <c r="I84" s="25"/>
      <c r="J84" s="25"/>
      <c r="K84" s="25"/>
    </row>
    <row r="85" spans="1:11" ht="14.1" customHeight="1" x14ac:dyDescent="0.25">
      <c r="A85" s="25"/>
      <c r="B85" s="25"/>
      <c r="C85" s="31" t="s">
        <v>52</v>
      </c>
      <c r="D85" s="1587" t="s">
        <v>535</v>
      </c>
      <c r="E85" s="1588"/>
      <c r="F85" s="1588"/>
      <c r="G85" s="1588"/>
      <c r="H85" s="25"/>
      <c r="I85" s="25"/>
      <c r="J85" s="25"/>
      <c r="K85" s="25"/>
    </row>
    <row r="86" spans="1:11" ht="14.1" customHeight="1" x14ac:dyDescent="0.25">
      <c r="A86" s="25"/>
      <c r="B86" s="25"/>
      <c r="C86" s="31" t="s">
        <v>54</v>
      </c>
      <c r="D86" s="1587" t="s">
        <v>537</v>
      </c>
      <c r="E86" s="1588"/>
      <c r="F86" s="1588"/>
      <c r="G86" s="1588"/>
      <c r="H86" s="25"/>
      <c r="I86" s="25"/>
      <c r="J86" s="25"/>
      <c r="K86" s="25"/>
    </row>
    <row r="87" spans="1:11" ht="15" customHeight="1" x14ac:dyDescent="0.25">
      <c r="A87" s="25"/>
      <c r="B87" s="25"/>
      <c r="C87" s="32"/>
      <c r="D87" s="33">
        <v>2023</v>
      </c>
      <c r="E87" s="33">
        <v>2024</v>
      </c>
      <c r="F87" s="33">
        <v>2025</v>
      </c>
      <c r="G87" s="33">
        <v>2026</v>
      </c>
      <c r="H87" s="25"/>
      <c r="I87" s="25"/>
      <c r="J87" s="25"/>
      <c r="K87" s="25"/>
    </row>
    <row r="88" spans="1:11" ht="15" customHeight="1" x14ac:dyDescent="0.25">
      <c r="A88" s="25"/>
      <c r="B88" s="25"/>
      <c r="C88" s="34"/>
      <c r="D88" s="35" t="s">
        <v>17</v>
      </c>
      <c r="E88" s="35" t="s">
        <v>18</v>
      </c>
      <c r="F88" s="35" t="s">
        <v>18</v>
      </c>
      <c r="G88" s="35" t="s">
        <v>18</v>
      </c>
      <c r="H88" s="25"/>
      <c r="I88" s="25"/>
      <c r="J88" s="25"/>
      <c r="K88" s="25"/>
    </row>
    <row r="89" spans="1:11" ht="14.1" customHeight="1" x14ac:dyDescent="0.25">
      <c r="A89" s="25"/>
      <c r="B89" s="25"/>
      <c r="C89" s="38" t="s">
        <v>56</v>
      </c>
      <c r="D89" s="39" t="s">
        <v>128</v>
      </c>
      <c r="E89" s="39" t="s">
        <v>128</v>
      </c>
      <c r="F89" s="39" t="s">
        <v>128</v>
      </c>
      <c r="G89" s="39" t="s">
        <v>128</v>
      </c>
      <c r="H89" s="25"/>
      <c r="I89" s="25"/>
      <c r="J89" s="25"/>
      <c r="K89" s="25"/>
    </row>
    <row r="90" spans="1:11" ht="14.1" customHeight="1" x14ac:dyDescent="0.25">
      <c r="A90" s="25"/>
      <c r="B90" s="25"/>
      <c r="C90" s="38" t="s">
        <v>59</v>
      </c>
      <c r="D90" s="39" t="s">
        <v>317</v>
      </c>
      <c r="E90" s="39" t="s">
        <v>317</v>
      </c>
      <c r="F90" s="39" t="s">
        <v>317</v>
      </c>
      <c r="G90" s="39" t="s">
        <v>317</v>
      </c>
      <c r="H90" s="25"/>
      <c r="I90" s="25"/>
      <c r="J90" s="25"/>
      <c r="K90" s="25"/>
    </row>
    <row r="91" spans="1:11" ht="14.1" customHeight="1" x14ac:dyDescent="0.25">
      <c r="A91" s="25"/>
      <c r="B91" s="25"/>
      <c r="C91" s="38" t="s">
        <v>63</v>
      </c>
      <c r="D91" s="39" t="s">
        <v>317</v>
      </c>
      <c r="E91" s="39" t="s">
        <v>317</v>
      </c>
      <c r="F91" s="39" t="s">
        <v>317</v>
      </c>
      <c r="G91" s="39" t="s">
        <v>317</v>
      </c>
      <c r="H91" s="25"/>
      <c r="I91" s="25"/>
      <c r="J91" s="25"/>
      <c r="K91" s="25"/>
    </row>
    <row r="92" spans="1:11" ht="14.1" customHeight="1" x14ac:dyDescent="0.25">
      <c r="A92" s="25"/>
      <c r="B92" s="25"/>
      <c r="C92" s="38" t="s">
        <v>68</v>
      </c>
      <c r="D92" s="39" t="s">
        <v>69</v>
      </c>
      <c r="E92" s="39" t="s">
        <v>75</v>
      </c>
      <c r="F92" s="39" t="s">
        <v>75</v>
      </c>
      <c r="G92" s="39" t="s">
        <v>75</v>
      </c>
      <c r="H92" s="25"/>
      <c r="I92" s="25"/>
      <c r="J92" s="25"/>
      <c r="K92" s="25"/>
    </row>
    <row r="93" spans="1:11" ht="14.1" customHeight="1" x14ac:dyDescent="0.25">
      <c r="A93" s="25"/>
      <c r="B93" s="25"/>
      <c r="C93" s="38" t="s">
        <v>73</v>
      </c>
      <c r="D93" s="39" t="s">
        <v>69</v>
      </c>
      <c r="E93" s="39" t="s">
        <v>75</v>
      </c>
      <c r="F93" s="39" t="s">
        <v>75</v>
      </c>
      <c r="G93" s="39" t="s">
        <v>75</v>
      </c>
      <c r="H93" s="25"/>
      <c r="I93" s="25"/>
      <c r="J93" s="25"/>
      <c r="K93" s="25"/>
    </row>
    <row r="94" spans="1:11" ht="14.1" customHeight="1" x14ac:dyDescent="0.25">
      <c r="A94" s="25"/>
      <c r="B94" s="25"/>
      <c r="C94" s="38" t="s">
        <v>77</v>
      </c>
      <c r="D94" s="39" t="s">
        <v>69</v>
      </c>
      <c r="E94" s="39" t="s">
        <v>75</v>
      </c>
      <c r="F94" s="39" t="s">
        <v>75</v>
      </c>
      <c r="G94" s="39" t="s">
        <v>75</v>
      </c>
      <c r="H94" s="25"/>
      <c r="I94" s="25"/>
      <c r="J94" s="25"/>
      <c r="K94" s="25"/>
    </row>
    <row r="95" spans="1:11" ht="14.1" customHeight="1" x14ac:dyDescent="0.25">
      <c r="A95" s="25"/>
      <c r="B95" s="25"/>
      <c r="C95" s="1589" t="s">
        <v>81</v>
      </c>
      <c r="D95" s="1590"/>
      <c r="E95" s="1590"/>
      <c r="F95" s="1590"/>
      <c r="G95" s="1590"/>
      <c r="H95" s="25"/>
      <c r="I95" s="25"/>
      <c r="J95" s="25"/>
      <c r="K95" s="25"/>
    </row>
    <row r="96" spans="1:11" ht="14.1" customHeight="1" x14ac:dyDescent="0.25">
      <c r="A96" s="25"/>
      <c r="B96" s="25"/>
      <c r="C96" s="32"/>
      <c r="D96" s="33">
        <v>2023</v>
      </c>
      <c r="E96" s="33">
        <v>2024</v>
      </c>
      <c r="F96" s="33">
        <v>2025</v>
      </c>
      <c r="G96" s="33">
        <v>2026</v>
      </c>
      <c r="H96" s="25"/>
      <c r="I96" s="25"/>
      <c r="J96" s="25"/>
      <c r="K96" s="25"/>
    </row>
    <row r="97" spans="1:11" ht="14.1" customHeight="1" x14ac:dyDescent="0.25">
      <c r="A97" s="25"/>
      <c r="B97" s="25"/>
      <c r="C97" s="34"/>
      <c r="D97" s="35" t="s">
        <v>17</v>
      </c>
      <c r="E97" s="35" t="s">
        <v>18</v>
      </c>
      <c r="F97" s="35" t="s">
        <v>18</v>
      </c>
      <c r="G97" s="35" t="s">
        <v>18</v>
      </c>
      <c r="H97" s="25"/>
      <c r="I97" s="25"/>
      <c r="J97" s="25"/>
      <c r="K97" s="25"/>
    </row>
    <row r="98" spans="1:11" ht="14.1" customHeight="1" x14ac:dyDescent="0.25">
      <c r="A98" s="25"/>
      <c r="B98" s="25"/>
      <c r="C98" s="40" t="s">
        <v>82</v>
      </c>
      <c r="D98" s="41">
        <v>0</v>
      </c>
      <c r="E98" s="41">
        <v>0</v>
      </c>
      <c r="F98" s="41">
        <v>0</v>
      </c>
      <c r="G98" s="41">
        <v>0</v>
      </c>
      <c r="H98" s="25"/>
      <c r="I98" s="25"/>
      <c r="J98" s="25"/>
      <c r="K98" s="25"/>
    </row>
    <row r="99" spans="1:11" ht="14.1" customHeight="1" x14ac:dyDescent="0.25">
      <c r="A99" s="25"/>
      <c r="B99" s="25"/>
      <c r="C99" s="40" t="s">
        <v>83</v>
      </c>
      <c r="D99" s="41">
        <v>0</v>
      </c>
      <c r="E99" s="41">
        <v>0</v>
      </c>
      <c r="F99" s="41">
        <v>0</v>
      </c>
      <c r="G99" s="41">
        <v>0</v>
      </c>
      <c r="H99" s="25"/>
      <c r="I99" s="25"/>
      <c r="J99" s="25"/>
      <c r="K99" s="25"/>
    </row>
    <row r="100" spans="1:11" ht="14.1" customHeight="1" x14ac:dyDescent="0.25">
      <c r="A100" s="25"/>
      <c r="B100" s="25"/>
      <c r="C100" s="40" t="s">
        <v>84</v>
      </c>
      <c r="D100" s="41">
        <v>0</v>
      </c>
      <c r="E100" s="41">
        <v>0</v>
      </c>
      <c r="F100" s="41">
        <v>0</v>
      </c>
      <c r="G100" s="41">
        <v>0</v>
      </c>
      <c r="H100" s="25"/>
      <c r="I100" s="25"/>
      <c r="J100" s="25"/>
      <c r="K100" s="25"/>
    </row>
    <row r="101" spans="1:11" ht="14.1" customHeight="1" x14ac:dyDescent="0.25">
      <c r="A101" s="25"/>
      <c r="B101" s="25"/>
      <c r="C101" s="40" t="s">
        <v>85</v>
      </c>
      <c r="D101" s="41">
        <v>0</v>
      </c>
      <c r="E101" s="41">
        <v>0</v>
      </c>
      <c r="F101" s="41">
        <v>0</v>
      </c>
      <c r="G101" s="41">
        <v>0</v>
      </c>
      <c r="H101" s="25"/>
      <c r="I101" s="25"/>
      <c r="J101" s="25"/>
      <c r="K101" s="25"/>
    </row>
    <row r="102" spans="1:11" ht="14.1" customHeight="1" x14ac:dyDescent="0.25">
      <c r="A102" s="25"/>
      <c r="B102" s="25"/>
      <c r="C102" s="40" t="s">
        <v>83</v>
      </c>
      <c r="D102" s="41">
        <v>0</v>
      </c>
      <c r="E102" s="41">
        <v>0</v>
      </c>
      <c r="F102" s="41">
        <v>0</v>
      </c>
      <c r="G102" s="41">
        <v>0</v>
      </c>
      <c r="H102" s="25"/>
      <c r="I102" s="25"/>
      <c r="J102" s="25"/>
      <c r="K102" s="25"/>
    </row>
    <row r="103" spans="1:11" ht="14.1" customHeight="1" x14ac:dyDescent="0.25">
      <c r="A103" s="25"/>
      <c r="B103" s="25"/>
      <c r="C103" s="40" t="s">
        <v>84</v>
      </c>
      <c r="D103" s="41">
        <v>0</v>
      </c>
      <c r="E103" s="41">
        <v>0</v>
      </c>
      <c r="F103" s="41">
        <v>0</v>
      </c>
      <c r="G103" s="41">
        <v>0</v>
      </c>
      <c r="H103" s="25"/>
      <c r="I103" s="25"/>
      <c r="J103" s="25"/>
      <c r="K103" s="25"/>
    </row>
    <row r="104" spans="1:11" ht="14.1" customHeight="1" x14ac:dyDescent="0.25">
      <c r="A104" s="25"/>
      <c r="B104" s="25"/>
      <c r="C104" s="40" t="s">
        <v>86</v>
      </c>
      <c r="D104" s="41">
        <v>0</v>
      </c>
      <c r="E104" s="41">
        <v>0</v>
      </c>
      <c r="F104" s="41">
        <v>0</v>
      </c>
      <c r="G104" s="41">
        <v>0</v>
      </c>
      <c r="H104" s="25"/>
      <c r="I104" s="25"/>
      <c r="J104" s="25"/>
      <c r="K104" s="25"/>
    </row>
    <row r="105" spans="1:11" ht="14.1" customHeight="1" x14ac:dyDescent="0.25">
      <c r="A105" s="25"/>
      <c r="B105" s="25"/>
      <c r="C105" s="40" t="s">
        <v>83</v>
      </c>
      <c r="D105" s="41">
        <v>0</v>
      </c>
      <c r="E105" s="41">
        <v>0</v>
      </c>
      <c r="F105" s="41">
        <v>0</v>
      </c>
      <c r="G105" s="41">
        <v>0</v>
      </c>
      <c r="H105" s="25"/>
      <c r="I105" s="25"/>
      <c r="J105" s="25"/>
      <c r="K105" s="25"/>
    </row>
    <row r="106" spans="1:11" ht="14.1" customHeight="1" x14ac:dyDescent="0.25">
      <c r="A106" s="25"/>
      <c r="B106" s="25"/>
      <c r="C106" s="40" t="s">
        <v>84</v>
      </c>
      <c r="D106" s="41">
        <v>0</v>
      </c>
      <c r="E106" s="41">
        <v>0</v>
      </c>
      <c r="F106" s="41">
        <v>0</v>
      </c>
      <c r="G106" s="41">
        <v>0</v>
      </c>
      <c r="H106" s="25"/>
      <c r="I106" s="25"/>
      <c r="J106" s="25"/>
      <c r="K106" s="25"/>
    </row>
    <row r="107" spans="1:11" ht="14.1" customHeight="1" x14ac:dyDescent="0.25">
      <c r="A107" s="25"/>
      <c r="B107" s="25"/>
      <c r="C107" s="40" t="s">
        <v>87</v>
      </c>
      <c r="D107" s="41">
        <v>0</v>
      </c>
      <c r="E107" s="41">
        <v>0</v>
      </c>
      <c r="F107" s="41">
        <v>0</v>
      </c>
      <c r="G107" s="41">
        <v>0</v>
      </c>
      <c r="H107" s="25"/>
      <c r="I107" s="25"/>
      <c r="J107" s="25"/>
      <c r="K107" s="25"/>
    </row>
    <row r="108" spans="1:11" ht="14.1" customHeight="1" x14ac:dyDescent="0.25">
      <c r="A108" s="25"/>
      <c r="B108" s="25"/>
      <c r="C108" s="40" t="s">
        <v>83</v>
      </c>
      <c r="D108" s="41">
        <v>0</v>
      </c>
      <c r="E108" s="41">
        <v>0</v>
      </c>
      <c r="F108" s="41">
        <v>0</v>
      </c>
      <c r="G108" s="41">
        <v>0</v>
      </c>
      <c r="H108" s="25"/>
      <c r="I108" s="25"/>
      <c r="J108" s="25"/>
      <c r="K108" s="25"/>
    </row>
    <row r="109" spans="1:11" ht="14.1" customHeight="1" x14ac:dyDescent="0.25">
      <c r="A109" s="25"/>
      <c r="B109" s="25"/>
      <c r="C109" s="40" t="s">
        <v>84</v>
      </c>
      <c r="D109" s="41">
        <v>0</v>
      </c>
      <c r="E109" s="41">
        <v>0</v>
      </c>
      <c r="F109" s="41">
        <v>0</v>
      </c>
      <c r="G109" s="41">
        <v>0</v>
      </c>
      <c r="H109" s="25"/>
      <c r="I109" s="25"/>
      <c r="J109" s="25"/>
      <c r="K109" s="25"/>
    </row>
    <row r="110" spans="1:11" ht="14.1" customHeight="1" x14ac:dyDescent="0.25">
      <c r="A110" s="25"/>
      <c r="B110" s="25"/>
      <c r="C110" s="40" t="s">
        <v>88</v>
      </c>
      <c r="D110" s="41">
        <v>0</v>
      </c>
      <c r="E110" s="41">
        <v>0</v>
      </c>
      <c r="F110" s="41">
        <v>0</v>
      </c>
      <c r="G110" s="41">
        <v>0</v>
      </c>
      <c r="H110" s="25"/>
      <c r="I110" s="25"/>
      <c r="J110" s="25"/>
      <c r="K110" s="25"/>
    </row>
    <row r="111" spans="1:11" ht="14.1" customHeight="1" x14ac:dyDescent="0.25">
      <c r="A111" s="25"/>
      <c r="B111" s="25"/>
      <c r="C111" s="40" t="s">
        <v>83</v>
      </c>
      <c r="D111" s="41">
        <v>0</v>
      </c>
      <c r="E111" s="41">
        <v>0</v>
      </c>
      <c r="F111" s="41">
        <v>0</v>
      </c>
      <c r="G111" s="41">
        <v>0</v>
      </c>
      <c r="H111" s="25"/>
      <c r="I111" s="25"/>
      <c r="J111" s="25"/>
      <c r="K111" s="25"/>
    </row>
    <row r="112" spans="1:11" ht="14.1" customHeight="1" x14ac:dyDescent="0.25">
      <c r="A112" s="25"/>
      <c r="B112" s="25"/>
      <c r="C112" s="40" t="s">
        <v>84</v>
      </c>
      <c r="D112" s="41">
        <v>0</v>
      </c>
      <c r="E112" s="41">
        <v>0</v>
      </c>
      <c r="F112" s="41">
        <v>0</v>
      </c>
      <c r="G112" s="41">
        <v>0</v>
      </c>
      <c r="H112" s="25"/>
      <c r="I112" s="25"/>
      <c r="J112" s="25"/>
      <c r="K112" s="25"/>
    </row>
    <row r="113" spans="1:11" ht="14.1" customHeight="1" x14ac:dyDescent="0.25">
      <c r="A113" s="25"/>
      <c r="B113" s="25"/>
      <c r="C113" s="40" t="s">
        <v>89</v>
      </c>
      <c r="D113" s="41">
        <v>0</v>
      </c>
      <c r="E113" s="41">
        <v>0</v>
      </c>
      <c r="F113" s="41">
        <v>0</v>
      </c>
      <c r="G113" s="41">
        <v>0</v>
      </c>
      <c r="H113" s="25"/>
      <c r="I113" s="25"/>
      <c r="J113" s="25"/>
      <c r="K113" s="25"/>
    </row>
    <row r="114" spans="1:11" ht="14.1" customHeight="1" x14ac:dyDescent="0.25">
      <c r="A114" s="25"/>
      <c r="B114" s="25"/>
      <c r="C114" s="40" t="s">
        <v>83</v>
      </c>
      <c r="D114" s="41">
        <v>0</v>
      </c>
      <c r="E114" s="41">
        <v>0</v>
      </c>
      <c r="F114" s="41">
        <v>0</v>
      </c>
      <c r="G114" s="41">
        <v>0</v>
      </c>
      <c r="H114" s="25"/>
      <c r="I114" s="25"/>
      <c r="J114" s="25"/>
      <c r="K114" s="25"/>
    </row>
    <row r="115" spans="1:11" ht="14.1" customHeight="1" x14ac:dyDescent="0.25">
      <c r="A115" s="25"/>
      <c r="B115" s="25"/>
      <c r="C115" s="40" t="s">
        <v>84</v>
      </c>
      <c r="D115" s="41">
        <v>0</v>
      </c>
      <c r="E115" s="41">
        <v>0</v>
      </c>
      <c r="F115" s="41">
        <v>0</v>
      </c>
      <c r="G115" s="41">
        <v>0</v>
      </c>
      <c r="H115" s="25"/>
      <c r="I115" s="25"/>
      <c r="J115" s="25"/>
      <c r="K115" s="25"/>
    </row>
    <row r="116" spans="1:11" ht="14.1" customHeight="1" x14ac:dyDescent="0.25">
      <c r="A116" s="25"/>
      <c r="B116" s="25"/>
      <c r="C116" s="40" t="s">
        <v>90</v>
      </c>
      <c r="D116" s="41">
        <v>0</v>
      </c>
      <c r="E116" s="41">
        <v>0</v>
      </c>
      <c r="F116" s="41">
        <v>0</v>
      </c>
      <c r="G116" s="41">
        <v>0</v>
      </c>
      <c r="H116" s="25"/>
      <c r="I116" s="25"/>
      <c r="J116" s="25"/>
      <c r="K116" s="25"/>
    </row>
    <row r="117" spans="1:11" ht="14.1" customHeight="1" x14ac:dyDescent="0.25">
      <c r="A117" s="25"/>
      <c r="B117" s="25"/>
      <c r="C117" s="40" t="s">
        <v>83</v>
      </c>
      <c r="D117" s="41">
        <v>0</v>
      </c>
      <c r="E117" s="41">
        <v>0</v>
      </c>
      <c r="F117" s="41">
        <v>0</v>
      </c>
      <c r="G117" s="41">
        <v>0</v>
      </c>
      <c r="H117" s="25"/>
      <c r="I117" s="25"/>
      <c r="J117" s="25"/>
      <c r="K117" s="25"/>
    </row>
    <row r="118" spans="1:11" ht="14.1" customHeight="1" x14ac:dyDescent="0.25">
      <c r="A118" s="25"/>
      <c r="B118" s="25"/>
      <c r="C118" s="40" t="s">
        <v>84</v>
      </c>
      <c r="D118" s="41">
        <v>0</v>
      </c>
      <c r="E118" s="41">
        <v>0</v>
      </c>
      <c r="F118" s="41">
        <v>0</v>
      </c>
      <c r="G118" s="41">
        <v>0</v>
      </c>
      <c r="H118" s="25"/>
      <c r="I118" s="25"/>
      <c r="J118" s="25"/>
      <c r="K118" s="25"/>
    </row>
    <row r="119" spans="1:11" ht="14.1" customHeight="1" x14ac:dyDescent="0.25">
      <c r="A119" s="25"/>
      <c r="B119" s="25"/>
      <c r="C119" s="40" t="s">
        <v>91</v>
      </c>
      <c r="D119" s="41">
        <v>0</v>
      </c>
      <c r="E119" s="41">
        <v>0</v>
      </c>
      <c r="F119" s="41">
        <v>0</v>
      </c>
      <c r="G119" s="41">
        <v>0</v>
      </c>
      <c r="H119" s="25"/>
      <c r="I119" s="25"/>
      <c r="J119" s="25"/>
      <c r="K119" s="25"/>
    </row>
    <row r="120" spans="1:11" ht="14.1" customHeight="1" x14ac:dyDescent="0.25">
      <c r="A120" s="25"/>
      <c r="B120" s="25"/>
      <c r="C120" s="40" t="s">
        <v>83</v>
      </c>
      <c r="D120" s="41">
        <v>0</v>
      </c>
      <c r="E120" s="41">
        <v>0</v>
      </c>
      <c r="F120" s="41">
        <v>0</v>
      </c>
      <c r="G120" s="41">
        <v>0</v>
      </c>
      <c r="H120" s="25"/>
      <c r="I120" s="25"/>
      <c r="J120" s="25"/>
      <c r="K120" s="25"/>
    </row>
    <row r="121" spans="1:11" ht="14.1" customHeight="1" x14ac:dyDescent="0.25">
      <c r="A121" s="25"/>
      <c r="B121" s="25"/>
      <c r="C121" s="40" t="s">
        <v>92</v>
      </c>
      <c r="D121" s="41">
        <v>0</v>
      </c>
      <c r="E121" s="41">
        <v>0</v>
      </c>
      <c r="F121" s="41">
        <v>0</v>
      </c>
      <c r="G121" s="41">
        <v>0</v>
      </c>
      <c r="H121" s="25"/>
      <c r="I121" s="25"/>
      <c r="J121" s="25"/>
      <c r="K121" s="25"/>
    </row>
    <row r="122" spans="1:11" ht="14.1" customHeight="1" x14ac:dyDescent="0.25">
      <c r="A122" s="25"/>
      <c r="B122" s="25"/>
      <c r="C122" s="40" t="s">
        <v>93</v>
      </c>
      <c r="D122" s="41">
        <v>0</v>
      </c>
      <c r="E122" s="41">
        <v>0</v>
      </c>
      <c r="F122" s="41">
        <v>0</v>
      </c>
      <c r="G122" s="41">
        <v>0</v>
      </c>
      <c r="H122" s="25"/>
      <c r="I122" s="25"/>
      <c r="J122" s="25"/>
      <c r="K122" s="25"/>
    </row>
    <row r="123" spans="1:11" ht="14.1" customHeight="1" x14ac:dyDescent="0.25">
      <c r="A123" s="25"/>
      <c r="B123" s="25"/>
      <c r="C123" s="40" t="s">
        <v>94</v>
      </c>
      <c r="D123" s="41">
        <v>0</v>
      </c>
      <c r="E123" s="41">
        <v>0</v>
      </c>
      <c r="F123" s="41">
        <v>0</v>
      </c>
      <c r="G123" s="41">
        <v>0</v>
      </c>
      <c r="H123" s="25"/>
      <c r="I123" s="25"/>
      <c r="J123" s="25"/>
      <c r="K123" s="25"/>
    </row>
    <row r="124" spans="1:11" ht="14.1" customHeight="1" x14ac:dyDescent="0.25">
      <c r="A124" s="25"/>
      <c r="B124" s="25"/>
      <c r="C124" s="40" t="s">
        <v>95</v>
      </c>
      <c r="D124" s="41">
        <v>0</v>
      </c>
      <c r="E124" s="41">
        <v>0</v>
      </c>
      <c r="F124" s="41">
        <v>0</v>
      </c>
      <c r="G124" s="41">
        <v>0</v>
      </c>
      <c r="H124" s="25"/>
      <c r="I124" s="25"/>
      <c r="J124" s="25"/>
      <c r="K124" s="25"/>
    </row>
    <row r="125" spans="1:11" ht="14.1" customHeight="1" x14ac:dyDescent="0.25">
      <c r="A125" s="25"/>
      <c r="B125" s="25"/>
      <c r="C125" s="40" t="s">
        <v>96</v>
      </c>
      <c r="D125" s="41">
        <v>0</v>
      </c>
      <c r="E125" s="41">
        <v>1000000</v>
      </c>
      <c r="F125" s="41">
        <v>1000000</v>
      </c>
      <c r="G125" s="41">
        <v>1000000</v>
      </c>
      <c r="H125" s="25"/>
      <c r="I125" s="25"/>
      <c r="J125" s="25"/>
      <c r="K125" s="25"/>
    </row>
    <row r="126" spans="1:11" ht="14.1" customHeight="1" x14ac:dyDescent="0.25">
      <c r="A126" s="25"/>
      <c r="B126" s="25"/>
      <c r="C126" s="40" t="s">
        <v>83</v>
      </c>
      <c r="D126" s="41">
        <v>0</v>
      </c>
      <c r="E126" s="41">
        <v>1000000</v>
      </c>
      <c r="F126" s="41">
        <v>1000000</v>
      </c>
      <c r="G126" s="41">
        <v>1000000</v>
      </c>
      <c r="H126" s="25"/>
      <c r="I126" s="25"/>
      <c r="J126" s="25"/>
      <c r="K126" s="25"/>
    </row>
    <row r="127" spans="1:11" ht="14.1" customHeight="1" x14ac:dyDescent="0.25">
      <c r="A127" s="25"/>
      <c r="B127" s="25"/>
      <c r="C127" s="40" t="s">
        <v>92</v>
      </c>
      <c r="D127" s="41">
        <v>0</v>
      </c>
      <c r="E127" s="41">
        <v>0</v>
      </c>
      <c r="F127" s="41">
        <v>0</v>
      </c>
      <c r="G127" s="41">
        <v>0</v>
      </c>
      <c r="H127" s="25"/>
      <c r="I127" s="25"/>
      <c r="J127" s="25"/>
      <c r="K127" s="25"/>
    </row>
    <row r="128" spans="1:11" ht="14.1" customHeight="1" x14ac:dyDescent="0.25">
      <c r="A128" s="25"/>
      <c r="B128" s="25"/>
      <c r="C128" s="40" t="s">
        <v>93</v>
      </c>
      <c r="D128" s="41">
        <v>0</v>
      </c>
      <c r="E128" s="41">
        <v>0</v>
      </c>
      <c r="F128" s="41">
        <v>0</v>
      </c>
      <c r="G128" s="41">
        <v>0</v>
      </c>
      <c r="H128" s="25"/>
      <c r="I128" s="25"/>
      <c r="J128" s="25"/>
      <c r="K128" s="25"/>
    </row>
    <row r="129" spans="1:11" ht="14.1" customHeight="1" x14ac:dyDescent="0.25">
      <c r="A129" s="25"/>
      <c r="B129" s="25"/>
      <c r="C129" s="40" t="s">
        <v>94</v>
      </c>
      <c r="D129" s="41">
        <v>0</v>
      </c>
      <c r="E129" s="41">
        <v>0</v>
      </c>
      <c r="F129" s="41">
        <v>0</v>
      </c>
      <c r="G129" s="41">
        <v>0</v>
      </c>
      <c r="H129" s="25"/>
      <c r="I129" s="25"/>
      <c r="J129" s="25"/>
      <c r="K129" s="25"/>
    </row>
    <row r="130" spans="1:11" ht="14.1" customHeight="1" x14ac:dyDescent="0.25">
      <c r="A130" s="25"/>
      <c r="B130" s="25"/>
      <c r="C130" s="40" t="s">
        <v>95</v>
      </c>
      <c r="D130" s="41">
        <v>0</v>
      </c>
      <c r="E130" s="41">
        <v>0</v>
      </c>
      <c r="F130" s="41">
        <v>0</v>
      </c>
      <c r="G130" s="41">
        <v>0</v>
      </c>
      <c r="H130" s="25"/>
      <c r="I130" s="25"/>
      <c r="J130" s="25"/>
      <c r="K130" s="25"/>
    </row>
    <row r="131" spans="1:11" ht="14.1" customHeight="1" x14ac:dyDescent="0.25">
      <c r="A131" s="25"/>
      <c r="B131" s="25"/>
      <c r="C131" s="40" t="s">
        <v>97</v>
      </c>
      <c r="D131" s="41">
        <v>0</v>
      </c>
      <c r="E131" s="41">
        <v>0</v>
      </c>
      <c r="F131" s="41">
        <v>0</v>
      </c>
      <c r="G131" s="41">
        <v>0</v>
      </c>
      <c r="H131" s="25"/>
      <c r="I131" s="25"/>
      <c r="J131" s="25"/>
      <c r="K131" s="25"/>
    </row>
    <row r="132" spans="1:11" ht="14.1" customHeight="1" x14ac:dyDescent="0.25">
      <c r="A132" s="25"/>
      <c r="B132" s="25"/>
      <c r="C132" s="40" t="s">
        <v>83</v>
      </c>
      <c r="D132" s="41">
        <v>0</v>
      </c>
      <c r="E132" s="41">
        <v>0</v>
      </c>
      <c r="F132" s="41">
        <v>0</v>
      </c>
      <c r="G132" s="41">
        <v>0</v>
      </c>
      <c r="H132" s="25"/>
      <c r="I132" s="25"/>
      <c r="J132" s="25"/>
      <c r="K132" s="25"/>
    </row>
    <row r="133" spans="1:11" ht="14.1" customHeight="1" x14ac:dyDescent="0.25">
      <c r="A133" s="25"/>
      <c r="B133" s="25"/>
      <c r="C133" s="40" t="s">
        <v>92</v>
      </c>
      <c r="D133" s="41">
        <v>0</v>
      </c>
      <c r="E133" s="41">
        <v>0</v>
      </c>
      <c r="F133" s="41">
        <v>0</v>
      </c>
      <c r="G133" s="41">
        <v>0</v>
      </c>
      <c r="H133" s="25"/>
      <c r="I133" s="25"/>
      <c r="J133" s="25"/>
      <c r="K133" s="25"/>
    </row>
    <row r="134" spans="1:11" ht="14.1" customHeight="1" x14ac:dyDescent="0.25">
      <c r="A134" s="25"/>
      <c r="B134" s="25"/>
      <c r="C134" s="40" t="s">
        <v>93</v>
      </c>
      <c r="D134" s="41">
        <v>0</v>
      </c>
      <c r="E134" s="41">
        <v>0</v>
      </c>
      <c r="F134" s="41">
        <v>0</v>
      </c>
      <c r="G134" s="41">
        <v>0</v>
      </c>
      <c r="H134" s="25"/>
      <c r="I134" s="25"/>
      <c r="J134" s="25"/>
      <c r="K134" s="25"/>
    </row>
    <row r="135" spans="1:11" ht="14.1" customHeight="1" x14ac:dyDescent="0.25">
      <c r="A135" s="25"/>
      <c r="B135" s="25"/>
      <c r="C135" s="40" t="s">
        <v>94</v>
      </c>
      <c r="D135" s="41">
        <v>0</v>
      </c>
      <c r="E135" s="41">
        <v>0</v>
      </c>
      <c r="F135" s="41">
        <v>0</v>
      </c>
      <c r="G135" s="41">
        <v>0</v>
      </c>
      <c r="H135" s="25"/>
      <c r="I135" s="25"/>
      <c r="J135" s="25"/>
      <c r="K135" s="25"/>
    </row>
    <row r="136" spans="1:11" ht="14.1" customHeight="1" x14ac:dyDescent="0.25">
      <c r="A136" s="25"/>
      <c r="B136" s="25"/>
      <c r="C136" s="40" t="s">
        <v>95</v>
      </c>
      <c r="D136" s="41">
        <v>0</v>
      </c>
      <c r="E136" s="41">
        <v>0</v>
      </c>
      <c r="F136" s="41">
        <v>0</v>
      </c>
      <c r="G136" s="41">
        <v>0</v>
      </c>
      <c r="H136" s="25"/>
      <c r="I136" s="25"/>
      <c r="J136" s="25"/>
      <c r="K136" s="25"/>
    </row>
    <row r="137" spans="1:11" ht="14.1" customHeight="1" x14ac:dyDescent="0.25">
      <c r="A137" s="25"/>
      <c r="B137" s="25"/>
      <c r="C137" s="40" t="s">
        <v>98</v>
      </c>
      <c r="D137" s="41">
        <v>0</v>
      </c>
      <c r="E137" s="41">
        <v>0</v>
      </c>
      <c r="F137" s="41">
        <v>0</v>
      </c>
      <c r="G137" s="41">
        <v>0</v>
      </c>
      <c r="H137" s="25"/>
      <c r="I137" s="25"/>
      <c r="J137" s="25"/>
      <c r="K137" s="25"/>
    </row>
    <row r="138" spans="1:11" ht="14.1" customHeight="1" x14ac:dyDescent="0.25">
      <c r="A138" s="25"/>
      <c r="B138" s="25"/>
      <c r="C138" s="40" t="s">
        <v>99</v>
      </c>
      <c r="D138" s="41">
        <v>0</v>
      </c>
      <c r="E138" s="41">
        <v>0</v>
      </c>
      <c r="F138" s="41">
        <v>0</v>
      </c>
      <c r="G138" s="41">
        <v>0</v>
      </c>
      <c r="H138" s="25"/>
      <c r="I138" s="25"/>
      <c r="J138" s="25"/>
      <c r="K138" s="25"/>
    </row>
    <row r="139" spans="1:11" ht="14.1" customHeight="1" x14ac:dyDescent="0.25">
      <c r="A139" s="25"/>
      <c r="B139" s="25"/>
      <c r="C139" s="36" t="s">
        <v>100</v>
      </c>
      <c r="D139" s="41">
        <v>0</v>
      </c>
      <c r="E139" s="41">
        <v>1000000</v>
      </c>
      <c r="F139" s="41">
        <v>1000000</v>
      </c>
      <c r="G139" s="41">
        <v>1000000</v>
      </c>
      <c r="H139" s="25"/>
      <c r="I139" s="25"/>
      <c r="J139" s="25"/>
      <c r="K139" s="25"/>
    </row>
    <row r="140" spans="1:11" ht="15" customHeight="1" x14ac:dyDescent="0.25">
      <c r="A140" s="25"/>
      <c r="B140" s="25"/>
      <c r="C140" s="42" t="s">
        <v>69</v>
      </c>
      <c r="D140" s="43" t="s">
        <v>69</v>
      </c>
      <c r="E140" s="43" t="s">
        <v>69</v>
      </c>
      <c r="F140" s="43" t="s">
        <v>69</v>
      </c>
      <c r="G140" s="43" t="s">
        <v>69</v>
      </c>
      <c r="H140" s="25"/>
      <c r="I140" s="25"/>
      <c r="J140" s="25"/>
      <c r="K140" s="25"/>
    </row>
    <row r="141" spans="1:11" ht="15" customHeight="1" x14ac:dyDescent="0.25">
      <c r="A141" s="25"/>
      <c r="B141" s="25"/>
      <c r="C141" s="28" t="s">
        <v>113</v>
      </c>
      <c r="D141" s="44">
        <v>0</v>
      </c>
      <c r="E141" s="44">
        <v>14800000</v>
      </c>
      <c r="F141" s="44">
        <v>14800000</v>
      </c>
      <c r="G141" s="44">
        <v>14800000</v>
      </c>
      <c r="H141" s="25"/>
      <c r="I141" s="25"/>
      <c r="J141" s="25"/>
      <c r="K141" s="25"/>
    </row>
    <row r="142" spans="1:11" ht="15" customHeight="1" x14ac:dyDescent="0.25">
      <c r="A142" s="25"/>
      <c r="B142" s="25"/>
      <c r="C142" s="38" t="s">
        <v>82</v>
      </c>
      <c r="D142" s="45">
        <v>0</v>
      </c>
      <c r="E142" s="45">
        <v>7250000</v>
      </c>
      <c r="F142" s="45">
        <v>7250000</v>
      </c>
      <c r="G142" s="45">
        <v>7250000</v>
      </c>
      <c r="H142" s="25"/>
      <c r="I142" s="25"/>
      <c r="J142" s="25"/>
      <c r="K142" s="25"/>
    </row>
    <row r="143" spans="1:11" ht="15" customHeight="1" x14ac:dyDescent="0.25">
      <c r="A143" s="25"/>
      <c r="B143" s="25"/>
      <c r="C143" s="38" t="s">
        <v>83</v>
      </c>
      <c r="D143" s="45">
        <v>0</v>
      </c>
      <c r="E143" s="45">
        <v>7250000</v>
      </c>
      <c r="F143" s="45">
        <v>7250000</v>
      </c>
      <c r="G143" s="45">
        <v>7250000</v>
      </c>
      <c r="H143" s="25"/>
      <c r="I143" s="25"/>
      <c r="J143" s="25"/>
      <c r="K143" s="25"/>
    </row>
    <row r="144" spans="1:11" ht="15" customHeight="1" x14ac:dyDescent="0.25">
      <c r="A144" s="25"/>
      <c r="B144" s="25"/>
      <c r="C144" s="38" t="s">
        <v>84</v>
      </c>
      <c r="D144" s="45">
        <v>0</v>
      </c>
      <c r="E144" s="45">
        <v>0</v>
      </c>
      <c r="F144" s="45">
        <v>0</v>
      </c>
      <c r="G144" s="45">
        <v>0</v>
      </c>
      <c r="H144" s="25"/>
      <c r="I144" s="25"/>
      <c r="J144" s="25"/>
      <c r="K144" s="25"/>
    </row>
    <row r="145" spans="1:11" ht="15" customHeight="1" x14ac:dyDescent="0.25">
      <c r="A145" s="25"/>
      <c r="B145" s="25"/>
      <c r="C145" s="38" t="s">
        <v>85</v>
      </c>
      <c r="D145" s="45">
        <v>0</v>
      </c>
      <c r="E145" s="45">
        <v>1710000</v>
      </c>
      <c r="F145" s="45">
        <v>1710000</v>
      </c>
      <c r="G145" s="45">
        <v>1710000</v>
      </c>
      <c r="H145" s="25"/>
      <c r="I145" s="25"/>
      <c r="J145" s="25"/>
      <c r="K145" s="25"/>
    </row>
    <row r="146" spans="1:11" ht="15" customHeight="1" x14ac:dyDescent="0.25">
      <c r="A146" s="25"/>
      <c r="B146" s="25"/>
      <c r="C146" s="38" t="s">
        <v>83</v>
      </c>
      <c r="D146" s="45">
        <v>0</v>
      </c>
      <c r="E146" s="45">
        <v>1710000</v>
      </c>
      <c r="F146" s="45">
        <v>1710000</v>
      </c>
      <c r="G146" s="45">
        <v>1710000</v>
      </c>
      <c r="H146" s="25"/>
      <c r="I146" s="25"/>
      <c r="J146" s="25"/>
      <c r="K146" s="25"/>
    </row>
    <row r="147" spans="1:11" ht="15" customHeight="1" x14ac:dyDescent="0.25">
      <c r="A147" s="25"/>
      <c r="B147" s="25"/>
      <c r="C147" s="38" t="s">
        <v>84</v>
      </c>
      <c r="D147" s="45">
        <v>0</v>
      </c>
      <c r="E147" s="45">
        <v>0</v>
      </c>
      <c r="F147" s="45">
        <v>0</v>
      </c>
      <c r="G147" s="45">
        <v>0</v>
      </c>
      <c r="H147" s="25"/>
      <c r="I147" s="25"/>
      <c r="J147" s="25"/>
      <c r="K147" s="25"/>
    </row>
    <row r="148" spans="1:11" ht="15" customHeight="1" x14ac:dyDescent="0.25">
      <c r="A148" s="25"/>
      <c r="B148" s="25"/>
      <c r="C148" s="38" t="s">
        <v>86</v>
      </c>
      <c r="D148" s="45">
        <v>0</v>
      </c>
      <c r="E148" s="45">
        <v>4440000</v>
      </c>
      <c r="F148" s="45">
        <v>4440000</v>
      </c>
      <c r="G148" s="45">
        <v>4440000</v>
      </c>
      <c r="H148" s="25"/>
      <c r="I148" s="25"/>
      <c r="J148" s="25"/>
      <c r="K148" s="25"/>
    </row>
    <row r="149" spans="1:11" ht="15" customHeight="1" x14ac:dyDescent="0.25">
      <c r="A149" s="25"/>
      <c r="B149" s="25"/>
      <c r="C149" s="38" t="s">
        <v>83</v>
      </c>
      <c r="D149" s="45">
        <v>0</v>
      </c>
      <c r="E149" s="45">
        <v>4440000</v>
      </c>
      <c r="F149" s="45">
        <v>4440000</v>
      </c>
      <c r="G149" s="45">
        <v>4440000</v>
      </c>
      <c r="H149" s="25"/>
      <c r="I149" s="25"/>
      <c r="J149" s="25"/>
      <c r="K149" s="25"/>
    </row>
    <row r="150" spans="1:11" ht="15" customHeight="1" x14ac:dyDescent="0.25">
      <c r="A150" s="25"/>
      <c r="B150" s="25"/>
      <c r="C150" s="38" t="s">
        <v>84</v>
      </c>
      <c r="D150" s="45">
        <v>0</v>
      </c>
      <c r="E150" s="45">
        <v>0</v>
      </c>
      <c r="F150" s="45">
        <v>0</v>
      </c>
      <c r="G150" s="45">
        <v>0</v>
      </c>
      <c r="H150" s="25"/>
      <c r="I150" s="25"/>
      <c r="J150" s="25"/>
      <c r="K150" s="25"/>
    </row>
    <row r="151" spans="1:11" ht="15" customHeight="1" x14ac:dyDescent="0.25">
      <c r="A151" s="25"/>
      <c r="B151" s="25"/>
      <c r="C151" s="38" t="s">
        <v>87</v>
      </c>
      <c r="D151" s="45">
        <v>0</v>
      </c>
      <c r="E151" s="45">
        <v>0</v>
      </c>
      <c r="F151" s="45">
        <v>0</v>
      </c>
      <c r="G151" s="45">
        <v>0</v>
      </c>
      <c r="H151" s="25"/>
      <c r="I151" s="25"/>
      <c r="J151" s="25"/>
      <c r="K151" s="25"/>
    </row>
    <row r="152" spans="1:11" ht="15" customHeight="1" x14ac:dyDescent="0.25">
      <c r="A152" s="25"/>
      <c r="B152" s="25"/>
      <c r="C152" s="38" t="s">
        <v>83</v>
      </c>
      <c r="D152" s="45">
        <v>0</v>
      </c>
      <c r="E152" s="45">
        <v>0</v>
      </c>
      <c r="F152" s="45">
        <v>0</v>
      </c>
      <c r="G152" s="45">
        <v>0</v>
      </c>
      <c r="H152" s="25"/>
      <c r="I152" s="25"/>
      <c r="J152" s="25"/>
      <c r="K152" s="25"/>
    </row>
    <row r="153" spans="1:11" ht="15" customHeight="1" x14ac:dyDescent="0.25">
      <c r="A153" s="25"/>
      <c r="B153" s="25"/>
      <c r="C153" s="38" t="s">
        <v>84</v>
      </c>
      <c r="D153" s="45">
        <v>0</v>
      </c>
      <c r="E153" s="45">
        <v>0</v>
      </c>
      <c r="F153" s="45">
        <v>0</v>
      </c>
      <c r="G153" s="45">
        <v>0</v>
      </c>
      <c r="H153" s="25"/>
      <c r="I153" s="25"/>
      <c r="J153" s="25"/>
      <c r="K153" s="25"/>
    </row>
    <row r="154" spans="1:11" ht="20.100000000000001" customHeight="1" x14ac:dyDescent="0.25">
      <c r="A154" s="25"/>
      <c r="B154" s="25"/>
      <c r="C154" s="38" t="s">
        <v>114</v>
      </c>
      <c r="D154" s="46">
        <v>0</v>
      </c>
      <c r="E154" s="46">
        <v>0</v>
      </c>
      <c r="F154" s="46">
        <v>0</v>
      </c>
      <c r="G154" s="46">
        <v>0</v>
      </c>
      <c r="H154" s="25"/>
      <c r="I154" s="25"/>
      <c r="J154" s="25"/>
      <c r="K154" s="25"/>
    </row>
    <row r="155" spans="1:11" ht="15" customHeight="1" x14ac:dyDescent="0.25">
      <c r="A155" s="25"/>
      <c r="B155" s="25"/>
      <c r="C155" s="38" t="s">
        <v>83</v>
      </c>
      <c r="D155" s="45">
        <v>0</v>
      </c>
      <c r="E155" s="45">
        <v>0</v>
      </c>
      <c r="F155" s="45">
        <v>0</v>
      </c>
      <c r="G155" s="45">
        <v>0</v>
      </c>
      <c r="H155" s="25"/>
      <c r="I155" s="25"/>
      <c r="J155" s="25"/>
      <c r="K155" s="25"/>
    </row>
    <row r="156" spans="1:11" ht="15" customHeight="1" x14ac:dyDescent="0.25">
      <c r="A156" s="25"/>
      <c r="B156" s="25"/>
      <c r="C156" s="38" t="s">
        <v>84</v>
      </c>
      <c r="D156" s="45">
        <v>0</v>
      </c>
      <c r="E156" s="45">
        <v>0</v>
      </c>
      <c r="F156" s="45">
        <v>0</v>
      </c>
      <c r="G156" s="45">
        <v>0</v>
      </c>
      <c r="H156" s="25"/>
      <c r="I156" s="25"/>
      <c r="J156" s="25"/>
      <c r="K156" s="25"/>
    </row>
    <row r="157" spans="1:11" ht="15" customHeight="1" x14ac:dyDescent="0.25">
      <c r="A157" s="25"/>
      <c r="B157" s="25"/>
      <c r="C157" s="38" t="s">
        <v>89</v>
      </c>
      <c r="D157" s="45">
        <v>0</v>
      </c>
      <c r="E157" s="45">
        <v>300000</v>
      </c>
      <c r="F157" s="45">
        <v>300000</v>
      </c>
      <c r="G157" s="45">
        <v>300000</v>
      </c>
      <c r="H157" s="25"/>
      <c r="I157" s="25"/>
      <c r="J157" s="25"/>
      <c r="K157" s="25"/>
    </row>
    <row r="158" spans="1:11" ht="15" customHeight="1" x14ac:dyDescent="0.25">
      <c r="A158" s="25"/>
      <c r="B158" s="25"/>
      <c r="C158" s="38" t="s">
        <v>83</v>
      </c>
      <c r="D158" s="45">
        <v>0</v>
      </c>
      <c r="E158" s="45">
        <v>300000</v>
      </c>
      <c r="F158" s="45">
        <v>300000</v>
      </c>
      <c r="G158" s="45">
        <v>300000</v>
      </c>
      <c r="H158" s="25"/>
      <c r="I158" s="25"/>
      <c r="J158" s="25"/>
      <c r="K158" s="25"/>
    </row>
    <row r="159" spans="1:11" ht="15" customHeight="1" x14ac:dyDescent="0.25">
      <c r="A159" s="25"/>
      <c r="B159" s="25"/>
      <c r="C159" s="38" t="s">
        <v>84</v>
      </c>
      <c r="D159" s="45">
        <v>0</v>
      </c>
      <c r="E159" s="45">
        <v>0</v>
      </c>
      <c r="F159" s="45">
        <v>0</v>
      </c>
      <c r="G159" s="45">
        <v>0</v>
      </c>
      <c r="H159" s="25"/>
      <c r="I159" s="25"/>
      <c r="J159" s="25"/>
      <c r="K159" s="25"/>
    </row>
    <row r="160" spans="1:11" ht="15" customHeight="1" x14ac:dyDescent="0.25">
      <c r="A160" s="25"/>
      <c r="B160" s="25"/>
      <c r="C160" s="38" t="s">
        <v>90</v>
      </c>
      <c r="D160" s="45">
        <v>0</v>
      </c>
      <c r="E160" s="45">
        <v>100000</v>
      </c>
      <c r="F160" s="45">
        <v>100000</v>
      </c>
      <c r="G160" s="45">
        <v>100000</v>
      </c>
      <c r="H160" s="25"/>
      <c r="I160" s="25"/>
      <c r="J160" s="25"/>
      <c r="K160" s="25"/>
    </row>
    <row r="161" spans="1:11" ht="15" customHeight="1" x14ac:dyDescent="0.25">
      <c r="A161" s="25"/>
      <c r="B161" s="25"/>
      <c r="C161" s="38" t="s">
        <v>83</v>
      </c>
      <c r="D161" s="45">
        <v>0</v>
      </c>
      <c r="E161" s="45">
        <v>100000</v>
      </c>
      <c r="F161" s="45">
        <v>100000</v>
      </c>
      <c r="G161" s="45">
        <v>100000</v>
      </c>
      <c r="H161" s="25"/>
      <c r="I161" s="25"/>
      <c r="J161" s="25"/>
      <c r="K161" s="25"/>
    </row>
    <row r="162" spans="1:11" ht="15" customHeight="1" x14ac:dyDescent="0.25">
      <c r="A162" s="25"/>
      <c r="B162" s="25"/>
      <c r="C162" s="38" t="s">
        <v>84</v>
      </c>
      <c r="D162" s="45">
        <v>0</v>
      </c>
      <c r="E162" s="45">
        <v>0</v>
      </c>
      <c r="F162" s="45">
        <v>0</v>
      </c>
      <c r="G162" s="45">
        <v>0</v>
      </c>
      <c r="H162" s="25"/>
      <c r="I162" s="25"/>
      <c r="J162" s="25"/>
      <c r="K162" s="25"/>
    </row>
    <row r="163" spans="1:11" ht="15" customHeight="1" x14ac:dyDescent="0.25">
      <c r="A163" s="25"/>
      <c r="B163" s="25"/>
      <c r="C163" s="38" t="s">
        <v>91</v>
      </c>
      <c r="D163" s="45">
        <v>0</v>
      </c>
      <c r="E163" s="45">
        <v>0</v>
      </c>
      <c r="F163" s="45">
        <v>0</v>
      </c>
      <c r="G163" s="45">
        <v>0</v>
      </c>
      <c r="H163" s="25"/>
      <c r="I163" s="25"/>
      <c r="J163" s="25"/>
      <c r="K163" s="25"/>
    </row>
    <row r="164" spans="1:11" ht="15" customHeight="1" x14ac:dyDescent="0.25">
      <c r="A164" s="25"/>
      <c r="B164" s="25"/>
      <c r="C164" s="38" t="s">
        <v>83</v>
      </c>
      <c r="D164" s="45">
        <v>0</v>
      </c>
      <c r="E164" s="45">
        <v>0</v>
      </c>
      <c r="F164" s="45">
        <v>0</v>
      </c>
      <c r="G164" s="45">
        <v>0</v>
      </c>
      <c r="H164" s="25"/>
      <c r="I164" s="25"/>
      <c r="J164" s="25"/>
      <c r="K164" s="25"/>
    </row>
    <row r="165" spans="1:11" ht="15" customHeight="1" x14ac:dyDescent="0.25">
      <c r="A165" s="25"/>
      <c r="B165" s="25"/>
      <c r="C165" s="38" t="s">
        <v>92</v>
      </c>
      <c r="D165" s="45">
        <v>0</v>
      </c>
      <c r="E165" s="45">
        <v>0</v>
      </c>
      <c r="F165" s="45">
        <v>0</v>
      </c>
      <c r="G165" s="45">
        <v>0</v>
      </c>
      <c r="H165" s="25"/>
      <c r="I165" s="25"/>
      <c r="J165" s="25"/>
      <c r="K165" s="25"/>
    </row>
    <row r="166" spans="1:11" ht="15" customHeight="1" x14ac:dyDescent="0.25">
      <c r="A166" s="25"/>
      <c r="B166" s="25"/>
      <c r="C166" s="38" t="s">
        <v>93</v>
      </c>
      <c r="D166" s="45">
        <v>0</v>
      </c>
      <c r="E166" s="45">
        <v>0</v>
      </c>
      <c r="F166" s="45">
        <v>0</v>
      </c>
      <c r="G166" s="45">
        <v>0</v>
      </c>
      <c r="H166" s="25"/>
      <c r="I166" s="25"/>
      <c r="J166" s="25"/>
      <c r="K166" s="25"/>
    </row>
    <row r="167" spans="1:11" ht="15" customHeight="1" x14ac:dyDescent="0.25">
      <c r="A167" s="25"/>
      <c r="B167" s="25"/>
      <c r="C167" s="38" t="s">
        <v>94</v>
      </c>
      <c r="D167" s="45">
        <v>0</v>
      </c>
      <c r="E167" s="45">
        <v>0</v>
      </c>
      <c r="F167" s="45">
        <v>0</v>
      </c>
      <c r="G167" s="45">
        <v>0</v>
      </c>
      <c r="H167" s="25"/>
      <c r="I167" s="25"/>
      <c r="J167" s="25"/>
      <c r="K167" s="25"/>
    </row>
    <row r="168" spans="1:11" ht="15" customHeight="1" x14ac:dyDescent="0.25">
      <c r="A168" s="25"/>
      <c r="B168" s="25"/>
      <c r="C168" s="38" t="s">
        <v>95</v>
      </c>
      <c r="D168" s="45">
        <v>0</v>
      </c>
      <c r="E168" s="45">
        <v>0</v>
      </c>
      <c r="F168" s="45">
        <v>0</v>
      </c>
      <c r="G168" s="45">
        <v>0</v>
      </c>
      <c r="H168" s="25"/>
      <c r="I168" s="25"/>
      <c r="J168" s="25"/>
      <c r="K168" s="25"/>
    </row>
    <row r="169" spans="1:11" ht="15" customHeight="1" x14ac:dyDescent="0.25">
      <c r="A169" s="25"/>
      <c r="B169" s="25"/>
      <c r="C169" s="38" t="s">
        <v>96</v>
      </c>
      <c r="D169" s="45">
        <v>0</v>
      </c>
      <c r="E169" s="45">
        <v>1000000</v>
      </c>
      <c r="F169" s="45">
        <v>1000000</v>
      </c>
      <c r="G169" s="45">
        <v>1000000</v>
      </c>
      <c r="H169" s="25"/>
      <c r="I169" s="25"/>
      <c r="J169" s="25"/>
      <c r="K169" s="25"/>
    </row>
    <row r="170" spans="1:11" ht="15" customHeight="1" x14ac:dyDescent="0.25">
      <c r="A170" s="25"/>
      <c r="B170" s="25"/>
      <c r="C170" s="38" t="s">
        <v>83</v>
      </c>
      <c r="D170" s="45">
        <v>0</v>
      </c>
      <c r="E170" s="45">
        <v>1000000</v>
      </c>
      <c r="F170" s="45">
        <v>1000000</v>
      </c>
      <c r="G170" s="45">
        <v>1000000</v>
      </c>
      <c r="H170" s="25"/>
      <c r="I170" s="25"/>
      <c r="J170" s="25"/>
      <c r="K170" s="25"/>
    </row>
    <row r="171" spans="1:11" ht="15" customHeight="1" x14ac:dyDescent="0.25">
      <c r="A171" s="25"/>
      <c r="B171" s="25"/>
      <c r="C171" s="38" t="s">
        <v>92</v>
      </c>
      <c r="D171" s="45">
        <v>0</v>
      </c>
      <c r="E171" s="45">
        <v>0</v>
      </c>
      <c r="F171" s="45">
        <v>0</v>
      </c>
      <c r="G171" s="45">
        <v>0</v>
      </c>
      <c r="H171" s="25"/>
      <c r="I171" s="25"/>
      <c r="J171" s="25"/>
      <c r="K171" s="25"/>
    </row>
    <row r="172" spans="1:11" ht="15" customHeight="1" x14ac:dyDescent="0.25">
      <c r="A172" s="25"/>
      <c r="B172" s="25"/>
      <c r="C172" s="38" t="s">
        <v>93</v>
      </c>
      <c r="D172" s="45">
        <v>0</v>
      </c>
      <c r="E172" s="45">
        <v>0</v>
      </c>
      <c r="F172" s="45">
        <v>0</v>
      </c>
      <c r="G172" s="45">
        <v>0</v>
      </c>
      <c r="H172" s="25"/>
      <c r="I172" s="25"/>
      <c r="J172" s="25"/>
      <c r="K172" s="25"/>
    </row>
    <row r="173" spans="1:11" ht="15" customHeight="1" x14ac:dyDescent="0.25">
      <c r="A173" s="25"/>
      <c r="B173" s="25"/>
      <c r="C173" s="38" t="s">
        <v>94</v>
      </c>
      <c r="D173" s="45">
        <v>0</v>
      </c>
      <c r="E173" s="45">
        <v>0</v>
      </c>
      <c r="F173" s="45">
        <v>0</v>
      </c>
      <c r="G173" s="45">
        <v>0</v>
      </c>
      <c r="H173" s="25"/>
      <c r="I173" s="25"/>
      <c r="J173" s="25"/>
      <c r="K173" s="25"/>
    </row>
    <row r="174" spans="1:11" ht="15" customHeight="1" x14ac:dyDescent="0.25">
      <c r="A174" s="25"/>
      <c r="B174" s="25"/>
      <c r="C174" s="38" t="s">
        <v>95</v>
      </c>
      <c r="D174" s="45">
        <v>0</v>
      </c>
      <c r="E174" s="45">
        <v>0</v>
      </c>
      <c r="F174" s="45">
        <v>0</v>
      </c>
      <c r="G174" s="45">
        <v>0</v>
      </c>
      <c r="H174" s="25"/>
      <c r="I174" s="25"/>
      <c r="J174" s="25"/>
      <c r="K174" s="25"/>
    </row>
    <row r="175" spans="1:11" ht="15" customHeight="1" x14ac:dyDescent="0.25">
      <c r="A175" s="25"/>
      <c r="B175" s="25"/>
      <c r="C175" s="38" t="s">
        <v>97</v>
      </c>
      <c r="D175" s="45">
        <v>0</v>
      </c>
      <c r="E175" s="45">
        <v>0</v>
      </c>
      <c r="F175" s="45">
        <v>0</v>
      </c>
      <c r="G175" s="45">
        <v>0</v>
      </c>
      <c r="H175" s="25"/>
      <c r="I175" s="25"/>
      <c r="J175" s="25"/>
      <c r="K175" s="25"/>
    </row>
    <row r="176" spans="1:11" ht="15" customHeight="1" x14ac:dyDescent="0.25">
      <c r="A176" s="25"/>
      <c r="B176" s="25"/>
      <c r="C176" s="38" t="s">
        <v>83</v>
      </c>
      <c r="D176" s="45">
        <v>0</v>
      </c>
      <c r="E176" s="45">
        <v>0</v>
      </c>
      <c r="F176" s="45">
        <v>0</v>
      </c>
      <c r="G176" s="45">
        <v>0</v>
      </c>
      <c r="H176" s="25"/>
      <c r="I176" s="25"/>
      <c r="J176" s="25"/>
      <c r="K176" s="25"/>
    </row>
    <row r="177" spans="1:11" ht="15" customHeight="1" x14ac:dyDescent="0.25">
      <c r="A177" s="25"/>
      <c r="B177" s="25"/>
      <c r="C177" s="38" t="s">
        <v>92</v>
      </c>
      <c r="D177" s="45">
        <v>0</v>
      </c>
      <c r="E177" s="45">
        <v>0</v>
      </c>
      <c r="F177" s="45">
        <v>0</v>
      </c>
      <c r="G177" s="45">
        <v>0</v>
      </c>
      <c r="H177" s="25"/>
      <c r="I177" s="25"/>
      <c r="J177" s="25"/>
      <c r="K177" s="25"/>
    </row>
    <row r="178" spans="1:11" ht="15" customHeight="1" x14ac:dyDescent="0.25">
      <c r="A178" s="25"/>
      <c r="B178" s="25"/>
      <c r="C178" s="38" t="s">
        <v>93</v>
      </c>
      <c r="D178" s="45">
        <v>0</v>
      </c>
      <c r="E178" s="45">
        <v>0</v>
      </c>
      <c r="F178" s="45">
        <v>0</v>
      </c>
      <c r="G178" s="45">
        <v>0</v>
      </c>
      <c r="H178" s="25"/>
      <c r="I178" s="25"/>
      <c r="J178" s="25"/>
      <c r="K178" s="25"/>
    </row>
    <row r="179" spans="1:11" ht="15" customHeight="1" x14ac:dyDescent="0.25">
      <c r="A179" s="25"/>
      <c r="B179" s="25"/>
      <c r="C179" s="38" t="s">
        <v>94</v>
      </c>
      <c r="D179" s="45">
        <v>0</v>
      </c>
      <c r="E179" s="45">
        <v>0</v>
      </c>
      <c r="F179" s="45">
        <v>0</v>
      </c>
      <c r="G179" s="45">
        <v>0</v>
      </c>
      <c r="H179" s="25"/>
      <c r="I179" s="25"/>
      <c r="J179" s="25"/>
      <c r="K179" s="25"/>
    </row>
    <row r="180" spans="1:11" ht="15" customHeight="1" x14ac:dyDescent="0.25">
      <c r="A180" s="25"/>
      <c r="B180" s="25"/>
      <c r="C180" s="38" t="s">
        <v>95</v>
      </c>
      <c r="D180" s="45">
        <v>0</v>
      </c>
      <c r="E180" s="45">
        <v>0</v>
      </c>
      <c r="F180" s="45">
        <v>0</v>
      </c>
      <c r="G180" s="45">
        <v>0</v>
      </c>
      <c r="H180" s="25"/>
      <c r="I180" s="25"/>
      <c r="J180" s="25"/>
      <c r="K180" s="25"/>
    </row>
    <row r="181" spans="1:11" ht="15" customHeight="1" x14ac:dyDescent="0.25">
      <c r="A181" s="25"/>
      <c r="B181" s="25"/>
      <c r="C181" s="38" t="s">
        <v>98</v>
      </c>
      <c r="D181" s="45">
        <v>0</v>
      </c>
      <c r="E181" s="45">
        <v>0</v>
      </c>
      <c r="F181" s="45">
        <v>0</v>
      </c>
      <c r="G181" s="45">
        <v>0</v>
      </c>
      <c r="H181" s="25"/>
      <c r="I181" s="25"/>
      <c r="J181" s="25"/>
      <c r="K181" s="25"/>
    </row>
    <row r="182" spans="1:11" ht="15" customHeight="1" x14ac:dyDescent="0.25">
      <c r="A182" s="25"/>
      <c r="B182" s="25"/>
      <c r="C182" s="38" t="s">
        <v>99</v>
      </c>
      <c r="D182" s="45">
        <v>0</v>
      </c>
      <c r="E182" s="45">
        <v>0</v>
      </c>
      <c r="F182" s="45">
        <v>0</v>
      </c>
      <c r="G182" s="45">
        <v>0</v>
      </c>
      <c r="H182" s="25"/>
      <c r="I182" s="25"/>
      <c r="J182" s="25"/>
      <c r="K182" s="25"/>
    </row>
    <row r="183" spans="1:11" ht="20.100000000000001" customHeight="1" x14ac:dyDescent="0.25">
      <c r="A183" s="25"/>
      <c r="B183" s="25"/>
      <c r="C183" s="47" t="s">
        <v>69</v>
      </c>
      <c r="D183" s="25"/>
      <c r="E183" s="25"/>
      <c r="F183" s="25"/>
      <c r="G183" s="25"/>
      <c r="H183" s="25"/>
      <c r="I183" s="25"/>
      <c r="J183" s="25"/>
      <c r="K183" s="25"/>
    </row>
  </sheetData>
  <mergeCells count="23">
    <mergeCell ref="D6:G6"/>
    <mergeCell ref="C1:G1"/>
    <mergeCell ref="C2:G2"/>
    <mergeCell ref="D3:G3"/>
    <mergeCell ref="D4:G4"/>
    <mergeCell ref="D5:G5"/>
    <mergeCell ref="C82:G82"/>
    <mergeCell ref="D7:G7"/>
    <mergeCell ref="C8:G8"/>
    <mergeCell ref="C9:G9"/>
    <mergeCell ref="D10:G10"/>
    <mergeCell ref="D18:G18"/>
    <mergeCell ref="C24:G24"/>
    <mergeCell ref="D25:G25"/>
    <mergeCell ref="D26:G26"/>
    <mergeCell ref="D27:G27"/>
    <mergeCell ref="D28:G28"/>
    <mergeCell ref="C37:G37"/>
    <mergeCell ref="D83:G83"/>
    <mergeCell ref="D84:G84"/>
    <mergeCell ref="D85:G85"/>
    <mergeCell ref="D86:G86"/>
    <mergeCell ref="C95:G95"/>
  </mergeCells>
  <pageMargins left="0" right="0" top="0" bottom="0" header="0" footer="0"/>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53307-96F7-4E31-99B7-491D28CE5256}">
  <dimension ref="A1:M193"/>
  <sheetViews>
    <sheetView view="pageBreakPreview" zoomScale="60" workbookViewId="0">
      <selection activeCell="G200" sqref="G200"/>
    </sheetView>
  </sheetViews>
  <sheetFormatPr defaultRowHeight="23.25" x14ac:dyDescent="0.35"/>
  <cols>
    <col min="1" max="1" width="5.140625" style="277" customWidth="1"/>
    <col min="2" max="2" width="42.7109375" style="250" customWidth="1"/>
    <col min="3" max="3" width="27.140625" style="250" customWidth="1"/>
    <col min="4" max="4" width="25" style="250" customWidth="1"/>
    <col min="5" max="5" width="27.28515625" style="250" customWidth="1"/>
    <col min="6" max="6" width="27.5703125" style="250" customWidth="1"/>
    <col min="7" max="8" width="9.140625" style="250"/>
    <col min="9" max="9" width="11" style="250" customWidth="1"/>
    <col min="10" max="10" width="11" style="250" bestFit="1" customWidth="1"/>
    <col min="11" max="11" width="20.7109375" style="250" customWidth="1"/>
    <col min="12" max="16384" width="9.140625" style="250"/>
  </cols>
  <sheetData>
    <row r="1" spans="2:11" x14ac:dyDescent="0.35">
      <c r="B1" s="1874" t="s">
        <v>1241</v>
      </c>
      <c r="C1" s="1874"/>
      <c r="D1" s="1874"/>
      <c r="E1" s="1874"/>
      <c r="F1" s="1874"/>
    </row>
    <row r="2" spans="2:11" x14ac:dyDescent="0.35">
      <c r="B2" s="1875" t="s">
        <v>1394</v>
      </c>
      <c r="C2" s="1875"/>
      <c r="D2" s="1875"/>
      <c r="E2" s="1875"/>
      <c r="F2" s="1875"/>
    </row>
    <row r="3" spans="2:11" ht="24" thickBot="1" x14ac:dyDescent="0.4">
      <c r="B3" s="26"/>
      <c r="C3" s="26"/>
      <c r="D3" s="26"/>
      <c r="E3" s="26"/>
      <c r="F3" s="26"/>
    </row>
    <row r="4" spans="2:11" ht="24" thickBot="1" x14ac:dyDescent="0.4">
      <c r="B4" s="251" t="s">
        <v>6</v>
      </c>
      <c r="C4" s="1876" t="s">
        <v>1523</v>
      </c>
      <c r="D4" s="1876"/>
      <c r="E4" s="1876"/>
      <c r="F4" s="1876"/>
    </row>
    <row r="5" spans="2:11" ht="24" thickBot="1" x14ac:dyDescent="0.4">
      <c r="B5" s="251" t="s">
        <v>8</v>
      </c>
      <c r="C5" s="1877" t="s">
        <v>557</v>
      </c>
      <c r="D5" s="1878"/>
      <c r="E5" s="1878"/>
      <c r="F5" s="1879"/>
    </row>
    <row r="6" spans="2:11" ht="24" thickBot="1" x14ac:dyDescent="0.4">
      <c r="B6" s="251" t="s">
        <v>10</v>
      </c>
      <c r="C6" s="1880" t="s">
        <v>1243</v>
      </c>
      <c r="D6" s="1881"/>
      <c r="E6" s="1881"/>
      <c r="F6" s="1882"/>
    </row>
    <row r="7" spans="2:11" ht="24" thickBot="1" x14ac:dyDescent="0.4">
      <c r="B7" s="1871" t="s">
        <v>12</v>
      </c>
      <c r="C7" s="1872"/>
      <c r="D7" s="1872"/>
      <c r="E7" s="1872"/>
      <c r="F7" s="1873"/>
    </row>
    <row r="8" spans="2:11" ht="64.5" customHeight="1" thickBot="1" x14ac:dyDescent="0.4">
      <c r="B8" s="1883" t="s">
        <v>1524</v>
      </c>
      <c r="C8" s="1884"/>
      <c r="D8" s="1884"/>
      <c r="E8" s="1884"/>
      <c r="F8" s="1885"/>
    </row>
    <row r="9" spans="2:11" ht="65.25" customHeight="1" thickBot="1" x14ac:dyDescent="0.4">
      <c r="B9" s="252" t="s">
        <v>14</v>
      </c>
      <c r="C9" s="1886" t="s">
        <v>1525</v>
      </c>
      <c r="D9" s="1887"/>
      <c r="E9" s="1887"/>
      <c r="F9" s="1888"/>
    </row>
    <row r="10" spans="2:11" x14ac:dyDescent="0.35">
      <c r="B10" s="1889" t="s">
        <v>16</v>
      </c>
      <c r="C10" s="253">
        <v>2023</v>
      </c>
      <c r="D10" s="253">
        <v>2024</v>
      </c>
      <c r="E10" s="253">
        <v>2025</v>
      </c>
      <c r="F10" s="253">
        <v>2026</v>
      </c>
    </row>
    <row r="11" spans="2:11" ht="24" thickBot="1" x14ac:dyDescent="0.4">
      <c r="B11" s="1890"/>
      <c r="C11" s="255" t="s">
        <v>17</v>
      </c>
      <c r="D11" s="255" t="s">
        <v>18</v>
      </c>
      <c r="E11" s="255" t="s">
        <v>18</v>
      </c>
      <c r="F11" s="255" t="s">
        <v>18</v>
      </c>
    </row>
    <row r="12" spans="2:11" ht="63.75" thickBot="1" x14ac:dyDescent="0.4">
      <c r="B12" s="254" t="s">
        <v>1526</v>
      </c>
      <c r="C12" s="256" t="s">
        <v>1527</v>
      </c>
      <c r="D12" s="256" t="s">
        <v>1528</v>
      </c>
      <c r="E12" s="257" t="s">
        <v>1402</v>
      </c>
      <c r="F12" s="257" t="s">
        <v>1402</v>
      </c>
    </row>
    <row r="13" spans="2:11" ht="95.25" thickBot="1" x14ac:dyDescent="0.4">
      <c r="B13" s="254" t="s">
        <v>1529</v>
      </c>
      <c r="C13" s="256" t="s">
        <v>1530</v>
      </c>
      <c r="D13" s="256" t="s">
        <v>1531</v>
      </c>
      <c r="E13" s="257" t="s">
        <v>1402</v>
      </c>
      <c r="F13" s="257" t="s">
        <v>1402</v>
      </c>
    </row>
    <row r="14" spans="2:11" ht="79.5" thickBot="1" x14ac:dyDescent="0.4">
      <c r="B14" s="254" t="s">
        <v>1532</v>
      </c>
      <c r="C14" s="256" t="s">
        <v>1533</v>
      </c>
      <c r="D14" s="256" t="s">
        <v>1534</v>
      </c>
      <c r="E14" s="257" t="s">
        <v>1402</v>
      </c>
      <c r="F14" s="257" t="s">
        <v>1402</v>
      </c>
    </row>
    <row r="15" spans="2:11" ht="42.75" customHeight="1" thickBot="1" x14ac:dyDescent="0.4">
      <c r="B15" s="258" t="s">
        <v>1247</v>
      </c>
      <c r="C15" s="1891" t="s">
        <v>1535</v>
      </c>
      <c r="D15" s="1886"/>
      <c r="E15" s="1886"/>
      <c r="F15" s="1892"/>
    </row>
    <row r="16" spans="2:11" ht="24" thickBot="1" x14ac:dyDescent="0.4">
      <c r="B16" s="1893" t="s">
        <v>1255</v>
      </c>
      <c r="C16" s="1894"/>
      <c r="D16" s="1894"/>
      <c r="E16" s="1894"/>
      <c r="F16" s="1895"/>
      <c r="I16" s="259"/>
      <c r="K16" s="259"/>
    </row>
    <row r="17" spans="2:7" ht="24" thickBot="1" x14ac:dyDescent="0.4">
      <c r="B17" s="260" t="s">
        <v>1256</v>
      </c>
      <c r="C17" s="1896" t="s">
        <v>1536</v>
      </c>
      <c r="D17" s="1887"/>
      <c r="E17" s="1887"/>
      <c r="F17" s="1888"/>
    </row>
    <row r="18" spans="2:7" ht="35.25" customHeight="1" thickBot="1" x14ac:dyDescent="0.4">
      <c r="B18" s="254" t="s">
        <v>1258</v>
      </c>
      <c r="C18" s="1897" t="s">
        <v>1537</v>
      </c>
      <c r="D18" s="1898"/>
      <c r="E18" s="1898"/>
      <c r="F18" s="1899"/>
    </row>
    <row r="19" spans="2:7" ht="24" thickBot="1" x14ac:dyDescent="0.4">
      <c r="B19" s="254" t="s">
        <v>54</v>
      </c>
      <c r="C19" s="1900" t="s">
        <v>1538</v>
      </c>
      <c r="D19" s="1901"/>
      <c r="E19" s="1901"/>
      <c r="F19" s="1902"/>
    </row>
    <row r="20" spans="2:7" x14ac:dyDescent="0.35">
      <c r="B20" s="261"/>
      <c r="C20" s="262">
        <v>2023</v>
      </c>
      <c r="D20" s="262">
        <v>2024</v>
      </c>
      <c r="E20" s="262">
        <v>2025</v>
      </c>
      <c r="F20" s="262">
        <v>2026</v>
      </c>
    </row>
    <row r="21" spans="2:7" ht="24" thickBot="1" x14ac:dyDescent="0.4">
      <c r="B21" s="263"/>
      <c r="C21" s="264" t="s">
        <v>17</v>
      </c>
      <c r="D21" s="264" t="s">
        <v>18</v>
      </c>
      <c r="E21" s="264" t="s">
        <v>18</v>
      </c>
      <c r="F21" s="264" t="s">
        <v>18</v>
      </c>
    </row>
    <row r="22" spans="2:7" ht="24" thickBot="1" x14ac:dyDescent="0.4">
      <c r="B22" s="254" t="s">
        <v>56</v>
      </c>
      <c r="C22" s="265"/>
      <c r="D22" s="266" t="s">
        <v>1539</v>
      </c>
      <c r="E22" s="266" t="s">
        <v>1539</v>
      </c>
      <c r="F22" s="266" t="s">
        <v>1539</v>
      </c>
    </row>
    <row r="23" spans="2:7" ht="24" thickBot="1" x14ac:dyDescent="0.4">
      <c r="B23" s="254" t="s">
        <v>1260</v>
      </c>
      <c r="C23" s="265"/>
      <c r="D23" s="265">
        <v>270000</v>
      </c>
      <c r="E23" s="265">
        <v>270000</v>
      </c>
      <c r="F23" s="265">
        <v>270000</v>
      </c>
    </row>
    <row r="24" spans="2:7" ht="24" thickBot="1" x14ac:dyDescent="0.4">
      <c r="B24" s="254" t="s">
        <v>1261</v>
      </c>
      <c r="C24" s="265"/>
      <c r="D24" s="266"/>
      <c r="E24" s="266"/>
      <c r="F24" s="266"/>
    </row>
    <row r="25" spans="2:7" ht="24" thickBot="1" x14ac:dyDescent="0.4">
      <c r="B25" s="254" t="s">
        <v>1262</v>
      </c>
      <c r="C25" s="263"/>
      <c r="D25" s="267"/>
      <c r="E25" s="267"/>
      <c r="F25" s="267"/>
    </row>
    <row r="26" spans="2:7" ht="24" thickBot="1" x14ac:dyDescent="0.4">
      <c r="B26" s="254" t="s">
        <v>1264</v>
      </c>
      <c r="C26" s="263"/>
      <c r="D26" s="267"/>
      <c r="E26" s="267"/>
      <c r="F26" s="267"/>
    </row>
    <row r="27" spans="2:7" ht="24" thickBot="1" x14ac:dyDescent="0.4">
      <c r="B27" s="254" t="s">
        <v>77</v>
      </c>
      <c r="C27" s="263"/>
      <c r="D27" s="267"/>
      <c r="E27" s="267"/>
      <c r="F27" s="267"/>
    </row>
    <row r="28" spans="2:7" ht="24" thickBot="1" x14ac:dyDescent="0.4">
      <c r="B28" s="1903" t="s">
        <v>1540</v>
      </c>
      <c r="C28" s="1904"/>
      <c r="D28" s="1904"/>
      <c r="E28" s="1904"/>
      <c r="F28" s="1905"/>
    </row>
    <row r="29" spans="2:7" ht="24" thickBot="1" x14ac:dyDescent="0.4">
      <c r="B29" s="268" t="s">
        <v>1266</v>
      </c>
      <c r="C29" s="269">
        <v>0</v>
      </c>
      <c r="D29" s="269">
        <v>0</v>
      </c>
      <c r="E29" s="269">
        <v>0</v>
      </c>
      <c r="F29" s="269">
        <v>0</v>
      </c>
    </row>
    <row r="30" spans="2:7" ht="24" thickBot="1" x14ac:dyDescent="0.4">
      <c r="B30" s="270" t="s">
        <v>1267</v>
      </c>
      <c r="C30" s="271"/>
      <c r="D30" s="272"/>
      <c r="E30" s="272"/>
      <c r="F30" s="272"/>
    </row>
    <row r="31" spans="2:7" ht="24" thickBot="1" x14ac:dyDescent="0.4">
      <c r="B31" s="270" t="s">
        <v>1268</v>
      </c>
      <c r="C31" s="272"/>
      <c r="D31" s="272"/>
      <c r="E31" s="272"/>
      <c r="F31" s="272"/>
    </row>
    <row r="32" spans="2:7" ht="24" thickBot="1" x14ac:dyDescent="0.4">
      <c r="B32" s="268" t="s">
        <v>1541</v>
      </c>
      <c r="C32" s="269">
        <v>0</v>
      </c>
      <c r="D32" s="269">
        <v>0</v>
      </c>
      <c r="E32" s="269">
        <v>0</v>
      </c>
      <c r="F32" s="269">
        <v>0</v>
      </c>
      <c r="G32" s="273"/>
    </row>
    <row r="33" spans="2:7" ht="24" thickBot="1" x14ac:dyDescent="0.4">
      <c r="B33" s="270" t="s">
        <v>1267</v>
      </c>
      <c r="C33" s="271"/>
      <c r="D33" s="272"/>
      <c r="E33" s="272"/>
      <c r="F33" s="272"/>
      <c r="G33" s="118"/>
    </row>
    <row r="34" spans="2:7" ht="24" thickBot="1" x14ac:dyDescent="0.4">
      <c r="B34" s="270" t="s">
        <v>1268</v>
      </c>
      <c r="C34" s="272"/>
      <c r="D34" s="272"/>
      <c r="E34" s="272"/>
      <c r="F34" s="272"/>
      <c r="G34" s="118"/>
    </row>
    <row r="35" spans="2:7" ht="24" thickBot="1" x14ac:dyDescent="0.4">
      <c r="B35" s="268" t="s">
        <v>1270</v>
      </c>
      <c r="C35" s="269">
        <v>0</v>
      </c>
      <c r="D35" s="269">
        <v>0</v>
      </c>
      <c r="E35" s="269">
        <v>0</v>
      </c>
      <c r="F35" s="269">
        <v>0</v>
      </c>
      <c r="G35" s="118"/>
    </row>
    <row r="36" spans="2:7" ht="24" thickBot="1" x14ac:dyDescent="0.4">
      <c r="B36" s="270" t="s">
        <v>1267</v>
      </c>
      <c r="C36" s="271"/>
      <c r="D36" s="272"/>
      <c r="E36" s="272"/>
      <c r="F36" s="272"/>
      <c r="G36" s="118"/>
    </row>
    <row r="37" spans="2:7" ht="24" thickBot="1" x14ac:dyDescent="0.4">
      <c r="B37" s="270" t="s">
        <v>1268</v>
      </c>
      <c r="C37" s="272"/>
      <c r="D37" s="272"/>
      <c r="E37" s="272"/>
      <c r="F37" s="272"/>
      <c r="G37" s="118"/>
    </row>
    <row r="38" spans="2:7" ht="24" thickBot="1" x14ac:dyDescent="0.4">
      <c r="B38" s="268" t="s">
        <v>1271</v>
      </c>
      <c r="C38" s="141">
        <v>270000</v>
      </c>
      <c r="D38" s="141">
        <f>D39</f>
        <v>250000</v>
      </c>
      <c r="E38" s="141">
        <f t="shared" ref="E38:F38" si="0">E39</f>
        <v>250000</v>
      </c>
      <c r="F38" s="141">
        <f t="shared" si="0"/>
        <v>250000</v>
      </c>
      <c r="G38" s="118"/>
    </row>
    <row r="39" spans="2:7" ht="24" thickBot="1" x14ac:dyDescent="0.4">
      <c r="B39" s="270" t="s">
        <v>1267</v>
      </c>
      <c r="C39" s="274">
        <v>270000</v>
      </c>
      <c r="D39" s="140">
        <v>250000</v>
      </c>
      <c r="E39" s="140">
        <v>250000</v>
      </c>
      <c r="F39" s="140">
        <v>250000</v>
      </c>
      <c r="G39" s="118"/>
    </row>
    <row r="40" spans="2:7" ht="24" thickBot="1" x14ac:dyDescent="0.4">
      <c r="B40" s="270" t="s">
        <v>1268</v>
      </c>
      <c r="C40" s="272"/>
      <c r="D40" s="272"/>
      <c r="E40" s="272"/>
      <c r="F40" s="272"/>
      <c r="G40" s="118"/>
    </row>
    <row r="41" spans="2:7" ht="24" thickBot="1" x14ac:dyDescent="0.4">
      <c r="B41" s="268" t="s">
        <v>1272</v>
      </c>
      <c r="C41" s="269">
        <v>0</v>
      </c>
      <c r="D41" s="269">
        <v>0</v>
      </c>
      <c r="E41" s="269">
        <v>0</v>
      </c>
      <c r="F41" s="269">
        <v>0</v>
      </c>
      <c r="G41" s="118"/>
    </row>
    <row r="42" spans="2:7" ht="24" thickBot="1" x14ac:dyDescent="0.4">
      <c r="B42" s="270" t="s">
        <v>1267</v>
      </c>
      <c r="C42" s="271"/>
      <c r="D42" s="272"/>
      <c r="E42" s="272"/>
      <c r="F42" s="272"/>
      <c r="G42" s="118"/>
    </row>
    <row r="43" spans="2:7" ht="24" thickBot="1" x14ac:dyDescent="0.4">
      <c r="B43" s="270" t="s">
        <v>1268</v>
      </c>
      <c r="C43" s="272"/>
      <c r="D43" s="272"/>
      <c r="E43" s="272"/>
      <c r="F43" s="272"/>
      <c r="G43" s="118"/>
    </row>
    <row r="44" spans="2:7" ht="24" thickBot="1" x14ac:dyDescent="0.4">
      <c r="B44" s="268" t="s">
        <v>1273</v>
      </c>
      <c r="C44" s="269">
        <v>0</v>
      </c>
      <c r="D44" s="269">
        <v>0</v>
      </c>
      <c r="E44" s="269">
        <v>0</v>
      </c>
      <c r="F44" s="269">
        <v>0</v>
      </c>
      <c r="G44" s="118"/>
    </row>
    <row r="45" spans="2:7" ht="24" thickBot="1" x14ac:dyDescent="0.4">
      <c r="B45" s="270" t="s">
        <v>1267</v>
      </c>
      <c r="C45" s="271"/>
      <c r="D45" s="272"/>
      <c r="E45" s="272"/>
      <c r="F45" s="272"/>
      <c r="G45" s="118"/>
    </row>
    <row r="46" spans="2:7" ht="24" thickBot="1" x14ac:dyDescent="0.4">
      <c r="B46" s="270" t="s">
        <v>1268</v>
      </c>
      <c r="C46" s="272"/>
      <c r="D46" s="272"/>
      <c r="E46" s="272"/>
      <c r="F46" s="272"/>
      <c r="G46" s="118"/>
    </row>
    <row r="47" spans="2:7" ht="24" thickBot="1" x14ac:dyDescent="0.4">
      <c r="B47" s="268" t="s">
        <v>1274</v>
      </c>
      <c r="C47" s="269">
        <v>0</v>
      </c>
      <c r="D47" s="269">
        <v>0</v>
      </c>
      <c r="E47" s="269">
        <v>0</v>
      </c>
      <c r="F47" s="269">
        <v>0</v>
      </c>
      <c r="G47" s="118"/>
    </row>
    <row r="48" spans="2:7" ht="24" thickBot="1" x14ac:dyDescent="0.4">
      <c r="B48" s="275" t="s">
        <v>1320</v>
      </c>
      <c r="C48" s="276">
        <f>C29+C32+C35+C38+C41+C44</f>
        <v>270000</v>
      </c>
      <c r="D48" s="276">
        <f t="shared" ref="D48:F48" si="1">D29+D32+D35+D38+D41+D44</f>
        <v>250000</v>
      </c>
      <c r="E48" s="276">
        <f t="shared" si="1"/>
        <v>250000</v>
      </c>
      <c r="F48" s="276">
        <f t="shared" si="1"/>
        <v>250000</v>
      </c>
    </row>
    <row r="49" spans="2:12" ht="24" thickBot="1" x14ac:dyDescent="0.4">
      <c r="B49" s="1893" t="s">
        <v>101</v>
      </c>
      <c r="C49" s="1894"/>
      <c r="D49" s="1894"/>
      <c r="E49" s="1894"/>
      <c r="F49" s="1895"/>
    </row>
    <row r="50" spans="2:12" ht="24" thickBot="1" x14ac:dyDescent="0.4">
      <c r="B50" s="1893" t="s">
        <v>1295</v>
      </c>
      <c r="C50" s="1894"/>
      <c r="D50" s="1894"/>
      <c r="E50" s="1894"/>
      <c r="F50" s="1895"/>
    </row>
    <row r="51" spans="2:12" ht="32.25" thickBot="1" x14ac:dyDescent="0.4">
      <c r="B51" s="260" t="s">
        <v>1422</v>
      </c>
      <c r="C51" s="278" t="s">
        <v>1542</v>
      </c>
      <c r="D51" s="279" t="s">
        <v>1280</v>
      </c>
      <c r="E51" s="280"/>
      <c r="F51" s="281"/>
    </row>
    <row r="52" spans="2:12" ht="24" thickBot="1" x14ac:dyDescent="0.4">
      <c r="B52" s="254" t="s">
        <v>1258</v>
      </c>
      <c r="C52" s="1883" t="s">
        <v>1542</v>
      </c>
      <c r="D52" s="1884"/>
      <c r="E52" s="1884"/>
      <c r="F52" s="1885"/>
    </row>
    <row r="53" spans="2:12" ht="24" thickBot="1" x14ac:dyDescent="0.4">
      <c r="B53" s="254" t="s">
        <v>54</v>
      </c>
      <c r="C53" s="1906" t="s">
        <v>1543</v>
      </c>
      <c r="D53" s="1907"/>
      <c r="E53" s="1907"/>
      <c r="F53" s="1908"/>
    </row>
    <row r="54" spans="2:12" x14ac:dyDescent="0.35">
      <c r="B54" s="1909"/>
      <c r="C54" s="262">
        <v>2023</v>
      </c>
      <c r="D54" s="262">
        <v>2024</v>
      </c>
      <c r="E54" s="262">
        <v>2025</v>
      </c>
      <c r="F54" s="262">
        <v>2026</v>
      </c>
    </row>
    <row r="55" spans="2:12" ht="24" thickBot="1" x14ac:dyDescent="0.4">
      <c r="B55" s="1910"/>
      <c r="C55" s="282" t="s">
        <v>17</v>
      </c>
      <c r="D55" s="282" t="s">
        <v>18</v>
      </c>
      <c r="E55" s="282" t="s">
        <v>18</v>
      </c>
      <c r="F55" s="282" t="s">
        <v>18</v>
      </c>
    </row>
    <row r="56" spans="2:12" ht="24" thickBot="1" x14ac:dyDescent="0.4">
      <c r="B56" s="254" t="s">
        <v>56</v>
      </c>
      <c r="C56" s="283"/>
      <c r="D56" s="124">
        <v>2567.7600000000002</v>
      </c>
      <c r="E56" s="284"/>
      <c r="F56" s="283"/>
    </row>
    <row r="57" spans="2:12" ht="24" thickBot="1" x14ac:dyDescent="0.4">
      <c r="B57" s="254" t="s">
        <v>1260</v>
      </c>
      <c r="C57" s="265"/>
      <c r="D57" s="265">
        <v>4306</v>
      </c>
      <c r="E57" s="265">
        <v>0</v>
      </c>
      <c r="F57" s="265">
        <v>0</v>
      </c>
    </row>
    <row r="58" spans="2:12" ht="24" thickBot="1" x14ac:dyDescent="0.4">
      <c r="B58" s="254" t="s">
        <v>1261</v>
      </c>
      <c r="C58" s="265"/>
      <c r="D58" s="265"/>
      <c r="E58" s="265"/>
      <c r="F58" s="265"/>
    </row>
    <row r="59" spans="2:12" ht="24" thickBot="1" x14ac:dyDescent="0.4">
      <c r="B59" s="254" t="s">
        <v>1262</v>
      </c>
      <c r="C59" s="284"/>
      <c r="D59" s="285"/>
      <c r="E59" s="285"/>
      <c r="F59" s="285"/>
      <c r="H59" s="286"/>
      <c r="I59" s="286"/>
      <c r="J59" s="286"/>
      <c r="K59" s="286"/>
      <c r="L59" s="286"/>
    </row>
    <row r="60" spans="2:12" ht="24" thickBot="1" x14ac:dyDescent="0.4">
      <c r="B60" s="254" t="s">
        <v>1264</v>
      </c>
      <c r="C60" s="263"/>
      <c r="D60" s="267"/>
      <c r="E60" s="267"/>
      <c r="F60" s="267"/>
    </row>
    <row r="61" spans="2:12" ht="24" thickBot="1" x14ac:dyDescent="0.4">
      <c r="B61" s="254" t="s">
        <v>77</v>
      </c>
      <c r="C61" s="263"/>
      <c r="D61" s="267"/>
      <c r="E61" s="267"/>
      <c r="F61" s="267"/>
    </row>
    <row r="62" spans="2:12" ht="24" thickBot="1" x14ac:dyDescent="0.4">
      <c r="B62" s="1911" t="s">
        <v>1544</v>
      </c>
      <c r="C62" s="1912"/>
      <c r="D62" s="1912"/>
      <c r="E62" s="1912"/>
      <c r="F62" s="1913"/>
    </row>
    <row r="63" spans="2:12" x14ac:dyDescent="0.35">
      <c r="B63" s="1909"/>
      <c r="C63" s="262">
        <v>2023</v>
      </c>
      <c r="D63" s="262">
        <v>2024</v>
      </c>
      <c r="E63" s="262">
        <v>2025</v>
      </c>
      <c r="F63" s="262">
        <v>2026</v>
      </c>
    </row>
    <row r="64" spans="2:12" ht="24" thickBot="1" x14ac:dyDescent="0.4">
      <c r="B64" s="1910"/>
      <c r="C64" s="264" t="s">
        <v>17</v>
      </c>
      <c r="D64" s="264" t="s">
        <v>18</v>
      </c>
      <c r="E64" s="264" t="s">
        <v>18</v>
      </c>
      <c r="F64" s="264" t="s">
        <v>18</v>
      </c>
    </row>
    <row r="65" spans="2:6" ht="24" thickBot="1" x14ac:dyDescent="0.4">
      <c r="B65" s="268" t="s">
        <v>1284</v>
      </c>
      <c r="C65" s="269">
        <f>C66+C67+C68+C69</f>
        <v>0</v>
      </c>
      <c r="D65" s="269">
        <f t="shared" ref="D65:F65" si="2">D66+D67+D68+D69</f>
        <v>0</v>
      </c>
      <c r="E65" s="269">
        <f t="shared" si="2"/>
        <v>0</v>
      </c>
      <c r="F65" s="269">
        <f t="shared" si="2"/>
        <v>0</v>
      </c>
    </row>
    <row r="66" spans="2:6" ht="24" thickBot="1" x14ac:dyDescent="0.4">
      <c r="B66" s="270" t="s">
        <v>1267</v>
      </c>
      <c r="C66" s="269"/>
      <c r="D66" s="269"/>
      <c r="E66" s="269"/>
      <c r="F66" s="269"/>
    </row>
    <row r="67" spans="2:6" ht="24" thickBot="1" x14ac:dyDescent="0.4">
      <c r="B67" s="270" t="s">
        <v>1285</v>
      </c>
      <c r="C67" s="269"/>
      <c r="D67" s="269"/>
      <c r="E67" s="269"/>
      <c r="F67" s="269"/>
    </row>
    <row r="68" spans="2:6" ht="24" thickBot="1" x14ac:dyDescent="0.4">
      <c r="B68" s="270" t="s">
        <v>1286</v>
      </c>
      <c r="C68" s="269"/>
      <c r="D68" s="269"/>
      <c r="E68" s="269"/>
      <c r="F68" s="269"/>
    </row>
    <row r="69" spans="2:6" ht="24" thickBot="1" x14ac:dyDescent="0.4">
      <c r="B69" s="270" t="s">
        <v>1287</v>
      </c>
      <c r="C69" s="269"/>
      <c r="D69" s="269"/>
      <c r="E69" s="269"/>
      <c r="F69" s="269"/>
    </row>
    <row r="70" spans="2:6" ht="24" thickBot="1" x14ac:dyDescent="0.4">
      <c r="B70" s="268" t="s">
        <v>1288</v>
      </c>
      <c r="C70" s="272">
        <f>C71+C72+C73+C74</f>
        <v>0</v>
      </c>
      <c r="D70" s="272">
        <f>D71</f>
        <v>4306</v>
      </c>
      <c r="E70" s="272">
        <v>0</v>
      </c>
      <c r="F70" s="272">
        <v>0</v>
      </c>
    </row>
    <row r="71" spans="2:6" ht="24" thickBot="1" x14ac:dyDescent="0.4">
      <c r="B71" s="270" t="s">
        <v>1267</v>
      </c>
      <c r="C71" s="272">
        <v>0</v>
      </c>
      <c r="D71" s="272">
        <v>4306</v>
      </c>
      <c r="E71" s="272">
        <v>0</v>
      </c>
      <c r="F71" s="272">
        <v>0</v>
      </c>
    </row>
    <row r="72" spans="2:6" ht="24" thickBot="1" x14ac:dyDescent="0.4">
      <c r="B72" s="270" t="s">
        <v>1285</v>
      </c>
      <c r="C72" s="272"/>
      <c r="D72" s="272"/>
      <c r="E72" s="272"/>
      <c r="F72" s="272"/>
    </row>
    <row r="73" spans="2:6" ht="24" thickBot="1" x14ac:dyDescent="0.4">
      <c r="B73" s="270" t="s">
        <v>1286</v>
      </c>
      <c r="C73" s="272"/>
      <c r="D73" s="272"/>
      <c r="E73" s="272"/>
      <c r="F73" s="272"/>
    </row>
    <row r="74" spans="2:6" ht="24" thickBot="1" x14ac:dyDescent="0.4">
      <c r="B74" s="270" t="s">
        <v>1287</v>
      </c>
      <c r="C74" s="272"/>
      <c r="D74" s="272"/>
      <c r="E74" s="272"/>
      <c r="F74" s="272"/>
    </row>
    <row r="75" spans="2:6" ht="24" thickBot="1" x14ac:dyDescent="0.4">
      <c r="B75" s="287" t="s">
        <v>1275</v>
      </c>
      <c r="C75" s="288">
        <f>C65+C70</f>
        <v>0</v>
      </c>
      <c r="D75" s="288">
        <f>D65+D70</f>
        <v>4306</v>
      </c>
      <c r="E75" s="288">
        <f t="shared" ref="E75:F75" si="3">E65+E70</f>
        <v>0</v>
      </c>
      <c r="F75" s="288">
        <f t="shared" si="3"/>
        <v>0</v>
      </c>
    </row>
    <row r="76" spans="2:6" ht="24" thickBot="1" x14ac:dyDescent="0.4">
      <c r="B76" s="289" t="s">
        <v>1364</v>
      </c>
      <c r="C76" s="1914"/>
      <c r="D76" s="1915"/>
      <c r="E76" s="1915"/>
      <c r="F76" s="1916"/>
    </row>
    <row r="77" spans="2:6" ht="24" thickBot="1" x14ac:dyDescent="0.4">
      <c r="B77" s="290"/>
      <c r="C77" s="291"/>
      <c r="D77" s="291"/>
      <c r="E77" s="291"/>
      <c r="F77" s="291"/>
    </row>
    <row r="78" spans="2:6" ht="32.25" thickBot="1" x14ac:dyDescent="0.4">
      <c r="B78" s="260" t="s">
        <v>1545</v>
      </c>
      <c r="C78" s="278" t="s">
        <v>1546</v>
      </c>
      <c r="D78" s="279" t="s">
        <v>1280</v>
      </c>
      <c r="E78" s="280"/>
      <c r="F78" s="281"/>
    </row>
    <row r="79" spans="2:6" ht="48" customHeight="1" thickBot="1" x14ac:dyDescent="0.4">
      <c r="B79" s="254" t="s">
        <v>1258</v>
      </c>
      <c r="C79" s="1917" t="s">
        <v>1547</v>
      </c>
      <c r="D79" s="1918"/>
      <c r="E79" s="1918"/>
      <c r="F79" s="1919"/>
    </row>
    <row r="80" spans="2:6" ht="24" thickBot="1" x14ac:dyDescent="0.4">
      <c r="B80" s="254" t="s">
        <v>54</v>
      </c>
      <c r="C80" s="1906" t="s">
        <v>680</v>
      </c>
      <c r="D80" s="1907"/>
      <c r="E80" s="1907"/>
      <c r="F80" s="1908"/>
    </row>
    <row r="81" spans="2:12" x14ac:dyDescent="0.35">
      <c r="B81" s="1909"/>
      <c r="C81" s="292">
        <v>2023</v>
      </c>
      <c r="D81" s="292">
        <v>2024</v>
      </c>
      <c r="E81" s="292">
        <v>2025</v>
      </c>
      <c r="F81" s="292">
        <v>2026</v>
      </c>
    </row>
    <row r="82" spans="2:12" ht="24" thickBot="1" x14ac:dyDescent="0.4">
      <c r="B82" s="1910"/>
      <c r="C82" s="293" t="s">
        <v>17</v>
      </c>
      <c r="D82" s="293" t="s">
        <v>18</v>
      </c>
      <c r="E82" s="293" t="s">
        <v>18</v>
      </c>
      <c r="F82" s="293" t="s">
        <v>18</v>
      </c>
    </row>
    <row r="83" spans="2:12" ht="24" thickBot="1" x14ac:dyDescent="0.4">
      <c r="B83" s="254" t="s">
        <v>56</v>
      </c>
      <c r="C83" s="132"/>
      <c r="D83" s="124">
        <v>1</v>
      </c>
      <c r="E83" s="124"/>
      <c r="F83" s="132"/>
    </row>
    <row r="84" spans="2:12" ht="24" thickBot="1" x14ac:dyDescent="0.4">
      <c r="B84" s="254" t="s">
        <v>1260</v>
      </c>
      <c r="C84" s="265"/>
      <c r="D84" s="265">
        <v>3000</v>
      </c>
      <c r="E84" s="265">
        <v>0</v>
      </c>
      <c r="F84" s="265">
        <v>0</v>
      </c>
    </row>
    <row r="85" spans="2:12" ht="24" thickBot="1" x14ac:dyDescent="0.4">
      <c r="B85" s="254" t="s">
        <v>1261</v>
      </c>
      <c r="C85" s="265"/>
      <c r="D85" s="265"/>
      <c r="E85" s="265"/>
      <c r="F85" s="265"/>
    </row>
    <row r="86" spans="2:12" ht="24" thickBot="1" x14ac:dyDescent="0.4">
      <c r="B86" s="254" t="s">
        <v>1262</v>
      </c>
      <c r="C86" s="284"/>
      <c r="D86" s="285"/>
      <c r="E86" s="285"/>
      <c r="F86" s="285"/>
      <c r="H86" s="286"/>
      <c r="I86" s="286"/>
      <c r="J86" s="286"/>
      <c r="K86" s="286"/>
      <c r="L86" s="286"/>
    </row>
    <row r="87" spans="2:12" ht="24" thickBot="1" x14ac:dyDescent="0.4">
      <c r="B87" s="254" t="s">
        <v>1264</v>
      </c>
      <c r="C87" s="284"/>
      <c r="D87" s="285"/>
      <c r="E87" s="285"/>
      <c r="F87" s="285"/>
    </row>
    <row r="88" spans="2:12" ht="24" thickBot="1" x14ac:dyDescent="0.4">
      <c r="B88" s="254" t="s">
        <v>77</v>
      </c>
      <c r="C88" s="263"/>
      <c r="D88" s="267"/>
      <c r="E88" s="267"/>
      <c r="F88" s="267"/>
    </row>
    <row r="89" spans="2:12" ht="24" thickBot="1" x14ac:dyDescent="0.4">
      <c r="B89" s="1911" t="s">
        <v>1548</v>
      </c>
      <c r="C89" s="1912"/>
      <c r="D89" s="1912"/>
      <c r="E89" s="1912"/>
      <c r="F89" s="1913"/>
    </row>
    <row r="90" spans="2:12" x14ac:dyDescent="0.35">
      <c r="B90" s="1909"/>
      <c r="C90" s="262">
        <v>2023</v>
      </c>
      <c r="D90" s="262">
        <v>2024</v>
      </c>
      <c r="E90" s="262">
        <v>2025</v>
      </c>
      <c r="F90" s="262">
        <v>2026</v>
      </c>
    </row>
    <row r="91" spans="2:12" ht="24" thickBot="1" x14ac:dyDescent="0.4">
      <c r="B91" s="1910"/>
      <c r="C91" s="264" t="s">
        <v>17</v>
      </c>
      <c r="D91" s="264" t="s">
        <v>18</v>
      </c>
      <c r="E91" s="264" t="s">
        <v>18</v>
      </c>
      <c r="F91" s="264" t="s">
        <v>18</v>
      </c>
    </row>
    <row r="92" spans="2:12" ht="24" thickBot="1" x14ac:dyDescent="0.4">
      <c r="B92" s="268" t="s">
        <v>1284</v>
      </c>
      <c r="C92" s="141">
        <f>C93+C94+C95+C96</f>
        <v>0</v>
      </c>
      <c r="D92" s="141">
        <f t="shared" ref="D92:F92" si="4">D93+D94+D95+D96</f>
        <v>0</v>
      </c>
      <c r="E92" s="141">
        <f t="shared" si="4"/>
        <v>0</v>
      </c>
      <c r="F92" s="141">
        <f t="shared" si="4"/>
        <v>0</v>
      </c>
    </row>
    <row r="93" spans="2:12" ht="24" thickBot="1" x14ac:dyDescent="0.4">
      <c r="B93" s="270" t="s">
        <v>1267</v>
      </c>
      <c r="C93" s="141"/>
      <c r="D93" s="141"/>
      <c r="E93" s="141"/>
      <c r="F93" s="141"/>
    </row>
    <row r="94" spans="2:12" ht="24" thickBot="1" x14ac:dyDescent="0.4">
      <c r="B94" s="270" t="s">
        <v>1285</v>
      </c>
      <c r="C94" s="141"/>
      <c r="D94" s="141"/>
      <c r="E94" s="141"/>
      <c r="F94" s="141"/>
    </row>
    <row r="95" spans="2:12" ht="24" thickBot="1" x14ac:dyDescent="0.4">
      <c r="B95" s="270" t="s">
        <v>1286</v>
      </c>
      <c r="C95" s="141"/>
      <c r="D95" s="141"/>
      <c r="E95" s="141"/>
      <c r="F95" s="141"/>
    </row>
    <row r="96" spans="2:12" ht="24" thickBot="1" x14ac:dyDescent="0.4">
      <c r="B96" s="270" t="s">
        <v>1287</v>
      </c>
      <c r="C96" s="141"/>
      <c r="D96" s="141"/>
      <c r="E96" s="141"/>
      <c r="F96" s="141"/>
    </row>
    <row r="97" spans="2:12" ht="24" thickBot="1" x14ac:dyDescent="0.4">
      <c r="B97" s="268" t="s">
        <v>1284</v>
      </c>
      <c r="C97" s="141">
        <v>0</v>
      </c>
      <c r="D97" s="141">
        <f>D98</f>
        <v>3000</v>
      </c>
      <c r="E97" s="141">
        <v>0</v>
      </c>
      <c r="F97" s="141">
        <v>0</v>
      </c>
    </row>
    <row r="98" spans="2:12" ht="24" thickBot="1" x14ac:dyDescent="0.4">
      <c r="B98" s="270" t="s">
        <v>1267</v>
      </c>
      <c r="C98" s="140">
        <v>0</v>
      </c>
      <c r="D98" s="140">
        <v>3000</v>
      </c>
      <c r="E98" s="140">
        <v>0</v>
      </c>
      <c r="F98" s="140">
        <v>0</v>
      </c>
    </row>
    <row r="99" spans="2:12" ht="24" thickBot="1" x14ac:dyDescent="0.4">
      <c r="B99" s="270" t="s">
        <v>1285</v>
      </c>
      <c r="C99" s="141"/>
      <c r="D99" s="141"/>
      <c r="E99" s="141"/>
      <c r="F99" s="141"/>
    </row>
    <row r="100" spans="2:12" ht="24" thickBot="1" x14ac:dyDescent="0.4">
      <c r="B100" s="270" t="s">
        <v>1286</v>
      </c>
      <c r="C100" s="141"/>
      <c r="D100" s="141"/>
      <c r="E100" s="141"/>
      <c r="F100" s="141"/>
    </row>
    <row r="101" spans="2:12" ht="24" thickBot="1" x14ac:dyDescent="0.4">
      <c r="B101" s="270" t="s">
        <v>1287</v>
      </c>
      <c r="C101" s="140"/>
      <c r="D101" s="140"/>
      <c r="E101" s="140"/>
      <c r="F101" s="140"/>
    </row>
    <row r="102" spans="2:12" ht="24" thickBot="1" x14ac:dyDescent="0.4">
      <c r="B102" s="287" t="s">
        <v>1334</v>
      </c>
      <c r="C102" s="294">
        <f>C87+C97</f>
        <v>0</v>
      </c>
      <c r="D102" s="294">
        <f t="shared" ref="D102:F102" si="5">D87+D97</f>
        <v>3000</v>
      </c>
      <c r="E102" s="294">
        <f t="shared" si="5"/>
        <v>0</v>
      </c>
      <c r="F102" s="294">
        <f t="shared" si="5"/>
        <v>0</v>
      </c>
    </row>
    <row r="103" spans="2:12" ht="24" thickBot="1" x14ac:dyDescent="0.4">
      <c r="B103" s="289" t="s">
        <v>1364</v>
      </c>
      <c r="C103" s="1914"/>
      <c r="D103" s="1915"/>
      <c r="E103" s="1915"/>
      <c r="F103" s="1916"/>
    </row>
    <row r="104" spans="2:12" ht="48" thickBot="1" x14ac:dyDescent="0.4">
      <c r="B104" s="289" t="s">
        <v>1549</v>
      </c>
      <c r="C104" s="295" t="s">
        <v>1550</v>
      </c>
      <c r="D104" s="279" t="s">
        <v>1280</v>
      </c>
      <c r="E104" s="280"/>
      <c r="F104" s="281"/>
    </row>
    <row r="105" spans="2:12" ht="24" thickBot="1" x14ac:dyDescent="0.4">
      <c r="B105" s="254" t="s">
        <v>1258</v>
      </c>
      <c r="C105" s="1883" t="s">
        <v>1550</v>
      </c>
      <c r="D105" s="1884"/>
      <c r="E105" s="1884"/>
      <c r="F105" s="1885"/>
    </row>
    <row r="106" spans="2:12" ht="24" thickBot="1" x14ac:dyDescent="0.4">
      <c r="B106" s="254" t="s">
        <v>54</v>
      </c>
      <c r="C106" s="1906" t="s">
        <v>1543</v>
      </c>
      <c r="D106" s="1907"/>
      <c r="E106" s="1907"/>
      <c r="F106" s="1908"/>
    </row>
    <row r="107" spans="2:12" x14ac:dyDescent="0.35">
      <c r="B107" s="1909"/>
      <c r="C107" s="292">
        <v>2023</v>
      </c>
      <c r="D107" s="292">
        <v>2024</v>
      </c>
      <c r="E107" s="292">
        <v>2025</v>
      </c>
      <c r="F107" s="292">
        <v>2026</v>
      </c>
    </row>
    <row r="108" spans="2:12" ht="24" thickBot="1" x14ac:dyDescent="0.4">
      <c r="B108" s="1910"/>
      <c r="C108" s="296" t="s">
        <v>17</v>
      </c>
      <c r="D108" s="296" t="s">
        <v>18</v>
      </c>
      <c r="E108" s="296" t="s">
        <v>18</v>
      </c>
      <c r="F108" s="296" t="s">
        <v>18</v>
      </c>
    </row>
    <row r="109" spans="2:12" ht="24" thickBot="1" x14ac:dyDescent="0.4">
      <c r="B109" s="254" t="s">
        <v>56</v>
      </c>
      <c r="C109" s="132"/>
      <c r="D109" s="124"/>
      <c r="E109" s="124"/>
      <c r="F109" s="132"/>
    </row>
    <row r="110" spans="2:12" ht="24" thickBot="1" x14ac:dyDescent="0.4">
      <c r="B110" s="254" t="s">
        <v>1260</v>
      </c>
      <c r="C110" s="265"/>
      <c r="D110" s="265">
        <v>14420</v>
      </c>
      <c r="E110" s="265"/>
      <c r="F110" s="265">
        <v>0</v>
      </c>
    </row>
    <row r="111" spans="2:12" ht="24" thickBot="1" x14ac:dyDescent="0.4">
      <c r="B111" s="254" t="s">
        <v>1261</v>
      </c>
      <c r="C111" s="265"/>
      <c r="D111" s="265"/>
      <c r="E111" s="265"/>
      <c r="F111" s="265"/>
    </row>
    <row r="112" spans="2:12" ht="24" thickBot="1" x14ac:dyDescent="0.4">
      <c r="B112" s="254" t="s">
        <v>1262</v>
      </c>
      <c r="C112" s="284"/>
      <c r="D112" s="285"/>
      <c r="E112" s="285"/>
      <c r="F112" s="285"/>
      <c r="H112" s="286"/>
      <c r="I112" s="286"/>
      <c r="J112" s="286"/>
      <c r="K112" s="286"/>
      <c r="L112" s="286"/>
    </row>
    <row r="113" spans="2:6" ht="24" thickBot="1" x14ac:dyDescent="0.4">
      <c r="B113" s="254" t="s">
        <v>1264</v>
      </c>
      <c r="C113" s="284"/>
      <c r="D113" s="285"/>
      <c r="E113" s="285"/>
      <c r="F113" s="285"/>
    </row>
    <row r="114" spans="2:6" ht="24" thickBot="1" x14ac:dyDescent="0.4">
      <c r="B114" s="254" t="s">
        <v>77</v>
      </c>
      <c r="C114" s="263"/>
      <c r="D114" s="267"/>
      <c r="E114" s="267"/>
      <c r="F114" s="267"/>
    </row>
    <row r="115" spans="2:6" ht="24" thickBot="1" x14ac:dyDescent="0.4">
      <c r="B115" s="1911" t="s">
        <v>1551</v>
      </c>
      <c r="C115" s="1912"/>
      <c r="D115" s="1912"/>
      <c r="E115" s="1912"/>
      <c r="F115" s="1913"/>
    </row>
    <row r="116" spans="2:6" x14ac:dyDescent="0.35">
      <c r="B116" s="1909"/>
      <c r="C116" s="262">
        <v>2023</v>
      </c>
      <c r="D116" s="262">
        <v>2024</v>
      </c>
      <c r="E116" s="262">
        <v>2025</v>
      </c>
      <c r="F116" s="262">
        <v>2026</v>
      </c>
    </row>
    <row r="117" spans="2:6" ht="24" thickBot="1" x14ac:dyDescent="0.4">
      <c r="B117" s="1910"/>
      <c r="C117" s="264" t="s">
        <v>17</v>
      </c>
      <c r="D117" s="264" t="s">
        <v>18</v>
      </c>
      <c r="E117" s="264" t="s">
        <v>18</v>
      </c>
      <c r="F117" s="264" t="s">
        <v>18</v>
      </c>
    </row>
    <row r="118" spans="2:6" ht="24" thickBot="1" x14ac:dyDescent="0.4">
      <c r="B118" s="268" t="s">
        <v>1284</v>
      </c>
      <c r="C118" s="269">
        <f>C119+C120+C121+C122</f>
        <v>0</v>
      </c>
      <c r="D118" s="269">
        <f t="shared" ref="D118:F118" si="6">D119+D120+D121+D122</f>
        <v>0</v>
      </c>
      <c r="E118" s="269">
        <f t="shared" si="6"/>
        <v>0</v>
      </c>
      <c r="F118" s="269">
        <f t="shared" si="6"/>
        <v>0</v>
      </c>
    </row>
    <row r="119" spans="2:6" ht="24" thickBot="1" x14ac:dyDescent="0.4">
      <c r="B119" s="270" t="s">
        <v>1267</v>
      </c>
      <c r="C119" s="269"/>
      <c r="D119" s="269"/>
      <c r="E119" s="269"/>
      <c r="F119" s="269"/>
    </row>
    <row r="120" spans="2:6" ht="24" thickBot="1" x14ac:dyDescent="0.4">
      <c r="B120" s="270" t="s">
        <v>1285</v>
      </c>
      <c r="C120" s="269"/>
      <c r="D120" s="269"/>
      <c r="E120" s="269"/>
      <c r="F120" s="269"/>
    </row>
    <row r="121" spans="2:6" ht="24" thickBot="1" x14ac:dyDescent="0.4">
      <c r="B121" s="270" t="s">
        <v>1286</v>
      </c>
      <c r="C121" s="141"/>
      <c r="D121" s="141"/>
      <c r="E121" s="141"/>
      <c r="F121" s="141"/>
    </row>
    <row r="122" spans="2:6" ht="24" thickBot="1" x14ac:dyDescent="0.4">
      <c r="B122" s="270" t="s">
        <v>1287</v>
      </c>
      <c r="C122" s="141"/>
      <c r="D122" s="141"/>
      <c r="E122" s="141"/>
      <c r="F122" s="141"/>
    </row>
    <row r="123" spans="2:6" ht="24" thickBot="1" x14ac:dyDescent="0.4">
      <c r="B123" s="268" t="s">
        <v>1288</v>
      </c>
      <c r="C123" s="140">
        <f>C124+C125+C126+C127</f>
        <v>0</v>
      </c>
      <c r="D123" s="140">
        <f>D124</f>
        <v>14420</v>
      </c>
      <c r="E123" s="140">
        <f>E124</f>
        <v>0</v>
      </c>
      <c r="F123" s="140">
        <v>0</v>
      </c>
    </row>
    <row r="124" spans="2:6" ht="24" thickBot="1" x14ac:dyDescent="0.4">
      <c r="B124" s="270" t="s">
        <v>1267</v>
      </c>
      <c r="C124" s="140">
        <v>0</v>
      </c>
      <c r="D124" s="140">
        <f>D110</f>
        <v>14420</v>
      </c>
      <c r="E124" s="140">
        <f>E110</f>
        <v>0</v>
      </c>
      <c r="F124" s="140">
        <v>0</v>
      </c>
    </row>
    <row r="125" spans="2:6" ht="24" thickBot="1" x14ac:dyDescent="0.4">
      <c r="B125" s="270" t="s">
        <v>1285</v>
      </c>
      <c r="C125" s="140"/>
      <c r="D125" s="140"/>
      <c r="E125" s="140"/>
      <c r="F125" s="140"/>
    </row>
    <row r="126" spans="2:6" ht="24" thickBot="1" x14ac:dyDescent="0.4">
      <c r="B126" s="270" t="s">
        <v>1286</v>
      </c>
      <c r="C126" s="140"/>
      <c r="D126" s="140"/>
      <c r="E126" s="140"/>
      <c r="F126" s="140"/>
    </row>
    <row r="127" spans="2:6" ht="24" thickBot="1" x14ac:dyDescent="0.4">
      <c r="B127" s="270" t="s">
        <v>1287</v>
      </c>
      <c r="C127" s="140"/>
      <c r="D127" s="140"/>
      <c r="E127" s="140"/>
      <c r="F127" s="140"/>
    </row>
    <row r="128" spans="2:6" ht="24" thickBot="1" x14ac:dyDescent="0.4">
      <c r="B128" s="287" t="s">
        <v>1382</v>
      </c>
      <c r="C128" s="294">
        <f>C118+C123</f>
        <v>0</v>
      </c>
      <c r="D128" s="294">
        <f t="shared" ref="D128:F128" si="7">D118+D123</f>
        <v>14420</v>
      </c>
      <c r="E128" s="294">
        <f t="shared" si="7"/>
        <v>0</v>
      </c>
      <c r="F128" s="294">
        <f t="shared" si="7"/>
        <v>0</v>
      </c>
    </row>
    <row r="129" spans="2:12" ht="24" thickBot="1" x14ac:dyDescent="0.4">
      <c r="B129" s="289" t="s">
        <v>1364</v>
      </c>
      <c r="C129" s="1914"/>
      <c r="D129" s="1915"/>
      <c r="E129" s="1915"/>
      <c r="F129" s="1916"/>
    </row>
    <row r="130" spans="2:12" ht="48" thickBot="1" x14ac:dyDescent="0.4">
      <c r="B130" s="289" t="s">
        <v>1552</v>
      </c>
      <c r="C130" s="295" t="s">
        <v>1553</v>
      </c>
      <c r="D130" s="279" t="s">
        <v>1280</v>
      </c>
      <c r="E130" s="280"/>
      <c r="F130" s="281"/>
    </row>
    <row r="131" spans="2:12" ht="24" thickBot="1" x14ac:dyDescent="0.4">
      <c r="B131" s="254" t="s">
        <v>1258</v>
      </c>
      <c r="C131" s="1883" t="s">
        <v>1554</v>
      </c>
      <c r="D131" s="1884"/>
      <c r="E131" s="1884"/>
      <c r="F131" s="1885"/>
    </row>
    <row r="132" spans="2:12" ht="24" thickBot="1" x14ac:dyDescent="0.4">
      <c r="B132" s="254" t="s">
        <v>54</v>
      </c>
      <c r="C132" s="1906" t="s">
        <v>1555</v>
      </c>
      <c r="D132" s="1907"/>
      <c r="E132" s="1907"/>
      <c r="F132" s="1908"/>
    </row>
    <row r="133" spans="2:12" x14ac:dyDescent="0.35">
      <c r="B133" s="1909"/>
      <c r="C133" s="292">
        <v>2023</v>
      </c>
      <c r="D133" s="292">
        <v>2024</v>
      </c>
      <c r="E133" s="292">
        <v>2025</v>
      </c>
      <c r="F133" s="292">
        <v>2026</v>
      </c>
    </row>
    <row r="134" spans="2:12" ht="24" thickBot="1" x14ac:dyDescent="0.4">
      <c r="B134" s="1910"/>
      <c r="C134" s="296" t="s">
        <v>17</v>
      </c>
      <c r="D134" s="296" t="s">
        <v>18</v>
      </c>
      <c r="E134" s="296" t="s">
        <v>18</v>
      </c>
      <c r="F134" s="296" t="s">
        <v>18</v>
      </c>
    </row>
    <row r="135" spans="2:12" ht="24" thickBot="1" x14ac:dyDescent="0.4">
      <c r="B135" s="254" t="s">
        <v>56</v>
      </c>
      <c r="C135" s="132"/>
      <c r="D135" s="124">
        <v>1500</v>
      </c>
      <c r="E135" s="124"/>
      <c r="F135" s="132"/>
      <c r="K135" s="297"/>
    </row>
    <row r="136" spans="2:12" ht="24" thickBot="1" x14ac:dyDescent="0.4">
      <c r="B136" s="254" t="s">
        <v>1260</v>
      </c>
      <c r="C136" s="265"/>
      <c r="D136" s="135">
        <v>8274</v>
      </c>
      <c r="E136" s="265">
        <v>73</v>
      </c>
      <c r="F136" s="265"/>
      <c r="K136" s="297"/>
    </row>
    <row r="137" spans="2:12" ht="24" thickBot="1" x14ac:dyDescent="0.4">
      <c r="B137" s="254" t="s">
        <v>1261</v>
      </c>
      <c r="C137" s="265"/>
      <c r="D137" s="265"/>
      <c r="E137" s="265"/>
      <c r="F137" s="265"/>
      <c r="K137" s="297"/>
    </row>
    <row r="138" spans="2:12" ht="24" thickBot="1" x14ac:dyDescent="0.4">
      <c r="B138" s="254" t="s">
        <v>1262</v>
      </c>
      <c r="C138" s="284"/>
      <c r="D138" s="285"/>
      <c r="E138" s="285"/>
      <c r="F138" s="285"/>
      <c r="H138" s="286"/>
      <c r="I138" s="286"/>
      <c r="J138" s="286"/>
      <c r="K138" s="297"/>
      <c r="L138" s="286"/>
    </row>
    <row r="139" spans="2:12" ht="24" thickBot="1" x14ac:dyDescent="0.4">
      <c r="B139" s="254" t="s">
        <v>1264</v>
      </c>
      <c r="C139" s="284"/>
      <c r="D139" s="285"/>
      <c r="E139" s="285"/>
      <c r="F139" s="285"/>
      <c r="K139" s="297"/>
    </row>
    <row r="140" spans="2:12" ht="24" thickBot="1" x14ac:dyDescent="0.4">
      <c r="B140" s="254" t="s">
        <v>77</v>
      </c>
      <c r="C140" s="263"/>
      <c r="D140" s="267"/>
      <c r="E140" s="267"/>
      <c r="F140" s="267"/>
      <c r="K140" s="297"/>
    </row>
    <row r="141" spans="2:12" ht="24" thickBot="1" x14ac:dyDescent="0.4">
      <c r="B141" s="1911" t="s">
        <v>1556</v>
      </c>
      <c r="C141" s="1912"/>
      <c r="D141" s="1912"/>
      <c r="E141" s="1912"/>
      <c r="F141" s="1913"/>
      <c r="K141" s="297"/>
    </row>
    <row r="142" spans="2:12" x14ac:dyDescent="0.35">
      <c r="B142" s="1909"/>
      <c r="C142" s="262">
        <v>2023</v>
      </c>
      <c r="D142" s="262">
        <v>2024</v>
      </c>
      <c r="E142" s="262">
        <v>2025</v>
      </c>
      <c r="F142" s="262">
        <v>2026</v>
      </c>
      <c r="K142" s="297"/>
    </row>
    <row r="143" spans="2:12" ht="24" thickBot="1" x14ac:dyDescent="0.4">
      <c r="B143" s="1910"/>
      <c r="C143" s="264" t="s">
        <v>17</v>
      </c>
      <c r="D143" s="264" t="s">
        <v>18</v>
      </c>
      <c r="E143" s="264" t="s">
        <v>18</v>
      </c>
      <c r="F143" s="264" t="s">
        <v>18</v>
      </c>
      <c r="K143" s="297"/>
    </row>
    <row r="144" spans="2:12" ht="24" thickBot="1" x14ac:dyDescent="0.4">
      <c r="B144" s="268" t="s">
        <v>1284</v>
      </c>
      <c r="C144" s="269">
        <f>C145+C146+C147+C148</f>
        <v>0</v>
      </c>
      <c r="D144" s="269">
        <f>D145+D146+D147+D148</f>
        <v>0</v>
      </c>
      <c r="E144" s="269">
        <f>E145+E146+E147+E148</f>
        <v>0</v>
      </c>
      <c r="F144" s="269">
        <f>F145+F146+F147+F148</f>
        <v>0</v>
      </c>
      <c r="K144" s="297"/>
    </row>
    <row r="145" spans="2:11" ht="24" thickBot="1" x14ac:dyDescent="0.4">
      <c r="B145" s="270" t="s">
        <v>1267</v>
      </c>
      <c r="C145" s="269"/>
      <c r="D145" s="269"/>
      <c r="E145" s="269"/>
      <c r="F145" s="269"/>
      <c r="K145" s="297"/>
    </row>
    <row r="146" spans="2:11" ht="24" thickBot="1" x14ac:dyDescent="0.4">
      <c r="B146" s="270" t="s">
        <v>1285</v>
      </c>
      <c r="C146" s="269"/>
      <c r="D146" s="269"/>
      <c r="E146" s="269"/>
      <c r="F146" s="269"/>
      <c r="K146" s="297"/>
    </row>
    <row r="147" spans="2:11" ht="24" thickBot="1" x14ac:dyDescent="0.4">
      <c r="B147" s="270" t="s">
        <v>1286</v>
      </c>
      <c r="C147" s="141"/>
      <c r="D147" s="141"/>
      <c r="E147" s="141"/>
      <c r="F147" s="141"/>
      <c r="K147" s="297"/>
    </row>
    <row r="148" spans="2:11" ht="24" thickBot="1" x14ac:dyDescent="0.4">
      <c r="B148" s="270" t="s">
        <v>1287</v>
      </c>
      <c r="C148" s="141"/>
      <c r="D148" s="141"/>
      <c r="E148" s="141"/>
      <c r="F148" s="141"/>
      <c r="K148" s="297"/>
    </row>
    <row r="149" spans="2:11" ht="24" thickBot="1" x14ac:dyDescent="0.4">
      <c r="B149" s="268" t="s">
        <v>1288</v>
      </c>
      <c r="C149" s="140">
        <f>C150+C151+C152</f>
        <v>0</v>
      </c>
      <c r="D149" s="140">
        <f t="shared" ref="D149" si="8">D150+D151+D152</f>
        <v>8274</v>
      </c>
      <c r="E149" s="140">
        <f>E150+E151+E152</f>
        <v>73</v>
      </c>
      <c r="F149" s="140">
        <f>F150+F151+F152</f>
        <v>0</v>
      </c>
      <c r="K149" s="297"/>
    </row>
    <row r="150" spans="2:11" ht="24" thickBot="1" x14ac:dyDescent="0.4">
      <c r="B150" s="270" t="s">
        <v>1267</v>
      </c>
      <c r="C150" s="140">
        <v>0</v>
      </c>
      <c r="D150" s="140">
        <f>D136</f>
        <v>8274</v>
      </c>
      <c r="E150" s="140">
        <f>E136</f>
        <v>73</v>
      </c>
      <c r="F150" s="140"/>
      <c r="K150" s="297"/>
    </row>
    <row r="151" spans="2:11" ht="24" thickBot="1" x14ac:dyDescent="0.4">
      <c r="B151" s="270" t="s">
        <v>1285</v>
      </c>
      <c r="C151" s="140"/>
      <c r="D151" s="140"/>
      <c r="E151" s="140"/>
      <c r="F151" s="140"/>
      <c r="K151" s="298"/>
    </row>
    <row r="152" spans="2:11" ht="24" thickBot="1" x14ac:dyDescent="0.4">
      <c r="B152" s="270" t="s">
        <v>1286</v>
      </c>
      <c r="C152" s="140"/>
      <c r="D152" s="140"/>
      <c r="E152" s="140"/>
      <c r="F152" s="140"/>
    </row>
    <row r="153" spans="2:11" ht="24" thickBot="1" x14ac:dyDescent="0.4">
      <c r="B153" s="270" t="s">
        <v>1287</v>
      </c>
      <c r="C153" s="140"/>
      <c r="D153" s="140"/>
      <c r="E153" s="140"/>
      <c r="F153" s="140"/>
    </row>
    <row r="154" spans="2:11" ht="24" thickBot="1" x14ac:dyDescent="0.4">
      <c r="B154" s="287" t="s">
        <v>1557</v>
      </c>
      <c r="C154" s="294">
        <f>C144+C149</f>
        <v>0</v>
      </c>
      <c r="D154" s="294">
        <f>D144+D149</f>
        <v>8274</v>
      </c>
      <c r="E154" s="294">
        <f>E144+E149</f>
        <v>73</v>
      </c>
      <c r="F154" s="294">
        <f>F144+F149</f>
        <v>0</v>
      </c>
    </row>
    <row r="155" spans="2:11" ht="24" thickBot="1" x14ac:dyDescent="0.4">
      <c r="B155" s="289" t="s">
        <v>1364</v>
      </c>
      <c r="C155" s="1914"/>
      <c r="D155" s="1915"/>
      <c r="E155" s="1915"/>
      <c r="F155" s="1916"/>
    </row>
    <row r="156" spans="2:11" ht="24" thickBot="1" x14ac:dyDescent="0.4">
      <c r="B156" s="289" t="s">
        <v>1364</v>
      </c>
      <c r="C156" s="1914"/>
      <c r="D156" s="1915"/>
      <c r="E156" s="1915"/>
      <c r="F156" s="1916"/>
    </row>
    <row r="157" spans="2:11" ht="32.25" thickBot="1" x14ac:dyDescent="0.4">
      <c r="B157" s="258" t="s">
        <v>1299</v>
      </c>
      <c r="C157" s="299">
        <f>C48+C75+C102+C128+C154</f>
        <v>270000</v>
      </c>
      <c r="D157" s="299">
        <f>D48+D75+D102+D128+D154</f>
        <v>280000</v>
      </c>
      <c r="E157" s="299">
        <f>E48+E75+E102+E128+E154</f>
        <v>250073</v>
      </c>
      <c r="F157" s="299">
        <f>F48+F75+F102+F128+F154</f>
        <v>250000</v>
      </c>
    </row>
    <row r="158" spans="2:11" ht="32.25" thickBot="1" x14ac:dyDescent="0.4">
      <c r="B158" s="258" t="s">
        <v>1300</v>
      </c>
      <c r="C158" s="299">
        <f>C157</f>
        <v>270000</v>
      </c>
      <c r="D158" s="299">
        <f t="shared" ref="D158:F158" si="9">D157</f>
        <v>280000</v>
      </c>
      <c r="E158" s="299">
        <f t="shared" si="9"/>
        <v>250073</v>
      </c>
      <c r="F158" s="299">
        <f t="shared" si="9"/>
        <v>250000</v>
      </c>
    </row>
    <row r="159" spans="2:11" ht="24" thickBot="1" x14ac:dyDescent="0.4">
      <c r="B159" s="268" t="s">
        <v>1266</v>
      </c>
      <c r="C159" s="150">
        <f>C160+C161</f>
        <v>0</v>
      </c>
      <c r="D159" s="150">
        <f t="shared" ref="D159:F159" si="10">D160+D161</f>
        <v>0</v>
      </c>
      <c r="E159" s="150">
        <f t="shared" si="10"/>
        <v>0</v>
      </c>
      <c r="F159" s="150">
        <f t="shared" si="10"/>
        <v>0</v>
      </c>
    </row>
    <row r="160" spans="2:11" ht="24" thickBot="1" x14ac:dyDescent="0.4">
      <c r="B160" s="270" t="s">
        <v>1267</v>
      </c>
      <c r="C160" s="140">
        <v>0</v>
      </c>
      <c r="D160" s="140">
        <v>0</v>
      </c>
      <c r="E160" s="140">
        <v>0</v>
      </c>
      <c r="F160" s="140">
        <v>0</v>
      </c>
    </row>
    <row r="161" spans="2:6" ht="24" thickBot="1" x14ac:dyDescent="0.4">
      <c r="B161" s="270" t="s">
        <v>1301</v>
      </c>
      <c r="C161" s="140">
        <v>0</v>
      </c>
      <c r="D161" s="140">
        <v>0</v>
      </c>
      <c r="E161" s="140">
        <v>0</v>
      </c>
      <c r="F161" s="140">
        <v>0</v>
      </c>
    </row>
    <row r="162" spans="2:6" ht="24" thickBot="1" x14ac:dyDescent="0.4">
      <c r="B162" s="268" t="s">
        <v>1269</v>
      </c>
      <c r="C162" s="150">
        <f>C163+C164</f>
        <v>0</v>
      </c>
      <c r="D162" s="150">
        <f t="shared" ref="D162:F162" si="11">D163+D164</f>
        <v>0</v>
      </c>
      <c r="E162" s="150">
        <f t="shared" si="11"/>
        <v>0</v>
      </c>
      <c r="F162" s="150">
        <f t="shared" si="11"/>
        <v>0</v>
      </c>
    </row>
    <row r="163" spans="2:6" ht="24" thickBot="1" x14ac:dyDescent="0.4">
      <c r="B163" s="270" t="s">
        <v>1267</v>
      </c>
      <c r="C163" s="140">
        <v>0</v>
      </c>
      <c r="D163" s="140">
        <v>0</v>
      </c>
      <c r="E163" s="140">
        <v>0</v>
      </c>
      <c r="F163" s="140">
        <v>0</v>
      </c>
    </row>
    <row r="164" spans="2:6" ht="24" thickBot="1" x14ac:dyDescent="0.4">
      <c r="B164" s="270" t="s">
        <v>1301</v>
      </c>
      <c r="C164" s="140">
        <v>0</v>
      </c>
      <c r="D164" s="140">
        <v>0</v>
      </c>
      <c r="E164" s="140">
        <v>0</v>
      </c>
      <c r="F164" s="140">
        <v>0</v>
      </c>
    </row>
    <row r="165" spans="2:6" ht="24" thickBot="1" x14ac:dyDescent="0.4">
      <c r="B165" s="268" t="s">
        <v>1270</v>
      </c>
      <c r="C165" s="150">
        <f>C166+C167</f>
        <v>0</v>
      </c>
      <c r="D165" s="150">
        <f t="shared" ref="D165:F165" si="12">D166+D167</f>
        <v>0</v>
      </c>
      <c r="E165" s="150">
        <f t="shared" si="12"/>
        <v>0</v>
      </c>
      <c r="F165" s="150">
        <f t="shared" si="12"/>
        <v>0</v>
      </c>
    </row>
    <row r="166" spans="2:6" ht="24" thickBot="1" x14ac:dyDescent="0.4">
      <c r="B166" s="270" t="s">
        <v>1267</v>
      </c>
      <c r="C166" s="140">
        <v>0</v>
      </c>
      <c r="D166" s="140">
        <v>0</v>
      </c>
      <c r="E166" s="140">
        <v>0</v>
      </c>
      <c r="F166" s="140">
        <v>0</v>
      </c>
    </row>
    <row r="167" spans="2:6" ht="24" thickBot="1" x14ac:dyDescent="0.4">
      <c r="B167" s="270" t="s">
        <v>1301</v>
      </c>
      <c r="C167" s="140">
        <v>0</v>
      </c>
      <c r="D167" s="140">
        <v>0</v>
      </c>
      <c r="E167" s="140">
        <v>0</v>
      </c>
      <c r="F167" s="140">
        <v>0</v>
      </c>
    </row>
    <row r="168" spans="2:6" ht="24" thickBot="1" x14ac:dyDescent="0.4">
      <c r="B168" s="268" t="s">
        <v>1271</v>
      </c>
      <c r="C168" s="150">
        <f>C169+C170</f>
        <v>270000</v>
      </c>
      <c r="D168" s="150">
        <f>D169+D170</f>
        <v>250000</v>
      </c>
      <c r="E168" s="150">
        <f>E169+E170</f>
        <v>250000</v>
      </c>
      <c r="F168" s="150">
        <f>F169+F170</f>
        <v>250000</v>
      </c>
    </row>
    <row r="169" spans="2:6" ht="24" thickBot="1" x14ac:dyDescent="0.4">
      <c r="B169" s="270" t="s">
        <v>1267</v>
      </c>
      <c r="C169" s="140">
        <f t="shared" ref="C169:F170" si="13">C39</f>
        <v>270000</v>
      </c>
      <c r="D169" s="140">
        <f t="shared" si="13"/>
        <v>250000</v>
      </c>
      <c r="E169" s="140">
        <f t="shared" si="13"/>
        <v>250000</v>
      </c>
      <c r="F169" s="140">
        <f t="shared" si="13"/>
        <v>250000</v>
      </c>
    </row>
    <row r="170" spans="2:6" ht="24" thickBot="1" x14ac:dyDescent="0.4">
      <c r="B170" s="270" t="s">
        <v>1301</v>
      </c>
      <c r="C170" s="140">
        <f t="shared" si="13"/>
        <v>0</v>
      </c>
      <c r="D170" s="140">
        <f t="shared" si="13"/>
        <v>0</v>
      </c>
      <c r="E170" s="140">
        <f t="shared" si="13"/>
        <v>0</v>
      </c>
      <c r="F170" s="140">
        <f t="shared" si="13"/>
        <v>0</v>
      </c>
    </row>
    <row r="171" spans="2:6" ht="24" thickBot="1" x14ac:dyDescent="0.4">
      <c r="B171" s="268" t="s">
        <v>1272</v>
      </c>
      <c r="C171" s="150">
        <f>C172+C173</f>
        <v>0</v>
      </c>
      <c r="D171" s="150">
        <f t="shared" ref="D171:F171" si="14">D172+D173</f>
        <v>0</v>
      </c>
      <c r="E171" s="150">
        <f t="shared" si="14"/>
        <v>0</v>
      </c>
      <c r="F171" s="150">
        <f t="shared" si="14"/>
        <v>0</v>
      </c>
    </row>
    <row r="172" spans="2:6" ht="24" thickBot="1" x14ac:dyDescent="0.4">
      <c r="B172" s="270" t="s">
        <v>1267</v>
      </c>
      <c r="C172" s="140">
        <v>0</v>
      </c>
      <c r="D172" s="140">
        <v>0</v>
      </c>
      <c r="E172" s="140">
        <v>0</v>
      </c>
      <c r="F172" s="140">
        <v>0</v>
      </c>
    </row>
    <row r="173" spans="2:6" ht="24" thickBot="1" x14ac:dyDescent="0.4">
      <c r="B173" s="270" t="s">
        <v>1301</v>
      </c>
      <c r="C173" s="140">
        <v>0</v>
      </c>
      <c r="D173" s="140">
        <v>0</v>
      </c>
      <c r="E173" s="140">
        <v>0</v>
      </c>
      <c r="F173" s="140">
        <v>0</v>
      </c>
    </row>
    <row r="174" spans="2:6" ht="24" thickBot="1" x14ac:dyDescent="0.4">
      <c r="B174" s="268" t="s">
        <v>1273</v>
      </c>
      <c r="C174" s="150">
        <f>C175+C176</f>
        <v>0</v>
      </c>
      <c r="D174" s="150">
        <f>D175+D176</f>
        <v>0</v>
      </c>
      <c r="E174" s="150">
        <f t="shared" ref="E174:F174" si="15">E175+E176</f>
        <v>0</v>
      </c>
      <c r="F174" s="150">
        <f t="shared" si="15"/>
        <v>0</v>
      </c>
    </row>
    <row r="175" spans="2:6" ht="24" thickBot="1" x14ac:dyDescent="0.4">
      <c r="B175" s="270" t="s">
        <v>1267</v>
      </c>
      <c r="C175" s="140">
        <v>0</v>
      </c>
      <c r="D175" s="140">
        <v>0</v>
      </c>
      <c r="E175" s="140">
        <v>0</v>
      </c>
      <c r="F175" s="140">
        <v>0</v>
      </c>
    </row>
    <row r="176" spans="2:6" ht="24" thickBot="1" x14ac:dyDescent="0.4">
      <c r="B176" s="270" t="s">
        <v>1301</v>
      </c>
      <c r="C176" s="140">
        <v>0</v>
      </c>
      <c r="D176" s="140">
        <v>0</v>
      </c>
      <c r="E176" s="140">
        <v>0</v>
      </c>
      <c r="F176" s="140">
        <v>0</v>
      </c>
    </row>
    <row r="177" spans="2:13" ht="24" thickBot="1" x14ac:dyDescent="0.4">
      <c r="B177" s="268" t="s">
        <v>1274</v>
      </c>
      <c r="C177" s="150">
        <f>C178+C179</f>
        <v>0</v>
      </c>
      <c r="D177" s="150">
        <f t="shared" ref="D177:F177" si="16">D178+D179</f>
        <v>0</v>
      </c>
      <c r="E177" s="150">
        <f t="shared" si="16"/>
        <v>0</v>
      </c>
      <c r="F177" s="150">
        <f t="shared" si="16"/>
        <v>0</v>
      </c>
    </row>
    <row r="178" spans="2:13" ht="24" thickBot="1" x14ac:dyDescent="0.4">
      <c r="B178" s="270" t="s">
        <v>1267</v>
      </c>
      <c r="C178" s="140">
        <v>0</v>
      </c>
      <c r="D178" s="140">
        <v>0</v>
      </c>
      <c r="E178" s="140">
        <v>0</v>
      </c>
      <c r="F178" s="140">
        <v>0</v>
      </c>
      <c r="M178" s="287"/>
    </row>
    <row r="179" spans="2:13" ht="24" thickBot="1" x14ac:dyDescent="0.4">
      <c r="B179" s="270" t="s">
        <v>1301</v>
      </c>
      <c r="C179" s="140">
        <v>0</v>
      </c>
      <c r="D179" s="140">
        <v>0</v>
      </c>
      <c r="E179" s="140">
        <v>0</v>
      </c>
      <c r="F179" s="140">
        <v>0</v>
      </c>
    </row>
    <row r="180" spans="2:13" ht="24" thickBot="1" x14ac:dyDescent="0.4">
      <c r="B180" s="268" t="s">
        <v>1302</v>
      </c>
      <c r="C180" s="150">
        <f>C181+C182+C183+C184</f>
        <v>0</v>
      </c>
      <c r="D180" s="150">
        <f t="shared" ref="D180:F180" si="17">D181+D182+D183+D184</f>
        <v>0</v>
      </c>
      <c r="E180" s="150">
        <f t="shared" si="17"/>
        <v>0</v>
      </c>
      <c r="F180" s="150">
        <f t="shared" si="17"/>
        <v>0</v>
      </c>
    </row>
    <row r="181" spans="2:13" ht="24" thickBot="1" x14ac:dyDescent="0.4">
      <c r="B181" s="270" t="s">
        <v>1267</v>
      </c>
      <c r="C181" s="140">
        <v>0</v>
      </c>
      <c r="D181" s="140">
        <v>0</v>
      </c>
      <c r="E181" s="140">
        <v>0</v>
      </c>
      <c r="F181" s="140">
        <v>0</v>
      </c>
    </row>
    <row r="182" spans="2:13" ht="24" thickBot="1" x14ac:dyDescent="0.4">
      <c r="B182" s="270" t="s">
        <v>1303</v>
      </c>
      <c r="C182" s="140">
        <v>0</v>
      </c>
      <c r="D182" s="140">
        <v>0</v>
      </c>
      <c r="E182" s="140">
        <v>0</v>
      </c>
      <c r="F182" s="140">
        <v>0</v>
      </c>
    </row>
    <row r="183" spans="2:13" ht="24" thickBot="1" x14ac:dyDescent="0.4">
      <c r="B183" s="270" t="s">
        <v>1286</v>
      </c>
      <c r="C183" s="140">
        <v>0</v>
      </c>
      <c r="D183" s="140">
        <v>0</v>
      </c>
      <c r="E183" s="140">
        <v>0</v>
      </c>
      <c r="F183" s="140">
        <v>0</v>
      </c>
    </row>
    <row r="184" spans="2:13" ht="24" thickBot="1" x14ac:dyDescent="0.4">
      <c r="B184" s="270" t="s">
        <v>1287</v>
      </c>
      <c r="C184" s="140">
        <v>0</v>
      </c>
      <c r="D184" s="140">
        <v>0</v>
      </c>
      <c r="E184" s="140">
        <v>0</v>
      </c>
      <c r="F184" s="140">
        <v>0</v>
      </c>
    </row>
    <row r="185" spans="2:13" ht="24" thickBot="1" x14ac:dyDescent="0.4">
      <c r="B185" s="268" t="s">
        <v>1304</v>
      </c>
      <c r="C185" s="150">
        <f>C186+C187+C188+C189</f>
        <v>0</v>
      </c>
      <c r="D185" s="150">
        <f>D186+D187+D188+D189</f>
        <v>30000</v>
      </c>
      <c r="E185" s="150">
        <f>E186+E187+E188+E189</f>
        <v>0</v>
      </c>
      <c r="F185" s="150">
        <f t="shared" ref="F185" si="18">F186+F187+F188+F189</f>
        <v>0</v>
      </c>
    </row>
    <row r="186" spans="2:13" ht="24" thickBot="1" x14ac:dyDescent="0.4">
      <c r="B186" s="270" t="s">
        <v>1267</v>
      </c>
      <c r="C186" s="140">
        <f>+C128+C75+C102</f>
        <v>0</v>
      </c>
      <c r="D186" s="140">
        <f>D136+D110+D84+D57</f>
        <v>30000</v>
      </c>
      <c r="E186" s="140">
        <f>+E128+E75+E102</f>
        <v>0</v>
      </c>
      <c r="F186" s="140">
        <f>+F128+F75+F102</f>
        <v>0</v>
      </c>
    </row>
    <row r="187" spans="2:13" ht="24" thickBot="1" x14ac:dyDescent="0.4">
      <c r="B187" s="270" t="s">
        <v>1303</v>
      </c>
      <c r="C187" s="140">
        <v>0</v>
      </c>
      <c r="D187" s="140">
        <v>0</v>
      </c>
      <c r="E187" s="140">
        <v>0</v>
      </c>
      <c r="F187" s="140">
        <v>0</v>
      </c>
    </row>
    <row r="188" spans="2:13" ht="24" thickBot="1" x14ac:dyDescent="0.4">
      <c r="B188" s="270" t="s">
        <v>1286</v>
      </c>
      <c r="C188" s="140">
        <v>0</v>
      </c>
      <c r="D188" s="140">
        <v>0</v>
      </c>
      <c r="E188" s="140">
        <v>0</v>
      </c>
      <c r="F188" s="140">
        <v>0</v>
      </c>
    </row>
    <row r="189" spans="2:13" ht="24" thickBot="1" x14ac:dyDescent="0.4">
      <c r="B189" s="270" t="s">
        <v>1287</v>
      </c>
      <c r="C189" s="140">
        <v>0</v>
      </c>
      <c r="D189" s="140">
        <v>0</v>
      </c>
      <c r="E189" s="140">
        <v>0</v>
      </c>
      <c r="F189" s="140">
        <v>0</v>
      </c>
    </row>
    <row r="190" spans="2:13" ht="24" thickBot="1" x14ac:dyDescent="0.4">
      <c r="B190" s="300" t="s">
        <v>1276</v>
      </c>
      <c r="C190" s="301">
        <f>IF(C158-C157=0,0,"Error")</f>
        <v>0</v>
      </c>
      <c r="D190" s="301">
        <f t="shared" ref="D190:F190" si="19">IF(D158-D157=0,0,"Error")</f>
        <v>0</v>
      </c>
      <c r="E190" s="301">
        <f t="shared" si="19"/>
        <v>0</v>
      </c>
      <c r="F190" s="301">
        <f t="shared" si="19"/>
        <v>0</v>
      </c>
    </row>
    <row r="191" spans="2:13" x14ac:dyDescent="0.35">
      <c r="B191" s="302"/>
      <c r="C191" s="303"/>
      <c r="D191" s="303"/>
      <c r="E191" s="303"/>
      <c r="F191" s="303"/>
    </row>
    <row r="192" spans="2:13" x14ac:dyDescent="0.35">
      <c r="B192" s="302"/>
      <c r="C192" s="303"/>
      <c r="D192" s="303"/>
      <c r="E192" s="303"/>
      <c r="F192" s="303"/>
    </row>
    <row r="193" spans="2:6" x14ac:dyDescent="0.35">
      <c r="B193" s="302"/>
      <c r="C193" s="303"/>
      <c r="D193" s="303"/>
      <c r="E193" s="303"/>
      <c r="F193" s="303"/>
    </row>
  </sheetData>
  <mergeCells count="42">
    <mergeCell ref="C156:F156"/>
    <mergeCell ref="C106:F106"/>
    <mergeCell ref="B107:B108"/>
    <mergeCell ref="B115:F115"/>
    <mergeCell ref="B116:B117"/>
    <mergeCell ref="C129:F129"/>
    <mergeCell ref="C131:F131"/>
    <mergeCell ref="C132:F132"/>
    <mergeCell ref="B133:B134"/>
    <mergeCell ref="B141:F141"/>
    <mergeCell ref="B142:B143"/>
    <mergeCell ref="C155:F155"/>
    <mergeCell ref="C105:F105"/>
    <mergeCell ref="C53:F53"/>
    <mergeCell ref="B54:B55"/>
    <mergeCell ref="B62:F62"/>
    <mergeCell ref="B63:B64"/>
    <mergeCell ref="C76:F76"/>
    <mergeCell ref="C79:F79"/>
    <mergeCell ref="C80:F80"/>
    <mergeCell ref="B81:B82"/>
    <mergeCell ref="B89:F89"/>
    <mergeCell ref="B90:B91"/>
    <mergeCell ref="C103:F103"/>
    <mergeCell ref="C52:F52"/>
    <mergeCell ref="B8:F8"/>
    <mergeCell ref="C9:F9"/>
    <mergeCell ref="B10:B11"/>
    <mergeCell ref="C15:F15"/>
    <mergeCell ref="B16:F16"/>
    <mergeCell ref="C17:F17"/>
    <mergeCell ref="C18:F18"/>
    <mergeCell ref="C19:F19"/>
    <mergeCell ref="B28:F28"/>
    <mergeCell ref="B49:F49"/>
    <mergeCell ref="B50:F50"/>
    <mergeCell ref="B7:F7"/>
    <mergeCell ref="B1:F1"/>
    <mergeCell ref="B2:F2"/>
    <mergeCell ref="C4:F4"/>
    <mergeCell ref="C5:F5"/>
    <mergeCell ref="C6:F6"/>
  </mergeCells>
  <pageMargins left="0.7" right="0.7" top="0.75" bottom="0.75" header="0.3" footer="0.3"/>
  <pageSetup scale="58" orientation="portrait" r:id="rId1"/>
  <colBreaks count="1" manualBreakCount="1">
    <brk id="6" max="212"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08A5D-BA2C-4AB0-A94F-E5321D449F0A}">
  <dimension ref="A2:M146"/>
  <sheetViews>
    <sheetView view="pageBreakPreview" zoomScale="60" zoomScaleNormal="145" workbookViewId="0">
      <selection activeCell="L6" sqref="L6"/>
    </sheetView>
  </sheetViews>
  <sheetFormatPr defaultRowHeight="15" x14ac:dyDescent="0.25"/>
  <cols>
    <col min="1" max="1" width="7" style="306" customWidth="1"/>
    <col min="2" max="2" width="26.140625" style="306" customWidth="1"/>
    <col min="3" max="3" width="18.85546875" style="306" customWidth="1"/>
    <col min="4" max="4" width="26.7109375" style="306" customWidth="1"/>
    <col min="5" max="5" width="24.28515625" style="306" customWidth="1"/>
    <col min="6" max="6" width="30.7109375" style="306" customWidth="1"/>
    <col min="7" max="7" width="21.42578125" style="306" customWidth="1"/>
    <col min="8" max="8" width="13.140625" style="306" customWidth="1"/>
    <col min="9" max="9" width="18.42578125" style="306" customWidth="1"/>
    <col min="10" max="10" width="11" style="306" customWidth="1"/>
    <col min="11" max="11" width="11" style="306" bestFit="1" customWidth="1"/>
    <col min="12" max="16384" width="9.140625" style="306"/>
  </cols>
  <sheetData>
    <row r="2" spans="1:8" ht="18" customHeight="1" x14ac:dyDescent="0.25">
      <c r="A2" s="1923" t="s">
        <v>1241</v>
      </c>
      <c r="B2" s="1923"/>
      <c r="C2" s="1923"/>
      <c r="D2" s="1923"/>
      <c r="E2" s="1923"/>
      <c r="F2" s="1923"/>
      <c r="G2" s="1923"/>
      <c r="H2" s="305"/>
    </row>
    <row r="3" spans="1:8" ht="15.75" x14ac:dyDescent="0.25">
      <c r="A3" s="304"/>
      <c r="B3" s="1924" t="s">
        <v>1394</v>
      </c>
      <c r="C3" s="1924"/>
      <c r="D3" s="1924"/>
      <c r="E3" s="1924"/>
      <c r="F3" s="1924"/>
      <c r="G3" s="304"/>
    </row>
    <row r="4" spans="1:8" ht="16.5" thickBot="1" x14ac:dyDescent="0.3">
      <c r="A4" s="307"/>
      <c r="B4" s="307"/>
      <c r="C4" s="307"/>
      <c r="D4" s="307"/>
      <c r="E4" s="307"/>
      <c r="F4" s="307"/>
      <c r="G4" s="307"/>
    </row>
    <row r="5" spans="1:8" ht="32.25" thickBot="1" x14ac:dyDescent="0.3">
      <c r="A5" s="307"/>
      <c r="B5" s="308" t="s">
        <v>6</v>
      </c>
      <c r="C5" s="1925" t="s">
        <v>1558</v>
      </c>
      <c r="D5" s="1925"/>
      <c r="E5" s="1925"/>
      <c r="F5" s="1925"/>
      <c r="G5" s="307"/>
    </row>
    <row r="6" spans="1:8" ht="16.5" thickBot="1" x14ac:dyDescent="0.3">
      <c r="A6" s="307"/>
      <c r="B6" s="308" t="s">
        <v>8</v>
      </c>
      <c r="C6" s="1926" t="s">
        <v>1559</v>
      </c>
      <c r="D6" s="1927"/>
      <c r="E6" s="1927"/>
      <c r="F6" s="1928"/>
      <c r="G6" s="307"/>
    </row>
    <row r="7" spans="1:8" ht="32.25" thickBot="1" x14ac:dyDescent="0.3">
      <c r="A7" s="307"/>
      <c r="B7" s="308" t="s">
        <v>10</v>
      </c>
      <c r="C7" s="1929" t="s">
        <v>1243</v>
      </c>
      <c r="D7" s="1930"/>
      <c r="E7" s="1930"/>
      <c r="F7" s="1931"/>
      <c r="G7" s="309"/>
    </row>
    <row r="8" spans="1:8" ht="81.75" customHeight="1" thickBot="1" x14ac:dyDescent="0.3">
      <c r="A8" s="307"/>
      <c r="B8" s="1932" t="s">
        <v>12</v>
      </c>
      <c r="C8" s="1933"/>
      <c r="D8" s="1933"/>
      <c r="E8" s="1933"/>
      <c r="F8" s="1934"/>
      <c r="G8" s="307"/>
    </row>
    <row r="9" spans="1:8" ht="82.5" customHeight="1" thickBot="1" x14ac:dyDescent="0.3">
      <c r="A9" s="307"/>
      <c r="B9" s="1935" t="s">
        <v>1560</v>
      </c>
      <c r="C9" s="1936"/>
      <c r="D9" s="1936"/>
      <c r="E9" s="1936"/>
      <c r="F9" s="1937"/>
      <c r="G9" s="307"/>
    </row>
    <row r="10" spans="1:8" ht="23.25" customHeight="1" thickBot="1" x14ac:dyDescent="0.3">
      <c r="A10" s="307"/>
      <c r="B10" s="1935"/>
      <c r="C10" s="1936"/>
      <c r="D10" s="1936"/>
      <c r="E10" s="1936"/>
      <c r="F10" s="1937"/>
      <c r="G10" s="307"/>
    </row>
    <row r="11" spans="1:8" ht="16.5" thickBot="1" x14ac:dyDescent="0.3">
      <c r="A11" s="307"/>
      <c r="B11" s="1935"/>
      <c r="C11" s="1936"/>
      <c r="D11" s="1936"/>
      <c r="E11" s="1936"/>
      <c r="F11" s="1937"/>
      <c r="G11" s="307"/>
    </row>
    <row r="12" spans="1:8" ht="75.75" customHeight="1" thickBot="1" x14ac:dyDescent="0.3">
      <c r="A12" s="307"/>
      <c r="B12" s="310" t="s">
        <v>14</v>
      </c>
      <c r="C12" s="1938" t="s">
        <v>1561</v>
      </c>
      <c r="D12" s="1939"/>
      <c r="E12" s="1939"/>
      <c r="F12" s="1940"/>
      <c r="G12" s="307"/>
    </row>
    <row r="13" spans="1:8" ht="15.75" x14ac:dyDescent="0.25">
      <c r="A13" s="307"/>
      <c r="B13" s="1941" t="s">
        <v>1562</v>
      </c>
      <c r="C13" s="311">
        <v>2023</v>
      </c>
      <c r="D13" s="311">
        <v>2024</v>
      </c>
      <c r="E13" s="311">
        <v>2025</v>
      </c>
      <c r="F13" s="311">
        <v>2026</v>
      </c>
      <c r="G13" s="307"/>
    </row>
    <row r="14" spans="1:8" ht="16.5" thickBot="1" x14ac:dyDescent="0.3">
      <c r="A14" s="307"/>
      <c r="B14" s="1942"/>
      <c r="C14" s="313" t="s">
        <v>17</v>
      </c>
      <c r="D14" s="313" t="s">
        <v>18</v>
      </c>
      <c r="E14" s="313" t="s">
        <v>18</v>
      </c>
      <c r="F14" s="313" t="s">
        <v>18</v>
      </c>
      <c r="G14" s="307"/>
    </row>
    <row r="15" spans="1:8" ht="104.25" customHeight="1" thickBot="1" x14ac:dyDescent="0.3">
      <c r="A15" s="307"/>
      <c r="B15" s="314" t="s">
        <v>1563</v>
      </c>
      <c r="C15" s="315">
        <v>0.1</v>
      </c>
      <c r="D15" s="316">
        <v>0.1</v>
      </c>
      <c r="E15" s="316">
        <v>0.1</v>
      </c>
      <c r="F15" s="316">
        <v>0.1</v>
      </c>
      <c r="G15" s="307"/>
    </row>
    <row r="16" spans="1:8" ht="117" customHeight="1" thickBot="1" x14ac:dyDescent="0.3">
      <c r="A16" s="309"/>
      <c r="B16" s="317" t="s">
        <v>1564</v>
      </c>
      <c r="C16" s="318">
        <v>1</v>
      </c>
      <c r="D16" s="319" t="s">
        <v>1565</v>
      </c>
      <c r="E16" s="319" t="s">
        <v>1565</v>
      </c>
      <c r="F16" s="319" t="s">
        <v>1565</v>
      </c>
      <c r="G16" s="307"/>
    </row>
    <row r="17" spans="1:13" ht="90" customHeight="1" thickBot="1" x14ac:dyDescent="0.3">
      <c r="A17" s="307"/>
      <c r="B17" s="320" t="s">
        <v>1247</v>
      </c>
      <c r="C17" s="1943" t="s">
        <v>1566</v>
      </c>
      <c r="D17" s="1944"/>
      <c r="E17" s="1944"/>
      <c r="F17" s="1945"/>
      <c r="G17" s="307"/>
    </row>
    <row r="18" spans="1:13" ht="16.5" thickBot="1" x14ac:dyDescent="0.3">
      <c r="A18" s="307"/>
      <c r="B18" s="1929" t="s">
        <v>1249</v>
      </c>
      <c r="C18" s="1930"/>
      <c r="D18" s="1930"/>
      <c r="E18" s="1930"/>
      <c r="F18" s="1931"/>
      <c r="G18" s="307"/>
    </row>
    <row r="19" spans="1:13" ht="102.75" customHeight="1" thickBot="1" x14ac:dyDescent="0.3">
      <c r="A19" s="307"/>
      <c r="B19" s="321" t="s">
        <v>1567</v>
      </c>
      <c r="C19" s="322">
        <v>7.2800000000000004E-2</v>
      </c>
      <c r="D19" s="319" t="s">
        <v>1313</v>
      </c>
      <c r="E19" s="319" t="s">
        <v>1313</v>
      </c>
      <c r="F19" s="319" t="s">
        <v>1313</v>
      </c>
      <c r="G19" s="307"/>
    </row>
    <row r="20" spans="1:13" ht="76.5" customHeight="1" thickBot="1" x14ac:dyDescent="0.3">
      <c r="A20" s="307"/>
      <c r="B20" s="321" t="s">
        <v>1568</v>
      </c>
      <c r="C20" s="323">
        <v>0.37</v>
      </c>
      <c r="D20" s="319" t="s">
        <v>1313</v>
      </c>
      <c r="E20" s="319" t="s">
        <v>1313</v>
      </c>
      <c r="F20" s="319" t="s">
        <v>1313</v>
      </c>
      <c r="G20" s="307"/>
    </row>
    <row r="21" spans="1:13" ht="83.25" customHeight="1" thickBot="1" x14ac:dyDescent="0.3">
      <c r="A21" s="307"/>
      <c r="B21" s="324" t="s">
        <v>1569</v>
      </c>
      <c r="C21" s="322">
        <v>0.252</v>
      </c>
      <c r="D21" s="319" t="s">
        <v>1313</v>
      </c>
      <c r="E21" s="319" t="s">
        <v>1313</v>
      </c>
      <c r="F21" s="319" t="s">
        <v>1313</v>
      </c>
      <c r="G21" s="307"/>
    </row>
    <row r="22" spans="1:13" ht="16.5" thickBot="1" x14ac:dyDescent="0.3">
      <c r="A22" s="307"/>
      <c r="B22" s="1920" t="s">
        <v>1315</v>
      </c>
      <c r="C22" s="1921"/>
      <c r="D22" s="1921"/>
      <c r="E22" s="1921"/>
      <c r="F22" s="1922"/>
      <c r="G22" s="307"/>
    </row>
    <row r="23" spans="1:13" ht="21.75" customHeight="1" thickBot="1" x14ac:dyDescent="0.3">
      <c r="A23" s="307"/>
      <c r="B23" s="1950" t="s">
        <v>1255</v>
      </c>
      <c r="C23" s="1951"/>
      <c r="D23" s="1951"/>
      <c r="E23" s="1951"/>
      <c r="F23" s="1952"/>
      <c r="G23" s="307"/>
    </row>
    <row r="24" spans="1:13" ht="19.5" customHeight="1" thickBot="1" x14ac:dyDescent="0.3">
      <c r="A24" s="307"/>
      <c r="B24" s="325" t="s">
        <v>1256</v>
      </c>
      <c r="C24" s="1943" t="s">
        <v>1570</v>
      </c>
      <c r="D24" s="1939"/>
      <c r="E24" s="1939"/>
      <c r="F24" s="1940"/>
      <c r="G24" s="307"/>
    </row>
    <row r="25" spans="1:13" ht="58.5" customHeight="1" thickBot="1" x14ac:dyDescent="0.3">
      <c r="A25" s="307"/>
      <c r="B25" s="326" t="s">
        <v>1258</v>
      </c>
      <c r="C25" s="1953" t="s">
        <v>1571</v>
      </c>
      <c r="D25" s="1954"/>
      <c r="E25" s="1954"/>
      <c r="F25" s="1955"/>
      <c r="G25" s="307"/>
    </row>
    <row r="26" spans="1:13" ht="16.5" thickBot="1" x14ac:dyDescent="0.3">
      <c r="A26" s="307"/>
      <c r="B26" s="321" t="s">
        <v>54</v>
      </c>
      <c r="C26" s="1956" t="s">
        <v>1572</v>
      </c>
      <c r="D26" s="1957"/>
      <c r="E26" s="1957"/>
      <c r="F26" s="1958"/>
      <c r="G26" s="307"/>
    </row>
    <row r="27" spans="1:13" ht="15.75" x14ac:dyDescent="0.25">
      <c r="A27" s="307"/>
      <c r="B27" s="1941"/>
      <c r="C27" s="327">
        <v>2023</v>
      </c>
      <c r="D27" s="327">
        <v>2024</v>
      </c>
      <c r="E27" s="327">
        <v>2025</v>
      </c>
      <c r="F27" s="327">
        <v>2026</v>
      </c>
      <c r="G27" s="307"/>
    </row>
    <row r="28" spans="1:13" ht="16.5" thickBot="1" x14ac:dyDescent="0.3">
      <c r="A28" s="307"/>
      <c r="B28" s="1942"/>
      <c r="C28" s="328" t="s">
        <v>17</v>
      </c>
      <c r="D28" s="328" t="s">
        <v>18</v>
      </c>
      <c r="E28" s="328" t="s">
        <v>18</v>
      </c>
      <c r="F28" s="328" t="s">
        <v>18</v>
      </c>
      <c r="G28" s="307"/>
      <c r="I28" s="329"/>
      <c r="J28" s="329"/>
      <c r="K28" s="329"/>
      <c r="L28" s="329"/>
      <c r="M28" s="329"/>
    </row>
    <row r="29" spans="1:13" ht="16.5" thickBot="1" x14ac:dyDescent="0.3">
      <c r="A29" s="307"/>
      <c r="B29" s="321" t="s">
        <v>56</v>
      </c>
      <c r="C29" s="359">
        <v>3000</v>
      </c>
      <c r="D29" s="359">
        <v>3000</v>
      </c>
      <c r="E29" s="359">
        <v>3000</v>
      </c>
      <c r="F29" s="359">
        <v>3000</v>
      </c>
      <c r="G29" s="307"/>
    </row>
    <row r="30" spans="1:13" ht="16.5" thickBot="1" x14ac:dyDescent="0.3">
      <c r="A30" s="307"/>
      <c r="B30" s="321" t="s">
        <v>1260</v>
      </c>
      <c r="C30" s="330">
        <f>C59</f>
        <v>75780</v>
      </c>
      <c r="D30" s="330">
        <f t="shared" ref="D30:F30" si="0">D59</f>
        <v>75800</v>
      </c>
      <c r="E30" s="330">
        <f t="shared" si="0"/>
        <v>75800</v>
      </c>
      <c r="F30" s="330">
        <f t="shared" si="0"/>
        <v>75800</v>
      </c>
      <c r="G30" s="307"/>
    </row>
    <row r="31" spans="1:13" ht="26.25" customHeight="1" thickBot="1" x14ac:dyDescent="0.3">
      <c r="A31" s="307"/>
      <c r="B31" s="321" t="s">
        <v>1261</v>
      </c>
      <c r="C31" s="330">
        <f>C30/C29</f>
        <v>25.26</v>
      </c>
      <c r="D31" s="330">
        <f t="shared" ref="D31:F31" si="1">D30/D29</f>
        <v>25.266666666666666</v>
      </c>
      <c r="E31" s="330">
        <f t="shared" si="1"/>
        <v>25.266666666666666</v>
      </c>
      <c r="F31" s="330">
        <f t="shared" si="1"/>
        <v>25.266666666666666</v>
      </c>
      <c r="G31" s="307"/>
    </row>
    <row r="32" spans="1:13" ht="21" customHeight="1" thickBot="1" x14ac:dyDescent="0.3">
      <c r="A32" s="307"/>
      <c r="B32" s="321" t="s">
        <v>1262</v>
      </c>
      <c r="C32" s="312" t="s">
        <v>1263</v>
      </c>
      <c r="D32" s="331">
        <f>D29/C29-1</f>
        <v>0</v>
      </c>
      <c r="E32" s="331">
        <f t="shared" ref="E32:F34" si="2">E29/D29-1</f>
        <v>0</v>
      </c>
      <c r="F32" s="331">
        <f t="shared" si="2"/>
        <v>0</v>
      </c>
      <c r="G32" s="307"/>
    </row>
    <row r="33" spans="1:7" ht="21" customHeight="1" thickBot="1" x14ac:dyDescent="0.3">
      <c r="A33" s="307"/>
      <c r="B33" s="321" t="s">
        <v>1264</v>
      </c>
      <c r="C33" s="312" t="s">
        <v>1263</v>
      </c>
      <c r="D33" s="331">
        <f>D30/C30-1</f>
        <v>2.6392187912382958E-4</v>
      </c>
      <c r="E33" s="331">
        <f t="shared" si="2"/>
        <v>0</v>
      </c>
      <c r="F33" s="331">
        <f t="shared" si="2"/>
        <v>0</v>
      </c>
      <c r="G33" s="307"/>
    </row>
    <row r="34" spans="1:7" ht="32.25" thickBot="1" x14ac:dyDescent="0.3">
      <c r="A34" s="307"/>
      <c r="B34" s="321" t="s">
        <v>77</v>
      </c>
      <c r="C34" s="312" t="s">
        <v>1263</v>
      </c>
      <c r="D34" s="331">
        <f>D31/C31-1</f>
        <v>2.6392187912360754E-4</v>
      </c>
      <c r="E34" s="331">
        <f t="shared" si="2"/>
        <v>0</v>
      </c>
      <c r="F34" s="331">
        <f t="shared" si="2"/>
        <v>0</v>
      </c>
      <c r="G34" s="307"/>
    </row>
    <row r="35" spans="1:7" ht="27" customHeight="1" thickBot="1" x14ac:dyDescent="0.3">
      <c r="A35" s="307"/>
      <c r="B35" s="1959" t="s">
        <v>1347</v>
      </c>
      <c r="C35" s="1960"/>
      <c r="D35" s="1960"/>
      <c r="E35" s="1960"/>
      <c r="F35" s="1961"/>
      <c r="G35" s="307"/>
    </row>
    <row r="36" spans="1:7" ht="15.75" x14ac:dyDescent="0.25">
      <c r="A36" s="307"/>
      <c r="B36" s="1941"/>
      <c r="C36" s="327">
        <v>2023</v>
      </c>
      <c r="D36" s="327">
        <v>2024</v>
      </c>
      <c r="E36" s="327">
        <v>2025</v>
      </c>
      <c r="F36" s="327">
        <v>2026</v>
      </c>
      <c r="G36" s="307"/>
    </row>
    <row r="37" spans="1:7" ht="16.5" thickBot="1" x14ac:dyDescent="0.3">
      <c r="A37" s="307"/>
      <c r="B37" s="1942"/>
      <c r="C37" s="328" t="s">
        <v>17</v>
      </c>
      <c r="D37" s="328" t="s">
        <v>18</v>
      </c>
      <c r="E37" s="328" t="s">
        <v>18</v>
      </c>
      <c r="F37" s="328" t="s">
        <v>18</v>
      </c>
      <c r="G37" s="307"/>
    </row>
    <row r="38" spans="1:7" ht="16.5" thickBot="1" x14ac:dyDescent="0.3">
      <c r="A38" s="307"/>
      <c r="B38" s="332" t="s">
        <v>1266</v>
      </c>
      <c r="C38" s="333">
        <f>C39</f>
        <v>55200</v>
      </c>
      <c r="D38" s="333">
        <f>D39</f>
        <v>55200</v>
      </c>
      <c r="E38" s="333">
        <f>E39</f>
        <v>55200</v>
      </c>
      <c r="F38" s="333">
        <f>F39</f>
        <v>55200</v>
      </c>
      <c r="G38" s="307"/>
    </row>
    <row r="39" spans="1:7" ht="16.5" thickBot="1" x14ac:dyDescent="0.3">
      <c r="A39" s="307"/>
      <c r="B39" s="334" t="s">
        <v>1267</v>
      </c>
      <c r="C39" s="335">
        <v>55200</v>
      </c>
      <c r="D39" s="333">
        <v>55200</v>
      </c>
      <c r="E39" s="333">
        <v>55200</v>
      </c>
      <c r="F39" s="333">
        <v>55200</v>
      </c>
      <c r="G39" s="307"/>
    </row>
    <row r="40" spans="1:7" ht="16.5" thickBot="1" x14ac:dyDescent="0.3">
      <c r="A40" s="307"/>
      <c r="B40" s="334" t="s">
        <v>1268</v>
      </c>
      <c r="C40" s="336"/>
      <c r="D40" s="337"/>
      <c r="E40" s="337"/>
      <c r="F40" s="337"/>
      <c r="G40" s="307"/>
    </row>
    <row r="41" spans="1:7" ht="32.25" thickBot="1" x14ac:dyDescent="0.3">
      <c r="A41" s="307"/>
      <c r="B41" s="332" t="s">
        <v>1269</v>
      </c>
      <c r="C41" s="333">
        <f>C42</f>
        <v>8980</v>
      </c>
      <c r="D41" s="333">
        <f>D42</f>
        <v>8980</v>
      </c>
      <c r="E41" s="333">
        <f>E42</f>
        <v>8980</v>
      </c>
      <c r="F41" s="333">
        <f>F42</f>
        <v>8980</v>
      </c>
      <c r="G41" s="338"/>
    </row>
    <row r="42" spans="1:7" ht="16.5" thickBot="1" x14ac:dyDescent="0.3">
      <c r="A42" s="307"/>
      <c r="B42" s="334" t="s">
        <v>1267</v>
      </c>
      <c r="C42" s="333">
        <v>8980</v>
      </c>
      <c r="D42" s="333">
        <v>8980</v>
      </c>
      <c r="E42" s="333">
        <v>8980</v>
      </c>
      <c r="F42" s="333">
        <v>8980</v>
      </c>
      <c r="G42" s="338"/>
    </row>
    <row r="43" spans="1:7" ht="16.5" thickBot="1" x14ac:dyDescent="0.3">
      <c r="A43" s="307"/>
      <c r="B43" s="334" t="s">
        <v>1268</v>
      </c>
      <c r="C43" s="336"/>
      <c r="D43" s="333"/>
      <c r="E43" s="333"/>
      <c r="F43" s="333"/>
      <c r="G43" s="338"/>
    </row>
    <row r="44" spans="1:7" ht="16.5" thickBot="1" x14ac:dyDescent="0.3">
      <c r="A44" s="307"/>
      <c r="B44" s="332" t="s">
        <v>1270</v>
      </c>
      <c r="C44" s="333">
        <f t="shared" ref="C44:F44" si="3">C45</f>
        <v>11500</v>
      </c>
      <c r="D44" s="333">
        <f t="shared" si="3"/>
        <v>11620</v>
      </c>
      <c r="E44" s="333">
        <f t="shared" si="3"/>
        <v>11620</v>
      </c>
      <c r="F44" s="333">
        <f t="shared" si="3"/>
        <v>11620</v>
      </c>
      <c r="G44" s="338"/>
    </row>
    <row r="45" spans="1:7" ht="16.5" thickBot="1" x14ac:dyDescent="0.3">
      <c r="A45" s="307"/>
      <c r="B45" s="334" t="s">
        <v>1267</v>
      </c>
      <c r="C45" s="333">
        <v>11500</v>
      </c>
      <c r="D45" s="333">
        <v>11620</v>
      </c>
      <c r="E45" s="333">
        <v>11620</v>
      </c>
      <c r="F45" s="333">
        <v>11620</v>
      </c>
      <c r="G45" s="338"/>
    </row>
    <row r="46" spans="1:7" ht="16.5" thickBot="1" x14ac:dyDescent="0.3">
      <c r="A46" s="307"/>
      <c r="B46" s="334" t="s">
        <v>1268</v>
      </c>
      <c r="C46" s="336"/>
      <c r="D46" s="333"/>
      <c r="E46" s="333"/>
      <c r="F46" s="333"/>
      <c r="G46" s="338"/>
    </row>
    <row r="47" spans="1:7" ht="24.75" customHeight="1" thickBot="1" x14ac:dyDescent="0.3">
      <c r="A47" s="307"/>
      <c r="B47" s="332" t="s">
        <v>1271</v>
      </c>
      <c r="C47" s="336"/>
      <c r="D47" s="333"/>
      <c r="E47" s="333"/>
      <c r="F47" s="333"/>
      <c r="G47" s="307"/>
    </row>
    <row r="48" spans="1:7" ht="16.5" thickBot="1" x14ac:dyDescent="0.3">
      <c r="A48" s="307"/>
      <c r="B48" s="334" t="s">
        <v>1267</v>
      </c>
      <c r="C48" s="336"/>
      <c r="D48" s="333"/>
      <c r="E48" s="333"/>
      <c r="F48" s="333"/>
      <c r="G48" s="307"/>
    </row>
    <row r="49" spans="1:13" ht="12.75" customHeight="1" thickBot="1" x14ac:dyDescent="0.3">
      <c r="A49" s="307"/>
      <c r="B49" s="334" t="s">
        <v>1268</v>
      </c>
      <c r="C49" s="336"/>
      <c r="D49" s="333"/>
      <c r="E49" s="333"/>
      <c r="F49" s="333"/>
      <c r="G49" s="307"/>
    </row>
    <row r="50" spans="1:13" ht="15" customHeight="1" thickBot="1" x14ac:dyDescent="0.3">
      <c r="A50" s="307"/>
      <c r="B50" s="332" t="s">
        <v>1272</v>
      </c>
      <c r="C50" s="336"/>
      <c r="D50" s="333"/>
      <c r="E50" s="333"/>
      <c r="F50" s="333"/>
      <c r="G50" s="307"/>
    </row>
    <row r="51" spans="1:13" ht="16.5" thickBot="1" x14ac:dyDescent="0.3">
      <c r="A51" s="307"/>
      <c r="B51" s="334" t="s">
        <v>1267</v>
      </c>
      <c r="C51" s="336"/>
      <c r="D51" s="333"/>
      <c r="E51" s="333"/>
      <c r="F51" s="333"/>
      <c r="G51" s="307"/>
    </row>
    <row r="52" spans="1:13" ht="16.5" thickBot="1" x14ac:dyDescent="0.3">
      <c r="A52" s="307"/>
      <c r="B52" s="334" t="s">
        <v>1268</v>
      </c>
      <c r="C52" s="336"/>
      <c r="D52" s="333"/>
      <c r="E52" s="333"/>
      <c r="F52" s="333"/>
      <c r="G52" s="307"/>
    </row>
    <row r="53" spans="1:13" ht="16.5" thickBot="1" x14ac:dyDescent="0.3">
      <c r="A53" s="307"/>
      <c r="B53" s="332" t="s">
        <v>1273</v>
      </c>
      <c r="C53" s="336"/>
      <c r="D53" s="333"/>
      <c r="E53" s="333"/>
      <c r="F53" s="333"/>
      <c r="G53" s="307"/>
    </row>
    <row r="54" spans="1:13" ht="16.5" thickBot="1" x14ac:dyDescent="0.3">
      <c r="A54" s="307"/>
      <c r="B54" s="334" t="s">
        <v>1267</v>
      </c>
      <c r="C54" s="336"/>
      <c r="D54" s="333"/>
      <c r="E54" s="333"/>
      <c r="F54" s="333"/>
      <c r="G54" s="307"/>
      <c r="I54" s="329"/>
      <c r="J54" s="329"/>
      <c r="K54" s="329"/>
      <c r="L54" s="329"/>
      <c r="M54" s="329"/>
    </row>
    <row r="55" spans="1:13" ht="16.5" thickBot="1" x14ac:dyDescent="0.3">
      <c r="A55" s="307"/>
      <c r="B55" s="334" t="s">
        <v>1268</v>
      </c>
      <c r="C55" s="336"/>
      <c r="D55" s="333"/>
      <c r="E55" s="333"/>
      <c r="F55" s="333"/>
      <c r="G55" s="307"/>
    </row>
    <row r="56" spans="1:13" ht="32.25" thickBot="1" x14ac:dyDescent="0.3">
      <c r="A56" s="307"/>
      <c r="B56" s="332" t="s">
        <v>1274</v>
      </c>
      <c r="C56" s="336">
        <f>C57</f>
        <v>100</v>
      </c>
      <c r="D56" s="333">
        <v>0</v>
      </c>
      <c r="E56" s="333">
        <f>D56*1.03*0.99</f>
        <v>0</v>
      </c>
      <c r="F56" s="333">
        <f>E56*1.03*0.99</f>
        <v>0</v>
      </c>
      <c r="G56" s="307"/>
    </row>
    <row r="57" spans="1:13" ht="15.75" customHeight="1" thickBot="1" x14ac:dyDescent="0.3">
      <c r="A57" s="307"/>
      <c r="B57" s="334" t="s">
        <v>1267</v>
      </c>
      <c r="C57" s="336">
        <v>100</v>
      </c>
      <c r="D57" s="339"/>
      <c r="E57" s="339"/>
      <c r="F57" s="339"/>
      <c r="G57" s="307"/>
    </row>
    <row r="58" spans="1:13" ht="12.75" customHeight="1" thickBot="1" x14ac:dyDescent="0.3">
      <c r="A58" s="307"/>
      <c r="B58" s="334" t="s">
        <v>1268</v>
      </c>
      <c r="C58" s="336"/>
      <c r="D58" s="340"/>
      <c r="E58" s="339"/>
      <c r="F58" s="339"/>
      <c r="G58" s="307"/>
    </row>
    <row r="59" spans="1:13" ht="17.25" customHeight="1" thickBot="1" x14ac:dyDescent="0.3">
      <c r="A59" s="307"/>
      <c r="B59" s="341" t="s">
        <v>1275</v>
      </c>
      <c r="C59" s="336">
        <f>C56+C53+C50+C47+C44+C41+C38</f>
        <v>75780</v>
      </c>
      <c r="D59" s="342">
        <f t="shared" ref="D59:F59" si="4">D56+D53+D50+D47+D44+D41+D38</f>
        <v>75800</v>
      </c>
      <c r="E59" s="336">
        <f t="shared" si="4"/>
        <v>75800</v>
      </c>
      <c r="F59" s="336">
        <f t="shared" si="4"/>
        <v>75800</v>
      </c>
      <c r="G59" s="307"/>
    </row>
    <row r="60" spans="1:13" ht="16.5" thickBot="1" x14ac:dyDescent="0.3">
      <c r="A60" s="307"/>
      <c r="B60" s="343" t="s">
        <v>1276</v>
      </c>
      <c r="C60" s="344">
        <f>IF(C59-C30=0,0,"Error")</f>
        <v>0</v>
      </c>
      <c r="D60" s="344">
        <f>IF(D59-D30=0,0,"Error")</f>
        <v>0</v>
      </c>
      <c r="E60" s="344">
        <f>IF(E59-E30=0,0,"Error")</f>
        <v>0</v>
      </c>
      <c r="F60" s="344">
        <f>IF(F59-F30=0,0,"Error")</f>
        <v>0</v>
      </c>
      <c r="G60" s="307"/>
    </row>
    <row r="61" spans="1:13" ht="16.5" thickBot="1" x14ac:dyDescent="0.3">
      <c r="A61" s="307"/>
      <c r="B61" s="1950" t="s">
        <v>1277</v>
      </c>
      <c r="C61" s="1951"/>
      <c r="D61" s="1951"/>
      <c r="E61" s="1951"/>
      <c r="F61" s="1952"/>
      <c r="G61" s="307"/>
    </row>
    <row r="62" spans="1:13" ht="34.5" customHeight="1" thickBot="1" x14ac:dyDescent="0.3">
      <c r="A62" s="307"/>
      <c r="B62" s="1950" t="s">
        <v>1278</v>
      </c>
      <c r="C62" s="1951"/>
      <c r="D62" s="1951"/>
      <c r="E62" s="1951"/>
      <c r="F62" s="1952"/>
      <c r="G62" s="307"/>
    </row>
    <row r="63" spans="1:13" ht="33.75" customHeight="1" thickBot="1" x14ac:dyDescent="0.3">
      <c r="A63" s="307"/>
      <c r="B63" s="345" t="s">
        <v>1322</v>
      </c>
      <c r="C63" s="1946" t="s">
        <v>1573</v>
      </c>
      <c r="D63" s="1962"/>
      <c r="E63" s="1948"/>
      <c r="F63" s="1949"/>
      <c r="G63" s="307"/>
    </row>
    <row r="64" spans="1:13" ht="48" thickBot="1" x14ac:dyDescent="0.3">
      <c r="A64" s="307"/>
      <c r="B64" s="325" t="s">
        <v>1279</v>
      </c>
      <c r="C64" s="360" t="s">
        <v>1574</v>
      </c>
      <c r="D64" s="361" t="s">
        <v>1280</v>
      </c>
      <c r="E64" s="1963" t="s">
        <v>1575</v>
      </c>
      <c r="F64" s="1964"/>
      <c r="G64" s="307"/>
    </row>
    <row r="65" spans="1:7" ht="16.5" thickBot="1" x14ac:dyDescent="0.3">
      <c r="A65" s="307"/>
      <c r="B65" s="346"/>
      <c r="C65" s="1946"/>
      <c r="D65" s="1947"/>
      <c r="E65" s="1948"/>
      <c r="F65" s="1949"/>
      <c r="G65" s="307"/>
    </row>
    <row r="66" spans="1:7" ht="23.25" customHeight="1" thickBot="1" x14ac:dyDescent="0.3">
      <c r="A66" s="307"/>
      <c r="B66" s="321" t="s">
        <v>1258</v>
      </c>
      <c r="C66" s="1929" t="s">
        <v>1576</v>
      </c>
      <c r="D66" s="1930"/>
      <c r="E66" s="1930"/>
      <c r="F66" s="1931"/>
      <c r="G66" s="307"/>
    </row>
    <row r="67" spans="1:7" ht="12.75" customHeight="1" thickBot="1" x14ac:dyDescent="0.3">
      <c r="A67" s="307"/>
      <c r="B67" s="321" t="s">
        <v>54</v>
      </c>
      <c r="C67" s="1956" t="s">
        <v>106</v>
      </c>
      <c r="D67" s="1957"/>
      <c r="E67" s="1957"/>
      <c r="F67" s="1958"/>
      <c r="G67" s="307"/>
    </row>
    <row r="68" spans="1:7" ht="26.25" customHeight="1" x14ac:dyDescent="0.25">
      <c r="A68" s="307"/>
      <c r="B68" s="1941"/>
      <c r="C68" s="327">
        <v>2023</v>
      </c>
      <c r="D68" s="327">
        <v>2024</v>
      </c>
      <c r="E68" s="327">
        <v>2025</v>
      </c>
      <c r="F68" s="327">
        <v>2026</v>
      </c>
      <c r="G68" s="307"/>
    </row>
    <row r="69" spans="1:7" ht="26.25" customHeight="1" thickBot="1" x14ac:dyDescent="0.3">
      <c r="A69" s="307"/>
      <c r="B69" s="1942"/>
      <c r="C69" s="328" t="s">
        <v>17</v>
      </c>
      <c r="D69" s="328" t="s">
        <v>18</v>
      </c>
      <c r="E69" s="328" t="s">
        <v>18</v>
      </c>
      <c r="F69" s="328" t="s">
        <v>18</v>
      </c>
      <c r="G69" s="307"/>
    </row>
    <row r="70" spans="1:7" ht="22.5" customHeight="1" thickBot="1" x14ac:dyDescent="0.3">
      <c r="A70" s="307"/>
      <c r="B70" s="321" t="s">
        <v>56</v>
      </c>
      <c r="C70" s="330">
        <v>13</v>
      </c>
      <c r="D70" s="330">
        <v>13</v>
      </c>
      <c r="E70" s="330">
        <v>13</v>
      </c>
      <c r="F70" s="330">
        <v>13</v>
      </c>
      <c r="G70" s="307"/>
    </row>
    <row r="71" spans="1:7" ht="15.75" customHeight="1" thickBot="1" x14ac:dyDescent="0.3">
      <c r="A71" s="307"/>
      <c r="B71" s="321" t="s">
        <v>1260</v>
      </c>
      <c r="C71" s="330">
        <v>1000</v>
      </c>
      <c r="D71" s="330">
        <f t="shared" ref="D71:F71" si="5">D84</f>
        <v>1000</v>
      </c>
      <c r="E71" s="330">
        <f t="shared" si="5"/>
        <v>1000</v>
      </c>
      <c r="F71" s="330">
        <f t="shared" si="5"/>
        <v>1000</v>
      </c>
      <c r="G71" s="307"/>
    </row>
    <row r="72" spans="1:7" ht="32.25" thickBot="1" x14ac:dyDescent="0.3">
      <c r="A72" s="307"/>
      <c r="B72" s="321" t="s">
        <v>1261</v>
      </c>
      <c r="C72" s="330">
        <f>C71/C70</f>
        <v>76.92307692307692</v>
      </c>
      <c r="D72" s="330">
        <f t="shared" ref="D72:F72" si="6">D71/D70</f>
        <v>76.92307692307692</v>
      </c>
      <c r="E72" s="330">
        <f t="shared" si="6"/>
        <v>76.92307692307692</v>
      </c>
      <c r="F72" s="330">
        <f t="shared" si="6"/>
        <v>76.92307692307692</v>
      </c>
      <c r="G72" s="307"/>
    </row>
    <row r="73" spans="1:7" ht="15.75" customHeight="1" thickBot="1" x14ac:dyDescent="0.3">
      <c r="A73" s="307"/>
      <c r="B73" s="321" t="s">
        <v>1262</v>
      </c>
      <c r="C73" s="312" t="s">
        <v>1263</v>
      </c>
      <c r="D73" s="331">
        <f>D70/C70-1</f>
        <v>0</v>
      </c>
      <c r="E73" s="331">
        <f t="shared" ref="E73:F75" si="7">E70/D70-1</f>
        <v>0</v>
      </c>
      <c r="F73" s="331">
        <f t="shared" si="7"/>
        <v>0</v>
      </c>
      <c r="G73" s="307"/>
    </row>
    <row r="74" spans="1:7" ht="32.25" thickBot="1" x14ac:dyDescent="0.3">
      <c r="A74" s="307"/>
      <c r="B74" s="321" t="s">
        <v>1264</v>
      </c>
      <c r="C74" s="312" t="s">
        <v>1263</v>
      </c>
      <c r="D74" s="331">
        <f>D71/C71-1</f>
        <v>0</v>
      </c>
      <c r="E74" s="331">
        <f t="shared" si="7"/>
        <v>0</v>
      </c>
      <c r="F74" s="331">
        <f t="shared" si="7"/>
        <v>0</v>
      </c>
      <c r="G74" s="307"/>
    </row>
    <row r="75" spans="1:7" ht="32.25" thickBot="1" x14ac:dyDescent="0.3">
      <c r="A75" s="307"/>
      <c r="B75" s="321" t="s">
        <v>77</v>
      </c>
      <c r="C75" s="312" t="s">
        <v>1263</v>
      </c>
      <c r="D75" s="331">
        <f>D72/C72-1</f>
        <v>0</v>
      </c>
      <c r="E75" s="331">
        <f t="shared" si="7"/>
        <v>0</v>
      </c>
      <c r="F75" s="331">
        <f t="shared" si="7"/>
        <v>0</v>
      </c>
      <c r="G75" s="307"/>
    </row>
    <row r="76" spans="1:7" ht="16.5" thickBot="1" x14ac:dyDescent="0.3">
      <c r="A76" s="307"/>
      <c r="B76" s="1969" t="s">
        <v>1577</v>
      </c>
      <c r="C76" s="1970"/>
      <c r="D76" s="1970"/>
      <c r="E76" s="1970"/>
      <c r="F76" s="1971"/>
      <c r="G76" s="307"/>
    </row>
    <row r="77" spans="1:7" ht="15.75" x14ac:dyDescent="0.25">
      <c r="A77" s="307"/>
      <c r="B77" s="1941"/>
      <c r="C77" s="327">
        <v>2022</v>
      </c>
      <c r="D77" s="327">
        <v>2023</v>
      </c>
      <c r="E77" s="327">
        <v>2024</v>
      </c>
      <c r="F77" s="327">
        <v>2026</v>
      </c>
      <c r="G77" s="307"/>
    </row>
    <row r="78" spans="1:7" ht="16.5" thickBot="1" x14ac:dyDescent="0.3">
      <c r="A78" s="307"/>
      <c r="B78" s="1942"/>
      <c r="C78" s="328" t="s">
        <v>17</v>
      </c>
      <c r="D78" s="328" t="s">
        <v>18</v>
      </c>
      <c r="E78" s="328" t="s">
        <v>18</v>
      </c>
      <c r="F78" s="328" t="s">
        <v>18</v>
      </c>
      <c r="G78" s="307"/>
    </row>
    <row r="79" spans="1:7" ht="12.75" customHeight="1" thickBot="1" x14ac:dyDescent="0.3">
      <c r="A79" s="307"/>
      <c r="B79" s="332" t="s">
        <v>1284</v>
      </c>
      <c r="C79" s="333"/>
      <c r="D79" s="333"/>
      <c r="E79" s="333"/>
      <c r="F79" s="333"/>
      <c r="G79" s="307"/>
    </row>
    <row r="80" spans="1:7" ht="9" customHeight="1" thickBot="1" x14ac:dyDescent="0.3">
      <c r="A80" s="307"/>
      <c r="B80" s="334" t="s">
        <v>1267</v>
      </c>
      <c r="C80" s="333"/>
      <c r="D80" s="333"/>
      <c r="E80" s="333"/>
      <c r="F80" s="333"/>
      <c r="G80" s="307"/>
    </row>
    <row r="81" spans="1:9" ht="16.5" thickBot="1" x14ac:dyDescent="0.3">
      <c r="A81" s="307"/>
      <c r="B81" s="334" t="s">
        <v>1303</v>
      </c>
      <c r="C81" s="336"/>
      <c r="D81" s="337"/>
      <c r="E81" s="337"/>
      <c r="F81" s="337"/>
      <c r="G81" s="307"/>
    </row>
    <row r="82" spans="1:9" ht="16.5" thickBot="1" x14ac:dyDescent="0.3">
      <c r="A82" s="307"/>
      <c r="B82" s="334" t="s">
        <v>1286</v>
      </c>
      <c r="C82" s="333"/>
      <c r="D82" s="333"/>
      <c r="E82" s="333"/>
      <c r="F82" s="333"/>
      <c r="G82" s="307"/>
    </row>
    <row r="83" spans="1:9" ht="15.75" customHeight="1" thickBot="1" x14ac:dyDescent="0.3">
      <c r="A83" s="307"/>
      <c r="B83" s="334" t="s">
        <v>1287</v>
      </c>
      <c r="C83" s="336"/>
      <c r="D83" s="337"/>
      <c r="E83" s="337"/>
      <c r="F83" s="337"/>
      <c r="G83" s="307"/>
    </row>
    <row r="84" spans="1:9" ht="16.5" thickBot="1" x14ac:dyDescent="0.3">
      <c r="A84" s="307"/>
      <c r="B84" s="332" t="s">
        <v>1288</v>
      </c>
      <c r="C84" s="336">
        <f>C85+C86+C87+C88</f>
        <v>1000</v>
      </c>
      <c r="D84" s="336">
        <f t="shared" ref="D84:F84" si="8">D85+D86+D87+D88</f>
        <v>1000</v>
      </c>
      <c r="E84" s="336">
        <f t="shared" si="8"/>
        <v>1000</v>
      </c>
      <c r="F84" s="336">
        <f t="shared" si="8"/>
        <v>1000</v>
      </c>
      <c r="G84" s="307"/>
    </row>
    <row r="85" spans="1:9" ht="16.5" thickBot="1" x14ac:dyDescent="0.3">
      <c r="A85" s="307"/>
      <c r="B85" s="334" t="s">
        <v>1267</v>
      </c>
      <c r="C85" s="333">
        <v>1000</v>
      </c>
      <c r="D85" s="347">
        <v>1000</v>
      </c>
      <c r="E85" s="333">
        <v>1000</v>
      </c>
      <c r="F85" s="333">
        <v>1000</v>
      </c>
      <c r="G85" s="307"/>
    </row>
    <row r="86" spans="1:9" ht="16.5" thickBot="1" x14ac:dyDescent="0.3">
      <c r="A86" s="307"/>
      <c r="B86" s="334" t="s">
        <v>1303</v>
      </c>
      <c r="C86" s="336"/>
      <c r="D86" s="337"/>
      <c r="E86" s="337"/>
      <c r="F86" s="337"/>
      <c r="G86" s="307"/>
    </row>
    <row r="87" spans="1:9" ht="16.5" thickBot="1" x14ac:dyDescent="0.3">
      <c r="A87" s="307"/>
      <c r="B87" s="334" t="s">
        <v>1286</v>
      </c>
      <c r="C87" s="333"/>
      <c r="D87" s="333"/>
      <c r="E87" s="333"/>
      <c r="F87" s="333"/>
      <c r="G87" s="307"/>
    </row>
    <row r="88" spans="1:9" ht="16.5" thickBot="1" x14ac:dyDescent="0.3">
      <c r="A88" s="307"/>
      <c r="B88" s="334" t="s">
        <v>1287</v>
      </c>
      <c r="C88" s="336"/>
      <c r="D88" s="337"/>
      <c r="E88" s="337"/>
      <c r="F88" s="337"/>
      <c r="G88" s="307"/>
    </row>
    <row r="89" spans="1:9" ht="32.25" thickBot="1" x14ac:dyDescent="0.3">
      <c r="A89" s="307"/>
      <c r="B89" s="341" t="s">
        <v>1275</v>
      </c>
      <c r="C89" s="336">
        <v>1000</v>
      </c>
      <c r="D89" s="336">
        <v>1000</v>
      </c>
      <c r="E89" s="336">
        <v>1000</v>
      </c>
      <c r="F89" s="336">
        <v>1000</v>
      </c>
      <c r="G89" s="307"/>
    </row>
    <row r="90" spans="1:9" ht="37.5" customHeight="1" thickBot="1" x14ac:dyDescent="0.3">
      <c r="A90" s="307"/>
      <c r="B90" s="348" t="s">
        <v>1364</v>
      </c>
      <c r="C90" s="1946"/>
      <c r="D90" s="1948"/>
      <c r="E90" s="1948"/>
      <c r="F90" s="1949"/>
      <c r="G90" s="307"/>
    </row>
    <row r="91" spans="1:9" ht="27" customHeight="1" thickBot="1" x14ac:dyDescent="0.3">
      <c r="A91" s="307"/>
      <c r="B91" s="320" t="s">
        <v>1299</v>
      </c>
      <c r="C91" s="349">
        <f>C71+C30</f>
        <v>76780</v>
      </c>
      <c r="D91" s="349">
        <f>D71+D30</f>
        <v>76800</v>
      </c>
      <c r="E91" s="349">
        <f>E71+E30</f>
        <v>76800</v>
      </c>
      <c r="F91" s="349">
        <f>F71+F30</f>
        <v>76800</v>
      </c>
      <c r="G91" s="307"/>
    </row>
    <row r="92" spans="1:9" ht="48" thickBot="1" x14ac:dyDescent="0.3">
      <c r="A92" s="307"/>
      <c r="B92" s="320" t="s">
        <v>1300</v>
      </c>
      <c r="C92" s="349">
        <f>C93+C96+C99+C102+C105+C108+C111+C114+C119</f>
        <v>76780</v>
      </c>
      <c r="D92" s="349">
        <f t="shared" ref="D92:F92" si="9">D93+D96+D99+D102+D105+D108+D111+D114+D119</f>
        <v>76800</v>
      </c>
      <c r="E92" s="349">
        <f t="shared" si="9"/>
        <v>76800</v>
      </c>
      <c r="F92" s="349">
        <f t="shared" si="9"/>
        <v>76800</v>
      </c>
      <c r="G92" s="338"/>
      <c r="H92" s="329"/>
      <c r="I92" s="329"/>
    </row>
    <row r="93" spans="1:9" ht="16.5" thickBot="1" x14ac:dyDescent="0.3">
      <c r="A93" s="307"/>
      <c r="B93" s="332" t="s">
        <v>1266</v>
      </c>
      <c r="C93" s="350">
        <f>C94+C95</f>
        <v>55200</v>
      </c>
      <c r="D93" s="351">
        <f t="shared" ref="D93:F93" si="10">D94+D95</f>
        <v>55200</v>
      </c>
      <c r="E93" s="351">
        <f>E94+E95</f>
        <v>55200</v>
      </c>
      <c r="F93" s="351">
        <f t="shared" si="10"/>
        <v>55200</v>
      </c>
      <c r="G93" s="338"/>
    </row>
    <row r="94" spans="1:9" ht="16.5" thickBot="1" x14ac:dyDescent="0.3">
      <c r="A94" s="307"/>
      <c r="B94" s="334" t="s">
        <v>1267</v>
      </c>
      <c r="C94" s="336">
        <f>C39</f>
        <v>55200</v>
      </c>
      <c r="D94" s="336">
        <f>D39</f>
        <v>55200</v>
      </c>
      <c r="E94" s="336">
        <f>E39</f>
        <v>55200</v>
      </c>
      <c r="F94" s="336">
        <f>F39</f>
        <v>55200</v>
      </c>
      <c r="G94" s="307"/>
    </row>
    <row r="95" spans="1:9" ht="24.75" customHeight="1" thickBot="1" x14ac:dyDescent="0.3">
      <c r="A95" s="307"/>
      <c r="B95" s="334" t="s">
        <v>1301</v>
      </c>
      <c r="C95" s="336">
        <f>C40</f>
        <v>0</v>
      </c>
      <c r="D95" s="336">
        <f t="shared" ref="D95:F95" si="11">D40</f>
        <v>0</v>
      </c>
      <c r="E95" s="336">
        <f t="shared" si="11"/>
        <v>0</v>
      </c>
      <c r="F95" s="336">
        <f t="shared" si="11"/>
        <v>0</v>
      </c>
      <c r="G95" s="307"/>
    </row>
    <row r="96" spans="1:9" ht="15.75" customHeight="1" thickBot="1" x14ac:dyDescent="0.3">
      <c r="A96" s="307"/>
      <c r="B96" s="332" t="s">
        <v>1269</v>
      </c>
      <c r="C96" s="350">
        <f>C97+C98</f>
        <v>8980</v>
      </c>
      <c r="D96" s="350">
        <f t="shared" ref="D96:F96" si="12">D97+D98</f>
        <v>8980</v>
      </c>
      <c r="E96" s="350">
        <f t="shared" si="12"/>
        <v>8980</v>
      </c>
      <c r="F96" s="350">
        <f t="shared" si="12"/>
        <v>8980</v>
      </c>
      <c r="G96" s="338"/>
    </row>
    <row r="97" spans="1:7" ht="16.5" thickBot="1" x14ac:dyDescent="0.3">
      <c r="A97" s="307"/>
      <c r="B97" s="334" t="s">
        <v>1267</v>
      </c>
      <c r="C97" s="333">
        <f t="shared" ref="C97:F98" si="13">C42</f>
        <v>8980</v>
      </c>
      <c r="D97" s="333">
        <f t="shared" si="13"/>
        <v>8980</v>
      </c>
      <c r="E97" s="333">
        <v>8980</v>
      </c>
      <c r="F97" s="333">
        <v>8980</v>
      </c>
      <c r="G97" s="307"/>
    </row>
    <row r="98" spans="1:7" ht="16.5" thickBot="1" x14ac:dyDescent="0.3">
      <c r="A98" s="307"/>
      <c r="B98" s="334" t="s">
        <v>1301</v>
      </c>
      <c r="C98" s="336">
        <f t="shared" si="13"/>
        <v>0</v>
      </c>
      <c r="D98" s="336">
        <f t="shared" si="13"/>
        <v>0</v>
      </c>
      <c r="E98" s="336">
        <f t="shared" si="13"/>
        <v>0</v>
      </c>
      <c r="F98" s="336">
        <f t="shared" si="13"/>
        <v>0</v>
      </c>
      <c r="G98" s="307"/>
    </row>
    <row r="99" spans="1:7" ht="16.5" thickBot="1" x14ac:dyDescent="0.3">
      <c r="A99" s="307"/>
      <c r="B99" s="332" t="s">
        <v>1270</v>
      </c>
      <c r="C99" s="350">
        <f>C100+C101</f>
        <v>11500</v>
      </c>
      <c r="D99" s="350">
        <f t="shared" ref="D99:F99" si="14">D100+D101</f>
        <v>11620</v>
      </c>
      <c r="E99" s="350">
        <f t="shared" si="14"/>
        <v>11620</v>
      </c>
      <c r="F99" s="350">
        <f t="shared" si="14"/>
        <v>11620</v>
      </c>
      <c r="G99" s="307"/>
    </row>
    <row r="100" spans="1:7" ht="16.5" thickBot="1" x14ac:dyDescent="0.3">
      <c r="A100" s="307"/>
      <c r="B100" s="334" t="s">
        <v>1267</v>
      </c>
      <c r="C100" s="336">
        <f t="shared" ref="C100:E101" si="15">C45</f>
        <v>11500</v>
      </c>
      <c r="D100" s="336">
        <f t="shared" si="15"/>
        <v>11620</v>
      </c>
      <c r="E100" s="336">
        <f t="shared" si="15"/>
        <v>11620</v>
      </c>
      <c r="F100" s="333">
        <f>F45</f>
        <v>11620</v>
      </c>
      <c r="G100" s="307"/>
    </row>
    <row r="101" spans="1:7" ht="16.5" thickBot="1" x14ac:dyDescent="0.3">
      <c r="A101" s="307"/>
      <c r="B101" s="334" t="s">
        <v>1301</v>
      </c>
      <c r="C101" s="336">
        <f t="shared" si="15"/>
        <v>0</v>
      </c>
      <c r="D101" s="336">
        <f t="shared" si="15"/>
        <v>0</v>
      </c>
      <c r="E101" s="336">
        <f t="shared" si="15"/>
        <v>0</v>
      </c>
      <c r="F101" s="336">
        <f>F46</f>
        <v>0</v>
      </c>
      <c r="G101" s="307"/>
    </row>
    <row r="102" spans="1:7" ht="16.5" thickBot="1" x14ac:dyDescent="0.3">
      <c r="A102" s="307"/>
      <c r="B102" s="332" t="s">
        <v>1271</v>
      </c>
      <c r="C102" s="350">
        <f>C103+C104</f>
        <v>0</v>
      </c>
      <c r="D102" s="350">
        <f t="shared" ref="D102:F102" si="16">D103+D104</f>
        <v>0</v>
      </c>
      <c r="E102" s="350">
        <f t="shared" si="16"/>
        <v>0</v>
      </c>
      <c r="F102" s="350">
        <f t="shared" si="16"/>
        <v>0</v>
      </c>
      <c r="G102" s="307"/>
    </row>
    <row r="103" spans="1:7" ht="16.5" thickBot="1" x14ac:dyDescent="0.3">
      <c r="A103" s="307"/>
      <c r="B103" s="334" t="s">
        <v>1267</v>
      </c>
      <c r="C103" s="333">
        <f t="shared" ref="C103:F104" si="17">C48</f>
        <v>0</v>
      </c>
      <c r="D103" s="333">
        <f t="shared" si="17"/>
        <v>0</v>
      </c>
      <c r="E103" s="333">
        <f t="shared" si="17"/>
        <v>0</v>
      </c>
      <c r="F103" s="333">
        <f t="shared" si="17"/>
        <v>0</v>
      </c>
      <c r="G103" s="307"/>
    </row>
    <row r="104" spans="1:7" ht="15.75" customHeight="1" thickBot="1" x14ac:dyDescent="0.3">
      <c r="A104" s="307"/>
      <c r="B104" s="334" t="s">
        <v>1301</v>
      </c>
      <c r="C104" s="333">
        <f t="shared" si="17"/>
        <v>0</v>
      </c>
      <c r="D104" s="333">
        <f t="shared" si="17"/>
        <v>0</v>
      </c>
      <c r="E104" s="333">
        <f t="shared" si="17"/>
        <v>0</v>
      </c>
      <c r="F104" s="333">
        <f t="shared" si="17"/>
        <v>0</v>
      </c>
      <c r="G104" s="307"/>
    </row>
    <row r="105" spans="1:7" ht="32.25" thickBot="1" x14ac:dyDescent="0.3">
      <c r="A105" s="307"/>
      <c r="B105" s="332" t="s">
        <v>1272</v>
      </c>
      <c r="C105" s="350">
        <f>C106+C107</f>
        <v>0</v>
      </c>
      <c r="D105" s="350">
        <f t="shared" ref="D105:F105" si="18">D106+D107</f>
        <v>0</v>
      </c>
      <c r="E105" s="350">
        <f t="shared" si="18"/>
        <v>0</v>
      </c>
      <c r="F105" s="350">
        <f t="shared" si="18"/>
        <v>0</v>
      </c>
      <c r="G105" s="307"/>
    </row>
    <row r="106" spans="1:7" ht="16.5" thickBot="1" x14ac:dyDescent="0.3">
      <c r="A106" s="307"/>
      <c r="B106" s="334" t="s">
        <v>1267</v>
      </c>
      <c r="C106" s="333">
        <f>C51</f>
        <v>0</v>
      </c>
      <c r="D106" s="333">
        <f>D51</f>
        <v>0</v>
      </c>
      <c r="E106" s="333">
        <f t="shared" ref="E106:F106" si="19">E51</f>
        <v>0</v>
      </c>
      <c r="F106" s="333">
        <f t="shared" si="19"/>
        <v>0</v>
      </c>
      <c r="G106" s="307"/>
    </row>
    <row r="107" spans="1:7" ht="16.5" thickBot="1" x14ac:dyDescent="0.3">
      <c r="A107" s="307"/>
      <c r="B107" s="334" t="s">
        <v>1301</v>
      </c>
      <c r="C107" s="333">
        <f t="shared" ref="C107:F113" si="20">C52</f>
        <v>0</v>
      </c>
      <c r="D107" s="333">
        <f t="shared" si="20"/>
        <v>0</v>
      </c>
      <c r="E107" s="333">
        <f t="shared" si="20"/>
        <v>0</v>
      </c>
      <c r="F107" s="333">
        <f t="shared" si="20"/>
        <v>0</v>
      </c>
      <c r="G107" s="307"/>
    </row>
    <row r="108" spans="1:7" ht="16.5" thickBot="1" x14ac:dyDescent="0.3">
      <c r="A108" s="307"/>
      <c r="B108" s="332" t="s">
        <v>1273</v>
      </c>
      <c r="C108" s="333">
        <f t="shared" si="20"/>
        <v>0</v>
      </c>
      <c r="D108" s="333">
        <f t="shared" si="20"/>
        <v>0</v>
      </c>
      <c r="E108" s="333">
        <f t="shared" si="20"/>
        <v>0</v>
      </c>
      <c r="F108" s="333">
        <f t="shared" si="20"/>
        <v>0</v>
      </c>
      <c r="G108" s="307"/>
    </row>
    <row r="109" spans="1:7" ht="16.5" thickBot="1" x14ac:dyDescent="0.3">
      <c r="A109" s="307"/>
      <c r="B109" s="334" t="s">
        <v>1267</v>
      </c>
      <c r="C109" s="333">
        <f t="shared" si="20"/>
        <v>0</v>
      </c>
      <c r="D109" s="333">
        <f t="shared" si="20"/>
        <v>0</v>
      </c>
      <c r="E109" s="333">
        <f t="shared" si="20"/>
        <v>0</v>
      </c>
      <c r="F109" s="333">
        <f t="shared" si="20"/>
        <v>0</v>
      </c>
      <c r="G109" s="307"/>
    </row>
    <row r="110" spans="1:7" ht="16.5" thickBot="1" x14ac:dyDescent="0.3">
      <c r="A110" s="307"/>
      <c r="B110" s="334" t="s">
        <v>1301</v>
      </c>
      <c r="C110" s="333">
        <f t="shared" si="20"/>
        <v>0</v>
      </c>
      <c r="D110" s="333">
        <f t="shared" si="20"/>
        <v>0</v>
      </c>
      <c r="E110" s="333">
        <f t="shared" si="20"/>
        <v>0</v>
      </c>
      <c r="F110" s="333">
        <f t="shared" si="20"/>
        <v>0</v>
      </c>
      <c r="G110" s="307"/>
    </row>
    <row r="111" spans="1:7" ht="30" customHeight="1" thickBot="1" x14ac:dyDescent="0.3">
      <c r="A111" s="307"/>
      <c r="B111" s="332" t="s">
        <v>1274</v>
      </c>
      <c r="C111" s="333">
        <f t="shared" si="20"/>
        <v>100</v>
      </c>
      <c r="D111" s="333">
        <f t="shared" si="20"/>
        <v>0</v>
      </c>
      <c r="E111" s="333">
        <f t="shared" si="20"/>
        <v>0</v>
      </c>
      <c r="F111" s="333">
        <f t="shared" si="20"/>
        <v>0</v>
      </c>
      <c r="G111" s="307"/>
    </row>
    <row r="112" spans="1:7" ht="16.5" thickBot="1" x14ac:dyDescent="0.3">
      <c r="A112" s="307"/>
      <c r="B112" s="334" t="s">
        <v>1267</v>
      </c>
      <c r="C112" s="333">
        <f t="shared" si="20"/>
        <v>100</v>
      </c>
      <c r="D112" s="333">
        <f t="shared" si="20"/>
        <v>0</v>
      </c>
      <c r="E112" s="333">
        <f t="shared" si="20"/>
        <v>0</v>
      </c>
      <c r="F112" s="333">
        <f t="shared" si="20"/>
        <v>0</v>
      </c>
      <c r="G112" s="307"/>
    </row>
    <row r="113" spans="1:8" ht="16.5" thickBot="1" x14ac:dyDescent="0.3">
      <c r="A113" s="307"/>
      <c r="B113" s="334" t="s">
        <v>1301</v>
      </c>
      <c r="C113" s="333">
        <f t="shared" si="20"/>
        <v>0</v>
      </c>
      <c r="D113" s="333">
        <f t="shared" si="20"/>
        <v>0</v>
      </c>
      <c r="E113" s="333">
        <f t="shared" si="20"/>
        <v>0</v>
      </c>
      <c r="F113" s="333">
        <f t="shared" si="20"/>
        <v>0</v>
      </c>
      <c r="G113" s="307"/>
    </row>
    <row r="114" spans="1:8" ht="32.25" thickBot="1" x14ac:dyDescent="0.3">
      <c r="A114" s="307"/>
      <c r="B114" s="332" t="s">
        <v>1302</v>
      </c>
      <c r="C114" s="333">
        <f>C79</f>
        <v>0</v>
      </c>
      <c r="D114" s="333">
        <f t="shared" ref="D114:F114" si="21">D79</f>
        <v>0</v>
      </c>
      <c r="E114" s="333">
        <f t="shared" si="21"/>
        <v>0</v>
      </c>
      <c r="F114" s="333">
        <f t="shared" si="21"/>
        <v>0</v>
      </c>
      <c r="G114" s="307"/>
    </row>
    <row r="115" spans="1:8" ht="15" customHeight="1" thickBot="1" x14ac:dyDescent="0.3">
      <c r="A115" s="307"/>
      <c r="B115" s="334" t="s">
        <v>1267</v>
      </c>
      <c r="C115" s="333">
        <v>0</v>
      </c>
      <c r="D115" s="333">
        <v>0</v>
      </c>
      <c r="E115" s="333">
        <v>0</v>
      </c>
      <c r="F115" s="333">
        <v>0</v>
      </c>
      <c r="G115" s="307"/>
    </row>
    <row r="116" spans="1:8" ht="15.75" customHeight="1" thickBot="1" x14ac:dyDescent="0.3">
      <c r="A116" s="307"/>
      <c r="B116" s="334" t="s">
        <v>1303</v>
      </c>
      <c r="C116" s="336"/>
      <c r="D116" s="337"/>
      <c r="E116" s="337"/>
      <c r="F116" s="337"/>
      <c r="G116" s="307"/>
    </row>
    <row r="117" spans="1:8" ht="19.5" customHeight="1" thickBot="1" x14ac:dyDescent="0.3">
      <c r="A117" s="307"/>
      <c r="B117" s="334" t="s">
        <v>1286</v>
      </c>
      <c r="C117" s="333"/>
      <c r="D117" s="333"/>
      <c r="E117" s="333"/>
      <c r="F117" s="333"/>
      <c r="G117" s="307"/>
    </row>
    <row r="118" spans="1:8" ht="16.5" thickBot="1" x14ac:dyDescent="0.3">
      <c r="A118" s="307"/>
      <c r="B118" s="334" t="s">
        <v>1287</v>
      </c>
      <c r="C118" s="336"/>
      <c r="D118" s="337"/>
      <c r="E118" s="337"/>
      <c r="F118" s="337"/>
      <c r="G118" s="307"/>
      <c r="H118" s="352"/>
    </row>
    <row r="119" spans="1:8" ht="16.5" thickBot="1" x14ac:dyDescent="0.3">
      <c r="A119" s="307"/>
      <c r="B119" s="332" t="s">
        <v>1304</v>
      </c>
      <c r="C119" s="333">
        <f>C120</f>
        <v>1000</v>
      </c>
      <c r="D119" s="333">
        <f>D120</f>
        <v>1000</v>
      </c>
      <c r="E119" s="333">
        <f t="shared" ref="E119:F119" si="22">E120</f>
        <v>1000</v>
      </c>
      <c r="F119" s="333">
        <f t="shared" si="22"/>
        <v>1000</v>
      </c>
      <c r="G119" s="307"/>
      <c r="H119" s="352"/>
    </row>
    <row r="120" spans="1:8" ht="39.75" customHeight="1" thickBot="1" x14ac:dyDescent="0.3">
      <c r="A120" s="307"/>
      <c r="B120" s="334" t="s">
        <v>1267</v>
      </c>
      <c r="C120" s="333">
        <v>1000</v>
      </c>
      <c r="D120" s="333">
        <v>1000</v>
      </c>
      <c r="E120" s="333">
        <v>1000</v>
      </c>
      <c r="F120" s="333">
        <v>1000</v>
      </c>
      <c r="G120" s="307"/>
      <c r="H120" s="353"/>
    </row>
    <row r="121" spans="1:8" ht="40.5" customHeight="1" thickBot="1" x14ac:dyDescent="0.3">
      <c r="A121" s="307"/>
      <c r="B121" s="334" t="s">
        <v>1303</v>
      </c>
      <c r="C121" s="336"/>
      <c r="D121" s="337"/>
      <c r="E121" s="337"/>
      <c r="F121" s="337"/>
      <c r="G121" s="307"/>
    </row>
    <row r="122" spans="1:8" ht="28.5" customHeight="1" thickBot="1" x14ac:dyDescent="0.3">
      <c r="A122" s="307"/>
      <c r="B122" s="334" t="s">
        <v>1286</v>
      </c>
      <c r="C122" s="333"/>
      <c r="D122" s="333"/>
      <c r="E122" s="333"/>
      <c r="F122" s="333"/>
      <c r="G122" s="307"/>
    </row>
    <row r="123" spans="1:8" ht="16.5" thickBot="1" x14ac:dyDescent="0.3">
      <c r="A123" s="307"/>
      <c r="B123" s="334" t="s">
        <v>1287</v>
      </c>
      <c r="C123" s="336"/>
      <c r="D123" s="337"/>
      <c r="E123" s="337"/>
      <c r="F123" s="337"/>
      <c r="G123" s="307"/>
    </row>
    <row r="124" spans="1:8" ht="16.5" thickBot="1" x14ac:dyDescent="0.3">
      <c r="A124" s="307"/>
      <c r="B124" s="343" t="s">
        <v>1276</v>
      </c>
      <c r="C124" s="344">
        <f>IF(C92-C91=0,0,"Error")</f>
        <v>0</v>
      </c>
      <c r="D124" s="344">
        <f>IF(D92-D91=0,0,"Error")</f>
        <v>0</v>
      </c>
      <c r="E124" s="344">
        <f t="shared" ref="E124:F124" si="23">IF(E92-E91=0,0,"Error")</f>
        <v>0</v>
      </c>
      <c r="F124" s="344">
        <f t="shared" si="23"/>
        <v>0</v>
      </c>
      <c r="G124" s="307"/>
    </row>
    <row r="125" spans="1:8" ht="15.75" x14ac:dyDescent="0.25">
      <c r="A125" s="307"/>
      <c r="B125" s="354"/>
      <c r="C125" s="355"/>
      <c r="D125" s="355"/>
      <c r="E125" s="355"/>
      <c r="F125" s="355"/>
      <c r="G125" s="307"/>
    </row>
    <row r="138" spans="1:2" x14ac:dyDescent="0.25">
      <c r="A138" s="1965"/>
      <c r="B138" s="357"/>
    </row>
    <row r="139" spans="1:2" x14ac:dyDescent="0.25">
      <c r="A139" s="1965"/>
      <c r="B139" s="357"/>
    </row>
    <row r="140" spans="1:2" x14ac:dyDescent="0.25">
      <c r="A140" s="1965"/>
      <c r="B140" s="357"/>
    </row>
    <row r="142" spans="1:2" ht="15.75" thickBot="1" x14ac:dyDescent="0.3"/>
    <row r="143" spans="1:2" x14ac:dyDescent="0.25">
      <c r="B143" s="1966"/>
    </row>
    <row r="144" spans="1:2" x14ac:dyDescent="0.25">
      <c r="B144" s="1967"/>
    </row>
    <row r="145" spans="2:6" ht="15.75" thickBot="1" x14ac:dyDescent="0.3">
      <c r="B145" s="1968"/>
    </row>
    <row r="146" spans="2:6" x14ac:dyDescent="0.25">
      <c r="C146" s="357"/>
      <c r="D146" s="358"/>
      <c r="E146" s="356"/>
      <c r="F146" s="357"/>
    </row>
  </sheetData>
  <mergeCells count="32">
    <mergeCell ref="A138:A140"/>
    <mergeCell ref="B143:B145"/>
    <mergeCell ref="C66:F66"/>
    <mergeCell ref="C67:F67"/>
    <mergeCell ref="B68:B69"/>
    <mergeCell ref="B76:F76"/>
    <mergeCell ref="B77:B78"/>
    <mergeCell ref="C90:F90"/>
    <mergeCell ref="C65:F65"/>
    <mergeCell ref="B23:F23"/>
    <mergeCell ref="C24:F24"/>
    <mergeCell ref="C25:F25"/>
    <mergeCell ref="C26:F26"/>
    <mergeCell ref="B27:B28"/>
    <mergeCell ref="B35:F35"/>
    <mergeCell ref="B36:B37"/>
    <mergeCell ref="B61:F61"/>
    <mergeCell ref="B62:F62"/>
    <mergeCell ref="C63:F63"/>
    <mergeCell ref="E64:F64"/>
    <mergeCell ref="B22:F22"/>
    <mergeCell ref="A2:G2"/>
    <mergeCell ref="B3:F3"/>
    <mergeCell ref="C5:F5"/>
    <mergeCell ref="C6:F6"/>
    <mergeCell ref="C7:F7"/>
    <mergeCell ref="B8:F8"/>
    <mergeCell ref="B9:F11"/>
    <mergeCell ref="C12:F12"/>
    <mergeCell ref="B13:B14"/>
    <mergeCell ref="C17:F17"/>
    <mergeCell ref="B18:F18"/>
  </mergeCells>
  <printOptions horizontalCentered="1" verticalCentered="1"/>
  <pageMargins left="0.7" right="0.7" top="0.75" bottom="0.75" header="0.3" footer="0.3"/>
  <pageSetup scale="85" orientation="landscape" horizontalDpi="4294967294" verticalDpi="4294967294" r:id="rId1"/>
  <rowBreaks count="2" manualBreakCount="2">
    <brk id="42" max="16383" man="1"/>
    <brk id="77"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7FE7C-AB8F-484C-B05F-97F65941AE63}">
  <sheetPr>
    <pageSetUpPr fitToPage="1"/>
  </sheetPr>
  <dimension ref="A2:E203"/>
  <sheetViews>
    <sheetView view="pageBreakPreview" zoomScale="90" zoomScaleNormal="130" zoomScaleSheetLayoutView="90" workbookViewId="0">
      <selection activeCell="E20" sqref="E20"/>
    </sheetView>
  </sheetViews>
  <sheetFormatPr defaultColWidth="9.140625" defaultRowHeight="12" x14ac:dyDescent="0.2"/>
  <cols>
    <col min="1" max="1" width="25.140625" style="363" customWidth="1"/>
    <col min="2" max="2" width="13.7109375" style="363" customWidth="1"/>
    <col min="3" max="3" width="10.85546875" style="363" customWidth="1"/>
    <col min="4" max="4" width="11.7109375" style="363" customWidth="1"/>
    <col min="5" max="5" width="18.42578125" style="363" customWidth="1"/>
    <col min="6" max="16384" width="9.140625" style="363"/>
  </cols>
  <sheetData>
    <row r="2" spans="1:5" ht="18" customHeight="1" x14ac:dyDescent="0.2">
      <c r="A2" s="362" t="s">
        <v>1241</v>
      </c>
      <c r="B2" s="362"/>
      <c r="C2" s="362"/>
      <c r="D2" s="362"/>
      <c r="E2" s="362"/>
    </row>
    <row r="3" spans="1:5" ht="18" customHeight="1" x14ac:dyDescent="0.2">
      <c r="A3" s="1975" t="s">
        <v>1394</v>
      </c>
      <c r="B3" s="1975"/>
      <c r="C3" s="1975"/>
      <c r="D3" s="1975"/>
      <c r="E3" s="1975"/>
    </row>
    <row r="4" spans="1:5" ht="12.75" thickBot="1" x14ac:dyDescent="0.25"/>
    <row r="5" spans="1:5" ht="24.75" thickBot="1" x14ac:dyDescent="0.25">
      <c r="A5" s="364" t="s">
        <v>6</v>
      </c>
      <c r="B5" s="1976" t="s">
        <v>1578</v>
      </c>
      <c r="C5" s="1976"/>
      <c r="D5" s="1976"/>
      <c r="E5" s="1976"/>
    </row>
    <row r="6" spans="1:5" ht="12.75" thickBot="1" x14ac:dyDescent="0.25">
      <c r="A6" s="364" t="s">
        <v>8</v>
      </c>
      <c r="B6" s="1977" t="s">
        <v>1579</v>
      </c>
      <c r="C6" s="1978"/>
      <c r="D6" s="1978"/>
      <c r="E6" s="1979"/>
    </row>
    <row r="7" spans="1:5" ht="12.75" thickBot="1" x14ac:dyDescent="0.25">
      <c r="A7" s="364" t="s">
        <v>10</v>
      </c>
      <c r="B7" s="1980" t="s">
        <v>1243</v>
      </c>
      <c r="C7" s="1981"/>
      <c r="D7" s="1981"/>
      <c r="E7" s="1982"/>
    </row>
    <row r="8" spans="1:5" ht="12.75" thickBot="1" x14ac:dyDescent="0.25">
      <c r="A8" s="1983" t="s">
        <v>12</v>
      </c>
      <c r="B8" s="1984"/>
      <c r="C8" s="1984"/>
      <c r="D8" s="1984"/>
      <c r="E8" s="1985"/>
    </row>
    <row r="9" spans="1:5" ht="20.25" customHeight="1" thickBot="1" x14ac:dyDescent="0.25">
      <c r="A9" s="1986" t="s">
        <v>1580</v>
      </c>
      <c r="B9" s="1987"/>
      <c r="C9" s="1987"/>
      <c r="D9" s="1987"/>
      <c r="E9" s="1988"/>
    </row>
    <row r="10" spans="1:5" ht="28.5" customHeight="1" thickBot="1" x14ac:dyDescent="0.25">
      <c r="A10" s="1986"/>
      <c r="B10" s="1987"/>
      <c r="C10" s="1987"/>
      <c r="D10" s="1987"/>
      <c r="E10" s="1988"/>
    </row>
    <row r="11" spans="1:5" ht="30.75" customHeight="1" thickBot="1" x14ac:dyDescent="0.25">
      <c r="A11" s="1986"/>
      <c r="B11" s="1987"/>
      <c r="C11" s="1987"/>
      <c r="D11" s="1987"/>
      <c r="E11" s="1988"/>
    </row>
    <row r="12" spans="1:5" ht="38.25" customHeight="1" thickBot="1" x14ac:dyDescent="0.25">
      <c r="A12" s="365" t="s">
        <v>14</v>
      </c>
      <c r="B12" s="1986" t="s">
        <v>1581</v>
      </c>
      <c r="C12" s="1987"/>
      <c r="D12" s="1987"/>
      <c r="E12" s="1988"/>
    </row>
    <row r="13" spans="1:5" ht="23.25" customHeight="1" x14ac:dyDescent="0.2">
      <c r="A13" s="1989" t="s">
        <v>16</v>
      </c>
      <c r="B13" s="366">
        <v>2023</v>
      </c>
      <c r="C13" s="366">
        <v>2024</v>
      </c>
      <c r="D13" s="366">
        <v>2025</v>
      </c>
      <c r="E13" s="366">
        <v>2026</v>
      </c>
    </row>
    <row r="14" spans="1:5" ht="12.75" thickBot="1" x14ac:dyDescent="0.25">
      <c r="A14" s="1990"/>
      <c r="B14" s="368" t="s">
        <v>17</v>
      </c>
      <c r="C14" s="368" t="s">
        <v>18</v>
      </c>
      <c r="D14" s="368" t="s">
        <v>18</v>
      </c>
      <c r="E14" s="368" t="s">
        <v>18</v>
      </c>
    </row>
    <row r="15" spans="1:5" ht="24.75" customHeight="1" thickBot="1" x14ac:dyDescent="0.25">
      <c r="A15" s="369" t="s">
        <v>1582</v>
      </c>
      <c r="B15" s="370">
        <v>2</v>
      </c>
      <c r="C15" s="370">
        <v>2</v>
      </c>
      <c r="D15" s="370">
        <v>2</v>
      </c>
      <c r="E15" s="370">
        <v>1</v>
      </c>
    </row>
    <row r="16" spans="1:5" ht="24.75" customHeight="1" thickBot="1" x14ac:dyDescent="0.25">
      <c r="A16" s="371" t="s">
        <v>1247</v>
      </c>
      <c r="B16" s="1991" t="s">
        <v>1583</v>
      </c>
      <c r="C16" s="1992"/>
      <c r="D16" s="1992"/>
      <c r="E16" s="1993"/>
    </row>
    <row r="17" spans="1:5" ht="23.25" customHeight="1" thickBot="1" x14ac:dyDescent="0.25">
      <c r="A17" s="1980" t="s">
        <v>1249</v>
      </c>
      <c r="B17" s="1981"/>
      <c r="C17" s="1981"/>
      <c r="D17" s="1981"/>
      <c r="E17" s="1982"/>
    </row>
    <row r="18" spans="1:5" ht="12.75" thickBot="1" x14ac:dyDescent="0.25">
      <c r="A18" s="372"/>
      <c r="B18" s="373" t="s">
        <v>1313</v>
      </c>
      <c r="C18" s="374" t="s">
        <v>1313</v>
      </c>
      <c r="D18" s="374" t="s">
        <v>1313</v>
      </c>
      <c r="E18" s="374" t="s">
        <v>1313</v>
      </c>
    </row>
    <row r="19" spans="1:5" ht="96" x14ac:dyDescent="0.2">
      <c r="A19" s="375" t="s">
        <v>1584</v>
      </c>
      <c r="B19" s="376">
        <v>0.35</v>
      </c>
      <c r="C19" s="377">
        <v>0.4</v>
      </c>
      <c r="D19" s="377">
        <v>0.45</v>
      </c>
      <c r="E19" s="377">
        <v>0.5</v>
      </c>
    </row>
    <row r="20" spans="1:5" ht="96" customHeight="1" x14ac:dyDescent="0.2">
      <c r="A20" s="375" t="s">
        <v>1585</v>
      </c>
      <c r="B20" s="378">
        <v>0.25</v>
      </c>
      <c r="C20" s="377">
        <v>0.25</v>
      </c>
      <c r="D20" s="377">
        <v>0.25</v>
      </c>
      <c r="E20" s="377">
        <v>0.3</v>
      </c>
    </row>
    <row r="21" spans="1:5" ht="12.75" thickBot="1" x14ac:dyDescent="0.25">
      <c r="A21" s="379"/>
      <c r="B21" s="380"/>
      <c r="C21" s="381"/>
      <c r="D21" s="381"/>
      <c r="E21" s="382"/>
    </row>
    <row r="22" spans="1:5" ht="12.75" thickBot="1" x14ac:dyDescent="0.25">
      <c r="A22" s="1972" t="s">
        <v>1315</v>
      </c>
      <c r="B22" s="1973"/>
      <c r="C22" s="1973"/>
      <c r="D22" s="1973"/>
      <c r="E22" s="1974"/>
    </row>
    <row r="23" spans="1:5" ht="12.75" thickBot="1" x14ac:dyDescent="0.25">
      <c r="A23" s="1972" t="s">
        <v>1255</v>
      </c>
      <c r="B23" s="1973"/>
      <c r="C23" s="1973"/>
      <c r="D23" s="1973"/>
      <c r="E23" s="1974"/>
    </row>
    <row r="24" spans="1:5" ht="12.75" thickBot="1" x14ac:dyDescent="0.25">
      <c r="A24" s="383" t="s">
        <v>1586</v>
      </c>
      <c r="B24" s="1999" t="s">
        <v>1587</v>
      </c>
      <c r="C24" s="2000"/>
      <c r="D24" s="2000"/>
      <c r="E24" s="2001"/>
    </row>
    <row r="25" spans="1:5" ht="33.75" customHeight="1" thickBot="1" x14ac:dyDescent="0.25">
      <c r="A25" s="384" t="s">
        <v>1256</v>
      </c>
      <c r="B25" s="2002" t="s">
        <v>1588</v>
      </c>
      <c r="C25" s="2003"/>
      <c r="D25" s="2003"/>
      <c r="E25" s="2004"/>
    </row>
    <row r="26" spans="1:5" ht="58.9" customHeight="1" thickBot="1" x14ac:dyDescent="0.25">
      <c r="A26" s="385" t="s">
        <v>1258</v>
      </c>
      <c r="B26" s="2005" t="s">
        <v>1589</v>
      </c>
      <c r="C26" s="2006"/>
      <c r="D26" s="2006"/>
      <c r="E26" s="2007"/>
    </row>
    <row r="27" spans="1:5" ht="15" customHeight="1" thickBot="1" x14ac:dyDescent="0.25">
      <c r="A27" s="385" t="s">
        <v>54</v>
      </c>
      <c r="B27" s="2008" t="s">
        <v>1590</v>
      </c>
      <c r="C27" s="2009"/>
      <c r="D27" s="2009"/>
      <c r="E27" s="2010"/>
    </row>
    <row r="28" spans="1:5" ht="12.75" customHeight="1" x14ac:dyDescent="0.2">
      <c r="A28" s="1997"/>
      <c r="B28" s="386">
        <v>2023</v>
      </c>
      <c r="C28" s="386">
        <v>2024</v>
      </c>
      <c r="D28" s="386">
        <v>2025</v>
      </c>
      <c r="E28" s="386">
        <v>2026</v>
      </c>
    </row>
    <row r="29" spans="1:5" ht="12" customHeight="1" thickBot="1" x14ac:dyDescent="0.25">
      <c r="A29" s="1998"/>
      <c r="B29" s="388" t="s">
        <v>17</v>
      </c>
      <c r="C29" s="388" t="s">
        <v>18</v>
      </c>
      <c r="D29" s="388" t="s">
        <v>18</v>
      </c>
      <c r="E29" s="388" t="s">
        <v>18</v>
      </c>
    </row>
    <row r="30" spans="1:5" ht="12.75" customHeight="1" thickBot="1" x14ac:dyDescent="0.25">
      <c r="A30" s="385" t="s">
        <v>56</v>
      </c>
      <c r="B30" s="389">
        <v>8</v>
      </c>
      <c r="C30" s="389">
        <v>5</v>
      </c>
      <c r="D30" s="389">
        <v>10</v>
      </c>
      <c r="E30" s="389">
        <v>11</v>
      </c>
    </row>
    <row r="31" spans="1:5" ht="12.75" thickBot="1" x14ac:dyDescent="0.25">
      <c r="A31" s="385" t="s">
        <v>1260</v>
      </c>
      <c r="B31" s="389">
        <f>B39+B42+B45</f>
        <v>89800</v>
      </c>
      <c r="C31" s="389">
        <f t="shared" ref="C31:E31" si="0">C39+C42+C45</f>
        <v>87880</v>
      </c>
      <c r="D31" s="389">
        <f t="shared" si="0"/>
        <v>87880</v>
      </c>
      <c r="E31" s="389">
        <f t="shared" si="0"/>
        <v>87880</v>
      </c>
    </row>
    <row r="32" spans="1:5" ht="15" customHeight="1" thickBot="1" x14ac:dyDescent="0.25">
      <c r="A32" s="385" t="s">
        <v>1261</v>
      </c>
      <c r="B32" s="390">
        <f>B31/B30</f>
        <v>11225</v>
      </c>
      <c r="C32" s="390">
        <f>C31/C30</f>
        <v>17576</v>
      </c>
      <c r="D32" s="390">
        <f>D31/D30</f>
        <v>8788</v>
      </c>
      <c r="E32" s="390">
        <f>E31/E30</f>
        <v>7989.090909090909</v>
      </c>
    </row>
    <row r="33" spans="1:5" ht="12.75" thickBot="1" x14ac:dyDescent="0.25">
      <c r="A33" s="385" t="s">
        <v>1262</v>
      </c>
      <c r="B33" s="387" t="s">
        <v>1263</v>
      </c>
      <c r="C33" s="391"/>
      <c r="D33" s="391"/>
      <c r="E33" s="391"/>
    </row>
    <row r="34" spans="1:5" ht="12.75" thickBot="1" x14ac:dyDescent="0.25">
      <c r="A34" s="385" t="s">
        <v>1264</v>
      </c>
      <c r="B34" s="387" t="s">
        <v>1263</v>
      </c>
      <c r="C34" s="391"/>
      <c r="D34" s="391"/>
      <c r="E34" s="391"/>
    </row>
    <row r="35" spans="1:5" ht="12.75" thickBot="1" x14ac:dyDescent="0.25">
      <c r="A35" s="385" t="s">
        <v>77</v>
      </c>
      <c r="B35" s="387" t="s">
        <v>1263</v>
      </c>
      <c r="C35" s="391"/>
      <c r="D35" s="391"/>
      <c r="E35" s="391"/>
    </row>
    <row r="36" spans="1:5" ht="12.6" customHeight="1" thickBot="1" x14ac:dyDescent="0.25">
      <c r="A36" s="1994" t="s">
        <v>1591</v>
      </c>
      <c r="B36" s="1995"/>
      <c r="C36" s="1995"/>
      <c r="D36" s="1995"/>
      <c r="E36" s="1996"/>
    </row>
    <row r="37" spans="1:5" ht="12.75" customHeight="1" x14ac:dyDescent="0.2">
      <c r="A37" s="1997"/>
      <c r="B37" s="386">
        <v>2023</v>
      </c>
      <c r="C37" s="386">
        <v>2024</v>
      </c>
      <c r="D37" s="386">
        <v>2025</v>
      </c>
      <c r="E37" s="386">
        <v>2026</v>
      </c>
    </row>
    <row r="38" spans="1:5" ht="14.25" customHeight="1" thickBot="1" x14ac:dyDescent="0.25">
      <c r="A38" s="1998"/>
      <c r="B38" s="388" t="s">
        <v>17</v>
      </c>
      <c r="C38" s="388" t="s">
        <v>18</v>
      </c>
      <c r="D38" s="388" t="s">
        <v>18</v>
      </c>
      <c r="E38" s="388" t="s">
        <v>18</v>
      </c>
    </row>
    <row r="39" spans="1:5" ht="12.75" thickBot="1" x14ac:dyDescent="0.25">
      <c r="A39" s="392" t="s">
        <v>1266</v>
      </c>
      <c r="B39" s="393">
        <f>B40</f>
        <v>70360</v>
      </c>
      <c r="C39" s="394">
        <f>C40</f>
        <v>70360</v>
      </c>
      <c r="D39" s="394">
        <f t="shared" ref="D39:E39" si="1">D40</f>
        <v>70360</v>
      </c>
      <c r="E39" s="394">
        <f t="shared" si="1"/>
        <v>70360</v>
      </c>
    </row>
    <row r="40" spans="1:5" ht="12.75" thickBot="1" x14ac:dyDescent="0.25">
      <c r="A40" s="395" t="s">
        <v>1267</v>
      </c>
      <c r="B40" s="396">
        <v>70360</v>
      </c>
      <c r="C40" s="397">
        <v>70360</v>
      </c>
      <c r="D40" s="397">
        <v>70360</v>
      </c>
      <c r="E40" s="397">
        <v>70360</v>
      </c>
    </row>
    <row r="41" spans="1:5" ht="12.75" thickBot="1" x14ac:dyDescent="0.25">
      <c r="A41" s="395" t="s">
        <v>1268</v>
      </c>
      <c r="B41" s="396"/>
      <c r="C41" s="398"/>
      <c r="D41" s="398"/>
      <c r="E41" s="399"/>
    </row>
    <row r="42" spans="1:5" ht="24.75" customHeight="1" thickBot="1" x14ac:dyDescent="0.25">
      <c r="A42" s="392" t="s">
        <v>1269</v>
      </c>
      <c r="B42" s="393">
        <f>B43+B44</f>
        <v>12520</v>
      </c>
      <c r="C42" s="394">
        <f>C43+C44</f>
        <v>12520</v>
      </c>
      <c r="D42" s="394">
        <f>D43+D44</f>
        <v>12520</v>
      </c>
      <c r="E42" s="394">
        <f>E43+E44</f>
        <v>12520</v>
      </c>
    </row>
    <row r="43" spans="1:5" ht="12.75" thickBot="1" x14ac:dyDescent="0.25">
      <c r="A43" s="395" t="s">
        <v>1267</v>
      </c>
      <c r="B43" s="400">
        <v>12520</v>
      </c>
      <c r="C43" s="401">
        <v>12520</v>
      </c>
      <c r="D43" s="401">
        <v>12520</v>
      </c>
      <c r="E43" s="401">
        <v>12520</v>
      </c>
    </row>
    <row r="44" spans="1:5" ht="12.75" thickBot="1" x14ac:dyDescent="0.25">
      <c r="A44" s="395" t="s">
        <v>1268</v>
      </c>
      <c r="B44" s="396"/>
      <c r="C44" s="402"/>
      <c r="D44" s="402"/>
      <c r="E44" s="402"/>
    </row>
    <row r="45" spans="1:5" ht="12.75" thickBot="1" x14ac:dyDescent="0.25">
      <c r="A45" s="392" t="s">
        <v>1270</v>
      </c>
      <c r="B45" s="393">
        <f>B46+B47</f>
        <v>6920</v>
      </c>
      <c r="C45" s="394">
        <f>C46+C47</f>
        <v>5000</v>
      </c>
      <c r="D45" s="394">
        <f>D46+D47</f>
        <v>5000</v>
      </c>
      <c r="E45" s="394">
        <f>E46+E47</f>
        <v>5000</v>
      </c>
    </row>
    <row r="46" spans="1:5" ht="12.75" thickBot="1" x14ac:dyDescent="0.25">
      <c r="A46" s="395" t="s">
        <v>1267</v>
      </c>
      <c r="B46" s="401">
        <f>6920000/1000</f>
        <v>6920</v>
      </c>
      <c r="C46" s="401">
        <v>5000</v>
      </c>
      <c r="D46" s="401">
        <v>5000</v>
      </c>
      <c r="E46" s="401">
        <v>5000</v>
      </c>
    </row>
    <row r="47" spans="1:5" ht="15.75" customHeight="1" thickBot="1" x14ac:dyDescent="0.25">
      <c r="A47" s="395" t="s">
        <v>1268</v>
      </c>
      <c r="B47" s="396"/>
      <c r="C47" s="400"/>
      <c r="D47" s="400"/>
      <c r="E47" s="400"/>
    </row>
    <row r="48" spans="1:5" ht="12.75" thickBot="1" x14ac:dyDescent="0.25">
      <c r="A48" s="392" t="s">
        <v>1271</v>
      </c>
      <c r="B48" s="403">
        <f>B49+B50</f>
        <v>0</v>
      </c>
      <c r="C48" s="403">
        <f>C49+C50</f>
        <v>0</v>
      </c>
      <c r="D48" s="403">
        <f>D49+D50</f>
        <v>0</v>
      </c>
      <c r="E48" s="403">
        <f>E49+E50</f>
        <v>0</v>
      </c>
    </row>
    <row r="49" spans="1:5" ht="12.75" thickBot="1" x14ac:dyDescent="0.25">
      <c r="A49" s="395" t="s">
        <v>1267</v>
      </c>
      <c r="B49" s="396"/>
      <c r="C49" s="400"/>
      <c r="D49" s="400"/>
      <c r="E49" s="400"/>
    </row>
    <row r="50" spans="1:5" ht="12.75" thickBot="1" x14ac:dyDescent="0.25">
      <c r="A50" s="395" t="s">
        <v>1268</v>
      </c>
      <c r="B50" s="396"/>
      <c r="C50" s="400"/>
      <c r="D50" s="400"/>
      <c r="E50" s="400"/>
    </row>
    <row r="51" spans="1:5" ht="12.75" thickBot="1" x14ac:dyDescent="0.25">
      <c r="A51" s="392" t="s">
        <v>1272</v>
      </c>
      <c r="B51" s="393">
        <f>B52+B53</f>
        <v>0</v>
      </c>
      <c r="C51" s="393">
        <f>C52+C53</f>
        <v>0</v>
      </c>
      <c r="D51" s="393">
        <f>D52+D53</f>
        <v>0</v>
      </c>
      <c r="E51" s="393">
        <f>E52+E53</f>
        <v>0</v>
      </c>
    </row>
    <row r="52" spans="1:5" ht="13.5" customHeight="1" thickBot="1" x14ac:dyDescent="0.25">
      <c r="A52" s="395" t="s">
        <v>1267</v>
      </c>
      <c r="B52" s="396"/>
      <c r="C52" s="400"/>
      <c r="D52" s="400"/>
      <c r="E52" s="400"/>
    </row>
    <row r="53" spans="1:5" ht="12.75" thickBot="1" x14ac:dyDescent="0.25">
      <c r="A53" s="395" t="s">
        <v>1268</v>
      </c>
      <c r="B53" s="396"/>
      <c r="C53" s="400"/>
      <c r="D53" s="400"/>
      <c r="E53" s="400"/>
    </row>
    <row r="54" spans="1:5" ht="12.75" thickBot="1" x14ac:dyDescent="0.25">
      <c r="A54" s="392" t="s">
        <v>1273</v>
      </c>
      <c r="B54" s="393">
        <f>B55+B56</f>
        <v>0</v>
      </c>
      <c r="C54" s="393">
        <f>C55+C56</f>
        <v>0</v>
      </c>
      <c r="D54" s="393">
        <f>D55+D56</f>
        <v>0</v>
      </c>
      <c r="E54" s="393">
        <f>E55+E56</f>
        <v>0</v>
      </c>
    </row>
    <row r="55" spans="1:5" ht="12.75" thickBot="1" x14ac:dyDescent="0.25">
      <c r="A55" s="395" t="s">
        <v>1267</v>
      </c>
      <c r="B55" s="396"/>
      <c r="C55" s="400"/>
      <c r="D55" s="400"/>
      <c r="E55" s="400"/>
    </row>
    <row r="56" spans="1:5" ht="12.75" thickBot="1" x14ac:dyDescent="0.25">
      <c r="A56" s="395" t="s">
        <v>1268</v>
      </c>
      <c r="B56" s="396"/>
      <c r="C56" s="400"/>
      <c r="D56" s="400"/>
      <c r="E56" s="400"/>
    </row>
    <row r="57" spans="1:5" ht="24.75" thickBot="1" x14ac:dyDescent="0.25">
      <c r="A57" s="392" t="s">
        <v>1274</v>
      </c>
      <c r="B57" s="393">
        <f>B58+B59</f>
        <v>0</v>
      </c>
      <c r="C57" s="393">
        <f>C58+C59</f>
        <v>0</v>
      </c>
      <c r="D57" s="393">
        <f>D58+D59</f>
        <v>0</v>
      </c>
      <c r="E57" s="393">
        <f>E58+E59</f>
        <v>0</v>
      </c>
    </row>
    <row r="58" spans="1:5" ht="12.75" thickBot="1" x14ac:dyDescent="0.25">
      <c r="A58" s="395" t="s">
        <v>1267</v>
      </c>
      <c r="B58" s="396"/>
      <c r="C58" s="404">
        <v>0</v>
      </c>
      <c r="D58" s="404"/>
      <c r="E58" s="404"/>
    </row>
    <row r="59" spans="1:5" ht="12.75" thickBot="1" x14ac:dyDescent="0.25">
      <c r="A59" s="395" t="s">
        <v>1268</v>
      </c>
      <c r="B59" s="396"/>
      <c r="C59" s="405"/>
      <c r="D59" s="406"/>
      <c r="E59" s="406"/>
    </row>
    <row r="60" spans="1:5" ht="12.75" thickBot="1" x14ac:dyDescent="0.25">
      <c r="A60" s="407" t="s">
        <v>1275</v>
      </c>
      <c r="B60" s="403">
        <f>B57+B54+B51+B48+B45+B42+B39</f>
        <v>89800</v>
      </c>
      <c r="C60" s="403">
        <f t="shared" ref="C60:E60" si="2">C57+C54+C51+C48+C45+C42+C39</f>
        <v>87880</v>
      </c>
      <c r="D60" s="403">
        <f t="shared" si="2"/>
        <v>87880</v>
      </c>
      <c r="E60" s="403">
        <f t="shared" si="2"/>
        <v>87880</v>
      </c>
    </row>
    <row r="61" spans="1:5" ht="22.5" customHeight="1" thickBot="1" x14ac:dyDescent="0.25">
      <c r="A61" s="408" t="s">
        <v>1276</v>
      </c>
      <c r="B61" s="409">
        <f>IF(B60-B31=0,0,)</f>
        <v>0</v>
      </c>
      <c r="C61" s="409">
        <f t="shared" ref="C61:E61" si="3">IF(C60-C31=0,0,)</f>
        <v>0</v>
      </c>
      <c r="D61" s="409">
        <f t="shared" si="3"/>
        <v>0</v>
      </c>
      <c r="E61" s="409">
        <f t="shared" si="3"/>
        <v>0</v>
      </c>
    </row>
    <row r="62" spans="1:5" ht="22.5" customHeight="1" thickBot="1" x14ac:dyDescent="0.25">
      <c r="A62" s="383" t="s">
        <v>1586</v>
      </c>
      <c r="B62" s="1999" t="s">
        <v>1592</v>
      </c>
      <c r="C62" s="2000"/>
      <c r="D62" s="2000"/>
      <c r="E62" s="2001"/>
    </row>
    <row r="63" spans="1:5" ht="30.75" customHeight="1" thickBot="1" x14ac:dyDescent="0.25">
      <c r="A63" s="410" t="s">
        <v>1289</v>
      </c>
      <c r="B63" s="2011" t="s">
        <v>1593</v>
      </c>
      <c r="C63" s="2012"/>
      <c r="D63" s="2012"/>
      <c r="E63" s="2013"/>
    </row>
    <row r="64" spans="1:5" ht="60" customHeight="1" thickBot="1" x14ac:dyDescent="0.25">
      <c r="A64" s="385" t="s">
        <v>1258</v>
      </c>
      <c r="B64" s="1980" t="s">
        <v>1594</v>
      </c>
      <c r="C64" s="1981"/>
      <c r="D64" s="1981"/>
      <c r="E64" s="1982"/>
    </row>
    <row r="65" spans="1:5" ht="12.75" thickBot="1" x14ac:dyDescent="0.25">
      <c r="A65" s="385" t="s">
        <v>54</v>
      </c>
      <c r="B65" s="2014" t="s">
        <v>1595</v>
      </c>
      <c r="C65" s="2015"/>
      <c r="D65" s="2015"/>
      <c r="E65" s="2016"/>
    </row>
    <row r="66" spans="1:5" ht="12.75" customHeight="1" x14ac:dyDescent="0.2">
      <c r="A66" s="1997"/>
      <c r="B66" s="386">
        <v>2023</v>
      </c>
      <c r="C66" s="386">
        <v>2024</v>
      </c>
      <c r="D66" s="386">
        <v>2025</v>
      </c>
      <c r="E66" s="386">
        <v>2026</v>
      </c>
    </row>
    <row r="67" spans="1:5" ht="18" customHeight="1" thickBot="1" x14ac:dyDescent="0.25">
      <c r="A67" s="1998"/>
      <c r="B67" s="388" t="s">
        <v>17</v>
      </c>
      <c r="C67" s="388" t="s">
        <v>18</v>
      </c>
      <c r="D67" s="388" t="s">
        <v>18</v>
      </c>
      <c r="E67" s="388" t="s">
        <v>18</v>
      </c>
    </row>
    <row r="68" spans="1:5" ht="12.75" customHeight="1" thickBot="1" x14ac:dyDescent="0.25">
      <c r="A68" s="385" t="s">
        <v>56</v>
      </c>
      <c r="B68" s="411">
        <v>0.25</v>
      </c>
      <c r="C68" s="411">
        <v>0.25</v>
      </c>
      <c r="D68" s="411">
        <v>0.25</v>
      </c>
      <c r="E68" s="411">
        <v>0.3</v>
      </c>
    </row>
    <row r="69" spans="1:5" ht="12.75" thickBot="1" x14ac:dyDescent="0.25">
      <c r="A69" s="385" t="s">
        <v>1260</v>
      </c>
      <c r="B69" s="389">
        <f>B98</f>
        <v>7000</v>
      </c>
      <c r="C69" s="389">
        <f t="shared" ref="C69:E69" si="4">C98</f>
        <v>6800</v>
      </c>
      <c r="D69" s="389">
        <f t="shared" si="4"/>
        <v>6300</v>
      </c>
      <c r="E69" s="389">
        <f t="shared" si="4"/>
        <v>7020</v>
      </c>
    </row>
    <row r="70" spans="1:5" ht="12.75" thickBot="1" x14ac:dyDescent="0.25">
      <c r="A70" s="385" t="s">
        <v>1261</v>
      </c>
      <c r="B70" s="389"/>
      <c r="C70" s="389"/>
      <c r="D70" s="389"/>
      <c r="E70" s="389"/>
    </row>
    <row r="71" spans="1:5" ht="12.75" thickBot="1" x14ac:dyDescent="0.25">
      <c r="A71" s="385" t="s">
        <v>1262</v>
      </c>
      <c r="B71" s="367" t="s">
        <v>1263</v>
      </c>
      <c r="C71" s="412"/>
      <c r="D71" s="412"/>
      <c r="E71" s="412"/>
    </row>
    <row r="72" spans="1:5" ht="12.75" thickBot="1" x14ac:dyDescent="0.25">
      <c r="A72" s="385" t="s">
        <v>1264</v>
      </c>
      <c r="B72" s="367" t="s">
        <v>1263</v>
      </c>
      <c r="C72" s="412"/>
      <c r="D72" s="412"/>
      <c r="E72" s="412"/>
    </row>
    <row r="73" spans="1:5" ht="12.75" thickBot="1" x14ac:dyDescent="0.25">
      <c r="A73" s="385" t="s">
        <v>77</v>
      </c>
      <c r="B73" s="367" t="s">
        <v>1263</v>
      </c>
      <c r="C73" s="412"/>
      <c r="D73" s="412"/>
      <c r="E73" s="412"/>
    </row>
    <row r="74" spans="1:5" ht="24.75" customHeight="1" thickBot="1" x14ac:dyDescent="0.25">
      <c r="A74" s="1994" t="s">
        <v>1596</v>
      </c>
      <c r="B74" s="1995"/>
      <c r="C74" s="1995"/>
      <c r="D74" s="1995"/>
      <c r="E74" s="1996"/>
    </row>
    <row r="75" spans="1:5" ht="12.75" customHeight="1" x14ac:dyDescent="0.2">
      <c r="A75" s="1997"/>
      <c r="B75" s="386">
        <v>2023</v>
      </c>
      <c r="C75" s="386">
        <v>2024</v>
      </c>
      <c r="D75" s="386">
        <v>2025</v>
      </c>
      <c r="E75" s="386">
        <v>2026</v>
      </c>
    </row>
    <row r="76" spans="1:5" ht="12.6" customHeight="1" thickBot="1" x14ac:dyDescent="0.25">
      <c r="A76" s="1998"/>
      <c r="B76" s="388" t="s">
        <v>17</v>
      </c>
      <c r="C76" s="388" t="s">
        <v>18</v>
      </c>
      <c r="D76" s="388" t="s">
        <v>18</v>
      </c>
      <c r="E76" s="388" t="s">
        <v>18</v>
      </c>
    </row>
    <row r="77" spans="1:5" ht="17.25" customHeight="1" thickBot="1" x14ac:dyDescent="0.25">
      <c r="A77" s="392" t="s">
        <v>1266</v>
      </c>
      <c r="B77" s="393">
        <f>B78+B79</f>
        <v>0</v>
      </c>
      <c r="C77" s="393">
        <f>C78+C79</f>
        <v>0</v>
      </c>
      <c r="D77" s="393">
        <f>D78+D79</f>
        <v>0</v>
      </c>
      <c r="E77" s="393">
        <f>E78+E79</f>
        <v>0</v>
      </c>
    </row>
    <row r="78" spans="1:5" ht="22.5" customHeight="1" thickBot="1" x14ac:dyDescent="0.25">
      <c r="A78" s="395" t="s">
        <v>1267</v>
      </c>
      <c r="B78" s="400">
        <v>0</v>
      </c>
      <c r="C78" s="400">
        <v>0</v>
      </c>
      <c r="D78" s="400">
        <v>0</v>
      </c>
      <c r="E78" s="400">
        <v>0</v>
      </c>
    </row>
    <row r="79" spans="1:5" ht="15" customHeight="1" thickBot="1" x14ac:dyDescent="0.25">
      <c r="A79" s="395" t="s">
        <v>1268</v>
      </c>
      <c r="B79" s="396"/>
      <c r="C79" s="398"/>
      <c r="D79" s="398"/>
      <c r="E79" s="398"/>
    </row>
    <row r="80" spans="1:5" ht="24.75" customHeight="1" thickBot="1" x14ac:dyDescent="0.25">
      <c r="A80" s="392" t="s">
        <v>1269</v>
      </c>
      <c r="B80" s="393">
        <f>B81+B82</f>
        <v>0</v>
      </c>
      <c r="C80" s="393">
        <f>C81+C82</f>
        <v>0</v>
      </c>
      <c r="D80" s="393">
        <f>D81+D82</f>
        <v>0</v>
      </c>
      <c r="E80" s="393">
        <f>E81+E82</f>
        <v>0</v>
      </c>
    </row>
    <row r="81" spans="1:5" ht="12.75" thickBot="1" x14ac:dyDescent="0.25">
      <c r="A81" s="395" t="s">
        <v>1267</v>
      </c>
      <c r="B81" s="400"/>
      <c r="C81" s="400"/>
      <c r="D81" s="400"/>
      <c r="E81" s="400"/>
    </row>
    <row r="82" spans="1:5" ht="12.75" thickBot="1" x14ac:dyDescent="0.25">
      <c r="A82" s="395" t="s">
        <v>1268</v>
      </c>
      <c r="B82" s="396"/>
      <c r="C82" s="400"/>
      <c r="D82" s="400"/>
      <c r="E82" s="400"/>
    </row>
    <row r="83" spans="1:5" ht="24.75" customHeight="1" thickBot="1" x14ac:dyDescent="0.25">
      <c r="A83" s="392" t="s">
        <v>1270</v>
      </c>
      <c r="B83" s="393">
        <f>B84+B85</f>
        <v>7000</v>
      </c>
      <c r="C83" s="394">
        <f>C84+C85</f>
        <v>6800</v>
      </c>
      <c r="D83" s="394">
        <f>D84+D85</f>
        <v>6300</v>
      </c>
      <c r="E83" s="394">
        <f>E84+E85</f>
        <v>7020</v>
      </c>
    </row>
    <row r="84" spans="1:5" ht="12.75" thickBot="1" x14ac:dyDescent="0.25">
      <c r="A84" s="395" t="s">
        <v>1267</v>
      </c>
      <c r="B84" s="413">
        <v>7000</v>
      </c>
      <c r="C84" s="401">
        <v>6800</v>
      </c>
      <c r="D84" s="401">
        <v>6300</v>
      </c>
      <c r="E84" s="401">
        <v>7020</v>
      </c>
    </row>
    <row r="85" spans="1:5" ht="12.75" thickBot="1" x14ac:dyDescent="0.25">
      <c r="A85" s="395" t="s">
        <v>1268</v>
      </c>
      <c r="B85" s="396"/>
      <c r="C85" s="400"/>
      <c r="D85" s="400"/>
      <c r="E85" s="400"/>
    </row>
    <row r="86" spans="1:5" ht="12.75" thickBot="1" x14ac:dyDescent="0.25">
      <c r="A86" s="392" t="s">
        <v>1271</v>
      </c>
      <c r="B86" s="393">
        <f>B87+B88</f>
        <v>0</v>
      </c>
      <c r="C86" s="393">
        <f>C87+C88</f>
        <v>0</v>
      </c>
      <c r="D86" s="393">
        <f>D87+D88</f>
        <v>0</v>
      </c>
      <c r="E86" s="393">
        <f>E87+E88</f>
        <v>0</v>
      </c>
    </row>
    <row r="87" spans="1:5" ht="12.75" thickBot="1" x14ac:dyDescent="0.25">
      <c r="A87" s="395" t="s">
        <v>1267</v>
      </c>
      <c r="B87" s="396"/>
      <c r="C87" s="400"/>
      <c r="D87" s="400"/>
      <c r="E87" s="400"/>
    </row>
    <row r="88" spans="1:5" ht="12.75" thickBot="1" x14ac:dyDescent="0.25">
      <c r="A88" s="395" t="s">
        <v>1268</v>
      </c>
      <c r="B88" s="396"/>
      <c r="C88" s="400"/>
      <c r="D88" s="400"/>
      <c r="E88" s="400"/>
    </row>
    <row r="89" spans="1:5" ht="12.75" thickBot="1" x14ac:dyDescent="0.25">
      <c r="A89" s="392" t="s">
        <v>1272</v>
      </c>
      <c r="B89" s="393">
        <f>B90+B91</f>
        <v>0</v>
      </c>
      <c r="C89" s="393">
        <f>C90+C91</f>
        <v>0</v>
      </c>
      <c r="D89" s="393">
        <f>D90+D91</f>
        <v>0</v>
      </c>
      <c r="E89" s="393">
        <f>E90+E91</f>
        <v>0</v>
      </c>
    </row>
    <row r="90" spans="1:5" ht="12.75" thickBot="1" x14ac:dyDescent="0.25">
      <c r="A90" s="395" t="s">
        <v>1267</v>
      </c>
      <c r="B90" s="396"/>
      <c r="C90" s="400"/>
      <c r="D90" s="400"/>
      <c r="E90" s="400"/>
    </row>
    <row r="91" spans="1:5" ht="12.75" thickBot="1" x14ac:dyDescent="0.25">
      <c r="A91" s="395" t="s">
        <v>1268</v>
      </c>
      <c r="B91" s="396"/>
      <c r="C91" s="400"/>
      <c r="D91" s="400"/>
      <c r="E91" s="400"/>
    </row>
    <row r="92" spans="1:5" ht="12.75" thickBot="1" x14ac:dyDescent="0.25">
      <c r="A92" s="392" t="s">
        <v>1273</v>
      </c>
      <c r="B92" s="393">
        <f>B93+B94</f>
        <v>0</v>
      </c>
      <c r="C92" s="393">
        <f>C93+C94</f>
        <v>0</v>
      </c>
      <c r="D92" s="393">
        <f>D93+D94</f>
        <v>0</v>
      </c>
      <c r="E92" s="393">
        <f>E93+E94</f>
        <v>0</v>
      </c>
    </row>
    <row r="93" spans="1:5" ht="12.75" thickBot="1" x14ac:dyDescent="0.25">
      <c r="A93" s="395" t="s">
        <v>1267</v>
      </c>
      <c r="B93" s="396"/>
      <c r="C93" s="400"/>
      <c r="D93" s="400"/>
      <c r="E93" s="400"/>
    </row>
    <row r="94" spans="1:5" ht="12.75" thickBot="1" x14ac:dyDescent="0.25">
      <c r="A94" s="395" t="s">
        <v>1268</v>
      </c>
      <c r="B94" s="396"/>
      <c r="C94" s="400"/>
      <c r="D94" s="400"/>
      <c r="E94" s="400"/>
    </row>
    <row r="95" spans="1:5" ht="24.75" thickBot="1" x14ac:dyDescent="0.25">
      <c r="A95" s="392" t="s">
        <v>1274</v>
      </c>
      <c r="B95" s="393">
        <f>B96+B97</f>
        <v>0</v>
      </c>
      <c r="C95" s="393">
        <f>C96+C97</f>
        <v>0</v>
      </c>
      <c r="D95" s="393">
        <f>D96+D97</f>
        <v>0</v>
      </c>
      <c r="E95" s="393">
        <f>E96+E97</f>
        <v>0</v>
      </c>
    </row>
    <row r="96" spans="1:5" ht="12.75" thickBot="1" x14ac:dyDescent="0.25">
      <c r="A96" s="395" t="s">
        <v>1267</v>
      </c>
      <c r="B96" s="396"/>
      <c r="C96" s="400"/>
      <c r="D96" s="400"/>
      <c r="E96" s="400"/>
    </row>
    <row r="97" spans="1:5" ht="12.75" thickBot="1" x14ac:dyDescent="0.25">
      <c r="A97" s="414" t="s">
        <v>1268</v>
      </c>
      <c r="B97" s="396"/>
      <c r="C97" s="400"/>
      <c r="D97" s="400"/>
      <c r="E97" s="400"/>
    </row>
    <row r="98" spans="1:5" ht="12.75" thickBot="1" x14ac:dyDescent="0.25">
      <c r="A98" s="415" t="s">
        <v>1334</v>
      </c>
      <c r="B98" s="403">
        <f>B95+B92+B89+B86+B83+B80+B77</f>
        <v>7000</v>
      </c>
      <c r="C98" s="403">
        <f t="shared" ref="C98:E98" si="5">C95+C92+C89+C86+C83+C80+C77</f>
        <v>6800</v>
      </c>
      <c r="D98" s="403">
        <f t="shared" si="5"/>
        <v>6300</v>
      </c>
      <c r="E98" s="403">
        <f t="shared" si="5"/>
        <v>7020</v>
      </c>
    </row>
    <row r="99" spans="1:5" ht="17.25" customHeight="1" thickBot="1" x14ac:dyDescent="0.25">
      <c r="A99" s="383" t="s">
        <v>1276</v>
      </c>
      <c r="B99" s="409">
        <f>IF(B98-B69=0,0,)</f>
        <v>0</v>
      </c>
      <c r="C99" s="409">
        <f>IF(C98-C69=0,0,"Error")</f>
        <v>0</v>
      </c>
      <c r="D99" s="409">
        <f>IF(D98-D69=0,0,)</f>
        <v>0</v>
      </c>
      <c r="E99" s="409">
        <f>IF(E98-E69=0,0,)</f>
        <v>0</v>
      </c>
    </row>
    <row r="100" spans="1:5" ht="25.5" customHeight="1" thickBot="1" x14ac:dyDescent="0.25">
      <c r="A100" s="383" t="s">
        <v>1597</v>
      </c>
      <c r="B100" s="2021" t="s">
        <v>1598</v>
      </c>
      <c r="C100" s="2022"/>
      <c r="D100" s="2022"/>
      <c r="E100" s="2023"/>
    </row>
    <row r="101" spans="1:5" ht="43.5" customHeight="1" thickBot="1" x14ac:dyDescent="0.25">
      <c r="A101" s="410" t="s">
        <v>1599</v>
      </c>
      <c r="B101" s="2002" t="s">
        <v>1600</v>
      </c>
      <c r="C101" s="2003"/>
      <c r="D101" s="2003"/>
      <c r="E101" s="2004"/>
    </row>
    <row r="102" spans="1:5" ht="49.5" customHeight="1" thickBot="1" x14ac:dyDescent="0.25">
      <c r="A102" s="385" t="s">
        <v>1258</v>
      </c>
      <c r="B102" s="1980" t="s">
        <v>1601</v>
      </c>
      <c r="C102" s="1981"/>
      <c r="D102" s="1981"/>
      <c r="E102" s="1982"/>
    </row>
    <row r="103" spans="1:5" ht="12.75" thickBot="1" x14ac:dyDescent="0.25">
      <c r="A103" s="385" t="s">
        <v>54</v>
      </c>
      <c r="B103" s="2014" t="s">
        <v>994</v>
      </c>
      <c r="C103" s="2015"/>
      <c r="D103" s="2015"/>
      <c r="E103" s="2016"/>
    </row>
    <row r="104" spans="1:5" ht="12.75" customHeight="1" x14ac:dyDescent="0.2">
      <c r="A104" s="1997"/>
      <c r="B104" s="386">
        <v>2023</v>
      </c>
      <c r="C104" s="386">
        <v>2024</v>
      </c>
      <c r="D104" s="386">
        <v>2025</v>
      </c>
      <c r="E104" s="386">
        <v>2026</v>
      </c>
    </row>
    <row r="105" spans="1:5" ht="12.75" thickBot="1" x14ac:dyDescent="0.25">
      <c r="A105" s="1998"/>
      <c r="B105" s="388" t="s">
        <v>17</v>
      </c>
      <c r="C105" s="388" t="s">
        <v>18</v>
      </c>
      <c r="D105" s="388" t="s">
        <v>18</v>
      </c>
      <c r="E105" s="388" t="s">
        <v>18</v>
      </c>
    </row>
    <row r="106" spans="1:5" ht="14.25" customHeight="1" thickBot="1" x14ac:dyDescent="0.25">
      <c r="A106" s="385" t="s">
        <v>56</v>
      </c>
      <c r="B106" s="389">
        <v>150</v>
      </c>
      <c r="C106" s="389">
        <v>190</v>
      </c>
      <c r="D106" s="389">
        <v>275</v>
      </c>
      <c r="E106" s="389">
        <v>390</v>
      </c>
    </row>
    <row r="107" spans="1:5" ht="13.5" customHeight="1" thickBot="1" x14ac:dyDescent="0.25">
      <c r="A107" s="385" t="s">
        <v>1260</v>
      </c>
      <c r="B107" s="416">
        <f>B121</f>
        <v>7000</v>
      </c>
      <c r="C107" s="416">
        <f t="shared" ref="C107:E107" si="6">C121</f>
        <v>6820</v>
      </c>
      <c r="D107" s="416">
        <f t="shared" si="6"/>
        <v>6320</v>
      </c>
      <c r="E107" s="416">
        <f t="shared" si="6"/>
        <v>7000</v>
      </c>
    </row>
    <row r="108" spans="1:5" ht="18" customHeight="1" thickBot="1" x14ac:dyDescent="0.25">
      <c r="A108" s="385" t="s">
        <v>1261</v>
      </c>
      <c r="B108" s="389"/>
      <c r="C108" s="389"/>
      <c r="D108" s="389"/>
      <c r="E108" s="389"/>
    </row>
    <row r="109" spans="1:5" ht="12.75" thickBot="1" x14ac:dyDescent="0.25">
      <c r="A109" s="385" t="s">
        <v>1262</v>
      </c>
      <c r="B109" s="367"/>
      <c r="C109" s="412"/>
      <c r="D109" s="412"/>
      <c r="E109" s="412"/>
    </row>
    <row r="110" spans="1:5" ht="12.75" thickBot="1" x14ac:dyDescent="0.25">
      <c r="A110" s="385" t="s">
        <v>1264</v>
      </c>
      <c r="B110" s="367"/>
      <c r="C110" s="412"/>
      <c r="D110" s="412"/>
      <c r="E110" s="412"/>
    </row>
    <row r="111" spans="1:5" ht="12.75" thickBot="1" x14ac:dyDescent="0.25">
      <c r="A111" s="385" t="s">
        <v>77</v>
      </c>
      <c r="B111" s="367"/>
      <c r="C111" s="412"/>
      <c r="D111" s="412"/>
      <c r="E111" s="412"/>
    </row>
    <row r="112" spans="1:5" ht="24.75" customHeight="1" thickBot="1" x14ac:dyDescent="0.25">
      <c r="A112" s="1994" t="s">
        <v>1602</v>
      </c>
      <c r="B112" s="1995"/>
      <c r="C112" s="1995"/>
      <c r="D112" s="1995"/>
      <c r="E112" s="1996"/>
    </row>
    <row r="113" spans="1:5" ht="23.25" customHeight="1" x14ac:dyDescent="0.2">
      <c r="A113" s="1997"/>
      <c r="B113" s="386">
        <v>2023</v>
      </c>
      <c r="C113" s="386">
        <v>2024</v>
      </c>
      <c r="D113" s="386">
        <v>2025</v>
      </c>
      <c r="E113" s="386">
        <v>2026</v>
      </c>
    </row>
    <row r="114" spans="1:5" ht="22.5" customHeight="1" thickBot="1" x14ac:dyDescent="0.25">
      <c r="A114" s="1998"/>
      <c r="B114" s="388" t="s">
        <v>17</v>
      </c>
      <c r="C114" s="388" t="s">
        <v>18</v>
      </c>
      <c r="D114" s="388" t="s">
        <v>18</v>
      </c>
      <c r="E114" s="388" t="s">
        <v>18</v>
      </c>
    </row>
    <row r="115" spans="1:5" ht="24.75" customHeight="1" thickBot="1" x14ac:dyDescent="0.25">
      <c r="A115" s="392" t="s">
        <v>1266</v>
      </c>
      <c r="B115" s="393">
        <f>B116+B117</f>
        <v>0</v>
      </c>
      <c r="C115" s="393">
        <f>C116+C117</f>
        <v>0</v>
      </c>
      <c r="D115" s="393">
        <f>D116+D117</f>
        <v>0</v>
      </c>
      <c r="E115" s="393">
        <f>E116+E117</f>
        <v>0</v>
      </c>
    </row>
    <row r="116" spans="1:5" ht="12.75" thickBot="1" x14ac:dyDescent="0.25">
      <c r="A116" s="395" t="s">
        <v>1267</v>
      </c>
      <c r="B116" s="400"/>
      <c r="C116" s="400"/>
      <c r="D116" s="400"/>
      <c r="E116" s="400">
        <v>0</v>
      </c>
    </row>
    <row r="117" spans="1:5" ht="12.75" thickBot="1" x14ac:dyDescent="0.25">
      <c r="A117" s="395" t="s">
        <v>1268</v>
      </c>
      <c r="B117" s="396"/>
      <c r="C117" s="398"/>
      <c r="D117" s="398"/>
      <c r="E117" s="398"/>
    </row>
    <row r="118" spans="1:5" ht="24.75" customHeight="1" thickBot="1" x14ac:dyDescent="0.25">
      <c r="A118" s="392" t="s">
        <v>1269</v>
      </c>
      <c r="B118" s="393">
        <f>B119+B120</f>
        <v>0</v>
      </c>
      <c r="C118" s="393">
        <f>C119+C120</f>
        <v>0</v>
      </c>
      <c r="D118" s="393">
        <f>D119+D120</f>
        <v>0</v>
      </c>
      <c r="E118" s="393">
        <f>E119+E120</f>
        <v>0</v>
      </c>
    </row>
    <row r="119" spans="1:5" ht="12.75" thickBot="1" x14ac:dyDescent="0.25">
      <c r="A119" s="395" t="s">
        <v>1267</v>
      </c>
      <c r="B119" s="400"/>
      <c r="C119" s="400"/>
      <c r="D119" s="400"/>
      <c r="E119" s="400">
        <v>0</v>
      </c>
    </row>
    <row r="120" spans="1:5" ht="12.75" thickBot="1" x14ac:dyDescent="0.25">
      <c r="A120" s="395" t="s">
        <v>1268</v>
      </c>
      <c r="B120" s="396"/>
      <c r="C120" s="400"/>
      <c r="D120" s="400"/>
      <c r="E120" s="400"/>
    </row>
    <row r="121" spans="1:5" ht="24.75" customHeight="1" thickBot="1" x14ac:dyDescent="0.25">
      <c r="A121" s="392" t="s">
        <v>1270</v>
      </c>
      <c r="B121" s="393">
        <f>B122+B123</f>
        <v>7000</v>
      </c>
      <c r="C121" s="393">
        <f>C122+C123</f>
        <v>6820</v>
      </c>
      <c r="D121" s="393">
        <f>D122+D123</f>
        <v>6320</v>
      </c>
      <c r="E121" s="393">
        <f>E122+E123</f>
        <v>7000</v>
      </c>
    </row>
    <row r="122" spans="1:5" ht="12.75" thickBot="1" x14ac:dyDescent="0.25">
      <c r="A122" s="395" t="s">
        <v>1267</v>
      </c>
      <c r="B122" s="413">
        <v>7000</v>
      </c>
      <c r="C122" s="417">
        <v>6820</v>
      </c>
      <c r="D122" s="417">
        <v>6320</v>
      </c>
      <c r="E122" s="417">
        <v>7000</v>
      </c>
    </row>
    <row r="123" spans="1:5" ht="12.75" thickBot="1" x14ac:dyDescent="0.25">
      <c r="A123" s="395" t="s">
        <v>1268</v>
      </c>
      <c r="B123" s="396"/>
      <c r="C123" s="400"/>
      <c r="D123" s="400"/>
      <c r="E123" s="400"/>
    </row>
    <row r="124" spans="1:5" ht="12.75" thickBot="1" x14ac:dyDescent="0.25">
      <c r="A124" s="392" t="s">
        <v>1271</v>
      </c>
      <c r="B124" s="393">
        <f>B125+B126</f>
        <v>0</v>
      </c>
      <c r="C124" s="393">
        <f>C125+C126</f>
        <v>0</v>
      </c>
      <c r="D124" s="393">
        <f>D125+D126</f>
        <v>0</v>
      </c>
      <c r="E124" s="393">
        <f>E125+E126</f>
        <v>0</v>
      </c>
    </row>
    <row r="125" spans="1:5" ht="12.75" thickBot="1" x14ac:dyDescent="0.25">
      <c r="A125" s="395" t="s">
        <v>1267</v>
      </c>
      <c r="B125" s="396"/>
      <c r="C125" s="400"/>
      <c r="D125" s="400"/>
      <c r="E125" s="400"/>
    </row>
    <row r="126" spans="1:5" ht="12.75" thickBot="1" x14ac:dyDescent="0.25">
      <c r="A126" s="395" t="s">
        <v>1268</v>
      </c>
      <c r="B126" s="396"/>
      <c r="C126" s="400"/>
      <c r="D126" s="400"/>
      <c r="E126" s="400"/>
    </row>
    <row r="127" spans="1:5" ht="12.75" thickBot="1" x14ac:dyDescent="0.25">
      <c r="A127" s="392" t="s">
        <v>1272</v>
      </c>
      <c r="B127" s="393">
        <f>B128+B129</f>
        <v>0</v>
      </c>
      <c r="C127" s="393">
        <f>C128+C129</f>
        <v>0</v>
      </c>
      <c r="D127" s="393">
        <f>D128+D129</f>
        <v>0</v>
      </c>
      <c r="E127" s="393">
        <f>E128+E129</f>
        <v>0</v>
      </c>
    </row>
    <row r="128" spans="1:5" ht="12.75" thickBot="1" x14ac:dyDescent="0.25">
      <c r="A128" s="395" t="s">
        <v>1267</v>
      </c>
      <c r="B128" s="396"/>
      <c r="C128" s="400"/>
      <c r="D128" s="400"/>
      <c r="E128" s="400"/>
    </row>
    <row r="129" spans="1:5" ht="15" customHeight="1" thickBot="1" x14ac:dyDescent="0.25">
      <c r="A129" s="395" t="s">
        <v>1268</v>
      </c>
      <c r="B129" s="396"/>
      <c r="C129" s="400"/>
      <c r="D129" s="400"/>
      <c r="E129" s="400"/>
    </row>
    <row r="130" spans="1:5" ht="12.75" thickBot="1" x14ac:dyDescent="0.25">
      <c r="A130" s="392" t="s">
        <v>1273</v>
      </c>
      <c r="B130" s="393">
        <f>B131+B132</f>
        <v>0</v>
      </c>
      <c r="C130" s="393">
        <f>C131+C132</f>
        <v>0</v>
      </c>
      <c r="D130" s="393">
        <f>D131+D132</f>
        <v>0</v>
      </c>
      <c r="E130" s="393">
        <f>E131+E132</f>
        <v>0</v>
      </c>
    </row>
    <row r="131" spans="1:5" ht="12.75" thickBot="1" x14ac:dyDescent="0.25">
      <c r="A131" s="395" t="s">
        <v>1267</v>
      </c>
      <c r="B131" s="396"/>
      <c r="C131" s="400"/>
      <c r="D131" s="400"/>
      <c r="E131" s="400"/>
    </row>
    <row r="132" spans="1:5" ht="12.75" thickBot="1" x14ac:dyDescent="0.25">
      <c r="A132" s="395" t="s">
        <v>1268</v>
      </c>
      <c r="B132" s="396"/>
      <c r="C132" s="400"/>
      <c r="D132" s="400"/>
      <c r="E132" s="400"/>
    </row>
    <row r="133" spans="1:5" ht="24.75" thickBot="1" x14ac:dyDescent="0.25">
      <c r="A133" s="392" t="s">
        <v>1274</v>
      </c>
      <c r="B133" s="393">
        <f>B134+B135</f>
        <v>0</v>
      </c>
      <c r="C133" s="393">
        <f>C134+C135</f>
        <v>0</v>
      </c>
      <c r="D133" s="393">
        <f>D134+D135</f>
        <v>0</v>
      </c>
      <c r="E133" s="393">
        <f>E134+E135</f>
        <v>0</v>
      </c>
    </row>
    <row r="134" spans="1:5" ht="12.75" thickBot="1" x14ac:dyDescent="0.25">
      <c r="A134" s="395" t="s">
        <v>1267</v>
      </c>
      <c r="B134" s="396"/>
      <c r="C134" s="400"/>
      <c r="D134" s="400"/>
      <c r="E134" s="400"/>
    </row>
    <row r="135" spans="1:5" ht="12.75" thickBot="1" x14ac:dyDescent="0.25">
      <c r="A135" s="395" t="s">
        <v>1268</v>
      </c>
      <c r="B135" s="396"/>
      <c r="C135" s="400"/>
      <c r="D135" s="400"/>
      <c r="E135" s="400"/>
    </row>
    <row r="136" spans="1:5" ht="12.75" thickBot="1" x14ac:dyDescent="0.25">
      <c r="A136" s="418" t="s">
        <v>1382</v>
      </c>
      <c r="B136" s="403">
        <f>B133+B130+B127+B124+B121+B118+B115</f>
        <v>7000</v>
      </c>
      <c r="C136" s="403">
        <f t="shared" ref="C136:E136" si="7">C133+C130+C127+C124+C121+C118+C115</f>
        <v>6820</v>
      </c>
      <c r="D136" s="403">
        <f t="shared" si="7"/>
        <v>6320</v>
      </c>
      <c r="E136" s="403">
        <f t="shared" si="7"/>
        <v>7000</v>
      </c>
    </row>
    <row r="137" spans="1:5" ht="17.25" customHeight="1" thickBot="1" x14ac:dyDescent="0.25">
      <c r="A137" s="383" t="s">
        <v>1276</v>
      </c>
      <c r="B137" s="409">
        <f>IF(B136-B107=0,0,)</f>
        <v>0</v>
      </c>
      <c r="C137" s="409">
        <f t="shared" ref="C137:E137" si="8">IF(C136-C107=0,0,)</f>
        <v>0</v>
      </c>
      <c r="D137" s="409">
        <f t="shared" si="8"/>
        <v>0</v>
      </c>
      <c r="E137" s="409">
        <f t="shared" si="8"/>
        <v>0</v>
      </c>
    </row>
    <row r="138" spans="1:5" ht="12.75" thickBot="1" x14ac:dyDescent="0.25">
      <c r="A138" s="1972" t="s">
        <v>1277</v>
      </c>
      <c r="B138" s="1973"/>
      <c r="C138" s="1973"/>
      <c r="D138" s="1973"/>
      <c r="E138" s="1974"/>
    </row>
    <row r="139" spans="1:5" ht="12.75" thickBot="1" x14ac:dyDescent="0.25">
      <c r="A139" s="1972" t="s">
        <v>1278</v>
      </c>
      <c r="B139" s="1973"/>
      <c r="C139" s="1973"/>
      <c r="D139" s="1973"/>
      <c r="E139" s="1974"/>
    </row>
    <row r="140" spans="1:5" ht="24.75" thickBot="1" x14ac:dyDescent="0.25">
      <c r="A140" s="384" t="s">
        <v>1322</v>
      </c>
      <c r="B140" s="2017" t="s">
        <v>1603</v>
      </c>
      <c r="C140" s="2018"/>
      <c r="D140" s="2019"/>
      <c r="E140" s="2020"/>
    </row>
    <row r="141" spans="1:5" ht="51" customHeight="1" thickBot="1" x14ac:dyDescent="0.25">
      <c r="A141" s="384" t="s">
        <v>1279</v>
      </c>
      <c r="B141" s="419" t="s">
        <v>1604</v>
      </c>
      <c r="C141" s="420" t="s">
        <v>1280</v>
      </c>
      <c r="D141" s="2024" t="s">
        <v>1605</v>
      </c>
      <c r="E141" s="2025"/>
    </row>
    <row r="142" spans="1:5" ht="12.75" thickBot="1" x14ac:dyDescent="0.25">
      <c r="A142" s="421"/>
      <c r="B142" s="2026"/>
      <c r="C142" s="2027"/>
      <c r="D142" s="2028"/>
      <c r="E142" s="2029"/>
    </row>
    <row r="143" spans="1:5" ht="46.5" customHeight="1" thickBot="1" x14ac:dyDescent="0.25">
      <c r="A143" s="385" t="s">
        <v>1258</v>
      </c>
      <c r="B143" s="1980" t="s">
        <v>1606</v>
      </c>
      <c r="C143" s="1981"/>
      <c r="D143" s="1981"/>
      <c r="E143" s="1982"/>
    </row>
    <row r="144" spans="1:5" ht="12.75" thickBot="1" x14ac:dyDescent="0.25">
      <c r="A144" s="385" t="s">
        <v>54</v>
      </c>
      <c r="B144" s="2030" t="s">
        <v>1607</v>
      </c>
      <c r="C144" s="2031"/>
      <c r="D144" s="2031"/>
      <c r="E144" s="2032"/>
    </row>
    <row r="145" spans="1:5" ht="12.75" customHeight="1" x14ac:dyDescent="0.2">
      <c r="A145" s="1997"/>
      <c r="B145" s="386">
        <v>2023</v>
      </c>
      <c r="C145" s="386">
        <v>2024</v>
      </c>
      <c r="D145" s="386">
        <v>2025</v>
      </c>
      <c r="E145" s="386">
        <v>2026</v>
      </c>
    </row>
    <row r="146" spans="1:5" ht="12.75" thickBot="1" x14ac:dyDescent="0.25">
      <c r="A146" s="1998"/>
      <c r="B146" s="388" t="s">
        <v>17</v>
      </c>
      <c r="C146" s="388" t="s">
        <v>18</v>
      </c>
      <c r="D146" s="388" t="s">
        <v>18</v>
      </c>
      <c r="E146" s="388" t="s">
        <v>18</v>
      </c>
    </row>
    <row r="147" spans="1:5" ht="12.75" thickBot="1" x14ac:dyDescent="0.25">
      <c r="A147" s="385" t="s">
        <v>56</v>
      </c>
      <c r="B147" s="389">
        <v>1</v>
      </c>
      <c r="C147" s="389">
        <v>1</v>
      </c>
      <c r="D147" s="389">
        <v>1</v>
      </c>
      <c r="E147" s="389">
        <v>1</v>
      </c>
    </row>
    <row r="148" spans="1:5" ht="12.75" thickBot="1" x14ac:dyDescent="0.25">
      <c r="A148" s="385" t="s">
        <v>1260</v>
      </c>
      <c r="B148" s="389">
        <f>B166</f>
        <v>103000</v>
      </c>
      <c r="C148" s="389">
        <f>C166</f>
        <v>103000</v>
      </c>
      <c r="D148" s="389">
        <f>D166</f>
        <v>103000</v>
      </c>
      <c r="E148" s="389">
        <f>E166</f>
        <v>103000</v>
      </c>
    </row>
    <row r="149" spans="1:5" ht="12.75" thickBot="1" x14ac:dyDescent="0.25">
      <c r="A149" s="385" t="s">
        <v>1261</v>
      </c>
      <c r="B149" s="389">
        <f>B148/B147</f>
        <v>103000</v>
      </c>
      <c r="C149" s="389">
        <f>C148/C147</f>
        <v>103000</v>
      </c>
      <c r="D149" s="389">
        <f>D148/D147</f>
        <v>103000</v>
      </c>
      <c r="E149" s="389">
        <f>E148/E147</f>
        <v>103000</v>
      </c>
    </row>
    <row r="150" spans="1:5" ht="12.75" thickBot="1" x14ac:dyDescent="0.25">
      <c r="A150" s="385" t="s">
        <v>1262</v>
      </c>
      <c r="B150" s="367" t="s">
        <v>1263</v>
      </c>
      <c r="C150" s="412"/>
      <c r="D150" s="412"/>
      <c r="E150" s="412"/>
    </row>
    <row r="151" spans="1:5" ht="12.75" thickBot="1" x14ac:dyDescent="0.25">
      <c r="A151" s="385" t="s">
        <v>1264</v>
      </c>
      <c r="B151" s="367" t="s">
        <v>1263</v>
      </c>
      <c r="C151" s="412"/>
      <c r="D151" s="412"/>
      <c r="E151" s="412"/>
    </row>
    <row r="152" spans="1:5" ht="12.75" thickBot="1" x14ac:dyDescent="0.25">
      <c r="A152" s="385" t="s">
        <v>77</v>
      </c>
      <c r="B152" s="367" t="s">
        <v>1263</v>
      </c>
      <c r="C152" s="412"/>
      <c r="D152" s="412"/>
      <c r="E152" s="412"/>
    </row>
    <row r="153" spans="1:5" ht="12.6" customHeight="1" thickBot="1" x14ac:dyDescent="0.25">
      <c r="A153" s="1994" t="s">
        <v>1608</v>
      </c>
      <c r="B153" s="1995"/>
      <c r="C153" s="1995"/>
      <c r="D153" s="1995"/>
      <c r="E153" s="1996"/>
    </row>
    <row r="154" spans="1:5" ht="12.75" customHeight="1" x14ac:dyDescent="0.2">
      <c r="A154" s="1997"/>
      <c r="B154" s="386">
        <v>2023</v>
      </c>
      <c r="C154" s="386">
        <v>2024</v>
      </c>
      <c r="D154" s="386">
        <v>2025</v>
      </c>
      <c r="E154" s="386">
        <v>2026</v>
      </c>
    </row>
    <row r="155" spans="1:5" ht="11.45" customHeight="1" thickBot="1" x14ac:dyDescent="0.25">
      <c r="A155" s="1998"/>
      <c r="B155" s="388" t="s">
        <v>17</v>
      </c>
      <c r="C155" s="388" t="s">
        <v>18</v>
      </c>
      <c r="D155" s="388" t="s">
        <v>18</v>
      </c>
      <c r="E155" s="388" t="s">
        <v>18</v>
      </c>
    </row>
    <row r="156" spans="1:5" ht="12.75" thickBot="1" x14ac:dyDescent="0.25">
      <c r="A156" s="392" t="s">
        <v>1284</v>
      </c>
      <c r="B156" s="393">
        <f>B157+B158+B159+B160</f>
        <v>103000</v>
      </c>
      <c r="C156" s="393">
        <f t="shared" ref="C156:E156" si="9">C157+C158+C159+C160</f>
        <v>103000</v>
      </c>
      <c r="D156" s="393">
        <f t="shared" si="9"/>
        <v>103000</v>
      </c>
      <c r="E156" s="393">
        <f t="shared" si="9"/>
        <v>103000</v>
      </c>
    </row>
    <row r="157" spans="1:5" ht="12.75" thickBot="1" x14ac:dyDescent="0.25">
      <c r="A157" s="395" t="s">
        <v>1267</v>
      </c>
      <c r="B157" s="400"/>
      <c r="C157" s="400"/>
      <c r="D157" s="400"/>
      <c r="E157" s="400"/>
    </row>
    <row r="158" spans="1:5" ht="12.75" thickBot="1" x14ac:dyDescent="0.25">
      <c r="A158" s="395" t="s">
        <v>1285</v>
      </c>
      <c r="B158" s="393">
        <v>93000</v>
      </c>
      <c r="C158" s="393">
        <v>93000</v>
      </c>
      <c r="D158" s="393">
        <v>93000</v>
      </c>
      <c r="E158" s="393">
        <v>93000</v>
      </c>
    </row>
    <row r="159" spans="1:5" ht="12.75" thickBot="1" x14ac:dyDescent="0.25">
      <c r="A159" s="395" t="s">
        <v>1286</v>
      </c>
      <c r="B159" s="400"/>
      <c r="C159" s="417"/>
      <c r="D159" s="417"/>
      <c r="E159" s="422"/>
    </row>
    <row r="160" spans="1:5" ht="12.75" thickBot="1" x14ac:dyDescent="0.25">
      <c r="A160" s="395" t="s">
        <v>1287</v>
      </c>
      <c r="B160" s="393">
        <v>10000</v>
      </c>
      <c r="C160" s="393">
        <v>10000</v>
      </c>
      <c r="D160" s="393">
        <v>10000</v>
      </c>
      <c r="E160" s="393">
        <v>10000</v>
      </c>
    </row>
    <row r="161" spans="1:5" ht="12.75" thickBot="1" x14ac:dyDescent="0.25">
      <c r="A161" s="392" t="s">
        <v>1288</v>
      </c>
      <c r="B161" s="403">
        <f>B162+B163+B164+B165</f>
        <v>0</v>
      </c>
      <c r="C161" s="403">
        <f t="shared" ref="C161:E161" si="10">C162+C163+C164+C165</f>
        <v>0</v>
      </c>
      <c r="D161" s="403">
        <f t="shared" si="10"/>
        <v>0</v>
      </c>
      <c r="E161" s="403">
        <f t="shared" si="10"/>
        <v>0</v>
      </c>
    </row>
    <row r="162" spans="1:5" ht="12.75" thickBot="1" x14ac:dyDescent="0.25">
      <c r="A162" s="395" t="s">
        <v>1267</v>
      </c>
      <c r="B162" s="396"/>
      <c r="C162" s="400"/>
      <c r="D162" s="400"/>
      <c r="E162" s="400"/>
    </row>
    <row r="163" spans="1:5" ht="12.75" thickBot="1" x14ac:dyDescent="0.25">
      <c r="A163" s="395" t="s">
        <v>1285</v>
      </c>
      <c r="B163" s="396"/>
      <c r="C163" s="400"/>
      <c r="D163" s="400"/>
      <c r="E163" s="400"/>
    </row>
    <row r="164" spans="1:5" ht="12.75" thickBot="1" x14ac:dyDescent="0.25">
      <c r="A164" s="395" t="s">
        <v>1286</v>
      </c>
      <c r="B164" s="396"/>
      <c r="C164" s="400"/>
      <c r="D164" s="400"/>
      <c r="E164" s="400"/>
    </row>
    <row r="165" spans="1:5" ht="12.75" thickBot="1" x14ac:dyDescent="0.25">
      <c r="A165" s="395" t="s">
        <v>1287</v>
      </c>
      <c r="B165" s="396"/>
      <c r="C165" s="400"/>
      <c r="D165" s="400"/>
      <c r="E165" s="400"/>
    </row>
    <row r="166" spans="1:5" ht="12.75" thickBot="1" x14ac:dyDescent="0.25">
      <c r="A166" s="423" t="s">
        <v>1275</v>
      </c>
      <c r="B166" s="403">
        <f>B156+B161</f>
        <v>103000</v>
      </c>
      <c r="C166" s="403">
        <f t="shared" ref="C166:E166" si="11">C156+C161</f>
        <v>103000</v>
      </c>
      <c r="D166" s="403">
        <f t="shared" si="11"/>
        <v>103000</v>
      </c>
      <c r="E166" s="403">
        <f t="shared" si="11"/>
        <v>103000</v>
      </c>
    </row>
    <row r="167" spans="1:5" ht="12.75" thickBot="1" x14ac:dyDescent="0.25">
      <c r="A167" s="383" t="s">
        <v>1276</v>
      </c>
      <c r="B167" s="409">
        <f>B166-B148</f>
        <v>0</v>
      </c>
      <c r="C167" s="409">
        <f>C166-C148</f>
        <v>0</v>
      </c>
      <c r="D167" s="409">
        <f>D166-D148</f>
        <v>0</v>
      </c>
      <c r="E167" s="409">
        <f>E166-E148</f>
        <v>0</v>
      </c>
    </row>
    <row r="168" spans="1:5" ht="12.75" thickBot="1" x14ac:dyDescent="0.25">
      <c r="A168" s="424"/>
      <c r="B168" s="425"/>
      <c r="C168" s="425"/>
      <c r="D168" s="425"/>
      <c r="E168" s="425"/>
    </row>
    <row r="169" spans="1:5" ht="36.75" thickBot="1" x14ac:dyDescent="0.25">
      <c r="A169" s="371" t="s">
        <v>1299</v>
      </c>
      <c r="B169" s="426">
        <f>B60+B98+B136+B166</f>
        <v>206800</v>
      </c>
      <c r="C169" s="426">
        <f t="shared" ref="C169:E169" si="12">C60+C98+C136+C166</f>
        <v>204500</v>
      </c>
      <c r="D169" s="426">
        <f t="shared" si="12"/>
        <v>203500</v>
      </c>
      <c r="E169" s="426">
        <f t="shared" si="12"/>
        <v>204900</v>
      </c>
    </row>
    <row r="170" spans="1:5" ht="24.75" thickBot="1" x14ac:dyDescent="0.25">
      <c r="A170" s="371" t="s">
        <v>1300</v>
      </c>
      <c r="B170" s="427">
        <f>B171+B174+B177+B192+B197</f>
        <v>206800</v>
      </c>
      <c r="C170" s="427">
        <f t="shared" ref="C170:E170" si="13">C171+C174+C177+C192+C197</f>
        <v>204500</v>
      </c>
      <c r="D170" s="427">
        <f t="shared" si="13"/>
        <v>203500</v>
      </c>
      <c r="E170" s="427">
        <f t="shared" si="13"/>
        <v>204900</v>
      </c>
    </row>
    <row r="171" spans="1:5" ht="12.75" thickBot="1" x14ac:dyDescent="0.25">
      <c r="A171" s="392" t="s">
        <v>1266</v>
      </c>
      <c r="B171" s="426">
        <f>B172+B173</f>
        <v>70360</v>
      </c>
      <c r="C171" s="426">
        <f>C172+C173</f>
        <v>70360</v>
      </c>
      <c r="D171" s="426">
        <f>D172+D173</f>
        <v>70360</v>
      </c>
      <c r="E171" s="426">
        <f>E172+E173</f>
        <v>70360</v>
      </c>
    </row>
    <row r="172" spans="1:5" ht="12.75" thickBot="1" x14ac:dyDescent="0.25">
      <c r="A172" s="395" t="s">
        <v>1267</v>
      </c>
      <c r="B172" s="396">
        <f t="shared" ref="B172:E175" si="14">B40+B78+B116</f>
        <v>70360</v>
      </c>
      <c r="C172" s="396">
        <f t="shared" si="14"/>
        <v>70360</v>
      </c>
      <c r="D172" s="396">
        <f t="shared" si="14"/>
        <v>70360</v>
      </c>
      <c r="E172" s="396">
        <f t="shared" si="14"/>
        <v>70360</v>
      </c>
    </row>
    <row r="173" spans="1:5" ht="12.75" thickBot="1" x14ac:dyDescent="0.25">
      <c r="A173" s="395" t="s">
        <v>1301</v>
      </c>
      <c r="B173" s="396">
        <f t="shared" si="14"/>
        <v>0</v>
      </c>
      <c r="C173" s="396">
        <f t="shared" si="14"/>
        <v>0</v>
      </c>
      <c r="D173" s="396">
        <f t="shared" si="14"/>
        <v>0</v>
      </c>
      <c r="E173" s="396">
        <f t="shared" si="14"/>
        <v>0</v>
      </c>
    </row>
    <row r="174" spans="1:5" ht="24.75" thickBot="1" x14ac:dyDescent="0.25">
      <c r="A174" s="392" t="s">
        <v>1269</v>
      </c>
      <c r="B174" s="426">
        <f t="shared" si="14"/>
        <v>12520</v>
      </c>
      <c r="C174" s="426">
        <f t="shared" si="14"/>
        <v>12520</v>
      </c>
      <c r="D174" s="426">
        <f t="shared" si="14"/>
        <v>12520</v>
      </c>
      <c r="E174" s="426">
        <f t="shared" si="14"/>
        <v>12520</v>
      </c>
    </row>
    <row r="175" spans="1:5" ht="12.75" thickBot="1" x14ac:dyDescent="0.25">
      <c r="A175" s="395" t="s">
        <v>1267</v>
      </c>
      <c r="B175" s="400">
        <f t="shared" si="14"/>
        <v>12520</v>
      </c>
      <c r="C175" s="400">
        <f t="shared" si="14"/>
        <v>12520</v>
      </c>
      <c r="D175" s="400">
        <f t="shared" si="14"/>
        <v>12520</v>
      </c>
      <c r="E175" s="400">
        <f t="shared" si="14"/>
        <v>12520</v>
      </c>
    </row>
    <row r="176" spans="1:5" ht="12.75" thickBot="1" x14ac:dyDescent="0.25">
      <c r="A176" s="395" t="s">
        <v>1301</v>
      </c>
      <c r="B176" s="396">
        <f>B44+B82+B117</f>
        <v>0</v>
      </c>
      <c r="C176" s="396">
        <f>C44+C82+C117</f>
        <v>0</v>
      </c>
      <c r="D176" s="396">
        <f>D44+D82+D117</f>
        <v>0</v>
      </c>
      <c r="E176" s="396">
        <f>E44+E82+E117</f>
        <v>0</v>
      </c>
    </row>
    <row r="177" spans="1:5" ht="12.75" thickBot="1" x14ac:dyDescent="0.25">
      <c r="A177" s="392" t="s">
        <v>1270</v>
      </c>
      <c r="B177" s="426">
        <f t="shared" ref="B177:E188" si="15">B45+B83+B121</f>
        <v>20920</v>
      </c>
      <c r="C177" s="426">
        <f t="shared" si="15"/>
        <v>18620</v>
      </c>
      <c r="D177" s="426">
        <f t="shared" si="15"/>
        <v>17620</v>
      </c>
      <c r="E177" s="426">
        <f t="shared" si="15"/>
        <v>19020</v>
      </c>
    </row>
    <row r="178" spans="1:5" ht="15" customHeight="1" thickBot="1" x14ac:dyDescent="0.25">
      <c r="A178" s="395" t="s">
        <v>1267</v>
      </c>
      <c r="B178" s="396">
        <f t="shared" si="15"/>
        <v>20920</v>
      </c>
      <c r="C178" s="396">
        <f t="shared" si="15"/>
        <v>18620</v>
      </c>
      <c r="D178" s="396">
        <f t="shared" si="15"/>
        <v>17620</v>
      </c>
      <c r="E178" s="396">
        <f t="shared" si="15"/>
        <v>19020</v>
      </c>
    </row>
    <row r="179" spans="1:5" ht="12.75" thickBot="1" x14ac:dyDescent="0.25">
      <c r="A179" s="395" t="s">
        <v>1301</v>
      </c>
      <c r="B179" s="396">
        <f t="shared" si="15"/>
        <v>0</v>
      </c>
      <c r="C179" s="396">
        <f t="shared" si="15"/>
        <v>0</v>
      </c>
      <c r="D179" s="396">
        <f t="shared" si="15"/>
        <v>0</v>
      </c>
      <c r="E179" s="396">
        <f t="shared" si="15"/>
        <v>0</v>
      </c>
    </row>
    <row r="180" spans="1:5" ht="19.5" customHeight="1" thickBot="1" x14ac:dyDescent="0.25">
      <c r="A180" s="392" t="s">
        <v>1271</v>
      </c>
      <c r="B180" s="426">
        <f t="shared" si="15"/>
        <v>0</v>
      </c>
      <c r="C180" s="426">
        <f t="shared" si="15"/>
        <v>0</v>
      </c>
      <c r="D180" s="426">
        <f t="shared" si="15"/>
        <v>0</v>
      </c>
      <c r="E180" s="426">
        <f t="shared" si="15"/>
        <v>0</v>
      </c>
    </row>
    <row r="181" spans="1:5" ht="12.75" thickBot="1" x14ac:dyDescent="0.25">
      <c r="A181" s="395" t="s">
        <v>1267</v>
      </c>
      <c r="B181" s="400">
        <f t="shared" si="15"/>
        <v>0</v>
      </c>
      <c r="C181" s="400">
        <f t="shared" si="15"/>
        <v>0</v>
      </c>
      <c r="D181" s="400">
        <f t="shared" si="15"/>
        <v>0</v>
      </c>
      <c r="E181" s="400">
        <f t="shared" si="15"/>
        <v>0</v>
      </c>
    </row>
    <row r="182" spans="1:5" ht="47.25" customHeight="1" thickBot="1" x14ac:dyDescent="0.25">
      <c r="A182" s="395" t="s">
        <v>1301</v>
      </c>
      <c r="B182" s="396">
        <f t="shared" si="15"/>
        <v>0</v>
      </c>
      <c r="C182" s="396">
        <f t="shared" si="15"/>
        <v>0</v>
      </c>
      <c r="D182" s="396">
        <f t="shared" si="15"/>
        <v>0</v>
      </c>
      <c r="E182" s="396">
        <f t="shared" si="15"/>
        <v>0</v>
      </c>
    </row>
    <row r="183" spans="1:5" ht="12.75" thickBot="1" x14ac:dyDescent="0.25">
      <c r="A183" s="392" t="s">
        <v>1272</v>
      </c>
      <c r="B183" s="426">
        <f t="shared" si="15"/>
        <v>0</v>
      </c>
      <c r="C183" s="426">
        <f t="shared" si="15"/>
        <v>0</v>
      </c>
      <c r="D183" s="426">
        <f t="shared" si="15"/>
        <v>0</v>
      </c>
      <c r="E183" s="426">
        <f t="shared" si="15"/>
        <v>0</v>
      </c>
    </row>
    <row r="184" spans="1:5" ht="12.75" thickBot="1" x14ac:dyDescent="0.25">
      <c r="A184" s="395" t="s">
        <v>1267</v>
      </c>
      <c r="B184" s="400">
        <f t="shared" si="15"/>
        <v>0</v>
      </c>
      <c r="C184" s="400">
        <f t="shared" si="15"/>
        <v>0</v>
      </c>
      <c r="D184" s="400">
        <f t="shared" si="15"/>
        <v>0</v>
      </c>
      <c r="E184" s="400">
        <f t="shared" si="15"/>
        <v>0</v>
      </c>
    </row>
    <row r="185" spans="1:5" ht="12.75" thickBot="1" x14ac:dyDescent="0.25">
      <c r="A185" s="395" t="s">
        <v>1301</v>
      </c>
      <c r="B185" s="396">
        <f t="shared" si="15"/>
        <v>0</v>
      </c>
      <c r="C185" s="396">
        <f t="shared" si="15"/>
        <v>0</v>
      </c>
      <c r="D185" s="396">
        <f t="shared" si="15"/>
        <v>0</v>
      </c>
      <c r="E185" s="396">
        <f t="shared" si="15"/>
        <v>0</v>
      </c>
    </row>
    <row r="186" spans="1:5" ht="12.75" thickBot="1" x14ac:dyDescent="0.25">
      <c r="A186" s="392" t="s">
        <v>1273</v>
      </c>
      <c r="B186" s="426">
        <f t="shared" si="15"/>
        <v>0</v>
      </c>
      <c r="C186" s="426">
        <f t="shared" si="15"/>
        <v>0</v>
      </c>
      <c r="D186" s="426">
        <f t="shared" si="15"/>
        <v>0</v>
      </c>
      <c r="E186" s="426">
        <f t="shared" si="15"/>
        <v>0</v>
      </c>
    </row>
    <row r="187" spans="1:5" ht="12.75" thickBot="1" x14ac:dyDescent="0.25">
      <c r="A187" s="395" t="s">
        <v>1267</v>
      </c>
      <c r="B187" s="400">
        <f t="shared" si="15"/>
        <v>0</v>
      </c>
      <c r="C187" s="400">
        <f t="shared" si="15"/>
        <v>0</v>
      </c>
      <c r="D187" s="400">
        <f t="shared" si="15"/>
        <v>0</v>
      </c>
      <c r="E187" s="400">
        <f t="shared" si="15"/>
        <v>0</v>
      </c>
    </row>
    <row r="188" spans="1:5" ht="12.75" thickBot="1" x14ac:dyDescent="0.25">
      <c r="A188" s="395" t="s">
        <v>1301</v>
      </c>
      <c r="B188" s="396">
        <f t="shared" si="15"/>
        <v>0</v>
      </c>
      <c r="C188" s="396">
        <f t="shared" si="15"/>
        <v>0</v>
      </c>
      <c r="D188" s="396">
        <f t="shared" si="15"/>
        <v>0</v>
      </c>
      <c r="E188" s="396">
        <f t="shared" si="15"/>
        <v>0</v>
      </c>
    </row>
    <row r="189" spans="1:5" ht="24.75" thickBot="1" x14ac:dyDescent="0.25">
      <c r="A189" s="392" t="s">
        <v>1274</v>
      </c>
      <c r="B189" s="426">
        <f>B190+B191</f>
        <v>0</v>
      </c>
      <c r="C189" s="426">
        <f t="shared" ref="C189:E189" si="16">C190+C191</f>
        <v>0</v>
      </c>
      <c r="D189" s="426">
        <f t="shared" si="16"/>
        <v>0</v>
      </c>
      <c r="E189" s="426">
        <f t="shared" si="16"/>
        <v>0</v>
      </c>
    </row>
    <row r="190" spans="1:5" ht="12.75" thickBot="1" x14ac:dyDescent="0.25">
      <c r="A190" s="395" t="s">
        <v>1267</v>
      </c>
      <c r="B190" s="400"/>
      <c r="C190" s="400">
        <v>0</v>
      </c>
      <c r="D190" s="400">
        <f>D58+D96+D134</f>
        <v>0</v>
      </c>
      <c r="E190" s="400">
        <f>E58+E96+E134</f>
        <v>0</v>
      </c>
    </row>
    <row r="191" spans="1:5" ht="12.75" thickBot="1" x14ac:dyDescent="0.25">
      <c r="A191" s="395" t="s">
        <v>1301</v>
      </c>
      <c r="B191" s="396">
        <f>B59+B97+B135</f>
        <v>0</v>
      </c>
      <c r="C191" s="396">
        <f>C59+C97+C135</f>
        <v>0</v>
      </c>
      <c r="D191" s="396">
        <f>D59+D97+D135</f>
        <v>0</v>
      </c>
      <c r="E191" s="396">
        <f>E59+E97+E135</f>
        <v>0</v>
      </c>
    </row>
    <row r="192" spans="1:5" ht="12.75" thickBot="1" x14ac:dyDescent="0.25">
      <c r="A192" s="392" t="s">
        <v>1302</v>
      </c>
      <c r="B192" s="426">
        <f>B194+B196</f>
        <v>103000</v>
      </c>
      <c r="C192" s="426">
        <f t="shared" ref="C192:E192" si="17">C194+C196</f>
        <v>103000</v>
      </c>
      <c r="D192" s="426">
        <f t="shared" si="17"/>
        <v>103000</v>
      </c>
      <c r="E192" s="426">
        <f t="shared" si="17"/>
        <v>103000</v>
      </c>
    </row>
    <row r="193" spans="1:5" ht="12.75" thickBot="1" x14ac:dyDescent="0.25">
      <c r="A193" s="395" t="s">
        <v>1267</v>
      </c>
      <c r="B193" s="426"/>
      <c r="C193" s="426"/>
      <c r="D193" s="426"/>
      <c r="E193" s="426"/>
    </row>
    <row r="194" spans="1:5" ht="12.75" thickBot="1" x14ac:dyDescent="0.25">
      <c r="A194" s="395" t="s">
        <v>1303</v>
      </c>
      <c r="B194" s="426">
        <f>B158</f>
        <v>93000</v>
      </c>
      <c r="C194" s="426">
        <f t="shared" ref="C194:E194" si="18">C158</f>
        <v>93000</v>
      </c>
      <c r="D194" s="426">
        <f t="shared" si="18"/>
        <v>93000</v>
      </c>
      <c r="E194" s="426">
        <f t="shared" si="18"/>
        <v>93000</v>
      </c>
    </row>
    <row r="195" spans="1:5" ht="12.75" thickBot="1" x14ac:dyDescent="0.25">
      <c r="A195" s="395" t="s">
        <v>1286</v>
      </c>
      <c r="B195" s="426"/>
      <c r="C195" s="426"/>
      <c r="D195" s="426"/>
      <c r="E195" s="426"/>
    </row>
    <row r="196" spans="1:5" ht="12.75" thickBot="1" x14ac:dyDescent="0.25">
      <c r="A196" s="395" t="s">
        <v>1287</v>
      </c>
      <c r="B196" s="426">
        <f>B160</f>
        <v>10000</v>
      </c>
      <c r="C196" s="426">
        <f t="shared" ref="C196:E196" si="19">C160</f>
        <v>10000</v>
      </c>
      <c r="D196" s="426">
        <f t="shared" si="19"/>
        <v>10000</v>
      </c>
      <c r="E196" s="426">
        <f t="shared" si="19"/>
        <v>10000</v>
      </c>
    </row>
    <row r="197" spans="1:5" ht="12.75" thickBot="1" x14ac:dyDescent="0.25">
      <c r="A197" s="392" t="s">
        <v>1304</v>
      </c>
      <c r="B197" s="393">
        <f>B199+B201</f>
        <v>0</v>
      </c>
      <c r="C197" s="393">
        <f t="shared" ref="C197:E197" si="20">C199+C201</f>
        <v>0</v>
      </c>
      <c r="D197" s="393">
        <f t="shared" si="20"/>
        <v>0</v>
      </c>
      <c r="E197" s="393">
        <f t="shared" si="20"/>
        <v>0</v>
      </c>
    </row>
    <row r="198" spans="1:5" ht="12.75" thickBot="1" x14ac:dyDescent="0.25">
      <c r="A198" s="395" t="s">
        <v>1267</v>
      </c>
      <c r="B198" s="393"/>
      <c r="C198" s="393"/>
      <c r="D198" s="393"/>
      <c r="E198" s="393"/>
    </row>
    <row r="199" spans="1:5" ht="12.75" thickBot="1" x14ac:dyDescent="0.25">
      <c r="A199" s="395" t="s">
        <v>1303</v>
      </c>
      <c r="B199" s="393">
        <v>0</v>
      </c>
      <c r="C199" s="393"/>
      <c r="D199" s="393"/>
      <c r="E199" s="393"/>
    </row>
    <row r="200" spans="1:5" ht="12.75" thickBot="1" x14ac:dyDescent="0.25">
      <c r="A200" s="395" t="s">
        <v>1286</v>
      </c>
      <c r="B200" s="393"/>
      <c r="C200" s="393"/>
      <c r="D200" s="393"/>
      <c r="E200" s="393"/>
    </row>
    <row r="201" spans="1:5" ht="12.75" thickBot="1" x14ac:dyDescent="0.25">
      <c r="A201" s="395" t="s">
        <v>1287</v>
      </c>
      <c r="B201" s="393">
        <v>0</v>
      </c>
      <c r="C201" s="393"/>
      <c r="D201" s="393"/>
      <c r="E201" s="393"/>
    </row>
    <row r="202" spans="1:5" ht="12.75" thickBot="1" x14ac:dyDescent="0.25">
      <c r="A202" s="383" t="s">
        <v>1276</v>
      </c>
      <c r="B202" s="409">
        <f>B197+B192+B189+B186+B183+B180+B177+B174+B171</f>
        <v>206800</v>
      </c>
      <c r="C202" s="409">
        <f t="shared" ref="C202:E202" si="21">C197+C192+C189+C186+C183+C180+C177+C174+C171</f>
        <v>204500</v>
      </c>
      <c r="D202" s="409">
        <f t="shared" si="21"/>
        <v>203500</v>
      </c>
      <c r="E202" s="409">
        <f t="shared" si="21"/>
        <v>204900</v>
      </c>
    </row>
    <row r="203" spans="1:5" x14ac:dyDescent="0.2">
      <c r="A203" s="428"/>
      <c r="B203" s="429"/>
      <c r="C203" s="429"/>
      <c r="D203" s="429"/>
      <c r="E203" s="429"/>
    </row>
  </sheetData>
  <mergeCells count="43">
    <mergeCell ref="A154:A155"/>
    <mergeCell ref="D141:E141"/>
    <mergeCell ref="B142:E142"/>
    <mergeCell ref="B143:E143"/>
    <mergeCell ref="B144:E144"/>
    <mergeCell ref="A145:A146"/>
    <mergeCell ref="A153:E153"/>
    <mergeCell ref="B140:E140"/>
    <mergeCell ref="A74:E74"/>
    <mergeCell ref="A75:A76"/>
    <mergeCell ref="B100:E100"/>
    <mergeCell ref="B101:E101"/>
    <mergeCell ref="B102:E102"/>
    <mergeCell ref="B103:E103"/>
    <mergeCell ref="A104:A105"/>
    <mergeCell ref="A112:E112"/>
    <mergeCell ref="A113:A114"/>
    <mergeCell ref="A138:E138"/>
    <mergeCell ref="A139:E139"/>
    <mergeCell ref="B62:E62"/>
    <mergeCell ref="B63:E63"/>
    <mergeCell ref="B64:E64"/>
    <mergeCell ref="B65:E65"/>
    <mergeCell ref="A66:A67"/>
    <mergeCell ref="A36:E36"/>
    <mergeCell ref="A37:A38"/>
    <mergeCell ref="B24:E24"/>
    <mergeCell ref="B25:E25"/>
    <mergeCell ref="B26:E26"/>
    <mergeCell ref="B27:E27"/>
    <mergeCell ref="A28:A29"/>
    <mergeCell ref="A23:E23"/>
    <mergeCell ref="A3:E3"/>
    <mergeCell ref="B5:E5"/>
    <mergeCell ref="B6:E6"/>
    <mergeCell ref="B7:E7"/>
    <mergeCell ref="A8:E8"/>
    <mergeCell ref="A9:E11"/>
    <mergeCell ref="B12:E12"/>
    <mergeCell ref="A13:A14"/>
    <mergeCell ref="B16:E16"/>
    <mergeCell ref="A17:E17"/>
    <mergeCell ref="A22:E22"/>
  </mergeCells>
  <pageMargins left="0.7" right="0.7" top="0.75" bottom="0.75" header="0.3" footer="0.3"/>
  <pageSetup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17EF5-F46F-4D1A-A4AE-A4BDF3B67E48}">
  <sheetPr>
    <pageSetUpPr fitToPage="1"/>
  </sheetPr>
  <dimension ref="A1:H174"/>
  <sheetViews>
    <sheetView view="pageBreakPreview" zoomScale="60" zoomScaleNormal="170" workbookViewId="0">
      <selection activeCell="K10" sqref="K10"/>
    </sheetView>
  </sheetViews>
  <sheetFormatPr defaultRowHeight="15.75" x14ac:dyDescent="0.25"/>
  <cols>
    <col min="1" max="1" width="5.5703125" style="430" customWidth="1"/>
    <col min="2" max="2" width="30" style="430" customWidth="1"/>
    <col min="3" max="3" width="23.5703125" style="430" customWidth="1"/>
    <col min="4" max="4" width="24.5703125" style="430" customWidth="1"/>
    <col min="5" max="5" width="23.7109375" style="430" customWidth="1"/>
    <col min="6" max="6" width="29" style="430" customWidth="1"/>
    <col min="7" max="7" width="16.28515625" style="430" customWidth="1"/>
    <col min="8" max="8" width="19.5703125" style="430" customWidth="1"/>
    <col min="9" max="16384" width="9.140625" style="430"/>
  </cols>
  <sheetData>
    <row r="1" spans="1:8" ht="27" customHeight="1" x14ac:dyDescent="0.25"/>
    <row r="2" spans="1:8" ht="27" customHeight="1" x14ac:dyDescent="0.25">
      <c r="A2" s="2036"/>
      <c r="B2" s="2036"/>
      <c r="C2" s="2036"/>
      <c r="D2" s="2036"/>
      <c r="E2" s="2036"/>
      <c r="F2" s="2036"/>
      <c r="G2" s="2036"/>
      <c r="H2" s="431"/>
    </row>
    <row r="3" spans="1:8" ht="27" customHeight="1" x14ac:dyDescent="0.25">
      <c r="A3" s="431"/>
      <c r="B3" s="2037" t="s">
        <v>1394</v>
      </c>
      <c r="C3" s="2037"/>
      <c r="D3" s="2037"/>
      <c r="E3" s="2037"/>
      <c r="F3" s="2037"/>
      <c r="G3" s="431"/>
      <c r="H3" s="431"/>
    </row>
    <row r="4" spans="1:8" ht="27" customHeight="1" thickBot="1" x14ac:dyDescent="0.3"/>
    <row r="5" spans="1:8" ht="27" customHeight="1" thickBot="1" x14ac:dyDescent="0.3">
      <c r="B5" s="432" t="s">
        <v>6</v>
      </c>
      <c r="C5" s="2038" t="s">
        <v>1609</v>
      </c>
      <c r="D5" s="2039"/>
      <c r="E5" s="2039"/>
      <c r="F5" s="2040"/>
    </row>
    <row r="6" spans="1:8" ht="27" customHeight="1" thickBot="1" x14ac:dyDescent="0.3">
      <c r="B6" s="432" t="s">
        <v>8</v>
      </c>
      <c r="C6" s="2041" t="s">
        <v>925</v>
      </c>
      <c r="D6" s="2042"/>
      <c r="E6" s="2042"/>
      <c r="F6" s="2043"/>
    </row>
    <row r="7" spans="1:8" ht="32.25" thickBot="1" x14ac:dyDescent="0.3">
      <c r="B7" s="432" t="s">
        <v>10</v>
      </c>
      <c r="C7" s="2044" t="s">
        <v>1243</v>
      </c>
      <c r="D7" s="2045"/>
      <c r="E7" s="2045"/>
      <c r="F7" s="2046"/>
    </row>
    <row r="8" spans="1:8" ht="27" customHeight="1" thickBot="1" x14ac:dyDescent="0.3">
      <c r="B8" s="2033" t="s">
        <v>12</v>
      </c>
      <c r="C8" s="2034"/>
      <c r="D8" s="2034"/>
      <c r="E8" s="2034"/>
      <c r="F8" s="2035"/>
    </row>
    <row r="9" spans="1:8" ht="153.75" customHeight="1" thickBot="1" x14ac:dyDescent="0.3">
      <c r="B9" s="2050" t="s">
        <v>1610</v>
      </c>
      <c r="C9" s="2051"/>
      <c r="D9" s="2051"/>
      <c r="E9" s="2051"/>
      <c r="F9" s="2052"/>
    </row>
    <row r="10" spans="1:8" ht="41.25" customHeight="1" thickBot="1" x14ac:dyDescent="0.3">
      <c r="B10" s="433" t="s">
        <v>14</v>
      </c>
      <c r="C10" s="2053" t="s">
        <v>1611</v>
      </c>
      <c r="D10" s="2054"/>
      <c r="E10" s="2054"/>
      <c r="F10" s="2055"/>
      <c r="G10" s="434"/>
      <c r="H10" s="434"/>
    </row>
    <row r="11" spans="1:8" ht="27" customHeight="1" thickBot="1" x14ac:dyDescent="0.3">
      <c r="B11" s="2056" t="s">
        <v>16</v>
      </c>
      <c r="C11" s="435">
        <v>2023</v>
      </c>
      <c r="D11" s="435">
        <v>2024</v>
      </c>
      <c r="E11" s="435">
        <v>2025</v>
      </c>
      <c r="F11" s="435">
        <v>2026</v>
      </c>
    </row>
    <row r="12" spans="1:8" ht="27" customHeight="1" thickBot="1" x14ac:dyDescent="0.3">
      <c r="B12" s="2057"/>
      <c r="C12" s="436" t="s">
        <v>17</v>
      </c>
      <c r="D12" s="436" t="s">
        <v>18</v>
      </c>
      <c r="E12" s="436" t="s">
        <v>18</v>
      </c>
      <c r="F12" s="436" t="s">
        <v>18</v>
      </c>
    </row>
    <row r="13" spans="1:8" ht="69.75" customHeight="1" thickBot="1" x14ac:dyDescent="0.3">
      <c r="B13" s="437" t="s">
        <v>1612</v>
      </c>
      <c r="C13" s="438">
        <v>0.85</v>
      </c>
      <c r="D13" s="438">
        <v>0.9</v>
      </c>
      <c r="E13" s="438">
        <v>0.9</v>
      </c>
      <c r="F13" s="438">
        <v>0.9</v>
      </c>
    </row>
    <row r="14" spans="1:8" ht="27" customHeight="1" thickBot="1" x14ac:dyDescent="0.3">
      <c r="B14" s="439" t="s">
        <v>1400</v>
      </c>
      <c r="C14" s="438" t="s">
        <v>1401</v>
      </c>
      <c r="D14" s="438" t="s">
        <v>1402</v>
      </c>
      <c r="E14" s="438" t="s">
        <v>1402</v>
      </c>
      <c r="F14" s="438" t="s">
        <v>1402</v>
      </c>
    </row>
    <row r="15" spans="1:8" ht="36.75" customHeight="1" thickBot="1" x14ac:dyDescent="0.3">
      <c r="B15" s="439" t="s">
        <v>1403</v>
      </c>
      <c r="C15" s="438" t="s">
        <v>1401</v>
      </c>
      <c r="D15" s="438" t="s">
        <v>1402</v>
      </c>
      <c r="E15" s="438" t="s">
        <v>1402</v>
      </c>
      <c r="F15" s="438" t="s">
        <v>1402</v>
      </c>
    </row>
    <row r="16" spans="1:8" ht="35.25" customHeight="1" thickBot="1" x14ac:dyDescent="0.3">
      <c r="B16" s="433" t="s">
        <v>1247</v>
      </c>
      <c r="C16" s="2058" t="s">
        <v>1613</v>
      </c>
      <c r="D16" s="2059"/>
      <c r="E16" s="2059"/>
      <c r="F16" s="2060"/>
    </row>
    <row r="17" spans="2:6" ht="27" customHeight="1" thickBot="1" x14ac:dyDescent="0.3">
      <c r="B17" s="2061" t="s">
        <v>1249</v>
      </c>
      <c r="C17" s="2045"/>
      <c r="D17" s="2045"/>
      <c r="E17" s="2045"/>
      <c r="F17" s="2046"/>
    </row>
    <row r="18" spans="2:6" ht="40.5" customHeight="1" thickBot="1" x14ac:dyDescent="0.3">
      <c r="B18" s="440" t="s">
        <v>1614</v>
      </c>
      <c r="C18" s="438">
        <v>0.6</v>
      </c>
      <c r="D18" s="438">
        <v>0.6</v>
      </c>
      <c r="E18" s="438">
        <v>0.6</v>
      </c>
      <c r="F18" s="438">
        <v>0.7</v>
      </c>
    </row>
    <row r="19" spans="2:6" ht="33" customHeight="1" thickBot="1" x14ac:dyDescent="0.3">
      <c r="B19" s="439" t="s">
        <v>1403</v>
      </c>
      <c r="C19" s="441" t="s">
        <v>1401</v>
      </c>
      <c r="D19" s="442" t="s">
        <v>1402</v>
      </c>
      <c r="E19" s="442" t="s">
        <v>1402</v>
      </c>
      <c r="F19" s="442" t="s">
        <v>1402</v>
      </c>
    </row>
    <row r="20" spans="2:6" ht="27" customHeight="1" thickBot="1" x14ac:dyDescent="0.3">
      <c r="B20" s="2062" t="s">
        <v>1315</v>
      </c>
      <c r="C20" s="2063"/>
      <c r="D20" s="2063"/>
      <c r="E20" s="2063"/>
      <c r="F20" s="2064"/>
    </row>
    <row r="21" spans="2:6" ht="27" customHeight="1" thickBot="1" x14ac:dyDescent="0.3">
      <c r="B21" s="2062" t="s">
        <v>1255</v>
      </c>
      <c r="C21" s="2063"/>
      <c r="D21" s="2063"/>
      <c r="E21" s="2063"/>
      <c r="F21" s="2064"/>
    </row>
    <row r="22" spans="2:6" ht="27" customHeight="1" thickBot="1" x14ac:dyDescent="0.3">
      <c r="B22" s="443" t="s">
        <v>1256</v>
      </c>
      <c r="C22" s="2058" t="s">
        <v>1615</v>
      </c>
      <c r="D22" s="2059"/>
      <c r="E22" s="2059"/>
      <c r="F22" s="2060"/>
    </row>
    <row r="23" spans="2:6" ht="35.25" customHeight="1" thickBot="1" x14ac:dyDescent="0.3">
      <c r="B23" s="439" t="s">
        <v>1258</v>
      </c>
      <c r="C23" s="2053" t="s">
        <v>1616</v>
      </c>
      <c r="D23" s="2065"/>
      <c r="E23" s="2065"/>
      <c r="F23" s="2066"/>
    </row>
    <row r="24" spans="2:6" ht="27" customHeight="1" thickBot="1" x14ac:dyDescent="0.3">
      <c r="B24" s="439" t="s">
        <v>54</v>
      </c>
      <c r="C24" s="2067" t="s">
        <v>1617</v>
      </c>
      <c r="D24" s="2039"/>
      <c r="E24" s="2039"/>
      <c r="F24" s="2040"/>
    </row>
    <row r="25" spans="2:6" ht="27" customHeight="1" thickBot="1" x14ac:dyDescent="0.3">
      <c r="B25" s="2056"/>
      <c r="C25" s="435">
        <v>2023</v>
      </c>
      <c r="D25" s="435">
        <v>2024</v>
      </c>
      <c r="E25" s="435">
        <v>2025</v>
      </c>
      <c r="F25" s="435">
        <v>2026</v>
      </c>
    </row>
    <row r="26" spans="2:6" ht="27" customHeight="1" thickBot="1" x14ac:dyDescent="0.3">
      <c r="B26" s="2057"/>
      <c r="C26" s="435" t="s">
        <v>17</v>
      </c>
      <c r="D26" s="435" t="s">
        <v>18</v>
      </c>
      <c r="E26" s="435" t="s">
        <v>18</v>
      </c>
      <c r="F26" s="435" t="s">
        <v>18</v>
      </c>
    </row>
    <row r="27" spans="2:6" ht="27" customHeight="1" thickBot="1" x14ac:dyDescent="0.3">
      <c r="B27" s="439" t="s">
        <v>56</v>
      </c>
      <c r="C27" s="444">
        <v>8000</v>
      </c>
      <c r="D27" s="444">
        <v>8000</v>
      </c>
      <c r="E27" s="444">
        <v>8500</v>
      </c>
      <c r="F27" s="444">
        <v>8500</v>
      </c>
    </row>
    <row r="28" spans="2:6" ht="27" customHeight="1" thickBot="1" x14ac:dyDescent="0.3">
      <c r="B28" s="439" t="s">
        <v>1260</v>
      </c>
      <c r="C28" s="444">
        <f>C57</f>
        <v>221700</v>
      </c>
      <c r="D28" s="444">
        <f>D57</f>
        <v>221400</v>
      </c>
      <c r="E28" s="444">
        <f t="shared" ref="E28:F28" si="0">E57</f>
        <v>222400</v>
      </c>
      <c r="F28" s="444">
        <f t="shared" si="0"/>
        <v>223000</v>
      </c>
    </row>
    <row r="29" spans="2:6" ht="27" customHeight="1" thickBot="1" x14ac:dyDescent="0.3">
      <c r="B29" s="439" t="s">
        <v>1261</v>
      </c>
      <c r="C29" s="444">
        <f>C28/C27</f>
        <v>27.712499999999999</v>
      </c>
      <c r="D29" s="444">
        <f t="shared" ref="D29:F29" si="1">D28/D27</f>
        <v>27.675000000000001</v>
      </c>
      <c r="E29" s="444">
        <f t="shared" si="1"/>
        <v>26.164705882352941</v>
      </c>
      <c r="F29" s="444">
        <f t="shared" si="1"/>
        <v>26.235294117647058</v>
      </c>
    </row>
    <row r="30" spans="2:6" ht="27" customHeight="1" thickBot="1" x14ac:dyDescent="0.3">
      <c r="B30" s="439" t="s">
        <v>1262</v>
      </c>
      <c r="C30" s="436" t="s">
        <v>1263</v>
      </c>
      <c r="D30" s="445">
        <f>D27/C27-1</f>
        <v>0</v>
      </c>
      <c r="E30" s="445">
        <f t="shared" ref="E30:F32" si="2">E27/D27-1</f>
        <v>6.25E-2</v>
      </c>
      <c r="F30" s="445">
        <f t="shared" si="2"/>
        <v>0</v>
      </c>
    </row>
    <row r="31" spans="2:6" ht="27" customHeight="1" thickBot="1" x14ac:dyDescent="0.3">
      <c r="B31" s="439" t="s">
        <v>1264</v>
      </c>
      <c r="C31" s="436" t="s">
        <v>1263</v>
      </c>
      <c r="D31" s="445">
        <f>D28/C28-1</f>
        <v>-1.3531799729363803E-3</v>
      </c>
      <c r="E31" s="445">
        <f t="shared" si="2"/>
        <v>4.5167118337849921E-3</v>
      </c>
      <c r="F31" s="445">
        <f t="shared" si="2"/>
        <v>2.6978417266187993E-3</v>
      </c>
    </row>
    <row r="32" spans="2:6" ht="27" customHeight="1" thickBot="1" x14ac:dyDescent="0.3">
      <c r="B32" s="439" t="s">
        <v>77</v>
      </c>
      <c r="C32" s="436" t="s">
        <v>1263</v>
      </c>
      <c r="D32" s="445">
        <f>D29/C29-1</f>
        <v>-1.3531799729362692E-3</v>
      </c>
      <c r="E32" s="445">
        <f t="shared" si="2"/>
        <v>-5.4572506509378838E-2</v>
      </c>
      <c r="F32" s="445">
        <f t="shared" si="2"/>
        <v>2.6978417266187993E-3</v>
      </c>
    </row>
    <row r="33" spans="2:6" ht="27" customHeight="1" thickBot="1" x14ac:dyDescent="0.3">
      <c r="B33" s="2047" t="s">
        <v>1618</v>
      </c>
      <c r="C33" s="2048"/>
      <c r="D33" s="2048"/>
      <c r="E33" s="2048"/>
      <c r="F33" s="2049"/>
    </row>
    <row r="34" spans="2:6" ht="27" customHeight="1" thickBot="1" x14ac:dyDescent="0.3">
      <c r="B34" s="2056"/>
      <c r="C34" s="435">
        <v>2023</v>
      </c>
      <c r="D34" s="435">
        <v>2024</v>
      </c>
      <c r="E34" s="435">
        <v>2025</v>
      </c>
      <c r="F34" s="435">
        <v>2026</v>
      </c>
    </row>
    <row r="35" spans="2:6" ht="27" customHeight="1" thickBot="1" x14ac:dyDescent="0.3">
      <c r="B35" s="2057"/>
      <c r="C35" s="435" t="s">
        <v>17</v>
      </c>
      <c r="D35" s="435" t="s">
        <v>18</v>
      </c>
      <c r="E35" s="435" t="s">
        <v>18</v>
      </c>
      <c r="F35" s="435" t="s">
        <v>18</v>
      </c>
    </row>
    <row r="36" spans="2:6" ht="27" customHeight="1" thickBot="1" x14ac:dyDescent="0.3">
      <c r="B36" s="446" t="s">
        <v>1266</v>
      </c>
      <c r="C36" s="447">
        <f>C37+C38</f>
        <v>173500</v>
      </c>
      <c r="D36" s="447">
        <f>D37+D38</f>
        <v>173500</v>
      </c>
      <c r="E36" s="447">
        <f t="shared" ref="E36:F36" si="3">E37+E38</f>
        <v>173500</v>
      </c>
      <c r="F36" s="447">
        <f t="shared" si="3"/>
        <v>173500</v>
      </c>
    </row>
    <row r="37" spans="2:6" ht="27" customHeight="1" thickBot="1" x14ac:dyDescent="0.3">
      <c r="B37" s="448" t="s">
        <v>1267</v>
      </c>
      <c r="C37" s="449">
        <v>173500</v>
      </c>
      <c r="D37" s="450">
        <v>173500</v>
      </c>
      <c r="E37" s="450">
        <v>173500</v>
      </c>
      <c r="F37" s="450">
        <v>173500</v>
      </c>
    </row>
    <row r="38" spans="2:6" ht="27" customHeight="1" thickBot="1" x14ac:dyDescent="0.3">
      <c r="B38" s="448" t="s">
        <v>1268</v>
      </c>
      <c r="C38" s="450"/>
      <c r="D38" s="450"/>
      <c r="E38" s="450"/>
      <c r="F38" s="450"/>
    </row>
    <row r="39" spans="2:6" ht="33.75" customHeight="1" thickBot="1" x14ac:dyDescent="0.3">
      <c r="B39" s="446" t="s">
        <v>1269</v>
      </c>
      <c r="C39" s="447">
        <f>C40+C41</f>
        <v>28500</v>
      </c>
      <c r="D39" s="447">
        <f>D40+D41</f>
        <v>28500</v>
      </c>
      <c r="E39" s="447">
        <f t="shared" ref="E39:F39" si="4">E40+E41</f>
        <v>28500</v>
      </c>
      <c r="F39" s="447">
        <f t="shared" si="4"/>
        <v>28500</v>
      </c>
    </row>
    <row r="40" spans="2:6" ht="27" customHeight="1" thickBot="1" x14ac:dyDescent="0.3">
      <c r="B40" s="448" t="s">
        <v>1267</v>
      </c>
      <c r="C40" s="449">
        <v>28500</v>
      </c>
      <c r="D40" s="447">
        <v>28500</v>
      </c>
      <c r="E40" s="447">
        <v>28500</v>
      </c>
      <c r="F40" s="447">
        <v>28500</v>
      </c>
    </row>
    <row r="41" spans="2:6" ht="27" customHeight="1" thickBot="1" x14ac:dyDescent="0.3">
      <c r="B41" s="448" t="s">
        <v>1268</v>
      </c>
      <c r="C41" s="450"/>
      <c r="D41" s="447"/>
      <c r="E41" s="447"/>
      <c r="F41" s="447"/>
    </row>
    <row r="42" spans="2:6" ht="27" customHeight="1" thickBot="1" x14ac:dyDescent="0.3">
      <c r="B42" s="446" t="s">
        <v>1270</v>
      </c>
      <c r="C42" s="450">
        <f>C43+C44</f>
        <v>19400</v>
      </c>
      <c r="D42" s="450">
        <f t="shared" ref="D42:F42" si="5">D43+D44</f>
        <v>19400</v>
      </c>
      <c r="E42" s="450">
        <f t="shared" si="5"/>
        <v>20400</v>
      </c>
      <c r="F42" s="450">
        <f t="shared" si="5"/>
        <v>21000</v>
      </c>
    </row>
    <row r="43" spans="2:6" ht="27" customHeight="1" thickBot="1" x14ac:dyDescent="0.3">
      <c r="B43" s="448" t="s">
        <v>1267</v>
      </c>
      <c r="C43" s="449">
        <v>19400</v>
      </c>
      <c r="D43" s="447">
        <v>19400</v>
      </c>
      <c r="E43" s="451">
        <v>20400</v>
      </c>
      <c r="F43" s="451">
        <v>21000</v>
      </c>
    </row>
    <row r="44" spans="2:6" ht="27" customHeight="1" thickBot="1" x14ac:dyDescent="0.3">
      <c r="B44" s="448" t="s">
        <v>1268</v>
      </c>
      <c r="C44" s="450"/>
      <c r="D44" s="447"/>
      <c r="E44" s="447"/>
      <c r="F44" s="447"/>
    </row>
    <row r="45" spans="2:6" ht="27" customHeight="1" thickBot="1" x14ac:dyDescent="0.3">
      <c r="B45" s="446" t="s">
        <v>1271</v>
      </c>
      <c r="C45" s="450"/>
      <c r="D45" s="447"/>
      <c r="E45" s="447"/>
      <c r="F45" s="447"/>
    </row>
    <row r="46" spans="2:6" ht="27" customHeight="1" thickBot="1" x14ac:dyDescent="0.3">
      <c r="B46" s="448" t="s">
        <v>1267</v>
      </c>
      <c r="C46" s="450"/>
      <c r="D46" s="447"/>
      <c r="E46" s="447"/>
      <c r="F46" s="447"/>
    </row>
    <row r="47" spans="2:6" ht="27" customHeight="1" thickBot="1" x14ac:dyDescent="0.3">
      <c r="B47" s="448" t="s">
        <v>1268</v>
      </c>
      <c r="C47" s="450"/>
      <c r="D47" s="447"/>
      <c r="E47" s="447"/>
      <c r="F47" s="447"/>
    </row>
    <row r="48" spans="2:6" ht="27" customHeight="1" thickBot="1" x14ac:dyDescent="0.3">
      <c r="B48" s="446" t="s">
        <v>1272</v>
      </c>
      <c r="C48" s="450"/>
      <c r="D48" s="447"/>
      <c r="E48" s="447"/>
      <c r="F48" s="447"/>
    </row>
    <row r="49" spans="2:6" ht="27" customHeight="1" thickBot="1" x14ac:dyDescent="0.3">
      <c r="B49" s="448" t="s">
        <v>1267</v>
      </c>
      <c r="C49" s="450"/>
      <c r="D49" s="447"/>
      <c r="E49" s="447"/>
      <c r="F49" s="447"/>
    </row>
    <row r="50" spans="2:6" ht="27" customHeight="1" thickBot="1" x14ac:dyDescent="0.3">
      <c r="B50" s="448" t="s">
        <v>1268</v>
      </c>
      <c r="C50" s="450"/>
      <c r="D50" s="447"/>
      <c r="E50" s="447"/>
      <c r="F50" s="447"/>
    </row>
    <row r="51" spans="2:6" ht="27" customHeight="1" thickBot="1" x14ac:dyDescent="0.3">
      <c r="B51" s="446" t="s">
        <v>1273</v>
      </c>
      <c r="C51" s="450">
        <f>C52+C53</f>
        <v>0</v>
      </c>
      <c r="D51" s="447">
        <f t="shared" ref="D51:F51" si="6">D52+D53</f>
        <v>0</v>
      </c>
      <c r="E51" s="447">
        <f t="shared" si="6"/>
        <v>0</v>
      </c>
      <c r="F51" s="447">
        <f t="shared" si="6"/>
        <v>0</v>
      </c>
    </row>
    <row r="52" spans="2:6" ht="27" customHeight="1" thickBot="1" x14ac:dyDescent="0.3">
      <c r="B52" s="448" t="s">
        <v>1267</v>
      </c>
      <c r="C52" s="449"/>
      <c r="D52" s="447">
        <v>0</v>
      </c>
      <c r="E52" s="451">
        <v>0</v>
      </c>
      <c r="F52" s="451">
        <v>0</v>
      </c>
    </row>
    <row r="53" spans="2:6" ht="27" customHeight="1" thickBot="1" x14ac:dyDescent="0.3">
      <c r="B53" s="448" t="s">
        <v>1268</v>
      </c>
      <c r="C53" s="450"/>
      <c r="D53" s="447"/>
      <c r="E53" s="447"/>
      <c r="F53" s="447"/>
    </row>
    <row r="54" spans="2:6" ht="33" customHeight="1" thickBot="1" x14ac:dyDescent="0.3">
      <c r="B54" s="446" t="s">
        <v>1274</v>
      </c>
      <c r="C54" s="450">
        <f>C55</f>
        <v>300</v>
      </c>
      <c r="D54" s="447">
        <v>0</v>
      </c>
      <c r="E54" s="447">
        <f>D54*1.03*0.99</f>
        <v>0</v>
      </c>
      <c r="F54" s="447">
        <f>E54*1.03*0.99</f>
        <v>0</v>
      </c>
    </row>
    <row r="55" spans="2:6" ht="27" customHeight="1" thickBot="1" x14ac:dyDescent="0.3">
      <c r="B55" s="448" t="s">
        <v>1267</v>
      </c>
      <c r="C55" s="450">
        <v>300</v>
      </c>
      <c r="D55" s="452"/>
      <c r="E55" s="452"/>
      <c r="F55" s="452"/>
    </row>
    <row r="56" spans="2:6" ht="27" customHeight="1" thickBot="1" x14ac:dyDescent="0.3">
      <c r="B56" s="448" t="s">
        <v>1268</v>
      </c>
      <c r="C56" s="450"/>
      <c r="D56" s="453"/>
      <c r="E56" s="452"/>
      <c r="F56" s="452"/>
    </row>
    <row r="57" spans="2:6" ht="27" customHeight="1" thickBot="1" x14ac:dyDescent="0.3">
      <c r="B57" s="454" t="s">
        <v>1275</v>
      </c>
      <c r="C57" s="450">
        <f>C54+C51+C48+C45+C42+C39+C36</f>
        <v>221700</v>
      </c>
      <c r="D57" s="450">
        <f>D54+D51+D48+D45+D42+D39+D36</f>
        <v>221400</v>
      </c>
      <c r="E57" s="450">
        <f t="shared" ref="E57:F57" si="7">E54+E51+E48+E45+E42+E39+E36</f>
        <v>222400</v>
      </c>
      <c r="F57" s="450">
        <f t="shared" si="7"/>
        <v>223000</v>
      </c>
    </row>
    <row r="58" spans="2:6" ht="27" customHeight="1" thickBot="1" x14ac:dyDescent="0.3">
      <c r="B58" s="455" t="s">
        <v>1276</v>
      </c>
      <c r="C58" s="456">
        <f>IF(C57-C28=0,0,"Error")</f>
        <v>0</v>
      </c>
      <c r="D58" s="456">
        <f>IF(D57-D28=0,0,"Error")</f>
        <v>0</v>
      </c>
      <c r="E58" s="456">
        <f>IF(E57-E28=0,0,"Error")</f>
        <v>0</v>
      </c>
      <c r="F58" s="456">
        <f>IF(F57-F28=0,0,"Error")</f>
        <v>0</v>
      </c>
    </row>
    <row r="59" spans="2:6" ht="27" customHeight="1" thickBot="1" x14ac:dyDescent="0.3">
      <c r="B59" s="2062" t="s">
        <v>1277</v>
      </c>
      <c r="C59" s="2063"/>
      <c r="D59" s="2063"/>
      <c r="E59" s="2063"/>
      <c r="F59" s="2064"/>
    </row>
    <row r="60" spans="2:6" ht="27" customHeight="1" thickBot="1" x14ac:dyDescent="0.3">
      <c r="B60" s="2062" t="s">
        <v>1278</v>
      </c>
      <c r="C60" s="2063"/>
      <c r="D60" s="2063"/>
      <c r="E60" s="2063"/>
      <c r="F60" s="2064"/>
    </row>
    <row r="61" spans="2:6" ht="37.5" customHeight="1" thickBot="1" x14ac:dyDescent="0.3">
      <c r="B61" s="443" t="s">
        <v>1322</v>
      </c>
      <c r="C61" s="2071" t="s">
        <v>1619</v>
      </c>
      <c r="D61" s="2072"/>
      <c r="E61" s="2072"/>
      <c r="F61" s="2073"/>
    </row>
    <row r="62" spans="2:6" ht="57" customHeight="1" thickBot="1" x14ac:dyDescent="0.3">
      <c r="B62" s="443" t="s">
        <v>1279</v>
      </c>
      <c r="C62" s="457" t="s">
        <v>1620</v>
      </c>
      <c r="D62" s="458" t="s">
        <v>1280</v>
      </c>
      <c r="E62" s="2074" t="s">
        <v>1621</v>
      </c>
      <c r="F62" s="2075"/>
    </row>
    <row r="63" spans="2:6" ht="27" customHeight="1" thickBot="1" x14ac:dyDescent="0.3">
      <c r="B63" s="459"/>
      <c r="C63" s="2076"/>
      <c r="D63" s="2076"/>
      <c r="E63" s="2076"/>
      <c r="F63" s="2077"/>
    </row>
    <row r="64" spans="2:6" ht="36.75" customHeight="1" thickBot="1" x14ac:dyDescent="0.3">
      <c r="B64" s="439" t="s">
        <v>1258</v>
      </c>
      <c r="C64" s="2078" t="s">
        <v>1622</v>
      </c>
      <c r="D64" s="2079"/>
      <c r="E64" s="2079"/>
      <c r="F64" s="2080"/>
    </row>
    <row r="65" spans="2:6" ht="27" customHeight="1" thickBot="1" x14ac:dyDescent="0.3">
      <c r="B65" s="439" t="s">
        <v>54</v>
      </c>
      <c r="C65" s="2068" t="s">
        <v>1623</v>
      </c>
      <c r="D65" s="2069"/>
      <c r="E65" s="2069"/>
      <c r="F65" s="2070"/>
    </row>
    <row r="66" spans="2:6" ht="27" customHeight="1" thickBot="1" x14ac:dyDescent="0.3">
      <c r="B66" s="2056"/>
      <c r="C66" s="435">
        <v>2023</v>
      </c>
      <c r="D66" s="435">
        <v>2024</v>
      </c>
      <c r="E66" s="435">
        <v>2025</v>
      </c>
      <c r="F66" s="435">
        <v>2026</v>
      </c>
    </row>
    <row r="67" spans="2:6" ht="27" customHeight="1" thickBot="1" x14ac:dyDescent="0.3">
      <c r="B67" s="2057"/>
      <c r="C67" s="435" t="s">
        <v>17</v>
      </c>
      <c r="D67" s="435" t="s">
        <v>18</v>
      </c>
      <c r="E67" s="435" t="s">
        <v>18</v>
      </c>
      <c r="F67" s="435" t="s">
        <v>18</v>
      </c>
    </row>
    <row r="68" spans="2:6" ht="27" customHeight="1" thickBot="1" x14ac:dyDescent="0.3">
      <c r="B68" s="439" t="s">
        <v>56</v>
      </c>
      <c r="C68" s="444">
        <v>18</v>
      </c>
      <c r="D68" s="444">
        <v>35</v>
      </c>
      <c r="E68" s="444">
        <v>37</v>
      </c>
      <c r="F68" s="444">
        <v>37</v>
      </c>
    </row>
    <row r="69" spans="2:6" ht="27" customHeight="1" thickBot="1" x14ac:dyDescent="0.3">
      <c r="B69" s="439" t="s">
        <v>1260</v>
      </c>
      <c r="C69" s="444">
        <v>1000</v>
      </c>
      <c r="D69" s="444">
        <f t="shared" ref="D69:F69" si="8">D87</f>
        <v>1000</v>
      </c>
      <c r="E69" s="444">
        <f t="shared" si="8"/>
        <v>1000</v>
      </c>
      <c r="F69" s="444">
        <f t="shared" si="8"/>
        <v>1000</v>
      </c>
    </row>
    <row r="70" spans="2:6" ht="27" customHeight="1" thickBot="1" x14ac:dyDescent="0.3">
      <c r="B70" s="439" t="s">
        <v>1261</v>
      </c>
      <c r="C70" s="444">
        <f>C69/C68</f>
        <v>55.555555555555557</v>
      </c>
      <c r="D70" s="444">
        <f t="shared" ref="D70:F70" si="9">D69/D68</f>
        <v>28.571428571428573</v>
      </c>
      <c r="E70" s="444">
        <f t="shared" si="9"/>
        <v>27.027027027027028</v>
      </c>
      <c r="F70" s="444">
        <f t="shared" si="9"/>
        <v>27.027027027027028</v>
      </c>
    </row>
    <row r="71" spans="2:6" ht="27" customHeight="1" thickBot="1" x14ac:dyDescent="0.3">
      <c r="B71" s="439" t="s">
        <v>1262</v>
      </c>
      <c r="C71" s="436" t="s">
        <v>1263</v>
      </c>
      <c r="D71" s="445">
        <f>D68/C68-1</f>
        <v>0.94444444444444442</v>
      </c>
      <c r="E71" s="445">
        <f t="shared" ref="E71:F73" si="10">E68/D68-1</f>
        <v>5.7142857142857162E-2</v>
      </c>
      <c r="F71" s="445">
        <f t="shared" si="10"/>
        <v>0</v>
      </c>
    </row>
    <row r="72" spans="2:6" ht="27" customHeight="1" thickBot="1" x14ac:dyDescent="0.3">
      <c r="B72" s="439" t="s">
        <v>1264</v>
      </c>
      <c r="C72" s="436" t="s">
        <v>1263</v>
      </c>
      <c r="D72" s="445">
        <f>D69/C69-1</f>
        <v>0</v>
      </c>
      <c r="E72" s="445">
        <f t="shared" si="10"/>
        <v>0</v>
      </c>
      <c r="F72" s="445">
        <f t="shared" si="10"/>
        <v>0</v>
      </c>
    </row>
    <row r="73" spans="2:6" ht="27" customHeight="1" thickBot="1" x14ac:dyDescent="0.3">
      <c r="B73" s="460" t="s">
        <v>77</v>
      </c>
      <c r="C73" s="436" t="s">
        <v>1263</v>
      </c>
      <c r="D73" s="445">
        <f>D70/C70-1</f>
        <v>-0.48571428571428565</v>
      </c>
      <c r="E73" s="445">
        <f t="shared" si="10"/>
        <v>-5.4054054054054057E-2</v>
      </c>
      <c r="F73" s="445">
        <f t="shared" si="10"/>
        <v>0</v>
      </c>
    </row>
    <row r="74" spans="2:6" ht="27" customHeight="1" thickBot="1" x14ac:dyDescent="0.3">
      <c r="B74" s="2047" t="s">
        <v>1624</v>
      </c>
      <c r="C74" s="2048"/>
      <c r="D74" s="2048"/>
      <c r="E74" s="2048"/>
      <c r="F74" s="2049"/>
    </row>
    <row r="75" spans="2:6" ht="27" customHeight="1" thickBot="1" x14ac:dyDescent="0.3">
      <c r="B75" s="2056"/>
      <c r="C75" s="435">
        <v>2023</v>
      </c>
      <c r="D75" s="435">
        <v>2024</v>
      </c>
      <c r="E75" s="435">
        <v>2025</v>
      </c>
      <c r="F75" s="435">
        <v>2026</v>
      </c>
    </row>
    <row r="76" spans="2:6" ht="27" customHeight="1" thickBot="1" x14ac:dyDescent="0.3">
      <c r="B76" s="2057"/>
      <c r="C76" s="435" t="s">
        <v>17</v>
      </c>
      <c r="D76" s="435" t="s">
        <v>18</v>
      </c>
      <c r="E76" s="435" t="s">
        <v>18</v>
      </c>
      <c r="F76" s="435" t="s">
        <v>18</v>
      </c>
    </row>
    <row r="77" spans="2:6" ht="27" customHeight="1" thickBot="1" x14ac:dyDescent="0.3">
      <c r="B77" s="446" t="s">
        <v>1284</v>
      </c>
      <c r="C77" s="447">
        <f>C78+C79+C80+C81</f>
        <v>0</v>
      </c>
      <c r="D77" s="447">
        <f t="shared" ref="D77:F77" si="11">D78+D79+D80+D81</f>
        <v>0</v>
      </c>
      <c r="E77" s="447">
        <f t="shared" si="11"/>
        <v>0</v>
      </c>
      <c r="F77" s="447">
        <f t="shared" si="11"/>
        <v>0</v>
      </c>
    </row>
    <row r="78" spans="2:6" ht="27" customHeight="1" thickBot="1" x14ac:dyDescent="0.3">
      <c r="B78" s="448" t="s">
        <v>1267</v>
      </c>
      <c r="C78" s="447"/>
      <c r="D78" s="447"/>
      <c r="E78" s="447"/>
      <c r="F78" s="447"/>
    </row>
    <row r="79" spans="2:6" ht="27" customHeight="1" thickBot="1" x14ac:dyDescent="0.3">
      <c r="B79" s="448" t="s">
        <v>1285</v>
      </c>
      <c r="C79" s="447"/>
      <c r="D79" s="447"/>
      <c r="E79" s="447"/>
      <c r="F79" s="447"/>
    </row>
    <row r="80" spans="2:6" ht="27" customHeight="1" thickBot="1" x14ac:dyDescent="0.3">
      <c r="B80" s="448" t="s">
        <v>1286</v>
      </c>
      <c r="C80" s="447"/>
      <c r="D80" s="447"/>
      <c r="E80" s="447"/>
      <c r="F80" s="447"/>
    </row>
    <row r="81" spans="2:6" ht="27" customHeight="1" thickBot="1" x14ac:dyDescent="0.3">
      <c r="B81" s="448" t="s">
        <v>1287</v>
      </c>
      <c r="C81" s="447"/>
      <c r="D81" s="447"/>
      <c r="E81" s="447"/>
      <c r="F81" s="447"/>
    </row>
    <row r="82" spans="2:6" ht="27" customHeight="1" thickBot="1" x14ac:dyDescent="0.3">
      <c r="B82" s="446" t="s">
        <v>1288</v>
      </c>
      <c r="C82" s="450">
        <f>C83+C84+C85+C86</f>
        <v>1000</v>
      </c>
      <c r="D82" s="450">
        <f t="shared" ref="D82:F82" si="12">D83+D84+D85+D86</f>
        <v>1000</v>
      </c>
      <c r="E82" s="450">
        <f t="shared" si="12"/>
        <v>1000</v>
      </c>
      <c r="F82" s="450">
        <f t="shared" si="12"/>
        <v>1000</v>
      </c>
    </row>
    <row r="83" spans="2:6" ht="27" customHeight="1" thickBot="1" x14ac:dyDescent="0.3">
      <c r="B83" s="448" t="s">
        <v>1267</v>
      </c>
      <c r="C83" s="450">
        <v>1000</v>
      </c>
      <c r="D83" s="447">
        <v>1000</v>
      </c>
      <c r="E83" s="461">
        <v>1000</v>
      </c>
      <c r="F83" s="447">
        <v>1000</v>
      </c>
    </row>
    <row r="84" spans="2:6" ht="27" customHeight="1" thickBot="1" x14ac:dyDescent="0.3">
      <c r="B84" s="448" t="s">
        <v>1285</v>
      </c>
      <c r="C84" s="450"/>
      <c r="D84" s="447"/>
      <c r="E84" s="447"/>
      <c r="F84" s="447"/>
    </row>
    <row r="85" spans="2:6" ht="27" customHeight="1" thickBot="1" x14ac:dyDescent="0.3">
      <c r="B85" s="448" t="s">
        <v>1286</v>
      </c>
      <c r="C85" s="450"/>
      <c r="D85" s="447"/>
      <c r="E85" s="447"/>
      <c r="F85" s="447"/>
    </row>
    <row r="86" spans="2:6" ht="27" customHeight="1" thickBot="1" x14ac:dyDescent="0.3">
      <c r="B86" s="448" t="s">
        <v>1287</v>
      </c>
      <c r="C86" s="450"/>
      <c r="D86" s="447"/>
      <c r="E86" s="447"/>
      <c r="F86" s="447"/>
    </row>
    <row r="87" spans="2:6" ht="33.75" customHeight="1" thickBot="1" x14ac:dyDescent="0.3">
      <c r="B87" s="454" t="s">
        <v>1275</v>
      </c>
      <c r="C87" s="450">
        <f>C77+C82</f>
        <v>1000</v>
      </c>
      <c r="D87" s="450">
        <f t="shared" ref="D87:F87" si="13">D77+D82</f>
        <v>1000</v>
      </c>
      <c r="E87" s="462">
        <f t="shared" si="13"/>
        <v>1000</v>
      </c>
      <c r="F87" s="450">
        <f t="shared" si="13"/>
        <v>1000</v>
      </c>
    </row>
    <row r="88" spans="2:6" ht="61.5" customHeight="1" thickBot="1" x14ac:dyDescent="0.3">
      <c r="B88" s="443" t="s">
        <v>1289</v>
      </c>
      <c r="C88" s="463" t="s">
        <v>1625</v>
      </c>
      <c r="D88" s="458" t="s">
        <v>1280</v>
      </c>
      <c r="E88" s="2082" t="s">
        <v>1626</v>
      </c>
      <c r="F88" s="2083"/>
    </row>
    <row r="89" spans="2:6" ht="36" customHeight="1" thickBot="1" x14ac:dyDescent="0.3">
      <c r="B89" s="439" t="s">
        <v>1258</v>
      </c>
      <c r="C89" s="2078" t="s">
        <v>1627</v>
      </c>
      <c r="D89" s="2079"/>
      <c r="E89" s="2079"/>
      <c r="F89" s="2080"/>
    </row>
    <row r="90" spans="2:6" ht="27" customHeight="1" thickBot="1" x14ac:dyDescent="0.3">
      <c r="B90" s="439" t="s">
        <v>54</v>
      </c>
      <c r="C90" s="2067" t="s">
        <v>316</v>
      </c>
      <c r="D90" s="2039"/>
      <c r="E90" s="2039"/>
      <c r="F90" s="2040"/>
    </row>
    <row r="91" spans="2:6" ht="27" customHeight="1" thickBot="1" x14ac:dyDescent="0.3">
      <c r="B91" s="2056"/>
      <c r="C91" s="435">
        <v>2023</v>
      </c>
      <c r="D91" s="435">
        <v>2024</v>
      </c>
      <c r="E91" s="435">
        <v>2025</v>
      </c>
      <c r="F91" s="435">
        <v>2026</v>
      </c>
    </row>
    <row r="92" spans="2:6" ht="27" customHeight="1" thickBot="1" x14ac:dyDescent="0.3">
      <c r="B92" s="2057"/>
      <c r="C92" s="435" t="s">
        <v>17</v>
      </c>
      <c r="D92" s="435" t="s">
        <v>18</v>
      </c>
      <c r="E92" s="435" t="s">
        <v>18</v>
      </c>
      <c r="F92" s="435" t="s">
        <v>18</v>
      </c>
    </row>
    <row r="93" spans="2:6" ht="27" customHeight="1" thickBot="1" x14ac:dyDescent="0.3">
      <c r="B93" s="439" t="s">
        <v>56</v>
      </c>
      <c r="C93" s="436">
        <v>6</v>
      </c>
      <c r="D93" s="436">
        <v>6</v>
      </c>
      <c r="E93" s="436">
        <v>6</v>
      </c>
      <c r="F93" s="436">
        <v>6</v>
      </c>
    </row>
    <row r="94" spans="2:6" ht="27" customHeight="1" thickBot="1" x14ac:dyDescent="0.3">
      <c r="B94" s="439" t="s">
        <v>1260</v>
      </c>
      <c r="C94" s="444">
        <v>1000</v>
      </c>
      <c r="D94" s="444">
        <v>1000</v>
      </c>
      <c r="E94" s="444">
        <v>1000</v>
      </c>
      <c r="F94" s="444">
        <v>1000</v>
      </c>
    </row>
    <row r="95" spans="2:6" ht="27" customHeight="1" thickBot="1" x14ac:dyDescent="0.3">
      <c r="B95" s="439" t="s">
        <v>1261</v>
      </c>
      <c r="C95" s="444">
        <f>C94/C93</f>
        <v>166.66666666666666</v>
      </c>
      <c r="D95" s="444">
        <f t="shared" ref="D95:F95" si="14">D94/D93</f>
        <v>166.66666666666666</v>
      </c>
      <c r="E95" s="444">
        <f t="shared" si="14"/>
        <v>166.66666666666666</v>
      </c>
      <c r="F95" s="444">
        <f t="shared" si="14"/>
        <v>166.66666666666666</v>
      </c>
    </row>
    <row r="96" spans="2:6" ht="27" customHeight="1" thickBot="1" x14ac:dyDescent="0.3">
      <c r="B96" s="439" t="s">
        <v>1262</v>
      </c>
      <c r="C96" s="436" t="s">
        <v>1263</v>
      </c>
      <c r="D96" s="445">
        <f>D93/C93-1</f>
        <v>0</v>
      </c>
      <c r="E96" s="445">
        <f t="shared" ref="E96:F98" si="15">E93/D93-1</f>
        <v>0</v>
      </c>
      <c r="F96" s="445">
        <f t="shared" si="15"/>
        <v>0</v>
      </c>
    </row>
    <row r="97" spans="2:6" ht="27" customHeight="1" thickBot="1" x14ac:dyDescent="0.3">
      <c r="B97" s="439" t="s">
        <v>1264</v>
      </c>
      <c r="C97" s="436" t="s">
        <v>1263</v>
      </c>
      <c r="D97" s="445">
        <f>D94/C94-1</f>
        <v>0</v>
      </c>
      <c r="E97" s="445">
        <f t="shared" si="15"/>
        <v>0</v>
      </c>
      <c r="F97" s="445">
        <f t="shared" si="15"/>
        <v>0</v>
      </c>
    </row>
    <row r="98" spans="2:6" ht="27" customHeight="1" thickBot="1" x14ac:dyDescent="0.3">
      <c r="B98" s="460" t="s">
        <v>77</v>
      </c>
      <c r="C98" s="436" t="s">
        <v>1263</v>
      </c>
      <c r="D98" s="445">
        <f>D95/C95-1</f>
        <v>0</v>
      </c>
      <c r="E98" s="445">
        <f t="shared" si="15"/>
        <v>0</v>
      </c>
      <c r="F98" s="445">
        <f t="shared" si="15"/>
        <v>0</v>
      </c>
    </row>
    <row r="99" spans="2:6" ht="27" customHeight="1" thickBot="1" x14ac:dyDescent="0.3">
      <c r="B99" s="2047" t="s">
        <v>1628</v>
      </c>
      <c r="C99" s="2048"/>
      <c r="D99" s="2048"/>
      <c r="E99" s="2048"/>
      <c r="F99" s="2049"/>
    </row>
    <row r="100" spans="2:6" ht="27" customHeight="1" thickBot="1" x14ac:dyDescent="0.3">
      <c r="B100" s="2056"/>
      <c r="C100" s="435">
        <v>2023</v>
      </c>
      <c r="D100" s="435">
        <v>2024</v>
      </c>
      <c r="E100" s="435">
        <v>2025</v>
      </c>
      <c r="F100" s="435">
        <v>2026</v>
      </c>
    </row>
    <row r="101" spans="2:6" ht="27" customHeight="1" thickBot="1" x14ac:dyDescent="0.3">
      <c r="B101" s="2057"/>
      <c r="C101" s="435" t="s">
        <v>17</v>
      </c>
      <c r="D101" s="435" t="s">
        <v>18</v>
      </c>
      <c r="E101" s="435" t="s">
        <v>18</v>
      </c>
      <c r="F101" s="435" t="s">
        <v>18</v>
      </c>
    </row>
    <row r="102" spans="2:6" ht="27" customHeight="1" thickBot="1" x14ac:dyDescent="0.3">
      <c r="B102" s="446" t="s">
        <v>1284</v>
      </c>
      <c r="C102" s="447">
        <f>C103+C104+C105+C106</f>
        <v>0</v>
      </c>
      <c r="D102" s="447">
        <f t="shared" ref="D102:F102" si="16">D103+D104+D105+D106</f>
        <v>0</v>
      </c>
      <c r="E102" s="447">
        <f t="shared" si="16"/>
        <v>0</v>
      </c>
      <c r="F102" s="447">
        <f t="shared" si="16"/>
        <v>0</v>
      </c>
    </row>
    <row r="103" spans="2:6" ht="27" customHeight="1" thickBot="1" x14ac:dyDescent="0.3">
      <c r="B103" s="448" t="s">
        <v>1267</v>
      </c>
      <c r="C103" s="447"/>
      <c r="D103" s="447"/>
      <c r="E103" s="447"/>
      <c r="F103" s="447"/>
    </row>
    <row r="104" spans="2:6" ht="27" customHeight="1" thickBot="1" x14ac:dyDescent="0.3">
      <c r="B104" s="448" t="s">
        <v>1285</v>
      </c>
      <c r="C104" s="447"/>
      <c r="D104" s="447"/>
      <c r="E104" s="447"/>
      <c r="F104" s="447"/>
    </row>
    <row r="105" spans="2:6" ht="27" customHeight="1" thickBot="1" x14ac:dyDescent="0.3">
      <c r="B105" s="448" t="s">
        <v>1286</v>
      </c>
      <c r="C105" s="447"/>
      <c r="D105" s="447"/>
      <c r="E105" s="447"/>
      <c r="F105" s="447"/>
    </row>
    <row r="106" spans="2:6" ht="27" customHeight="1" thickBot="1" x14ac:dyDescent="0.3">
      <c r="B106" s="448" t="s">
        <v>1287</v>
      </c>
      <c r="C106" s="447"/>
      <c r="D106" s="447"/>
      <c r="E106" s="447"/>
      <c r="F106" s="447"/>
    </row>
    <row r="107" spans="2:6" ht="27" customHeight="1" thickBot="1" x14ac:dyDescent="0.3">
      <c r="B107" s="446" t="s">
        <v>1288</v>
      </c>
      <c r="C107" s="450">
        <f>C108+C109+C110+C111</f>
        <v>1000</v>
      </c>
      <c r="D107" s="450">
        <f t="shared" ref="D107:F107" si="17">D108+D109+D110+D111</f>
        <v>1000</v>
      </c>
      <c r="E107" s="450">
        <f t="shared" si="17"/>
        <v>1000</v>
      </c>
      <c r="F107" s="450">
        <f t="shared" si="17"/>
        <v>1000</v>
      </c>
    </row>
    <row r="108" spans="2:6" ht="27" customHeight="1" thickBot="1" x14ac:dyDescent="0.3">
      <c r="B108" s="448" t="s">
        <v>1267</v>
      </c>
      <c r="C108" s="450">
        <v>1000</v>
      </c>
      <c r="D108" s="451">
        <v>1000</v>
      </c>
      <c r="E108" s="447">
        <v>1000</v>
      </c>
      <c r="F108" s="447">
        <v>1000</v>
      </c>
    </row>
    <row r="109" spans="2:6" ht="27" customHeight="1" thickBot="1" x14ac:dyDescent="0.3">
      <c r="B109" s="448" t="s">
        <v>1285</v>
      </c>
      <c r="C109" s="450"/>
      <c r="D109" s="447"/>
      <c r="E109" s="447"/>
      <c r="F109" s="447"/>
    </row>
    <row r="110" spans="2:6" ht="27" customHeight="1" thickBot="1" x14ac:dyDescent="0.3">
      <c r="B110" s="448" t="s">
        <v>1286</v>
      </c>
      <c r="C110" s="450"/>
      <c r="D110" s="447"/>
      <c r="E110" s="447"/>
      <c r="F110" s="447"/>
    </row>
    <row r="111" spans="2:6" ht="27" customHeight="1" thickBot="1" x14ac:dyDescent="0.3">
      <c r="B111" s="448" t="s">
        <v>1287</v>
      </c>
      <c r="C111" s="450"/>
      <c r="D111" s="447"/>
      <c r="E111" s="447"/>
      <c r="F111" s="447"/>
    </row>
    <row r="112" spans="2:6" ht="27" customHeight="1" thickBot="1" x14ac:dyDescent="0.3">
      <c r="B112" s="454" t="s">
        <v>1294</v>
      </c>
      <c r="C112" s="450">
        <f>C102+C107</f>
        <v>1000</v>
      </c>
      <c r="D112" s="450">
        <f t="shared" ref="D112:F112" si="18">D102+D107</f>
        <v>1000</v>
      </c>
      <c r="E112" s="450">
        <f t="shared" si="18"/>
        <v>1000</v>
      </c>
      <c r="F112" s="450">
        <f t="shared" si="18"/>
        <v>1000</v>
      </c>
    </row>
    <row r="113" spans="2:6" ht="32.25" hidden="1" thickBot="1" x14ac:dyDescent="0.3">
      <c r="B113" s="464" t="s">
        <v>1419</v>
      </c>
      <c r="C113" s="465"/>
      <c r="D113" s="466" t="s">
        <v>1280</v>
      </c>
      <c r="E113" s="465"/>
      <c r="F113" s="467"/>
    </row>
    <row r="114" spans="2:6" ht="17.25" hidden="1" customHeight="1" thickBot="1" x14ac:dyDescent="0.3">
      <c r="B114" s="468" t="s">
        <v>1258</v>
      </c>
      <c r="C114" s="2084"/>
      <c r="D114" s="2084"/>
      <c r="E114" s="2084"/>
      <c r="F114" s="2085"/>
    </row>
    <row r="115" spans="2:6" ht="16.5" hidden="1" thickBot="1" x14ac:dyDescent="0.3">
      <c r="B115" s="468" t="s">
        <v>54</v>
      </c>
      <c r="C115" s="2086"/>
      <c r="D115" s="2086"/>
      <c r="E115" s="2086"/>
      <c r="F115" s="2087"/>
    </row>
    <row r="116" spans="2:6" ht="12.75" hidden="1" customHeight="1" thickBot="1" x14ac:dyDescent="0.3">
      <c r="B116" s="2081"/>
      <c r="C116" s="470">
        <v>2018</v>
      </c>
      <c r="D116" s="470">
        <v>2019</v>
      </c>
      <c r="E116" s="470">
        <v>2020</v>
      </c>
      <c r="F116" s="471">
        <v>2021</v>
      </c>
    </row>
    <row r="117" spans="2:6" ht="9" hidden="1" customHeight="1" thickBot="1" x14ac:dyDescent="0.3">
      <c r="B117" s="2081"/>
      <c r="C117" s="470" t="s">
        <v>17</v>
      </c>
      <c r="D117" s="470" t="s">
        <v>18</v>
      </c>
      <c r="E117" s="470" t="s">
        <v>18</v>
      </c>
      <c r="F117" s="471" t="s">
        <v>18</v>
      </c>
    </row>
    <row r="118" spans="2:6" ht="16.5" hidden="1" thickBot="1" x14ac:dyDescent="0.3">
      <c r="B118" s="468" t="s">
        <v>56</v>
      </c>
      <c r="C118" s="472"/>
      <c r="D118" s="472"/>
      <c r="E118" s="472"/>
      <c r="F118" s="473"/>
    </row>
    <row r="119" spans="2:6" ht="16.5" hidden="1" thickBot="1" x14ac:dyDescent="0.3">
      <c r="B119" s="468" t="s">
        <v>1260</v>
      </c>
      <c r="C119" s="474">
        <f>C137</f>
        <v>0</v>
      </c>
      <c r="D119" s="474">
        <f t="shared" ref="D119:F119" si="19">D137</f>
        <v>0</v>
      </c>
      <c r="E119" s="474">
        <f t="shared" si="19"/>
        <v>0</v>
      </c>
      <c r="F119" s="475">
        <f t="shared" si="19"/>
        <v>0</v>
      </c>
    </row>
    <row r="120" spans="2:6" ht="16.5" hidden="1" thickBot="1" x14ac:dyDescent="0.3">
      <c r="B120" s="468" t="s">
        <v>1261</v>
      </c>
      <c r="C120" s="474" t="e">
        <f>C119/C118</f>
        <v>#DIV/0!</v>
      </c>
      <c r="D120" s="474" t="e">
        <f t="shared" ref="D120:F120" si="20">D119/D118</f>
        <v>#DIV/0!</v>
      </c>
      <c r="E120" s="474" t="e">
        <f t="shared" si="20"/>
        <v>#DIV/0!</v>
      </c>
      <c r="F120" s="475" t="e">
        <f t="shared" si="20"/>
        <v>#DIV/0!</v>
      </c>
    </row>
    <row r="121" spans="2:6" ht="16.5" hidden="1" thickBot="1" x14ac:dyDescent="0.3">
      <c r="B121" s="468" t="s">
        <v>1262</v>
      </c>
      <c r="C121" s="469" t="s">
        <v>1263</v>
      </c>
      <c r="D121" s="476" t="e">
        <f>D118/C118-1</f>
        <v>#DIV/0!</v>
      </c>
      <c r="E121" s="476" t="e">
        <f t="shared" ref="E121:F123" si="21">E118/D118-1</f>
        <v>#DIV/0!</v>
      </c>
      <c r="F121" s="477" t="e">
        <f t="shared" si="21"/>
        <v>#DIV/0!</v>
      </c>
    </row>
    <row r="122" spans="2:6" ht="16.5" hidden="1" thickBot="1" x14ac:dyDescent="0.3">
      <c r="B122" s="468" t="s">
        <v>1264</v>
      </c>
      <c r="C122" s="469" t="s">
        <v>1263</v>
      </c>
      <c r="D122" s="476" t="e">
        <f>D119/C119-1</f>
        <v>#DIV/0!</v>
      </c>
      <c r="E122" s="476" t="e">
        <f t="shared" si="21"/>
        <v>#DIV/0!</v>
      </c>
      <c r="F122" s="477" t="e">
        <f t="shared" si="21"/>
        <v>#DIV/0!</v>
      </c>
    </row>
    <row r="123" spans="2:6" ht="32.25" hidden="1" thickBot="1" x14ac:dyDescent="0.3">
      <c r="B123" s="468" t="s">
        <v>77</v>
      </c>
      <c r="C123" s="469" t="s">
        <v>1263</v>
      </c>
      <c r="D123" s="476" t="e">
        <f>D120/C120-1</f>
        <v>#DIV/0!</v>
      </c>
      <c r="E123" s="476" t="e">
        <f t="shared" si="21"/>
        <v>#DIV/0!</v>
      </c>
      <c r="F123" s="477" t="e">
        <f t="shared" si="21"/>
        <v>#DIV/0!</v>
      </c>
    </row>
    <row r="124" spans="2:6" ht="16.5" hidden="1" thickBot="1" x14ac:dyDescent="0.3">
      <c r="B124" s="2088" t="s">
        <v>1629</v>
      </c>
      <c r="C124" s="2089"/>
      <c r="D124" s="2089"/>
      <c r="E124" s="2089"/>
      <c r="F124" s="2090"/>
    </row>
    <row r="125" spans="2:6" ht="12.75" hidden="1" customHeight="1" thickBot="1" x14ac:dyDescent="0.3">
      <c r="B125" s="2081"/>
      <c r="C125" s="470">
        <v>2018</v>
      </c>
      <c r="D125" s="470">
        <v>2019</v>
      </c>
      <c r="E125" s="470">
        <v>2020</v>
      </c>
      <c r="F125" s="471">
        <v>2021</v>
      </c>
    </row>
    <row r="126" spans="2:6" ht="9" hidden="1" customHeight="1" thickBot="1" x14ac:dyDescent="0.3">
      <c r="B126" s="2081"/>
      <c r="C126" s="470" t="s">
        <v>17</v>
      </c>
      <c r="D126" s="470" t="s">
        <v>18</v>
      </c>
      <c r="E126" s="470" t="s">
        <v>18</v>
      </c>
      <c r="F126" s="471" t="s">
        <v>18</v>
      </c>
    </row>
    <row r="127" spans="2:6" ht="16.5" hidden="1" thickBot="1" x14ac:dyDescent="0.3">
      <c r="B127" s="478" t="s">
        <v>1284</v>
      </c>
      <c r="C127" s="479">
        <f>C128+C129+C130+C131</f>
        <v>0</v>
      </c>
      <c r="D127" s="479">
        <f t="shared" ref="D127:F127" si="22">D128+D129+D130+D131</f>
        <v>0</v>
      </c>
      <c r="E127" s="479">
        <f t="shared" si="22"/>
        <v>0</v>
      </c>
      <c r="F127" s="480">
        <f t="shared" si="22"/>
        <v>0</v>
      </c>
    </row>
    <row r="128" spans="2:6" ht="16.5" hidden="1" thickBot="1" x14ac:dyDescent="0.3">
      <c r="B128" s="481" t="s">
        <v>1267</v>
      </c>
      <c r="C128" s="479"/>
      <c r="D128" s="479"/>
      <c r="E128" s="479"/>
      <c r="F128" s="480"/>
    </row>
    <row r="129" spans="2:6" ht="16.5" hidden="1" thickBot="1" x14ac:dyDescent="0.3">
      <c r="B129" s="481" t="s">
        <v>1285</v>
      </c>
      <c r="C129" s="479"/>
      <c r="D129" s="479"/>
      <c r="E129" s="479"/>
      <c r="F129" s="480"/>
    </row>
    <row r="130" spans="2:6" ht="16.5" hidden="1" thickBot="1" x14ac:dyDescent="0.3">
      <c r="B130" s="481" t="s">
        <v>1286</v>
      </c>
      <c r="C130" s="479"/>
      <c r="D130" s="479"/>
      <c r="E130" s="479"/>
      <c r="F130" s="480"/>
    </row>
    <row r="131" spans="2:6" ht="16.5" hidden="1" thickBot="1" x14ac:dyDescent="0.3">
      <c r="B131" s="481" t="s">
        <v>1287</v>
      </c>
      <c r="C131" s="479"/>
      <c r="D131" s="479"/>
      <c r="E131" s="479"/>
      <c r="F131" s="480"/>
    </row>
    <row r="132" spans="2:6" ht="16.5" hidden="1" thickBot="1" x14ac:dyDescent="0.3">
      <c r="B132" s="478" t="s">
        <v>1288</v>
      </c>
      <c r="C132" s="482">
        <f>C133+C134+C135+C136</f>
        <v>0</v>
      </c>
      <c r="D132" s="482">
        <f t="shared" ref="D132:F132" si="23">D133+D134+D135+D136</f>
        <v>0</v>
      </c>
      <c r="E132" s="482">
        <f t="shared" si="23"/>
        <v>0</v>
      </c>
      <c r="F132" s="483">
        <f t="shared" si="23"/>
        <v>0</v>
      </c>
    </row>
    <row r="133" spans="2:6" ht="16.5" hidden="1" thickBot="1" x14ac:dyDescent="0.3">
      <c r="B133" s="481" t="s">
        <v>1267</v>
      </c>
      <c r="C133" s="482"/>
      <c r="D133" s="479"/>
      <c r="E133" s="479"/>
      <c r="F133" s="480"/>
    </row>
    <row r="134" spans="2:6" ht="16.5" hidden="1" thickBot="1" x14ac:dyDescent="0.3">
      <c r="B134" s="481" t="s">
        <v>1285</v>
      </c>
      <c r="C134" s="482"/>
      <c r="D134" s="479"/>
      <c r="E134" s="479"/>
      <c r="F134" s="480"/>
    </row>
    <row r="135" spans="2:6" ht="16.5" hidden="1" thickBot="1" x14ac:dyDescent="0.3">
      <c r="B135" s="481" t="s">
        <v>1286</v>
      </c>
      <c r="C135" s="482"/>
      <c r="D135" s="479"/>
      <c r="E135" s="479"/>
      <c r="F135" s="480"/>
    </row>
    <row r="136" spans="2:6" ht="16.5" hidden="1" thickBot="1" x14ac:dyDescent="0.3">
      <c r="B136" s="481" t="s">
        <v>1287</v>
      </c>
      <c r="C136" s="482"/>
      <c r="D136" s="479"/>
      <c r="E136" s="479"/>
      <c r="F136" s="480"/>
    </row>
    <row r="137" spans="2:6" ht="16.5" hidden="1" thickBot="1" x14ac:dyDescent="0.3">
      <c r="B137" s="484" t="s">
        <v>1421</v>
      </c>
      <c r="C137" s="485">
        <f>C127+C132</f>
        <v>0</v>
      </c>
      <c r="D137" s="485">
        <f t="shared" ref="D137:F137" si="24">D127+D132</f>
        <v>0</v>
      </c>
      <c r="E137" s="482">
        <f t="shared" si="24"/>
        <v>0</v>
      </c>
      <c r="F137" s="486">
        <f t="shared" si="24"/>
        <v>0</v>
      </c>
    </row>
    <row r="138" spans="2:6" ht="27" customHeight="1" thickBot="1" x14ac:dyDescent="0.3">
      <c r="B138" s="487"/>
      <c r="C138" s="488"/>
      <c r="D138" s="488"/>
      <c r="E138" s="489"/>
      <c r="F138" s="488"/>
    </row>
    <row r="139" spans="2:6" ht="48" thickBot="1" x14ac:dyDescent="0.3">
      <c r="B139" s="433" t="s">
        <v>1299</v>
      </c>
      <c r="C139" s="490">
        <f>C28+C69+C94</f>
        <v>223700</v>
      </c>
      <c r="D139" s="490">
        <f t="shared" ref="D139:F139" si="25">D28+D69+D94</f>
        <v>223400</v>
      </c>
      <c r="E139" s="490">
        <f t="shared" si="25"/>
        <v>224400</v>
      </c>
      <c r="F139" s="490">
        <f t="shared" si="25"/>
        <v>225000</v>
      </c>
    </row>
    <row r="140" spans="2:6" ht="48" thickBot="1" x14ac:dyDescent="0.3">
      <c r="B140" s="433" t="s">
        <v>1300</v>
      </c>
      <c r="C140" s="490">
        <f>C57+C87+C112</f>
        <v>223700</v>
      </c>
      <c r="D140" s="490">
        <f t="shared" ref="D140:F140" si="26">D57+D87+D112</f>
        <v>223400</v>
      </c>
      <c r="E140" s="490">
        <f t="shared" si="26"/>
        <v>224400</v>
      </c>
      <c r="F140" s="490">
        <f t="shared" si="26"/>
        <v>225000</v>
      </c>
    </row>
    <row r="141" spans="2:6" ht="27" customHeight="1" thickBot="1" x14ac:dyDescent="0.3">
      <c r="B141" s="446" t="s">
        <v>1266</v>
      </c>
      <c r="C141" s="491">
        <f>C142+C143</f>
        <v>173500</v>
      </c>
      <c r="D141" s="491">
        <f t="shared" ref="D141:F141" si="27">D142+D143</f>
        <v>173500</v>
      </c>
      <c r="E141" s="491">
        <f t="shared" si="27"/>
        <v>171000</v>
      </c>
      <c r="F141" s="491">
        <f t="shared" si="27"/>
        <v>173500</v>
      </c>
    </row>
    <row r="142" spans="2:6" ht="27" customHeight="1" thickBot="1" x14ac:dyDescent="0.3">
      <c r="B142" s="448" t="s">
        <v>1267</v>
      </c>
      <c r="C142" s="450">
        <f>C37</f>
        <v>173500</v>
      </c>
      <c r="D142" s="450">
        <f t="shared" ref="D142:F143" si="28">D37</f>
        <v>173500</v>
      </c>
      <c r="E142" s="450">
        <v>171000</v>
      </c>
      <c r="F142" s="450">
        <f t="shared" si="28"/>
        <v>173500</v>
      </c>
    </row>
    <row r="143" spans="2:6" ht="27" customHeight="1" thickBot="1" x14ac:dyDescent="0.3">
      <c r="B143" s="448" t="s">
        <v>1301</v>
      </c>
      <c r="C143" s="450">
        <f>C38</f>
        <v>0</v>
      </c>
      <c r="D143" s="450">
        <f t="shared" si="28"/>
        <v>0</v>
      </c>
      <c r="E143" s="450">
        <f t="shared" si="28"/>
        <v>0</v>
      </c>
      <c r="F143" s="450">
        <f t="shared" si="28"/>
        <v>0</v>
      </c>
    </row>
    <row r="144" spans="2:6" ht="35.25" customHeight="1" thickBot="1" x14ac:dyDescent="0.3">
      <c r="B144" s="446" t="s">
        <v>1269</v>
      </c>
      <c r="C144" s="491">
        <f>C145+C146</f>
        <v>28500</v>
      </c>
      <c r="D144" s="491">
        <f t="shared" ref="D144:F144" si="29">D145+D146</f>
        <v>28500</v>
      </c>
      <c r="E144" s="491">
        <f t="shared" si="29"/>
        <v>28000</v>
      </c>
      <c r="F144" s="491">
        <f t="shared" si="29"/>
        <v>28500</v>
      </c>
    </row>
    <row r="145" spans="2:6" ht="27" customHeight="1" thickBot="1" x14ac:dyDescent="0.3">
      <c r="B145" s="448" t="s">
        <v>1267</v>
      </c>
      <c r="C145" s="447">
        <f>C40</f>
        <v>28500</v>
      </c>
      <c r="D145" s="447">
        <f t="shared" ref="D145:F146" si="30">D40</f>
        <v>28500</v>
      </c>
      <c r="E145" s="447">
        <v>28000</v>
      </c>
      <c r="F145" s="447">
        <f t="shared" si="30"/>
        <v>28500</v>
      </c>
    </row>
    <row r="146" spans="2:6" ht="27" customHeight="1" thickBot="1" x14ac:dyDescent="0.3">
      <c r="B146" s="448" t="s">
        <v>1301</v>
      </c>
      <c r="C146" s="450">
        <f>C41</f>
        <v>0</v>
      </c>
      <c r="D146" s="450">
        <f t="shared" si="30"/>
        <v>0</v>
      </c>
      <c r="E146" s="492">
        <f t="shared" si="30"/>
        <v>0</v>
      </c>
      <c r="F146" s="450">
        <f t="shared" si="30"/>
        <v>0</v>
      </c>
    </row>
    <row r="147" spans="2:6" ht="27" customHeight="1" thickBot="1" x14ac:dyDescent="0.3">
      <c r="B147" s="446" t="s">
        <v>1270</v>
      </c>
      <c r="C147" s="491">
        <f>C148+C149</f>
        <v>19400</v>
      </c>
      <c r="D147" s="491">
        <f t="shared" ref="D147:F147" si="31">D148+D149</f>
        <v>19400</v>
      </c>
      <c r="E147" s="491">
        <f t="shared" si="31"/>
        <v>19400</v>
      </c>
      <c r="F147" s="491">
        <f t="shared" si="31"/>
        <v>21000</v>
      </c>
    </row>
    <row r="148" spans="2:6" ht="27" customHeight="1" thickBot="1" x14ac:dyDescent="0.3">
      <c r="B148" s="448" t="s">
        <v>1267</v>
      </c>
      <c r="C148" s="450">
        <f>C43</f>
        <v>19400</v>
      </c>
      <c r="D148" s="450">
        <f t="shared" ref="D148:F149" si="32">D43</f>
        <v>19400</v>
      </c>
      <c r="E148" s="450">
        <v>19400</v>
      </c>
      <c r="F148" s="450">
        <f t="shared" si="32"/>
        <v>21000</v>
      </c>
    </row>
    <row r="149" spans="2:6" ht="27" customHeight="1" thickBot="1" x14ac:dyDescent="0.3">
      <c r="B149" s="448" t="s">
        <v>1301</v>
      </c>
      <c r="C149" s="450">
        <f>C44</f>
        <v>0</v>
      </c>
      <c r="D149" s="450">
        <f t="shared" si="32"/>
        <v>0</v>
      </c>
      <c r="E149" s="492">
        <f t="shared" si="32"/>
        <v>0</v>
      </c>
      <c r="F149" s="450">
        <f t="shared" si="32"/>
        <v>0</v>
      </c>
    </row>
    <row r="150" spans="2:6" ht="27" customHeight="1" thickBot="1" x14ac:dyDescent="0.3">
      <c r="B150" s="446" t="s">
        <v>1271</v>
      </c>
      <c r="C150" s="491">
        <f>C151+C152</f>
        <v>0</v>
      </c>
      <c r="D150" s="491">
        <f t="shared" ref="D150:F150" si="33">D151+D152</f>
        <v>0</v>
      </c>
      <c r="E150" s="491">
        <f t="shared" si="33"/>
        <v>0</v>
      </c>
      <c r="F150" s="491">
        <f t="shared" si="33"/>
        <v>0</v>
      </c>
    </row>
    <row r="151" spans="2:6" ht="27" customHeight="1" thickBot="1" x14ac:dyDescent="0.3">
      <c r="B151" s="448" t="s">
        <v>1267</v>
      </c>
      <c r="C151" s="447">
        <f>C46</f>
        <v>0</v>
      </c>
      <c r="D151" s="447">
        <f t="shared" ref="D151:F152" si="34">D46</f>
        <v>0</v>
      </c>
      <c r="E151" s="447">
        <f t="shared" si="34"/>
        <v>0</v>
      </c>
      <c r="F151" s="447">
        <f t="shared" si="34"/>
        <v>0</v>
      </c>
    </row>
    <row r="152" spans="2:6" ht="27" customHeight="1" thickBot="1" x14ac:dyDescent="0.3">
      <c r="B152" s="448" t="s">
        <v>1301</v>
      </c>
      <c r="C152" s="450">
        <f>C47</f>
        <v>0</v>
      </c>
      <c r="D152" s="450">
        <f t="shared" si="34"/>
        <v>0</v>
      </c>
      <c r="E152" s="492">
        <f t="shared" si="34"/>
        <v>0</v>
      </c>
      <c r="F152" s="450">
        <f t="shared" si="34"/>
        <v>0</v>
      </c>
    </row>
    <row r="153" spans="2:6" ht="27" customHeight="1" thickBot="1" x14ac:dyDescent="0.3">
      <c r="B153" s="446" t="s">
        <v>1272</v>
      </c>
      <c r="C153" s="491">
        <f>C154+C155</f>
        <v>0</v>
      </c>
      <c r="D153" s="491">
        <f t="shared" ref="D153:F153" si="35">D154+D155</f>
        <v>0</v>
      </c>
      <c r="E153" s="491">
        <f t="shared" si="35"/>
        <v>0</v>
      </c>
      <c r="F153" s="491">
        <f t="shared" si="35"/>
        <v>0</v>
      </c>
    </row>
    <row r="154" spans="2:6" ht="27" customHeight="1" thickBot="1" x14ac:dyDescent="0.3">
      <c r="B154" s="448" t="s">
        <v>1267</v>
      </c>
      <c r="C154" s="447">
        <f>C49</f>
        <v>0</v>
      </c>
      <c r="D154" s="447">
        <f t="shared" ref="D154:F155" si="36">D49</f>
        <v>0</v>
      </c>
      <c r="E154" s="447">
        <f t="shared" si="36"/>
        <v>0</v>
      </c>
      <c r="F154" s="447">
        <f t="shared" si="36"/>
        <v>0</v>
      </c>
    </row>
    <row r="155" spans="2:6" ht="27" customHeight="1" thickBot="1" x14ac:dyDescent="0.3">
      <c r="B155" s="448" t="s">
        <v>1301</v>
      </c>
      <c r="C155" s="450">
        <f>C50</f>
        <v>0</v>
      </c>
      <c r="D155" s="450">
        <f t="shared" si="36"/>
        <v>0</v>
      </c>
      <c r="E155" s="492">
        <f t="shared" si="36"/>
        <v>0</v>
      </c>
      <c r="F155" s="450">
        <f t="shared" si="36"/>
        <v>0</v>
      </c>
    </row>
    <row r="156" spans="2:6" ht="27" customHeight="1" thickBot="1" x14ac:dyDescent="0.3">
      <c r="B156" s="446" t="s">
        <v>1273</v>
      </c>
      <c r="C156" s="491">
        <f>C157+C158</f>
        <v>0</v>
      </c>
      <c r="D156" s="491">
        <f>D157+D158</f>
        <v>0</v>
      </c>
      <c r="E156" s="491">
        <f t="shared" ref="E156:F156" si="37">E157+E158</f>
        <v>0</v>
      </c>
      <c r="F156" s="491">
        <f t="shared" si="37"/>
        <v>0</v>
      </c>
    </row>
    <row r="157" spans="2:6" ht="27" customHeight="1" thickBot="1" x14ac:dyDescent="0.3">
      <c r="B157" s="448" t="s">
        <v>1267</v>
      </c>
      <c r="C157" s="447">
        <f>C52</f>
        <v>0</v>
      </c>
      <c r="D157" s="447">
        <f t="shared" ref="D157:F158" si="38">D52</f>
        <v>0</v>
      </c>
      <c r="E157" s="447">
        <f t="shared" si="38"/>
        <v>0</v>
      </c>
      <c r="F157" s="493">
        <f t="shared" si="38"/>
        <v>0</v>
      </c>
    </row>
    <row r="158" spans="2:6" ht="27" customHeight="1" thickBot="1" x14ac:dyDescent="0.3">
      <c r="B158" s="448" t="s">
        <v>1301</v>
      </c>
      <c r="C158" s="450">
        <f>C53</f>
        <v>0</v>
      </c>
      <c r="D158" s="450">
        <f t="shared" si="38"/>
        <v>0</v>
      </c>
      <c r="E158" s="450">
        <f t="shared" si="38"/>
        <v>0</v>
      </c>
      <c r="F158" s="450">
        <f t="shared" si="38"/>
        <v>0</v>
      </c>
    </row>
    <row r="159" spans="2:6" ht="33" customHeight="1" thickBot="1" x14ac:dyDescent="0.3">
      <c r="B159" s="446" t="s">
        <v>1274</v>
      </c>
      <c r="C159" s="491">
        <f>C54</f>
        <v>300</v>
      </c>
      <c r="D159" s="491">
        <f>D54</f>
        <v>0</v>
      </c>
      <c r="E159" s="494">
        <f>E54</f>
        <v>0</v>
      </c>
      <c r="F159" s="491">
        <f>F54</f>
        <v>0</v>
      </c>
    </row>
    <row r="160" spans="2:6" ht="27" customHeight="1" thickBot="1" x14ac:dyDescent="0.3">
      <c r="B160" s="448" t="s">
        <v>1267</v>
      </c>
      <c r="C160" s="447">
        <f>C55</f>
        <v>300</v>
      </c>
      <c r="D160" s="447">
        <f t="shared" ref="D160:F161" si="39">D55</f>
        <v>0</v>
      </c>
      <c r="E160" s="447">
        <f t="shared" si="39"/>
        <v>0</v>
      </c>
      <c r="F160" s="447">
        <f t="shared" si="39"/>
        <v>0</v>
      </c>
    </row>
    <row r="161" spans="2:6" ht="27" customHeight="1" thickBot="1" x14ac:dyDescent="0.3">
      <c r="B161" s="448" t="s">
        <v>1301</v>
      </c>
      <c r="C161" s="450">
        <f>C56</f>
        <v>0</v>
      </c>
      <c r="D161" s="450">
        <f t="shared" si="39"/>
        <v>0</v>
      </c>
      <c r="E161" s="450">
        <f t="shared" si="39"/>
        <v>0</v>
      </c>
      <c r="F161" s="450">
        <f t="shared" si="39"/>
        <v>0</v>
      </c>
    </row>
    <row r="162" spans="2:6" ht="27" customHeight="1" thickBot="1" x14ac:dyDescent="0.3">
      <c r="B162" s="446" t="s">
        <v>1302</v>
      </c>
      <c r="C162" s="491">
        <f>C163+C164+C165+C166</f>
        <v>0</v>
      </c>
      <c r="D162" s="491">
        <f t="shared" ref="D162:F162" si="40">D163+D164+D165+D166</f>
        <v>0</v>
      </c>
      <c r="E162" s="494">
        <f t="shared" si="40"/>
        <v>0</v>
      </c>
      <c r="F162" s="491">
        <f t="shared" si="40"/>
        <v>0</v>
      </c>
    </row>
    <row r="163" spans="2:6" ht="27" customHeight="1" thickBot="1" x14ac:dyDescent="0.3">
      <c r="B163" s="448" t="s">
        <v>1267</v>
      </c>
      <c r="C163" s="447">
        <f t="shared" ref="C163:F166" si="41">C78+C103+C128</f>
        <v>0</v>
      </c>
      <c r="D163" s="447">
        <f t="shared" si="41"/>
        <v>0</v>
      </c>
      <c r="E163" s="447">
        <f t="shared" si="41"/>
        <v>0</v>
      </c>
      <c r="F163" s="447">
        <f t="shared" si="41"/>
        <v>0</v>
      </c>
    </row>
    <row r="164" spans="2:6" ht="27" customHeight="1" thickBot="1" x14ac:dyDescent="0.3">
      <c r="B164" s="448" t="s">
        <v>1303</v>
      </c>
      <c r="C164" s="447">
        <f t="shared" si="41"/>
        <v>0</v>
      </c>
      <c r="D164" s="447">
        <f t="shared" si="41"/>
        <v>0</v>
      </c>
      <c r="E164" s="447">
        <f t="shared" si="41"/>
        <v>0</v>
      </c>
      <c r="F164" s="493">
        <f t="shared" si="41"/>
        <v>0</v>
      </c>
    </row>
    <row r="165" spans="2:6" ht="27" customHeight="1" thickBot="1" x14ac:dyDescent="0.3">
      <c r="B165" s="448" t="s">
        <v>1286</v>
      </c>
      <c r="C165" s="447">
        <f t="shared" si="41"/>
        <v>0</v>
      </c>
      <c r="D165" s="447">
        <f t="shared" si="41"/>
        <v>0</v>
      </c>
      <c r="E165" s="447">
        <f t="shared" si="41"/>
        <v>0</v>
      </c>
      <c r="F165" s="447">
        <f t="shared" si="41"/>
        <v>0</v>
      </c>
    </row>
    <row r="166" spans="2:6" ht="27" customHeight="1" thickBot="1" x14ac:dyDescent="0.3">
      <c r="B166" s="448" t="s">
        <v>1287</v>
      </c>
      <c r="C166" s="447">
        <f t="shared" si="41"/>
        <v>0</v>
      </c>
      <c r="D166" s="447">
        <f t="shared" si="41"/>
        <v>0</v>
      </c>
      <c r="E166" s="447">
        <f t="shared" si="41"/>
        <v>0</v>
      </c>
      <c r="F166" s="493">
        <f t="shared" si="41"/>
        <v>0</v>
      </c>
    </row>
    <row r="167" spans="2:6" ht="27" customHeight="1" thickBot="1" x14ac:dyDescent="0.3">
      <c r="B167" s="446" t="s">
        <v>1304</v>
      </c>
      <c r="C167" s="491">
        <f>C168+C169+C170+C171</f>
        <v>2000</v>
      </c>
      <c r="D167" s="491">
        <f t="shared" ref="D167:F167" si="42">D168+D169+D170+D171</f>
        <v>2000</v>
      </c>
      <c r="E167" s="491">
        <f t="shared" si="42"/>
        <v>2000</v>
      </c>
      <c r="F167" s="491">
        <f t="shared" si="42"/>
        <v>2000</v>
      </c>
    </row>
    <row r="168" spans="2:6" ht="27" customHeight="1" thickBot="1" x14ac:dyDescent="0.3">
      <c r="B168" s="448" t="s">
        <v>1267</v>
      </c>
      <c r="C168" s="447">
        <f t="shared" ref="C168:F171" si="43">C83+C108+C133</f>
        <v>2000</v>
      </c>
      <c r="D168" s="447">
        <f t="shared" si="43"/>
        <v>2000</v>
      </c>
      <c r="E168" s="447">
        <f t="shared" si="43"/>
        <v>2000</v>
      </c>
      <c r="F168" s="447">
        <f t="shared" si="43"/>
        <v>2000</v>
      </c>
    </row>
    <row r="169" spans="2:6" ht="27" customHeight="1" thickBot="1" x14ac:dyDescent="0.3">
      <c r="B169" s="448" t="s">
        <v>1303</v>
      </c>
      <c r="C169" s="447">
        <f t="shared" si="43"/>
        <v>0</v>
      </c>
      <c r="D169" s="447">
        <f t="shared" si="43"/>
        <v>0</v>
      </c>
      <c r="E169" s="447">
        <f t="shared" si="43"/>
        <v>0</v>
      </c>
      <c r="F169" s="447">
        <f t="shared" si="43"/>
        <v>0</v>
      </c>
    </row>
    <row r="170" spans="2:6" ht="27" customHeight="1" thickBot="1" x14ac:dyDescent="0.3">
      <c r="B170" s="448" t="s">
        <v>1286</v>
      </c>
      <c r="C170" s="447">
        <f t="shared" si="43"/>
        <v>0</v>
      </c>
      <c r="D170" s="447">
        <f t="shared" si="43"/>
        <v>0</v>
      </c>
      <c r="E170" s="447">
        <f t="shared" si="43"/>
        <v>0</v>
      </c>
      <c r="F170" s="447">
        <f t="shared" si="43"/>
        <v>0</v>
      </c>
    </row>
    <row r="171" spans="2:6" ht="27" customHeight="1" thickBot="1" x14ac:dyDescent="0.3">
      <c r="B171" s="495" t="s">
        <v>1287</v>
      </c>
      <c r="C171" s="447">
        <f t="shared" si="43"/>
        <v>0</v>
      </c>
      <c r="D171" s="447">
        <f t="shared" si="43"/>
        <v>0</v>
      </c>
      <c r="E171" s="447">
        <f t="shared" si="43"/>
        <v>0</v>
      </c>
      <c r="F171" s="447">
        <f t="shared" si="43"/>
        <v>0</v>
      </c>
    </row>
    <row r="172" spans="2:6" ht="27" customHeight="1" thickBot="1" x14ac:dyDescent="0.3">
      <c r="B172" s="455" t="s">
        <v>1276</v>
      </c>
      <c r="C172" s="496">
        <f>IF(C140-C139=0,0,"Error")</f>
        <v>0</v>
      </c>
      <c r="D172" s="456">
        <f>IF(D140-D139=0,0,"Error")</f>
        <v>0</v>
      </c>
      <c r="E172" s="496">
        <f>IF(E140-E139=0,0,"Error")</f>
        <v>0</v>
      </c>
      <c r="F172" s="456">
        <f>IF(F140-F139=0,0,"Error")</f>
        <v>0</v>
      </c>
    </row>
    <row r="173" spans="2:6" ht="27" customHeight="1" x14ac:dyDescent="0.25">
      <c r="B173" s="497"/>
      <c r="C173" s="494"/>
      <c r="D173" s="494"/>
      <c r="E173" s="494"/>
      <c r="F173" s="494"/>
    </row>
    <row r="174" spans="2:6" ht="27" customHeight="1" x14ac:dyDescent="0.25">
      <c r="B174" s="498"/>
      <c r="C174" s="461"/>
      <c r="D174" s="461"/>
      <c r="E174" s="461"/>
      <c r="F174" s="461"/>
    </row>
  </sheetData>
  <mergeCells count="40">
    <mergeCell ref="B125:B126"/>
    <mergeCell ref="B75:B76"/>
    <mergeCell ref="E88:F88"/>
    <mergeCell ref="C89:F89"/>
    <mergeCell ref="C90:F90"/>
    <mergeCell ref="B91:B92"/>
    <mergeCell ref="B99:F99"/>
    <mergeCell ref="B100:B101"/>
    <mergeCell ref="C114:F114"/>
    <mergeCell ref="C115:F115"/>
    <mergeCell ref="B116:B117"/>
    <mergeCell ref="B124:F124"/>
    <mergeCell ref="C65:F65"/>
    <mergeCell ref="B66:B67"/>
    <mergeCell ref="B74:F74"/>
    <mergeCell ref="B34:B35"/>
    <mergeCell ref="B59:F59"/>
    <mergeCell ref="B60:F60"/>
    <mergeCell ref="C61:F61"/>
    <mergeCell ref="E62:F62"/>
    <mergeCell ref="C63:F63"/>
    <mergeCell ref="C64:F64"/>
    <mergeCell ref="B33:F33"/>
    <mergeCell ref="B9:F9"/>
    <mergeCell ref="C10:F10"/>
    <mergeCell ref="B11:B12"/>
    <mergeCell ref="C16:F16"/>
    <mergeCell ref="B17:F17"/>
    <mergeCell ref="B20:F20"/>
    <mergeCell ref="B21:F21"/>
    <mergeCell ref="C22:F22"/>
    <mergeCell ref="C23:F23"/>
    <mergeCell ref="C24:F24"/>
    <mergeCell ref="B25:B26"/>
    <mergeCell ref="B8:F8"/>
    <mergeCell ref="A2:G2"/>
    <mergeCell ref="B3:F3"/>
    <mergeCell ref="C5:F5"/>
    <mergeCell ref="C6:F6"/>
    <mergeCell ref="C7:F7"/>
  </mergeCells>
  <pageMargins left="0.7" right="0.7" top="0.75" bottom="0.75" header="0.3" footer="0.3"/>
  <pageSetup scale="66"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F002F-686E-4442-85DF-70C89811C90E}">
  <dimension ref="A2:M385"/>
  <sheetViews>
    <sheetView view="pageBreakPreview" zoomScale="80" zoomScaleNormal="130" zoomScaleSheetLayoutView="80" workbookViewId="0">
      <selection activeCell="H23" sqref="H23"/>
    </sheetView>
  </sheetViews>
  <sheetFormatPr defaultRowHeight="15" x14ac:dyDescent="0.25"/>
  <cols>
    <col min="1" max="1" width="7.85546875" style="500" customWidth="1"/>
    <col min="2" max="2" width="28.5703125" style="500" customWidth="1"/>
    <col min="3" max="6" width="11.7109375" style="500" customWidth="1"/>
    <col min="7" max="7" width="12.42578125" style="500" bestFit="1" customWidth="1"/>
    <col min="8" max="8" width="11.85546875" style="500" bestFit="1" customWidth="1"/>
    <col min="9" max="9" width="11" style="500" customWidth="1"/>
    <col min="10" max="10" width="11" style="500" bestFit="1" customWidth="1"/>
    <col min="11" max="16384" width="9.140625" style="500"/>
  </cols>
  <sheetData>
    <row r="2" spans="1:7" ht="18" customHeight="1" x14ac:dyDescent="0.25">
      <c r="A2" s="2094" t="s">
        <v>1241</v>
      </c>
      <c r="B2" s="2094"/>
      <c r="C2" s="2094"/>
      <c r="D2" s="2094"/>
      <c r="E2" s="2094"/>
      <c r="F2" s="2094"/>
      <c r="G2" s="2094"/>
    </row>
    <row r="3" spans="1:7" ht="18" customHeight="1" x14ac:dyDescent="0.25">
      <c r="A3" s="499"/>
      <c r="B3" s="2095" t="s">
        <v>1394</v>
      </c>
      <c r="C3" s="2095"/>
      <c r="D3" s="2095"/>
      <c r="E3" s="2095"/>
      <c r="F3" s="2095"/>
      <c r="G3" s="499"/>
    </row>
    <row r="4" spans="1:7" ht="15.75" thickBot="1" x14ac:dyDescent="0.3"/>
    <row r="5" spans="1:7" ht="15.75" thickBot="1" x14ac:dyDescent="0.3">
      <c r="B5" s="501" t="s">
        <v>6</v>
      </c>
      <c r="C5" s="2096" t="s">
        <v>1630</v>
      </c>
      <c r="D5" s="2096"/>
      <c r="E5" s="2096"/>
      <c r="F5" s="2096"/>
    </row>
    <row r="6" spans="1:7" ht="15.75" thickBot="1" x14ac:dyDescent="0.3">
      <c r="B6" s="501" t="s">
        <v>8</v>
      </c>
      <c r="C6" s="2097" t="s">
        <v>1631</v>
      </c>
      <c r="D6" s="2098"/>
      <c r="E6" s="2098"/>
      <c r="F6" s="2099"/>
    </row>
    <row r="7" spans="1:7" ht="15.75" thickBot="1" x14ac:dyDescent="0.3">
      <c r="B7" s="501" t="s">
        <v>10</v>
      </c>
      <c r="C7" s="2100" t="s">
        <v>1243</v>
      </c>
      <c r="D7" s="2101"/>
      <c r="E7" s="2101"/>
      <c r="F7" s="2102"/>
    </row>
    <row r="8" spans="1:7" ht="15.75" thickBot="1" x14ac:dyDescent="0.3">
      <c r="B8" s="2103" t="s">
        <v>12</v>
      </c>
      <c r="C8" s="2104"/>
      <c r="D8" s="2104"/>
      <c r="E8" s="2104"/>
      <c r="F8" s="2105"/>
    </row>
    <row r="9" spans="1:7" ht="15.75" thickBot="1" x14ac:dyDescent="0.3">
      <c r="B9" s="2106" t="s">
        <v>1632</v>
      </c>
      <c r="C9" s="2107"/>
      <c r="D9" s="2107"/>
      <c r="E9" s="2107"/>
      <c r="F9" s="2108"/>
    </row>
    <row r="10" spans="1:7" ht="36.75" customHeight="1" thickBot="1" x14ac:dyDescent="0.3">
      <c r="B10" s="2106"/>
      <c r="C10" s="2107"/>
      <c r="D10" s="2107"/>
      <c r="E10" s="2107"/>
      <c r="F10" s="2108"/>
    </row>
    <row r="11" spans="1:7" ht="15.75" thickBot="1" x14ac:dyDescent="0.3">
      <c r="B11" s="2106"/>
      <c r="C11" s="2107"/>
      <c r="D11" s="2107"/>
      <c r="E11" s="2107"/>
      <c r="F11" s="2108"/>
    </row>
    <row r="12" spans="1:7" ht="66.75" customHeight="1" thickBot="1" x14ac:dyDescent="0.3">
      <c r="B12" s="502" t="s">
        <v>14</v>
      </c>
      <c r="C12" s="2109" t="s">
        <v>1633</v>
      </c>
      <c r="D12" s="2110"/>
      <c r="E12" s="2110"/>
      <c r="F12" s="2111"/>
    </row>
    <row r="13" spans="1:7" ht="23.25" customHeight="1" x14ac:dyDescent="0.25">
      <c r="B13" s="2112" t="s">
        <v>16</v>
      </c>
      <c r="C13" s="503">
        <v>2023</v>
      </c>
      <c r="D13" s="503">
        <v>2024</v>
      </c>
      <c r="E13" s="503">
        <v>2025</v>
      </c>
      <c r="F13" s="503">
        <v>2026</v>
      </c>
    </row>
    <row r="14" spans="1:7" ht="19.5" customHeight="1" thickBot="1" x14ac:dyDescent="0.3">
      <c r="B14" s="2113"/>
      <c r="C14" s="505" t="s">
        <v>17</v>
      </c>
      <c r="D14" s="505" t="s">
        <v>18</v>
      </c>
      <c r="E14" s="505" t="s">
        <v>18</v>
      </c>
      <c r="F14" s="505" t="s">
        <v>18</v>
      </c>
    </row>
    <row r="15" spans="1:7" ht="27" customHeight="1" thickBot="1" x14ac:dyDescent="0.3">
      <c r="B15" s="506" t="s">
        <v>1634</v>
      </c>
      <c r="C15" s="507">
        <v>700</v>
      </c>
      <c r="D15" s="507">
        <v>1000</v>
      </c>
      <c r="E15" s="507">
        <v>1200</v>
      </c>
      <c r="F15" s="507">
        <v>1300</v>
      </c>
    </row>
    <row r="16" spans="1:7" ht="34.5" thickBot="1" x14ac:dyDescent="0.3">
      <c r="B16" s="506" t="s">
        <v>1635</v>
      </c>
      <c r="C16" s="507">
        <v>24</v>
      </c>
      <c r="D16" s="507">
        <v>24</v>
      </c>
      <c r="E16" s="507">
        <v>24</v>
      </c>
      <c r="F16" s="507">
        <v>24</v>
      </c>
    </row>
    <row r="17" spans="2:11" ht="23.25" thickBot="1" x14ac:dyDescent="0.3">
      <c r="B17" s="506" t="s">
        <v>1636</v>
      </c>
      <c r="C17" s="507">
        <v>3300</v>
      </c>
      <c r="D17" s="507">
        <v>7000</v>
      </c>
      <c r="E17" s="507">
        <v>7000</v>
      </c>
      <c r="F17" s="507">
        <v>7000</v>
      </c>
    </row>
    <row r="18" spans="2:11" ht="23.25" thickBot="1" x14ac:dyDescent="0.3">
      <c r="B18" s="506" t="s">
        <v>1637</v>
      </c>
      <c r="C18" s="507">
        <v>5</v>
      </c>
      <c r="D18" s="507">
        <v>5</v>
      </c>
      <c r="E18" s="507">
        <v>5</v>
      </c>
      <c r="F18" s="507">
        <v>5</v>
      </c>
    </row>
    <row r="19" spans="2:11" ht="23.25" thickBot="1" x14ac:dyDescent="0.3">
      <c r="B19" s="506" t="s">
        <v>1638</v>
      </c>
      <c r="C19" s="507">
        <v>21000</v>
      </c>
      <c r="D19" s="507">
        <v>21000</v>
      </c>
      <c r="E19" s="507">
        <v>21000</v>
      </c>
      <c r="F19" s="507">
        <v>21000</v>
      </c>
    </row>
    <row r="20" spans="2:11" ht="23.25" thickBot="1" x14ac:dyDescent="0.3">
      <c r="B20" s="506" t="s">
        <v>1639</v>
      </c>
      <c r="C20" s="507">
        <v>100</v>
      </c>
      <c r="D20" s="507">
        <v>200</v>
      </c>
      <c r="E20" s="507">
        <v>250</v>
      </c>
      <c r="F20" s="507">
        <v>350</v>
      </c>
    </row>
    <row r="21" spans="2:11" ht="23.25" thickBot="1" x14ac:dyDescent="0.3">
      <c r="B21" s="506" t="s">
        <v>1640</v>
      </c>
      <c r="C21" s="507">
        <v>60</v>
      </c>
      <c r="D21" s="507">
        <v>80</v>
      </c>
      <c r="E21" s="507">
        <v>100</v>
      </c>
      <c r="F21" s="507">
        <v>150</v>
      </c>
    </row>
    <row r="22" spans="2:11" ht="23.25" thickBot="1" x14ac:dyDescent="0.3">
      <c r="B22" s="506" t="s">
        <v>1641</v>
      </c>
      <c r="C22" s="507">
        <v>250</v>
      </c>
      <c r="D22" s="507">
        <v>350</v>
      </c>
      <c r="E22" s="507">
        <v>400</v>
      </c>
      <c r="F22" s="507">
        <v>450</v>
      </c>
    </row>
    <row r="23" spans="2:11" ht="32.25" customHeight="1" thickBot="1" x14ac:dyDescent="0.3">
      <c r="B23" s="508" t="s">
        <v>1247</v>
      </c>
      <c r="C23" s="2114"/>
      <c r="D23" s="2115"/>
      <c r="E23" s="2115"/>
      <c r="F23" s="2116"/>
    </row>
    <row r="24" spans="2:11" ht="23.25" customHeight="1" thickBot="1" x14ac:dyDescent="0.3">
      <c r="B24" s="2117" t="s">
        <v>1249</v>
      </c>
      <c r="C24" s="2118"/>
      <c r="D24" s="2118"/>
      <c r="E24" s="2118"/>
      <c r="F24" s="2119"/>
      <c r="I24" s="509"/>
      <c r="K24" s="509"/>
    </row>
    <row r="25" spans="2:11" ht="27" customHeight="1" thickBot="1" x14ac:dyDescent="0.3">
      <c r="B25" s="506" t="s">
        <v>1642</v>
      </c>
      <c r="C25" s="230" t="s">
        <v>1401</v>
      </c>
      <c r="D25" s="510" t="s">
        <v>1402</v>
      </c>
      <c r="E25" s="510" t="s">
        <v>1402</v>
      </c>
      <c r="F25" s="510" t="s">
        <v>1402</v>
      </c>
      <c r="H25" s="511"/>
    </row>
    <row r="26" spans="2:11" ht="30.75" customHeight="1" thickBot="1" x14ac:dyDescent="0.3">
      <c r="B26" s="506" t="s">
        <v>1403</v>
      </c>
      <c r="C26" s="71" t="s">
        <v>1401</v>
      </c>
      <c r="D26" s="510" t="s">
        <v>1402</v>
      </c>
      <c r="E26" s="510" t="s">
        <v>1402</v>
      </c>
      <c r="F26" s="510" t="s">
        <v>1402</v>
      </c>
    </row>
    <row r="27" spans="2:11" ht="24" customHeight="1" thickBot="1" x14ac:dyDescent="0.3">
      <c r="B27" s="2091" t="s">
        <v>1315</v>
      </c>
      <c r="C27" s="2092"/>
      <c r="D27" s="2092"/>
      <c r="E27" s="2092"/>
      <c r="F27" s="2093"/>
    </row>
    <row r="28" spans="2:11" ht="15.75" thickBot="1" x14ac:dyDescent="0.3">
      <c r="B28" s="2123" t="s">
        <v>1255</v>
      </c>
      <c r="C28" s="2124"/>
      <c r="D28" s="2124"/>
      <c r="E28" s="2124"/>
      <c r="F28" s="2125"/>
    </row>
    <row r="29" spans="2:11" ht="18.75" customHeight="1" thickBot="1" x14ac:dyDescent="0.3">
      <c r="B29" s="512" t="s">
        <v>1256</v>
      </c>
      <c r="C29" s="2126" t="s">
        <v>1643</v>
      </c>
      <c r="D29" s="2127"/>
      <c r="E29" s="2127"/>
      <c r="F29" s="2128"/>
    </row>
    <row r="30" spans="2:11" ht="66" customHeight="1" thickBot="1" x14ac:dyDescent="0.3">
      <c r="B30" s="506" t="s">
        <v>1258</v>
      </c>
      <c r="C30" s="2129" t="s">
        <v>1644</v>
      </c>
      <c r="D30" s="2130"/>
      <c r="E30" s="2130"/>
      <c r="F30" s="2130"/>
    </row>
    <row r="31" spans="2:11" ht="15.75" thickBot="1" x14ac:dyDescent="0.3">
      <c r="B31" s="506" t="s">
        <v>54</v>
      </c>
      <c r="C31" s="2131" t="s">
        <v>1645</v>
      </c>
      <c r="D31" s="2132"/>
      <c r="E31" s="2132"/>
      <c r="F31" s="2133"/>
    </row>
    <row r="32" spans="2:11" ht="12.75" customHeight="1" x14ac:dyDescent="0.25">
      <c r="B32" s="2112"/>
      <c r="C32" s="503">
        <v>2023</v>
      </c>
      <c r="D32" s="503">
        <v>2024</v>
      </c>
      <c r="E32" s="503">
        <v>2025</v>
      </c>
      <c r="F32" s="503">
        <v>2026</v>
      </c>
    </row>
    <row r="33" spans="2:12" ht="12" customHeight="1" thickBot="1" x14ac:dyDescent="0.3">
      <c r="B33" s="2113"/>
      <c r="C33" s="513" t="s">
        <v>17</v>
      </c>
      <c r="D33" s="513" t="s">
        <v>18</v>
      </c>
      <c r="E33" s="513" t="s">
        <v>18</v>
      </c>
      <c r="F33" s="513" t="s">
        <v>18</v>
      </c>
    </row>
    <row r="34" spans="2:12" ht="15.75" thickBot="1" x14ac:dyDescent="0.3">
      <c r="B34" s="506" t="s">
        <v>56</v>
      </c>
      <c r="C34" s="514">
        <v>50</v>
      </c>
      <c r="D34" s="514">
        <v>55</v>
      </c>
      <c r="E34" s="514">
        <v>58</v>
      </c>
      <c r="F34" s="514">
        <v>60</v>
      </c>
    </row>
    <row r="35" spans="2:12" ht="15.75" thickBot="1" x14ac:dyDescent="0.3">
      <c r="B35" s="506" t="s">
        <v>1260</v>
      </c>
      <c r="C35" s="514">
        <f>C64</f>
        <v>111460000</v>
      </c>
      <c r="D35" s="514">
        <f>D64</f>
        <v>111500000</v>
      </c>
      <c r="E35" s="514">
        <f t="shared" ref="E35:F35" si="0">E64</f>
        <v>111500000</v>
      </c>
      <c r="F35" s="514">
        <f t="shared" si="0"/>
        <v>111500000</v>
      </c>
    </row>
    <row r="36" spans="2:12" ht="15.75" thickBot="1" x14ac:dyDescent="0.3">
      <c r="B36" s="506" t="s">
        <v>1261</v>
      </c>
      <c r="C36" s="514">
        <f>C35/C34</f>
        <v>2229200</v>
      </c>
      <c r="D36" s="514">
        <f t="shared" ref="D36:F36" si="1">D35/D34</f>
        <v>2027272.7272727273</v>
      </c>
      <c r="E36" s="514">
        <f t="shared" si="1"/>
        <v>1922413.7931034483</v>
      </c>
      <c r="F36" s="514">
        <f t="shared" si="1"/>
        <v>1858333.3333333333</v>
      </c>
    </row>
    <row r="37" spans="2:12" ht="15.75" thickBot="1" x14ac:dyDescent="0.3">
      <c r="B37" s="506" t="s">
        <v>1262</v>
      </c>
      <c r="C37" s="504" t="s">
        <v>1263</v>
      </c>
      <c r="D37" s="515">
        <f>D34/C34-1</f>
        <v>0.10000000000000009</v>
      </c>
      <c r="E37" s="515">
        <f t="shared" ref="E37:F39" si="2">E34/D34-1</f>
        <v>5.4545454545454453E-2</v>
      </c>
      <c r="F37" s="515">
        <f t="shared" si="2"/>
        <v>3.4482758620689724E-2</v>
      </c>
      <c r="H37" s="516"/>
      <c r="I37" s="516"/>
      <c r="J37" s="516"/>
      <c r="K37" s="516"/>
      <c r="L37" s="516"/>
    </row>
    <row r="38" spans="2:12" ht="15.75" thickBot="1" x14ac:dyDescent="0.3">
      <c r="B38" s="506" t="s">
        <v>1264</v>
      </c>
      <c r="C38" s="504" t="s">
        <v>1263</v>
      </c>
      <c r="D38" s="515">
        <f>D35/C35-1</f>
        <v>3.5887313834570556E-4</v>
      </c>
      <c r="E38" s="515">
        <f t="shared" si="2"/>
        <v>0</v>
      </c>
      <c r="F38" s="515">
        <f t="shared" si="2"/>
        <v>0</v>
      </c>
    </row>
    <row r="39" spans="2:12" ht="15.75" thickBot="1" x14ac:dyDescent="0.3">
      <c r="B39" s="506" t="s">
        <v>77</v>
      </c>
      <c r="C39" s="504" t="s">
        <v>1263</v>
      </c>
      <c r="D39" s="515">
        <f>D36/C36-1</f>
        <v>-9.0582842601503955E-2</v>
      </c>
      <c r="E39" s="515">
        <f t="shared" si="2"/>
        <v>-5.1724137931034475E-2</v>
      </c>
      <c r="F39" s="515">
        <f t="shared" si="2"/>
        <v>-3.3333333333333437E-2</v>
      </c>
    </row>
    <row r="40" spans="2:12" ht="15.75" thickBot="1" x14ac:dyDescent="0.3">
      <c r="B40" s="2120" t="s">
        <v>1265</v>
      </c>
      <c r="C40" s="2121"/>
      <c r="D40" s="2121"/>
      <c r="E40" s="2121"/>
      <c r="F40" s="2122"/>
    </row>
    <row r="41" spans="2:12" ht="12.75" customHeight="1" x14ac:dyDescent="0.25">
      <c r="B41" s="2112"/>
      <c r="C41" s="517">
        <v>2023</v>
      </c>
      <c r="D41" s="517">
        <v>2024</v>
      </c>
      <c r="E41" s="517">
        <v>2025</v>
      </c>
      <c r="F41" s="517">
        <v>2026</v>
      </c>
    </row>
    <row r="42" spans="2:12" ht="9" customHeight="1" thickBot="1" x14ac:dyDescent="0.3">
      <c r="B42" s="2113"/>
      <c r="C42" s="513" t="s">
        <v>17</v>
      </c>
      <c r="D42" s="513" t="s">
        <v>18</v>
      </c>
      <c r="E42" s="513" t="s">
        <v>18</v>
      </c>
      <c r="F42" s="513" t="s">
        <v>18</v>
      </c>
    </row>
    <row r="43" spans="2:12" ht="15.75" thickBot="1" x14ac:dyDescent="0.3">
      <c r="B43" s="518" t="s">
        <v>1266</v>
      </c>
      <c r="C43" s="519">
        <f>C44+C45</f>
        <v>21100000</v>
      </c>
      <c r="D43" s="519">
        <f>D44+D45</f>
        <v>21100000</v>
      </c>
      <c r="E43" s="519">
        <f t="shared" ref="E43:F43" si="3">E44+E45</f>
        <v>21100000</v>
      </c>
      <c r="F43" s="519">
        <f t="shared" si="3"/>
        <v>21100000</v>
      </c>
    </row>
    <row r="44" spans="2:12" ht="15.75" thickBot="1" x14ac:dyDescent="0.3">
      <c r="B44" s="520" t="s">
        <v>1267</v>
      </c>
      <c r="C44" s="521">
        <v>21100000</v>
      </c>
      <c r="D44" s="522">
        <v>21100000</v>
      </c>
      <c r="E44" s="522">
        <v>21100000</v>
      </c>
      <c r="F44" s="522">
        <v>21100000</v>
      </c>
    </row>
    <row r="45" spans="2:12" ht="15.75" thickBot="1" x14ac:dyDescent="0.3">
      <c r="B45" s="520" t="s">
        <v>1268</v>
      </c>
      <c r="C45" s="522"/>
      <c r="D45" s="522"/>
      <c r="E45" s="522"/>
      <c r="F45" s="522"/>
    </row>
    <row r="46" spans="2:12" ht="24.75" thickBot="1" x14ac:dyDescent="0.3">
      <c r="B46" s="518" t="s">
        <v>1269</v>
      </c>
      <c r="C46" s="519">
        <f>C47+C48</f>
        <v>3530000</v>
      </c>
      <c r="D46" s="519">
        <f>D47+D48</f>
        <v>3530000</v>
      </c>
      <c r="E46" s="519">
        <f t="shared" ref="E46:F46" si="4">E47+E48</f>
        <v>3530000</v>
      </c>
      <c r="F46" s="519">
        <f t="shared" si="4"/>
        <v>3530000</v>
      </c>
    </row>
    <row r="47" spans="2:12" ht="15.75" thickBot="1" x14ac:dyDescent="0.3">
      <c r="B47" s="520" t="s">
        <v>1267</v>
      </c>
      <c r="C47" s="521">
        <v>3530000</v>
      </c>
      <c r="D47" s="519">
        <v>3530000</v>
      </c>
      <c r="E47" s="519">
        <v>3530000</v>
      </c>
      <c r="F47" s="519">
        <v>3530000</v>
      </c>
      <c r="I47" s="516"/>
    </row>
    <row r="48" spans="2:12" ht="15.75" thickBot="1" x14ac:dyDescent="0.3">
      <c r="B48" s="520" t="s">
        <v>1268</v>
      </c>
      <c r="C48" s="522"/>
      <c r="D48" s="519"/>
      <c r="E48" s="519"/>
      <c r="F48" s="519"/>
      <c r="I48" s="516"/>
    </row>
    <row r="49" spans="2:13" ht="15.75" thickBot="1" x14ac:dyDescent="0.3">
      <c r="B49" s="518" t="s">
        <v>1270</v>
      </c>
      <c r="C49" s="522">
        <f>C50+C51</f>
        <v>7230000</v>
      </c>
      <c r="D49" s="519">
        <f>D50+D51</f>
        <v>7270000</v>
      </c>
      <c r="E49" s="519">
        <f t="shared" ref="E49:F49" si="5">E50+E51</f>
        <v>7270000</v>
      </c>
      <c r="F49" s="519">
        <f t="shared" si="5"/>
        <v>7270000</v>
      </c>
    </row>
    <row r="50" spans="2:13" ht="15.75" thickBot="1" x14ac:dyDescent="0.3">
      <c r="B50" s="520" t="s">
        <v>1267</v>
      </c>
      <c r="C50" s="521">
        <v>7230000</v>
      </c>
      <c r="D50" s="522">
        <v>7270000</v>
      </c>
      <c r="E50" s="522">
        <v>7270000</v>
      </c>
      <c r="F50" s="522">
        <v>7270000</v>
      </c>
    </row>
    <row r="51" spans="2:13" ht="15.75" thickBot="1" x14ac:dyDescent="0.3">
      <c r="B51" s="520" t="s">
        <v>1268</v>
      </c>
      <c r="C51" s="522"/>
      <c r="D51" s="519"/>
      <c r="E51" s="519"/>
      <c r="F51" s="519"/>
    </row>
    <row r="52" spans="2:13" ht="15.75" thickBot="1" x14ac:dyDescent="0.3">
      <c r="B52" s="518" t="s">
        <v>1271</v>
      </c>
      <c r="C52" s="522"/>
      <c r="D52" s="519"/>
      <c r="E52" s="519"/>
      <c r="F52" s="519"/>
    </row>
    <row r="53" spans="2:13" ht="15.75" thickBot="1" x14ac:dyDescent="0.3">
      <c r="B53" s="520" t="s">
        <v>1267</v>
      </c>
      <c r="C53" s="522"/>
      <c r="D53" s="519"/>
      <c r="E53" s="519"/>
      <c r="F53" s="519"/>
    </row>
    <row r="54" spans="2:13" ht="15.75" thickBot="1" x14ac:dyDescent="0.3">
      <c r="B54" s="520" t="s">
        <v>1268</v>
      </c>
      <c r="C54" s="522"/>
      <c r="D54" s="519"/>
      <c r="E54" s="519"/>
      <c r="F54" s="519"/>
    </row>
    <row r="55" spans="2:13" ht="15.75" thickBot="1" x14ac:dyDescent="0.3">
      <c r="B55" s="518" t="s">
        <v>1272</v>
      </c>
      <c r="C55" s="522">
        <f>SUM(C56:C57)</f>
        <v>59200000</v>
      </c>
      <c r="D55" s="522">
        <f t="shared" ref="D55:F55" si="6">SUM(D56:D57)</f>
        <v>59200000</v>
      </c>
      <c r="E55" s="522">
        <f t="shared" si="6"/>
        <v>59200000</v>
      </c>
      <c r="F55" s="522">
        <f t="shared" si="6"/>
        <v>59200000</v>
      </c>
    </row>
    <row r="56" spans="2:13" ht="15.75" thickBot="1" x14ac:dyDescent="0.3">
      <c r="B56" s="520" t="s">
        <v>1267</v>
      </c>
      <c r="C56" s="522">
        <v>59200000</v>
      </c>
      <c r="D56" s="522">
        <v>59200000</v>
      </c>
      <c r="E56" s="522">
        <v>59200000</v>
      </c>
      <c r="F56" s="522">
        <v>59200000</v>
      </c>
    </row>
    <row r="57" spans="2:13" ht="15.75" thickBot="1" x14ac:dyDescent="0.3">
      <c r="B57" s="520" t="s">
        <v>1268</v>
      </c>
      <c r="C57" s="522"/>
      <c r="D57" s="519"/>
      <c r="E57" s="519"/>
      <c r="F57" s="519"/>
    </row>
    <row r="58" spans="2:13" ht="15.75" thickBot="1" x14ac:dyDescent="0.3">
      <c r="B58" s="518" t="s">
        <v>1273</v>
      </c>
      <c r="C58" s="522">
        <f>C59+C60</f>
        <v>20400000</v>
      </c>
      <c r="D58" s="519">
        <f t="shared" ref="D58:F58" si="7">D59+D60</f>
        <v>20400000</v>
      </c>
      <c r="E58" s="519">
        <f t="shared" si="7"/>
        <v>20400000</v>
      </c>
      <c r="F58" s="519">
        <f t="shared" si="7"/>
        <v>20400000</v>
      </c>
    </row>
    <row r="59" spans="2:13" ht="15.75" thickBot="1" x14ac:dyDescent="0.3">
      <c r="B59" s="520" t="s">
        <v>1267</v>
      </c>
      <c r="C59" s="522">
        <v>20400000</v>
      </c>
      <c r="D59" s="519">
        <v>20400000</v>
      </c>
      <c r="E59" s="519">
        <v>20400000</v>
      </c>
      <c r="F59" s="519">
        <v>20400000</v>
      </c>
    </row>
    <row r="60" spans="2:13" ht="15.75" thickBot="1" x14ac:dyDescent="0.3">
      <c r="B60" s="520" t="s">
        <v>1268</v>
      </c>
      <c r="C60" s="522"/>
      <c r="D60" s="519"/>
      <c r="E60" s="519"/>
      <c r="F60" s="519"/>
    </row>
    <row r="61" spans="2:13" ht="24.75" thickBot="1" x14ac:dyDescent="0.3">
      <c r="B61" s="518" t="s">
        <v>1274</v>
      </c>
      <c r="C61" s="522">
        <v>0</v>
      </c>
      <c r="D61" s="519">
        <v>0</v>
      </c>
      <c r="E61" s="519">
        <f>D61*1.03*0.99</f>
        <v>0</v>
      </c>
      <c r="F61" s="519">
        <f>E61*1.03*0.99</f>
        <v>0</v>
      </c>
      <c r="I61" s="523"/>
    </row>
    <row r="62" spans="2:13" ht="15.75" thickBot="1" x14ac:dyDescent="0.3">
      <c r="B62" s="520" t="s">
        <v>1267</v>
      </c>
      <c r="C62" s="522"/>
      <c r="D62" s="234"/>
      <c r="E62" s="234"/>
      <c r="F62" s="234"/>
      <c r="K62" s="232"/>
      <c r="L62" s="232"/>
      <c r="M62" s="232"/>
    </row>
    <row r="63" spans="2:13" ht="15.75" thickBot="1" x14ac:dyDescent="0.3">
      <c r="B63" s="520" t="s">
        <v>1268</v>
      </c>
      <c r="C63" s="522"/>
      <c r="D63" s="233"/>
      <c r="E63" s="234"/>
      <c r="F63" s="234"/>
    </row>
    <row r="64" spans="2:13" ht="15.75" thickBot="1" x14ac:dyDescent="0.3">
      <c r="B64" s="524" t="s">
        <v>1275</v>
      </c>
      <c r="C64" s="522">
        <f>C61+C58+C55+C52+C49+C46+C43</f>
        <v>111460000</v>
      </c>
      <c r="D64" s="522">
        <f>D61+D58+D55+D52+D49+D46+D43</f>
        <v>111500000</v>
      </c>
      <c r="E64" s="522">
        <f t="shared" ref="E64:F64" si="8">E61+E58+E55+E52+E49+E46+E43</f>
        <v>111500000</v>
      </c>
      <c r="F64" s="522">
        <f t="shared" si="8"/>
        <v>111500000</v>
      </c>
      <c r="G64" s="516"/>
    </row>
    <row r="65" spans="2:6" ht="15.75" thickBot="1" x14ac:dyDescent="0.3">
      <c r="B65" s="525" t="s">
        <v>1276</v>
      </c>
      <c r="C65" s="526">
        <f>IF(C64-C35=0,0,"Error")</f>
        <v>0</v>
      </c>
      <c r="D65" s="526">
        <f>IF(D64-D35=0,0,"Error")</f>
        <v>0</v>
      </c>
      <c r="E65" s="526">
        <f>IF(E64-E35=0,0,"Error")</f>
        <v>0</v>
      </c>
      <c r="F65" s="526">
        <f>IF(F64-F35=0,0,"Error")</f>
        <v>0</v>
      </c>
    </row>
    <row r="66" spans="2:6" ht="21" customHeight="1" thickBot="1" x14ac:dyDescent="0.3">
      <c r="B66" s="527" t="s">
        <v>1409</v>
      </c>
      <c r="C66" s="2134" t="s">
        <v>1646</v>
      </c>
      <c r="D66" s="2135"/>
      <c r="E66" s="2135"/>
      <c r="F66" s="2136"/>
    </row>
    <row r="67" spans="2:6" ht="35.25" customHeight="1" thickBot="1" x14ac:dyDescent="0.3">
      <c r="B67" s="506" t="s">
        <v>1258</v>
      </c>
      <c r="C67" s="2117" t="s">
        <v>1647</v>
      </c>
      <c r="D67" s="2118"/>
      <c r="E67" s="2118"/>
      <c r="F67" s="2119"/>
    </row>
    <row r="68" spans="2:6" ht="15.75" thickBot="1" x14ac:dyDescent="0.3">
      <c r="B68" s="506" t="s">
        <v>54</v>
      </c>
      <c r="C68" s="2131" t="s">
        <v>1648</v>
      </c>
      <c r="D68" s="2132"/>
      <c r="E68" s="2132"/>
      <c r="F68" s="2133"/>
    </row>
    <row r="69" spans="2:6" x14ac:dyDescent="0.25">
      <c r="B69" s="2112"/>
      <c r="C69" s="517">
        <v>2023</v>
      </c>
      <c r="D69" s="517">
        <v>2024</v>
      </c>
      <c r="E69" s="517">
        <v>2025</v>
      </c>
      <c r="F69" s="517">
        <v>2026</v>
      </c>
    </row>
    <row r="70" spans="2:6" ht="15.75" thickBot="1" x14ac:dyDescent="0.3">
      <c r="B70" s="2113"/>
      <c r="C70" s="513" t="s">
        <v>17</v>
      </c>
      <c r="D70" s="513" t="s">
        <v>18</v>
      </c>
      <c r="E70" s="513" t="s">
        <v>18</v>
      </c>
      <c r="F70" s="513" t="s">
        <v>18</v>
      </c>
    </row>
    <row r="71" spans="2:6" ht="15.75" thickBot="1" x14ac:dyDescent="0.3">
      <c r="B71" s="506" t="s">
        <v>56</v>
      </c>
      <c r="C71" s="504">
        <v>700</v>
      </c>
      <c r="D71" s="504">
        <v>800</v>
      </c>
      <c r="E71" s="504">
        <v>1500</v>
      </c>
      <c r="F71" s="504">
        <v>2000</v>
      </c>
    </row>
    <row r="72" spans="2:6" ht="15.75" thickBot="1" x14ac:dyDescent="0.3">
      <c r="B72" s="506" t="s">
        <v>1260</v>
      </c>
      <c r="C72" s="514">
        <f>C101</f>
        <v>1000000</v>
      </c>
      <c r="D72" s="514">
        <f t="shared" ref="D72:F72" si="9">D101</f>
        <v>1000000</v>
      </c>
      <c r="E72" s="514">
        <f t="shared" si="9"/>
        <v>1000000</v>
      </c>
      <c r="F72" s="514">
        <f t="shared" si="9"/>
        <v>1000000</v>
      </c>
    </row>
    <row r="73" spans="2:6" ht="15.75" thickBot="1" x14ac:dyDescent="0.3">
      <c r="B73" s="506" t="s">
        <v>1261</v>
      </c>
      <c r="C73" s="514">
        <f>C72/C71</f>
        <v>1428.5714285714287</v>
      </c>
      <c r="D73" s="514">
        <f>D72/D71</f>
        <v>1250</v>
      </c>
      <c r="E73" s="514">
        <f>E72/E71</f>
        <v>666.66666666666663</v>
      </c>
      <c r="F73" s="514">
        <f>F72/F71</f>
        <v>500</v>
      </c>
    </row>
    <row r="74" spans="2:6" ht="15.75" thickBot="1" x14ac:dyDescent="0.3">
      <c r="B74" s="506" t="s">
        <v>1262</v>
      </c>
      <c r="C74" s="504"/>
      <c r="D74" s="515">
        <f>D71/C71-1</f>
        <v>0.14285714285714279</v>
      </c>
      <c r="E74" s="515">
        <f>E71/D71-1</f>
        <v>0.875</v>
      </c>
      <c r="F74" s="515">
        <f>F71/E71-1</f>
        <v>0.33333333333333326</v>
      </c>
    </row>
    <row r="75" spans="2:6" ht="15.75" thickBot="1" x14ac:dyDescent="0.3">
      <c r="B75" s="506" t="s">
        <v>1264</v>
      </c>
      <c r="C75" s="504"/>
      <c r="D75" s="515">
        <f>D72/C72-1</f>
        <v>0</v>
      </c>
      <c r="E75" s="515">
        <f t="shared" ref="E75:F76" si="10">E72/D72-1</f>
        <v>0</v>
      </c>
      <c r="F75" s="515">
        <f t="shared" si="10"/>
        <v>0</v>
      </c>
    </row>
    <row r="76" spans="2:6" ht="15.75" thickBot="1" x14ac:dyDescent="0.3">
      <c r="B76" s="506" t="s">
        <v>77</v>
      </c>
      <c r="C76" s="504"/>
      <c r="D76" s="515">
        <f>D73/C73-1</f>
        <v>-0.12500000000000011</v>
      </c>
      <c r="E76" s="515">
        <f t="shared" si="10"/>
        <v>-0.46666666666666667</v>
      </c>
      <c r="F76" s="515">
        <f t="shared" si="10"/>
        <v>-0.25</v>
      </c>
    </row>
    <row r="77" spans="2:6" ht="15.75" thickBot="1" x14ac:dyDescent="0.3">
      <c r="B77" s="2120" t="s">
        <v>1410</v>
      </c>
      <c r="C77" s="2121"/>
      <c r="D77" s="2121"/>
      <c r="E77" s="2121"/>
      <c r="F77" s="2122"/>
    </row>
    <row r="78" spans="2:6" x14ac:dyDescent="0.25">
      <c r="B78" s="2112"/>
      <c r="C78" s="517">
        <v>2023</v>
      </c>
      <c r="D78" s="517">
        <v>2024</v>
      </c>
      <c r="E78" s="517">
        <v>2025</v>
      </c>
      <c r="F78" s="517">
        <v>2026</v>
      </c>
    </row>
    <row r="79" spans="2:6" ht="15.75" thickBot="1" x14ac:dyDescent="0.3">
      <c r="B79" s="2113"/>
      <c r="C79" s="513" t="s">
        <v>17</v>
      </c>
      <c r="D79" s="513" t="s">
        <v>18</v>
      </c>
      <c r="E79" s="513" t="s">
        <v>18</v>
      </c>
      <c r="F79" s="513" t="s">
        <v>18</v>
      </c>
    </row>
    <row r="80" spans="2:6" ht="15.75" thickBot="1" x14ac:dyDescent="0.3">
      <c r="B80" s="518" t="s">
        <v>1266</v>
      </c>
      <c r="C80" s="519"/>
      <c r="D80" s="519"/>
      <c r="E80" s="519"/>
      <c r="F80" s="519"/>
    </row>
    <row r="81" spans="2:6" ht="15.75" thickBot="1" x14ac:dyDescent="0.3">
      <c r="B81" s="520" t="s">
        <v>1267</v>
      </c>
      <c r="C81" s="522"/>
      <c r="D81" s="528"/>
      <c r="E81" s="528"/>
      <c r="F81" s="528"/>
    </row>
    <row r="82" spans="2:6" ht="15.75" thickBot="1" x14ac:dyDescent="0.3">
      <c r="B82" s="520" t="s">
        <v>1268</v>
      </c>
      <c r="C82" s="522"/>
      <c r="D82" s="528"/>
      <c r="E82" s="528"/>
      <c r="F82" s="528"/>
    </row>
    <row r="83" spans="2:6" ht="24.75" thickBot="1" x14ac:dyDescent="0.3">
      <c r="B83" s="518" t="s">
        <v>1269</v>
      </c>
      <c r="C83" s="519"/>
      <c r="D83" s="519"/>
      <c r="E83" s="519"/>
      <c r="F83" s="519"/>
    </row>
    <row r="84" spans="2:6" ht="15.75" thickBot="1" x14ac:dyDescent="0.3">
      <c r="B84" s="520" t="s">
        <v>1267</v>
      </c>
      <c r="C84" s="522"/>
      <c r="D84" s="519"/>
      <c r="E84" s="519"/>
      <c r="F84" s="519"/>
    </row>
    <row r="85" spans="2:6" ht="15.75" thickBot="1" x14ac:dyDescent="0.3">
      <c r="B85" s="520" t="s">
        <v>1268</v>
      </c>
      <c r="C85" s="522"/>
      <c r="D85" s="519"/>
      <c r="E85" s="519"/>
      <c r="F85" s="519"/>
    </row>
    <row r="86" spans="2:6" ht="15.75" thickBot="1" x14ac:dyDescent="0.3">
      <c r="B86" s="518" t="s">
        <v>1270</v>
      </c>
      <c r="C86" s="522">
        <f>SUM(C87:C88)</f>
        <v>0</v>
      </c>
      <c r="D86" s="522">
        <f t="shared" ref="D86:F86" si="11">SUM(D87:D88)</f>
        <v>0</v>
      </c>
      <c r="E86" s="522">
        <f t="shared" si="11"/>
        <v>0</v>
      </c>
      <c r="F86" s="522">
        <f t="shared" si="11"/>
        <v>0</v>
      </c>
    </row>
    <row r="87" spans="2:6" ht="15.75" thickBot="1" x14ac:dyDescent="0.3">
      <c r="B87" s="520" t="s">
        <v>1267</v>
      </c>
      <c r="C87" s="522"/>
      <c r="D87" s="522"/>
      <c r="E87" s="522"/>
      <c r="F87" s="522"/>
    </row>
    <row r="88" spans="2:6" ht="15.75" thickBot="1" x14ac:dyDescent="0.3">
      <c r="B88" s="520" t="s">
        <v>1268</v>
      </c>
      <c r="C88" s="522"/>
      <c r="D88" s="519"/>
      <c r="E88" s="519"/>
      <c r="F88" s="519"/>
    </row>
    <row r="89" spans="2:6" ht="15.75" thickBot="1" x14ac:dyDescent="0.3">
      <c r="B89" s="518" t="s">
        <v>1271</v>
      </c>
      <c r="C89" s="522"/>
      <c r="D89" s="519"/>
      <c r="E89" s="519"/>
      <c r="F89" s="519"/>
    </row>
    <row r="90" spans="2:6" ht="15.75" thickBot="1" x14ac:dyDescent="0.3">
      <c r="B90" s="520" t="s">
        <v>1267</v>
      </c>
      <c r="C90" s="522"/>
      <c r="D90" s="519"/>
      <c r="E90" s="519"/>
      <c r="F90" s="519"/>
    </row>
    <row r="91" spans="2:6" ht="15.75" thickBot="1" x14ac:dyDescent="0.3">
      <c r="B91" s="520" t="s">
        <v>1268</v>
      </c>
      <c r="C91" s="522"/>
      <c r="D91" s="519"/>
      <c r="E91" s="519"/>
      <c r="F91" s="519"/>
    </row>
    <row r="92" spans="2:6" ht="15.75" thickBot="1" x14ac:dyDescent="0.3">
      <c r="B92" s="518" t="s">
        <v>1272</v>
      </c>
      <c r="C92" s="522">
        <f>SUM(C93:C94)</f>
        <v>1000000</v>
      </c>
      <c r="D92" s="522">
        <f t="shared" ref="D92:F92" si="12">SUM(D93:D94)</f>
        <v>1000000</v>
      </c>
      <c r="E92" s="522">
        <f t="shared" si="12"/>
        <v>1000000</v>
      </c>
      <c r="F92" s="522">
        <f t="shared" si="12"/>
        <v>1000000</v>
      </c>
    </row>
    <row r="93" spans="2:6" ht="15.75" thickBot="1" x14ac:dyDescent="0.3">
      <c r="B93" s="520" t="s">
        <v>1267</v>
      </c>
      <c r="C93" s="522">
        <v>1000000</v>
      </c>
      <c r="D93" s="522">
        <v>1000000</v>
      </c>
      <c r="E93" s="522">
        <v>1000000</v>
      </c>
      <c r="F93" s="522">
        <v>1000000</v>
      </c>
    </row>
    <row r="94" spans="2:6" ht="15.75" thickBot="1" x14ac:dyDescent="0.3">
      <c r="B94" s="520" t="s">
        <v>1268</v>
      </c>
      <c r="C94" s="522"/>
      <c r="D94" s="519"/>
      <c r="E94" s="519"/>
      <c r="F94" s="519"/>
    </row>
    <row r="95" spans="2:6" ht="15.75" thickBot="1" x14ac:dyDescent="0.3">
      <c r="B95" s="518" t="s">
        <v>1273</v>
      </c>
      <c r="C95" s="522"/>
      <c r="D95" s="519"/>
      <c r="E95" s="519"/>
      <c r="F95" s="519"/>
    </row>
    <row r="96" spans="2:6" ht="15.75" thickBot="1" x14ac:dyDescent="0.3">
      <c r="B96" s="520" t="s">
        <v>1267</v>
      </c>
      <c r="C96" s="522"/>
      <c r="D96" s="519"/>
      <c r="E96" s="519"/>
      <c r="F96" s="519"/>
    </row>
    <row r="97" spans="2:6" ht="15.75" thickBot="1" x14ac:dyDescent="0.3">
      <c r="B97" s="520" t="s">
        <v>1268</v>
      </c>
      <c r="C97" s="522"/>
      <c r="D97" s="519"/>
      <c r="E97" s="519"/>
      <c r="F97" s="519"/>
    </row>
    <row r="98" spans="2:6" ht="24.75" thickBot="1" x14ac:dyDescent="0.3">
      <c r="B98" s="518" t="s">
        <v>1274</v>
      </c>
      <c r="C98" s="522"/>
      <c r="D98" s="519"/>
      <c r="E98" s="519"/>
      <c r="F98" s="519"/>
    </row>
    <row r="99" spans="2:6" ht="15.75" thickBot="1" x14ac:dyDescent="0.3">
      <c r="B99" s="520" t="s">
        <v>1267</v>
      </c>
      <c r="C99" s="522"/>
      <c r="D99" s="519"/>
      <c r="E99" s="519"/>
      <c r="F99" s="519"/>
    </row>
    <row r="100" spans="2:6" ht="15.75" thickBot="1" x14ac:dyDescent="0.3">
      <c r="B100" s="520" t="s">
        <v>1268</v>
      </c>
      <c r="C100" s="522"/>
      <c r="D100" s="519"/>
      <c r="E100" s="519"/>
      <c r="F100" s="519"/>
    </row>
    <row r="101" spans="2:6" ht="15.75" thickBot="1" x14ac:dyDescent="0.3">
      <c r="B101" s="529" t="s">
        <v>1320</v>
      </c>
      <c r="C101" s="522">
        <f>C98+C95+C92+C89+C86+C83+C80</f>
        <v>1000000</v>
      </c>
      <c r="D101" s="522">
        <f t="shared" ref="D101:F101" si="13">D98+D95+D92+D89+D86+D83+D80</f>
        <v>1000000</v>
      </c>
      <c r="E101" s="522">
        <f t="shared" si="13"/>
        <v>1000000</v>
      </c>
      <c r="F101" s="522">
        <f t="shared" si="13"/>
        <v>1000000</v>
      </c>
    </row>
    <row r="102" spans="2:6" ht="15.75" thickBot="1" x14ac:dyDescent="0.3">
      <c r="B102" s="525" t="s">
        <v>1276</v>
      </c>
      <c r="C102" s="526">
        <f>IF(C101-C72=0,0,"Error")</f>
        <v>0</v>
      </c>
      <c r="D102" s="526">
        <f>IF(D101-D72=0,0,"Error")</f>
        <v>0</v>
      </c>
      <c r="E102" s="526">
        <f>IF(E101-E72=0,0,"Error")</f>
        <v>0</v>
      </c>
      <c r="F102" s="526">
        <f>IF(F101-F72=0,0,"Error")</f>
        <v>0</v>
      </c>
    </row>
    <row r="103" spans="2:6" ht="15.75" thickBot="1" x14ac:dyDescent="0.3">
      <c r="B103" s="527" t="s">
        <v>1411</v>
      </c>
      <c r="C103" s="2149" t="s">
        <v>1649</v>
      </c>
      <c r="D103" s="2127"/>
      <c r="E103" s="2127"/>
      <c r="F103" s="2128"/>
    </row>
    <row r="104" spans="2:6" ht="30.75" customHeight="1" thickBot="1" x14ac:dyDescent="0.3">
      <c r="B104" s="506" t="s">
        <v>1258</v>
      </c>
      <c r="C104" s="2117" t="s">
        <v>1650</v>
      </c>
      <c r="D104" s="2118"/>
      <c r="E104" s="2118"/>
      <c r="F104" s="2119"/>
    </row>
    <row r="105" spans="2:6" ht="15.75" thickBot="1" x14ac:dyDescent="0.3">
      <c r="B105" s="506" t="s">
        <v>54</v>
      </c>
      <c r="C105" s="2131" t="s">
        <v>1651</v>
      </c>
      <c r="D105" s="2132"/>
      <c r="E105" s="2132"/>
      <c r="F105" s="2133"/>
    </row>
    <row r="106" spans="2:6" x14ac:dyDescent="0.25">
      <c r="B106" s="2112"/>
      <c r="C106" s="517">
        <v>2023</v>
      </c>
      <c r="D106" s="517">
        <v>2024</v>
      </c>
      <c r="E106" s="517">
        <v>2025</v>
      </c>
      <c r="F106" s="517">
        <v>2026</v>
      </c>
    </row>
    <row r="107" spans="2:6" ht="15.75" thickBot="1" x14ac:dyDescent="0.3">
      <c r="B107" s="2113"/>
      <c r="C107" s="513" t="s">
        <v>17</v>
      </c>
      <c r="D107" s="513" t="s">
        <v>18</v>
      </c>
      <c r="E107" s="513" t="s">
        <v>18</v>
      </c>
      <c r="F107" s="513" t="s">
        <v>18</v>
      </c>
    </row>
    <row r="108" spans="2:6" ht="15.75" thickBot="1" x14ac:dyDescent="0.3">
      <c r="B108" s="506" t="s">
        <v>56</v>
      </c>
      <c r="C108" s="530">
        <v>5</v>
      </c>
      <c r="D108" s="530">
        <v>5</v>
      </c>
      <c r="E108" s="530">
        <v>5</v>
      </c>
      <c r="F108" s="530">
        <v>5</v>
      </c>
    </row>
    <row r="109" spans="2:6" ht="15.75" thickBot="1" x14ac:dyDescent="0.3">
      <c r="B109" s="506" t="s">
        <v>1260</v>
      </c>
      <c r="C109" s="514">
        <f>C138</f>
        <v>500000</v>
      </c>
      <c r="D109" s="514">
        <f t="shared" ref="D109:F109" si="14">D138</f>
        <v>500000</v>
      </c>
      <c r="E109" s="514">
        <f t="shared" si="14"/>
        <v>500000</v>
      </c>
      <c r="F109" s="514">
        <f t="shared" si="14"/>
        <v>500000</v>
      </c>
    </row>
    <row r="110" spans="2:6" ht="15.75" thickBot="1" x14ac:dyDescent="0.3">
      <c r="B110" s="506" t="s">
        <v>1261</v>
      </c>
      <c r="C110" s="514">
        <f>C109/C108</f>
        <v>100000</v>
      </c>
      <c r="D110" s="514">
        <f>D109/D108</f>
        <v>100000</v>
      </c>
      <c r="E110" s="514">
        <f>E109/E108</f>
        <v>100000</v>
      </c>
      <c r="F110" s="514">
        <f>F109/F108</f>
        <v>100000</v>
      </c>
    </row>
    <row r="111" spans="2:6" ht="15.75" thickBot="1" x14ac:dyDescent="0.3">
      <c r="B111" s="506" t="s">
        <v>1262</v>
      </c>
      <c r="C111" s="504"/>
      <c r="D111" s="515">
        <f>D108/C108-1</f>
        <v>0</v>
      </c>
      <c r="E111" s="515">
        <f>E108/D108-1</f>
        <v>0</v>
      </c>
      <c r="F111" s="515">
        <f>F108/E108-1</f>
        <v>0</v>
      </c>
    </row>
    <row r="112" spans="2:6" ht="15.75" thickBot="1" x14ac:dyDescent="0.3">
      <c r="B112" s="506" t="s">
        <v>1264</v>
      </c>
      <c r="C112" s="504"/>
      <c r="D112" s="515">
        <f>D109/C109-1</f>
        <v>0</v>
      </c>
      <c r="E112" s="515">
        <f t="shared" ref="E112:F113" si="15">E109/D109-1</f>
        <v>0</v>
      </c>
      <c r="F112" s="515">
        <f t="shared" si="15"/>
        <v>0</v>
      </c>
    </row>
    <row r="113" spans="2:8" ht="15.75" thickBot="1" x14ac:dyDescent="0.3">
      <c r="B113" s="506" t="s">
        <v>77</v>
      </c>
      <c r="C113" s="504"/>
      <c r="D113" s="515">
        <f>D110/C110-1</f>
        <v>0</v>
      </c>
      <c r="E113" s="515">
        <f t="shared" si="15"/>
        <v>0</v>
      </c>
      <c r="F113" s="515">
        <f t="shared" si="15"/>
        <v>0</v>
      </c>
    </row>
    <row r="114" spans="2:8" ht="15.75" thickBot="1" x14ac:dyDescent="0.3">
      <c r="B114" s="2120" t="s">
        <v>1652</v>
      </c>
      <c r="C114" s="2121"/>
      <c r="D114" s="2121"/>
      <c r="E114" s="2121"/>
      <c r="F114" s="2122"/>
    </row>
    <row r="115" spans="2:8" x14ac:dyDescent="0.25">
      <c r="B115" s="2112"/>
      <c r="C115" s="517">
        <v>2023</v>
      </c>
      <c r="D115" s="517">
        <v>2024</v>
      </c>
      <c r="E115" s="517">
        <v>2025</v>
      </c>
      <c r="F115" s="517">
        <v>2026</v>
      </c>
    </row>
    <row r="116" spans="2:8" ht="15.75" thickBot="1" x14ac:dyDescent="0.3">
      <c r="B116" s="2113"/>
      <c r="C116" s="513" t="s">
        <v>17</v>
      </c>
      <c r="D116" s="513" t="s">
        <v>18</v>
      </c>
      <c r="E116" s="513" t="s">
        <v>18</v>
      </c>
      <c r="F116" s="513" t="s">
        <v>18</v>
      </c>
    </row>
    <row r="117" spans="2:8" ht="15.75" thickBot="1" x14ac:dyDescent="0.3">
      <c r="B117" s="518" t="s">
        <v>1266</v>
      </c>
      <c r="C117" s="519"/>
      <c r="D117" s="519"/>
      <c r="E117" s="519"/>
      <c r="F117" s="519"/>
    </row>
    <row r="118" spans="2:8" ht="15.75" thickBot="1" x14ac:dyDescent="0.3">
      <c r="B118" s="520" t="s">
        <v>1267</v>
      </c>
      <c r="C118" s="522"/>
      <c r="D118" s="528"/>
      <c r="E118" s="528"/>
      <c r="F118" s="528"/>
    </row>
    <row r="119" spans="2:8" ht="15.75" thickBot="1" x14ac:dyDescent="0.3">
      <c r="B119" s="520" t="s">
        <v>1268</v>
      </c>
      <c r="C119" s="522"/>
      <c r="D119" s="528"/>
      <c r="E119" s="528"/>
      <c r="F119" s="528"/>
    </row>
    <row r="120" spans="2:8" ht="24.75" thickBot="1" x14ac:dyDescent="0.3">
      <c r="B120" s="518" t="s">
        <v>1269</v>
      </c>
      <c r="C120" s="519"/>
      <c r="D120" s="519"/>
      <c r="E120" s="519"/>
      <c r="F120" s="519"/>
    </row>
    <row r="121" spans="2:8" ht="15.75" thickBot="1" x14ac:dyDescent="0.3">
      <c r="B121" s="520" t="s">
        <v>1267</v>
      </c>
      <c r="C121" s="522"/>
      <c r="D121" s="519"/>
      <c r="E121" s="519"/>
      <c r="F121" s="519"/>
    </row>
    <row r="122" spans="2:8" ht="15.75" thickBot="1" x14ac:dyDescent="0.3">
      <c r="B122" s="520" t="s">
        <v>1268</v>
      </c>
      <c r="C122" s="522"/>
      <c r="D122" s="519"/>
      <c r="E122" s="519"/>
      <c r="F122" s="519"/>
      <c r="H122" s="516"/>
    </row>
    <row r="123" spans="2:8" ht="15.75" thickBot="1" x14ac:dyDescent="0.3">
      <c r="B123" s="518" t="s">
        <v>1270</v>
      </c>
      <c r="C123" s="522">
        <f>SUM(C124:C125)</f>
        <v>0</v>
      </c>
      <c r="D123" s="522">
        <f t="shared" ref="D123:F123" si="16">SUM(D124:D125)</f>
        <v>0</v>
      </c>
      <c r="E123" s="522">
        <f t="shared" si="16"/>
        <v>0</v>
      </c>
      <c r="F123" s="522">
        <f t="shared" si="16"/>
        <v>0</v>
      </c>
    </row>
    <row r="124" spans="2:8" ht="15.75" thickBot="1" x14ac:dyDescent="0.3">
      <c r="B124" s="520" t="s">
        <v>1267</v>
      </c>
      <c r="C124" s="522"/>
      <c r="D124" s="522"/>
      <c r="E124" s="522"/>
      <c r="F124" s="522"/>
    </row>
    <row r="125" spans="2:8" ht="15.75" thickBot="1" x14ac:dyDescent="0.3">
      <c r="B125" s="520" t="s">
        <v>1268</v>
      </c>
      <c r="C125" s="522"/>
      <c r="D125" s="519"/>
      <c r="E125" s="519"/>
      <c r="F125" s="519"/>
    </row>
    <row r="126" spans="2:8" ht="15.75" thickBot="1" x14ac:dyDescent="0.3">
      <c r="B126" s="518" t="s">
        <v>1271</v>
      </c>
      <c r="C126" s="522"/>
      <c r="D126" s="519"/>
      <c r="E126" s="519"/>
      <c r="F126" s="519"/>
    </row>
    <row r="127" spans="2:8" ht="15.75" thickBot="1" x14ac:dyDescent="0.3">
      <c r="B127" s="520" t="s">
        <v>1267</v>
      </c>
      <c r="C127" s="522"/>
      <c r="D127" s="519"/>
      <c r="E127" s="519"/>
      <c r="F127" s="519"/>
    </row>
    <row r="128" spans="2:8" ht="19.5" customHeight="1" thickBot="1" x14ac:dyDescent="0.3">
      <c r="B128" s="520" t="s">
        <v>1268</v>
      </c>
      <c r="C128" s="522"/>
      <c r="D128" s="519"/>
      <c r="E128" s="519"/>
      <c r="F128" s="519"/>
    </row>
    <row r="129" spans="2:12" ht="18" customHeight="1" thickBot="1" x14ac:dyDescent="0.3">
      <c r="B129" s="518" t="s">
        <v>1272</v>
      </c>
      <c r="C129" s="522">
        <f>SUM(C130:C131)</f>
        <v>500000</v>
      </c>
      <c r="D129" s="522">
        <f t="shared" ref="D129:F129" si="17">SUM(D130:D131)</f>
        <v>500000</v>
      </c>
      <c r="E129" s="522">
        <f t="shared" si="17"/>
        <v>500000</v>
      </c>
      <c r="F129" s="522">
        <f t="shared" si="17"/>
        <v>500000</v>
      </c>
    </row>
    <row r="130" spans="2:12" ht="13.5" customHeight="1" thickBot="1" x14ac:dyDescent="0.3">
      <c r="B130" s="520" t="s">
        <v>1267</v>
      </c>
      <c r="C130" s="522">
        <v>500000</v>
      </c>
      <c r="D130" s="522">
        <v>500000</v>
      </c>
      <c r="E130" s="522">
        <v>500000</v>
      </c>
      <c r="F130" s="522">
        <v>500000</v>
      </c>
    </row>
    <row r="131" spans="2:12" ht="18.75" customHeight="1" thickBot="1" x14ac:dyDescent="0.3">
      <c r="B131" s="520" t="s">
        <v>1268</v>
      </c>
      <c r="C131" s="522"/>
      <c r="D131" s="519"/>
      <c r="E131" s="519"/>
      <c r="F131" s="519"/>
    </row>
    <row r="132" spans="2:12" ht="9.75" customHeight="1" thickBot="1" x14ac:dyDescent="0.3">
      <c r="B132" s="518" t="s">
        <v>1273</v>
      </c>
      <c r="C132" s="522">
        <v>0</v>
      </c>
      <c r="D132" s="519">
        <v>0</v>
      </c>
      <c r="E132" s="519">
        <v>0</v>
      </c>
      <c r="F132" s="519">
        <v>0</v>
      </c>
    </row>
    <row r="133" spans="2:12" ht="21" customHeight="1" thickBot="1" x14ac:dyDescent="0.3">
      <c r="B133" s="520" t="s">
        <v>1267</v>
      </c>
      <c r="C133" s="522"/>
      <c r="D133" s="519"/>
      <c r="E133" s="519"/>
      <c r="F133" s="519"/>
    </row>
    <row r="134" spans="2:12" ht="13.5" customHeight="1" thickBot="1" x14ac:dyDescent="0.3">
      <c r="B134" s="520" t="s">
        <v>1268</v>
      </c>
      <c r="C134" s="522"/>
      <c r="D134" s="519"/>
      <c r="E134" s="519"/>
      <c r="F134" s="519"/>
    </row>
    <row r="135" spans="2:12" ht="12.75" customHeight="1" thickBot="1" x14ac:dyDescent="0.3">
      <c r="B135" s="518" t="s">
        <v>1274</v>
      </c>
      <c r="C135" s="522"/>
      <c r="D135" s="519"/>
      <c r="E135" s="519"/>
      <c r="F135" s="519"/>
    </row>
    <row r="136" spans="2:12" ht="11.25" customHeight="1" thickBot="1" x14ac:dyDescent="0.3">
      <c r="B136" s="520" t="s">
        <v>1267</v>
      </c>
      <c r="C136" s="522"/>
      <c r="D136" s="519"/>
      <c r="E136" s="519"/>
      <c r="F136" s="519"/>
    </row>
    <row r="137" spans="2:12" ht="18.75" customHeight="1" thickBot="1" x14ac:dyDescent="0.3">
      <c r="B137" s="520" t="s">
        <v>1268</v>
      </c>
      <c r="C137" s="522"/>
      <c r="D137" s="519"/>
      <c r="E137" s="519"/>
      <c r="F137" s="519"/>
    </row>
    <row r="138" spans="2:12" ht="15.75" thickBot="1" x14ac:dyDescent="0.3">
      <c r="B138" s="529" t="s">
        <v>1320</v>
      </c>
      <c r="C138" s="522">
        <f>C135+C132+C129+C126+C123+C120+C117</f>
        <v>500000</v>
      </c>
      <c r="D138" s="522">
        <f t="shared" ref="D138:F138" si="18">D135+D132+D129+D126+D123+D120+D117</f>
        <v>500000</v>
      </c>
      <c r="E138" s="522">
        <f t="shared" si="18"/>
        <v>500000</v>
      </c>
      <c r="F138" s="522">
        <f t="shared" si="18"/>
        <v>500000</v>
      </c>
    </row>
    <row r="139" spans="2:12" ht="24.75" customHeight="1" thickBot="1" x14ac:dyDescent="0.3">
      <c r="B139" s="525" t="s">
        <v>1276</v>
      </c>
      <c r="C139" s="526">
        <f>IF(C138-C109=0,0,"Error")</f>
        <v>0</v>
      </c>
      <c r="D139" s="526">
        <f>IF(D138-D109=0,0,"Error")</f>
        <v>0</v>
      </c>
      <c r="E139" s="526">
        <f>IF(E138-E109=0,0,"Error")</f>
        <v>0</v>
      </c>
      <c r="F139" s="526">
        <f>IF(F138-F109=0,0,"Error")</f>
        <v>0</v>
      </c>
    </row>
    <row r="140" spans="2:12" ht="15.75" thickBot="1" x14ac:dyDescent="0.3">
      <c r="B140" s="2123" t="s">
        <v>1277</v>
      </c>
      <c r="C140" s="2124"/>
      <c r="D140" s="2124"/>
      <c r="E140" s="2124"/>
      <c r="F140" s="2125"/>
    </row>
    <row r="141" spans="2:12" ht="15.75" thickBot="1" x14ac:dyDescent="0.3">
      <c r="B141" s="2123" t="s">
        <v>1278</v>
      </c>
      <c r="C141" s="2124"/>
      <c r="D141" s="2124"/>
      <c r="E141" s="2124"/>
      <c r="F141" s="2125"/>
    </row>
    <row r="142" spans="2:12" ht="15.75" thickBot="1" x14ac:dyDescent="0.3">
      <c r="B142" s="512" t="s">
        <v>1322</v>
      </c>
      <c r="C142" s="2150" t="s">
        <v>1653</v>
      </c>
      <c r="D142" s="2151"/>
      <c r="E142" s="2151"/>
      <c r="F142" s="2152"/>
    </row>
    <row r="143" spans="2:12" ht="39" customHeight="1" thickBot="1" x14ac:dyDescent="0.3">
      <c r="B143" s="512" t="s">
        <v>1279</v>
      </c>
      <c r="C143" s="512"/>
      <c r="D143" s="531" t="s">
        <v>1280</v>
      </c>
      <c r="E143" s="2153" t="s">
        <v>1654</v>
      </c>
      <c r="F143" s="2154"/>
      <c r="H143" s="2137" t="s">
        <v>1414</v>
      </c>
      <c r="I143" s="2138"/>
      <c r="J143" s="2138"/>
      <c r="K143" s="2138"/>
      <c r="L143" s="2139"/>
    </row>
    <row r="144" spans="2:12" ht="15.75" thickBot="1" x14ac:dyDescent="0.3">
      <c r="B144" s="532"/>
      <c r="C144" s="2146"/>
      <c r="D144" s="2147"/>
      <c r="E144" s="2147"/>
      <c r="F144" s="2148"/>
      <c r="H144" s="2140"/>
      <c r="I144" s="2141"/>
      <c r="J144" s="2141"/>
      <c r="K144" s="2141"/>
      <c r="L144" s="2142"/>
    </row>
    <row r="145" spans="2:12" ht="17.25" customHeight="1" thickBot="1" x14ac:dyDescent="0.3">
      <c r="B145" s="506" t="s">
        <v>1258</v>
      </c>
      <c r="C145" s="2117" t="s">
        <v>1418</v>
      </c>
      <c r="D145" s="2118"/>
      <c r="E145" s="2118"/>
      <c r="F145" s="2119"/>
      <c r="H145" s="2143"/>
      <c r="I145" s="2144"/>
      <c r="J145" s="2144"/>
      <c r="K145" s="2144"/>
      <c r="L145" s="2145"/>
    </row>
    <row r="146" spans="2:12" ht="15.75" thickBot="1" x14ac:dyDescent="0.3">
      <c r="B146" s="506" t="s">
        <v>54</v>
      </c>
      <c r="C146" s="2131" t="s">
        <v>1655</v>
      </c>
      <c r="D146" s="2132"/>
      <c r="E146" s="2132"/>
      <c r="F146" s="2133"/>
    </row>
    <row r="147" spans="2:12" ht="12.75" customHeight="1" x14ac:dyDescent="0.25">
      <c r="B147" s="2112"/>
      <c r="C147" s="517">
        <v>2023</v>
      </c>
      <c r="D147" s="517">
        <v>2024</v>
      </c>
      <c r="E147" s="517">
        <v>2025</v>
      </c>
      <c r="F147" s="517">
        <v>2026</v>
      </c>
    </row>
    <row r="148" spans="2:12" ht="15.75" thickBot="1" x14ac:dyDescent="0.3">
      <c r="B148" s="2113"/>
      <c r="C148" s="513" t="s">
        <v>17</v>
      </c>
      <c r="D148" s="513" t="s">
        <v>18</v>
      </c>
      <c r="E148" s="513" t="s">
        <v>18</v>
      </c>
      <c r="F148" s="513" t="s">
        <v>18</v>
      </c>
    </row>
    <row r="149" spans="2:12" ht="15.75" thickBot="1" x14ac:dyDescent="0.3">
      <c r="B149" s="506" t="s">
        <v>56</v>
      </c>
      <c r="C149" s="514">
        <v>5</v>
      </c>
      <c r="D149" s="514">
        <v>5</v>
      </c>
      <c r="E149" s="514">
        <v>5</v>
      </c>
      <c r="F149" s="514">
        <v>5</v>
      </c>
    </row>
    <row r="150" spans="2:12" ht="15.75" thickBot="1" x14ac:dyDescent="0.3">
      <c r="B150" s="506" t="s">
        <v>1260</v>
      </c>
      <c r="C150" s="514">
        <f>C168</f>
        <v>100000000</v>
      </c>
      <c r="D150" s="514">
        <f t="shared" ref="D150:F150" si="19">D168</f>
        <v>100000000</v>
      </c>
      <c r="E150" s="514">
        <f t="shared" si="19"/>
        <v>100000000</v>
      </c>
      <c r="F150" s="514">
        <f t="shared" si="19"/>
        <v>100000000</v>
      </c>
    </row>
    <row r="151" spans="2:12" ht="15.75" thickBot="1" x14ac:dyDescent="0.3">
      <c r="B151" s="506" t="s">
        <v>1261</v>
      </c>
      <c r="C151" s="514">
        <f>C150/C149</f>
        <v>20000000</v>
      </c>
      <c r="D151" s="514">
        <f>D150/D149</f>
        <v>20000000</v>
      </c>
      <c r="E151" s="514">
        <f>E150/E149</f>
        <v>20000000</v>
      </c>
      <c r="F151" s="514">
        <f>F150/F149</f>
        <v>20000000</v>
      </c>
    </row>
    <row r="152" spans="2:12" ht="15.75" thickBot="1" x14ac:dyDescent="0.3">
      <c r="B152" s="506" t="s">
        <v>1262</v>
      </c>
      <c r="C152" s="504"/>
      <c r="D152" s="515">
        <f>D149/C149-1</f>
        <v>0</v>
      </c>
      <c r="E152" s="515">
        <f>E149/D149-1</f>
        <v>0</v>
      </c>
      <c r="F152" s="515">
        <f>F149/E149-1</f>
        <v>0</v>
      </c>
      <c r="H152" s="516"/>
      <c r="I152" s="516"/>
      <c r="J152" s="516"/>
      <c r="K152" s="516"/>
      <c r="L152" s="516"/>
    </row>
    <row r="153" spans="2:12" ht="15.75" thickBot="1" x14ac:dyDescent="0.3">
      <c r="B153" s="506" t="s">
        <v>1264</v>
      </c>
      <c r="C153" s="504"/>
      <c r="D153" s="515">
        <f>D150/C150-1</f>
        <v>0</v>
      </c>
      <c r="E153" s="515">
        <f t="shared" ref="E153:F154" si="20">E150/D150-1</f>
        <v>0</v>
      </c>
      <c r="F153" s="515">
        <f t="shared" si="20"/>
        <v>0</v>
      </c>
    </row>
    <row r="154" spans="2:12" ht="15.75" thickBot="1" x14ac:dyDescent="0.3">
      <c r="B154" s="506" t="s">
        <v>77</v>
      </c>
      <c r="C154" s="504"/>
      <c r="D154" s="515">
        <f>D151/C151-1</f>
        <v>0</v>
      </c>
      <c r="E154" s="515">
        <f t="shared" si="20"/>
        <v>0</v>
      </c>
      <c r="F154" s="515">
        <f t="shared" si="20"/>
        <v>0</v>
      </c>
    </row>
    <row r="155" spans="2:12" ht="15.75" customHeight="1" thickBot="1" x14ac:dyDescent="0.3">
      <c r="B155" s="2120" t="s">
        <v>1283</v>
      </c>
      <c r="C155" s="2121"/>
      <c r="D155" s="2121"/>
      <c r="E155" s="2121"/>
      <c r="F155" s="2122"/>
    </row>
    <row r="156" spans="2:12" ht="12.75" customHeight="1" x14ac:dyDescent="0.25">
      <c r="B156" s="2112"/>
      <c r="C156" s="517">
        <v>2022</v>
      </c>
      <c r="D156" s="517">
        <v>2023</v>
      </c>
      <c r="E156" s="517">
        <v>2024</v>
      </c>
      <c r="F156" s="517">
        <v>2025</v>
      </c>
    </row>
    <row r="157" spans="2:12" ht="9" customHeight="1" thickBot="1" x14ac:dyDescent="0.3">
      <c r="B157" s="2113"/>
      <c r="C157" s="513" t="s">
        <v>17</v>
      </c>
      <c r="D157" s="513" t="s">
        <v>18</v>
      </c>
      <c r="E157" s="513" t="s">
        <v>18</v>
      </c>
      <c r="F157" s="513" t="s">
        <v>18</v>
      </c>
    </row>
    <row r="158" spans="2:12" ht="15.75" thickBot="1" x14ac:dyDescent="0.3">
      <c r="B158" s="518" t="s">
        <v>1284</v>
      </c>
      <c r="C158" s="519">
        <f>C159+C160+C161+C162</f>
        <v>0</v>
      </c>
      <c r="D158" s="519">
        <f t="shared" ref="D158:F158" si="21">D159+D160+D161+D162</f>
        <v>0</v>
      </c>
      <c r="E158" s="519">
        <f t="shared" si="21"/>
        <v>0</v>
      </c>
      <c r="F158" s="519">
        <f t="shared" si="21"/>
        <v>0</v>
      </c>
    </row>
    <row r="159" spans="2:12" ht="15.75" thickBot="1" x14ac:dyDescent="0.3">
      <c r="B159" s="520" t="s">
        <v>1267</v>
      </c>
      <c r="C159" s="519"/>
      <c r="D159" s="519"/>
      <c r="E159" s="519"/>
      <c r="F159" s="519"/>
    </row>
    <row r="160" spans="2:12" ht="15.75" thickBot="1" x14ac:dyDescent="0.3">
      <c r="B160" s="520" t="s">
        <v>1285</v>
      </c>
      <c r="C160" s="519"/>
      <c r="D160" s="519"/>
      <c r="E160" s="519"/>
      <c r="F160" s="519"/>
    </row>
    <row r="161" spans="2:6" ht="15.75" thickBot="1" x14ac:dyDescent="0.3">
      <c r="B161" s="520" t="s">
        <v>1286</v>
      </c>
      <c r="C161" s="519"/>
      <c r="D161" s="519"/>
      <c r="E161" s="519"/>
      <c r="F161" s="519"/>
    </row>
    <row r="162" spans="2:6" ht="15.75" thickBot="1" x14ac:dyDescent="0.3">
      <c r="B162" s="520" t="s">
        <v>1287</v>
      </c>
      <c r="C162" s="519"/>
      <c r="D162" s="519"/>
      <c r="E162" s="519"/>
      <c r="F162" s="519"/>
    </row>
    <row r="163" spans="2:6" ht="15.75" thickBot="1" x14ac:dyDescent="0.3">
      <c r="B163" s="518" t="s">
        <v>1288</v>
      </c>
      <c r="C163" s="522">
        <f>C164+C165+C166+C167</f>
        <v>100000000</v>
      </c>
      <c r="D163" s="522">
        <f t="shared" ref="D163:F163" si="22">D164+D165+D166+D167</f>
        <v>100000000</v>
      </c>
      <c r="E163" s="522">
        <f t="shared" si="22"/>
        <v>100000000</v>
      </c>
      <c r="F163" s="522">
        <f t="shared" si="22"/>
        <v>100000000</v>
      </c>
    </row>
    <row r="164" spans="2:6" ht="15.75" thickBot="1" x14ac:dyDescent="0.3">
      <c r="B164" s="520" t="s">
        <v>1267</v>
      </c>
      <c r="C164" s="522">
        <v>50000000</v>
      </c>
      <c r="D164" s="522">
        <v>50000000</v>
      </c>
      <c r="E164" s="522">
        <v>50000000</v>
      </c>
      <c r="F164" s="522">
        <v>50000000</v>
      </c>
    </row>
    <row r="165" spans="2:6" ht="15.75" thickBot="1" x14ac:dyDescent="0.3">
      <c r="B165" s="520" t="s">
        <v>1285</v>
      </c>
      <c r="C165" s="522">
        <v>50000000</v>
      </c>
      <c r="D165" s="522">
        <v>50000000</v>
      </c>
      <c r="E165" s="522">
        <v>50000000</v>
      </c>
      <c r="F165" s="522">
        <v>50000000</v>
      </c>
    </row>
    <row r="166" spans="2:6" ht="15.75" thickBot="1" x14ac:dyDescent="0.3">
      <c r="B166" s="520" t="s">
        <v>1286</v>
      </c>
      <c r="C166" s="522"/>
      <c r="D166" s="519"/>
      <c r="E166" s="519"/>
      <c r="F166" s="519"/>
    </row>
    <row r="167" spans="2:6" ht="15.75" thickBot="1" x14ac:dyDescent="0.3">
      <c r="B167" s="520" t="s">
        <v>1287</v>
      </c>
      <c r="C167" s="522"/>
      <c r="D167" s="519"/>
      <c r="E167" s="519"/>
      <c r="F167" s="519"/>
    </row>
    <row r="168" spans="2:6" ht="15.75" thickBot="1" x14ac:dyDescent="0.3">
      <c r="B168" s="533" t="s">
        <v>1275</v>
      </c>
      <c r="C168" s="522">
        <f>C158+C163</f>
        <v>100000000</v>
      </c>
      <c r="D168" s="522">
        <f t="shared" ref="D168:F168" si="23">D158+D163</f>
        <v>100000000</v>
      </c>
      <c r="E168" s="522">
        <f t="shared" si="23"/>
        <v>100000000</v>
      </c>
      <c r="F168" s="522">
        <f t="shared" si="23"/>
        <v>100000000</v>
      </c>
    </row>
    <row r="169" spans="2:6" ht="33" hidden="1" customHeight="1" thickBot="1" x14ac:dyDescent="0.3">
      <c r="B169" s="512" t="s">
        <v>1289</v>
      </c>
      <c r="C169" s="512" t="s">
        <v>1417</v>
      </c>
      <c r="D169" s="531" t="s">
        <v>1280</v>
      </c>
      <c r="E169" s="2147"/>
      <c r="F169" s="2148"/>
    </row>
    <row r="170" spans="2:6" ht="17.25" hidden="1" customHeight="1" thickBot="1" x14ac:dyDescent="0.3">
      <c r="B170" s="506" t="s">
        <v>1258</v>
      </c>
      <c r="C170" s="2117" t="s">
        <v>1418</v>
      </c>
      <c r="D170" s="2118"/>
      <c r="E170" s="2118"/>
      <c r="F170" s="2119"/>
    </row>
    <row r="171" spans="2:6" ht="15.75" hidden="1" thickBot="1" x14ac:dyDescent="0.3">
      <c r="B171" s="506" t="s">
        <v>54</v>
      </c>
      <c r="C171" s="2131" t="s">
        <v>316</v>
      </c>
      <c r="D171" s="2132"/>
      <c r="E171" s="2132"/>
      <c r="F171" s="2133"/>
    </row>
    <row r="172" spans="2:6" ht="12.75" hidden="1" customHeight="1" thickBot="1" x14ac:dyDescent="0.3">
      <c r="B172" s="2112"/>
      <c r="C172" s="517">
        <v>2022</v>
      </c>
      <c r="D172" s="517">
        <v>2023</v>
      </c>
      <c r="E172" s="517">
        <v>2024</v>
      </c>
      <c r="F172" s="517">
        <v>2025</v>
      </c>
    </row>
    <row r="173" spans="2:6" ht="9" hidden="1" customHeight="1" thickBot="1" x14ac:dyDescent="0.3">
      <c r="B173" s="2113"/>
      <c r="C173" s="513" t="s">
        <v>17</v>
      </c>
      <c r="D173" s="513" t="s">
        <v>18</v>
      </c>
      <c r="E173" s="513" t="s">
        <v>18</v>
      </c>
      <c r="F173" s="513" t="s">
        <v>18</v>
      </c>
    </row>
    <row r="174" spans="2:6" ht="15.75" hidden="1" thickBot="1" x14ac:dyDescent="0.3">
      <c r="B174" s="506" t="s">
        <v>56</v>
      </c>
      <c r="C174" s="506"/>
      <c r="D174" s="504">
        <v>0</v>
      </c>
      <c r="E174" s="506"/>
      <c r="F174" s="506"/>
    </row>
    <row r="175" spans="2:6" ht="15.75" hidden="1" thickBot="1" x14ac:dyDescent="0.3">
      <c r="B175" s="506" t="s">
        <v>1260</v>
      </c>
      <c r="C175" s="514"/>
      <c r="D175" s="514">
        <f>D193</f>
        <v>0</v>
      </c>
      <c r="E175" s="514"/>
      <c r="F175" s="514"/>
    </row>
    <row r="176" spans="2:6" ht="15.75" hidden="1" thickBot="1" x14ac:dyDescent="0.3">
      <c r="B176" s="506" t="s">
        <v>1261</v>
      </c>
      <c r="C176" s="514"/>
      <c r="D176" s="514"/>
      <c r="E176" s="514"/>
      <c r="F176" s="514"/>
    </row>
    <row r="177" spans="2:12" ht="15.75" hidden="1" thickBot="1" x14ac:dyDescent="0.3">
      <c r="B177" s="506" t="s">
        <v>1262</v>
      </c>
      <c r="C177" s="504"/>
      <c r="D177" s="515"/>
      <c r="E177" s="515"/>
      <c r="F177" s="515"/>
      <c r="H177" s="516"/>
      <c r="I177" s="516"/>
      <c r="J177" s="516"/>
      <c r="K177" s="516"/>
      <c r="L177" s="516"/>
    </row>
    <row r="178" spans="2:12" ht="15.75" hidden="1" thickBot="1" x14ac:dyDescent="0.3">
      <c r="B178" s="506" t="s">
        <v>1264</v>
      </c>
      <c r="C178" s="504"/>
      <c r="D178" s="515"/>
      <c r="E178" s="515"/>
      <c r="F178" s="515"/>
    </row>
    <row r="179" spans="2:12" ht="15.75" hidden="1" thickBot="1" x14ac:dyDescent="0.3">
      <c r="B179" s="506" t="s">
        <v>77</v>
      </c>
      <c r="C179" s="504"/>
      <c r="D179" s="515"/>
      <c r="E179" s="515"/>
      <c r="F179" s="515"/>
    </row>
    <row r="180" spans="2:12" ht="15.75" hidden="1" thickBot="1" x14ac:dyDescent="0.3">
      <c r="B180" s="2120" t="s">
        <v>1293</v>
      </c>
      <c r="C180" s="2121"/>
      <c r="D180" s="2121"/>
      <c r="E180" s="2121"/>
      <c r="F180" s="2122"/>
    </row>
    <row r="181" spans="2:12" ht="12.75" hidden="1" customHeight="1" thickBot="1" x14ac:dyDescent="0.3">
      <c r="B181" s="2112"/>
      <c r="C181" s="517">
        <v>2024</v>
      </c>
      <c r="D181" s="517">
        <v>2025</v>
      </c>
      <c r="E181" s="517">
        <v>2024</v>
      </c>
      <c r="F181" s="517">
        <v>2025</v>
      </c>
    </row>
    <row r="182" spans="2:12" ht="7.5" hidden="1" customHeight="1" thickBot="1" x14ac:dyDescent="0.3">
      <c r="B182" s="2113"/>
      <c r="C182" s="513" t="s">
        <v>17</v>
      </c>
      <c r="D182" s="513" t="s">
        <v>18</v>
      </c>
      <c r="E182" s="513" t="s">
        <v>18</v>
      </c>
      <c r="F182" s="513" t="s">
        <v>18</v>
      </c>
    </row>
    <row r="183" spans="2:12" ht="15.75" hidden="1" thickBot="1" x14ac:dyDescent="0.3">
      <c r="B183" s="518" t="s">
        <v>1284</v>
      </c>
      <c r="C183" s="519">
        <f>C184+C185+C186+C187</f>
        <v>0</v>
      </c>
      <c r="D183" s="519">
        <f t="shared" ref="D183:F183" si="24">D184+D185+D186+D187</f>
        <v>0</v>
      </c>
      <c r="E183" s="519">
        <f t="shared" si="24"/>
        <v>0</v>
      </c>
      <c r="F183" s="519">
        <f t="shared" si="24"/>
        <v>0</v>
      </c>
    </row>
    <row r="184" spans="2:12" ht="15.75" hidden="1" thickBot="1" x14ac:dyDescent="0.3">
      <c r="B184" s="520" t="s">
        <v>1267</v>
      </c>
      <c r="C184" s="519"/>
      <c r="D184" s="519"/>
      <c r="E184" s="519"/>
      <c r="F184" s="519"/>
    </row>
    <row r="185" spans="2:12" ht="15.75" hidden="1" thickBot="1" x14ac:dyDescent="0.3">
      <c r="B185" s="520" t="s">
        <v>1285</v>
      </c>
      <c r="C185" s="519"/>
      <c r="D185" s="519"/>
      <c r="E185" s="519"/>
      <c r="F185" s="519"/>
    </row>
    <row r="186" spans="2:12" ht="15.75" hidden="1" thickBot="1" x14ac:dyDescent="0.3">
      <c r="B186" s="520" t="s">
        <v>1286</v>
      </c>
      <c r="C186" s="519"/>
      <c r="D186" s="519"/>
      <c r="E186" s="519"/>
      <c r="F186" s="519"/>
    </row>
    <row r="187" spans="2:12" ht="15.75" hidden="1" thickBot="1" x14ac:dyDescent="0.3">
      <c r="B187" s="520" t="s">
        <v>1287</v>
      </c>
      <c r="C187" s="519"/>
      <c r="D187" s="519"/>
      <c r="E187" s="519"/>
      <c r="F187" s="519"/>
    </row>
    <row r="188" spans="2:12" ht="15.75" hidden="1" thickBot="1" x14ac:dyDescent="0.3">
      <c r="B188" s="518" t="s">
        <v>1288</v>
      </c>
      <c r="C188" s="522">
        <f>C189+C190+C191+C192</f>
        <v>0</v>
      </c>
      <c r="D188" s="522">
        <f t="shared" ref="D188:F188" si="25">D189+D190+D191+D192</f>
        <v>0</v>
      </c>
      <c r="E188" s="522">
        <f t="shared" si="25"/>
        <v>0</v>
      </c>
      <c r="F188" s="522">
        <f t="shared" si="25"/>
        <v>0</v>
      </c>
    </row>
    <row r="189" spans="2:12" ht="15.75" hidden="1" thickBot="1" x14ac:dyDescent="0.3">
      <c r="B189" s="520" t="s">
        <v>1267</v>
      </c>
      <c r="C189" s="522"/>
      <c r="D189" s="534">
        <v>0</v>
      </c>
      <c r="E189" s="519"/>
      <c r="F189" s="519"/>
    </row>
    <row r="190" spans="2:12" ht="15.75" hidden="1" thickBot="1" x14ac:dyDescent="0.3">
      <c r="B190" s="520" t="s">
        <v>1285</v>
      </c>
      <c r="C190" s="522"/>
      <c r="D190" s="519"/>
      <c r="E190" s="519"/>
      <c r="F190" s="519"/>
    </row>
    <row r="191" spans="2:12" ht="15.75" hidden="1" thickBot="1" x14ac:dyDescent="0.3">
      <c r="B191" s="520" t="s">
        <v>1286</v>
      </c>
      <c r="C191" s="522"/>
      <c r="D191" s="519"/>
      <c r="E191" s="519"/>
      <c r="F191" s="519"/>
    </row>
    <row r="192" spans="2:12" ht="15.75" hidden="1" thickBot="1" x14ac:dyDescent="0.3">
      <c r="B192" s="520" t="s">
        <v>1287</v>
      </c>
      <c r="C192" s="522"/>
      <c r="D192" s="519"/>
      <c r="E192" s="519"/>
      <c r="F192" s="519"/>
    </row>
    <row r="193" spans="2:12" ht="15.75" hidden="1" thickBot="1" x14ac:dyDescent="0.3">
      <c r="B193" s="533" t="s">
        <v>1294</v>
      </c>
      <c r="C193" s="522">
        <f>C183+C188</f>
        <v>0</v>
      </c>
      <c r="D193" s="522">
        <f t="shared" ref="D193:F193" si="26">D183+D188</f>
        <v>0</v>
      </c>
      <c r="E193" s="522">
        <f t="shared" si="26"/>
        <v>0</v>
      </c>
      <c r="F193" s="522">
        <f t="shared" si="26"/>
        <v>0</v>
      </c>
    </row>
    <row r="194" spans="2:12" ht="34.5" hidden="1" thickBot="1" x14ac:dyDescent="0.3">
      <c r="B194" s="512" t="s">
        <v>1419</v>
      </c>
      <c r="C194" s="535"/>
      <c r="D194" s="536" t="s">
        <v>1280</v>
      </c>
      <c r="E194" s="537"/>
      <c r="F194" s="538"/>
    </row>
    <row r="195" spans="2:12" ht="17.25" hidden="1" customHeight="1" thickBot="1" x14ac:dyDescent="0.3">
      <c r="B195" s="506" t="s">
        <v>1258</v>
      </c>
      <c r="C195" s="2117"/>
      <c r="D195" s="2118"/>
      <c r="E195" s="2118"/>
      <c r="F195" s="2119"/>
    </row>
    <row r="196" spans="2:12" ht="15.75" hidden="1" thickBot="1" x14ac:dyDescent="0.3">
      <c r="B196" s="506" t="s">
        <v>54</v>
      </c>
      <c r="C196" s="2131"/>
      <c r="D196" s="2132"/>
      <c r="E196" s="2132"/>
      <c r="F196" s="2133"/>
    </row>
    <row r="197" spans="2:12" ht="12.75" hidden="1" customHeight="1" x14ac:dyDescent="0.25">
      <c r="B197" s="2112"/>
      <c r="C197" s="517">
        <v>2018</v>
      </c>
      <c r="D197" s="517">
        <v>2019</v>
      </c>
      <c r="E197" s="517">
        <v>2024</v>
      </c>
      <c r="F197" s="517">
        <v>2025</v>
      </c>
    </row>
    <row r="198" spans="2:12" ht="9" hidden="1" customHeight="1" thickBot="1" x14ac:dyDescent="0.3">
      <c r="B198" s="2113"/>
      <c r="C198" s="513" t="s">
        <v>17</v>
      </c>
      <c r="D198" s="513" t="s">
        <v>18</v>
      </c>
      <c r="E198" s="513" t="s">
        <v>18</v>
      </c>
      <c r="F198" s="513" t="s">
        <v>18</v>
      </c>
    </row>
    <row r="199" spans="2:12" ht="15.75" hidden="1" thickBot="1" x14ac:dyDescent="0.3">
      <c r="B199" s="506" t="s">
        <v>56</v>
      </c>
      <c r="C199" s="506"/>
      <c r="D199" s="506"/>
      <c r="E199" s="506"/>
      <c r="F199" s="506"/>
    </row>
    <row r="200" spans="2:12" ht="15.75" hidden="1" thickBot="1" x14ac:dyDescent="0.3">
      <c r="B200" s="506" t="s">
        <v>1260</v>
      </c>
      <c r="C200" s="514">
        <f>C218</f>
        <v>0</v>
      </c>
      <c r="D200" s="514">
        <f t="shared" ref="D200:F200" si="27">D218</f>
        <v>0</v>
      </c>
      <c r="E200" s="514">
        <f t="shared" si="27"/>
        <v>0</v>
      </c>
      <c r="F200" s="514">
        <f t="shared" si="27"/>
        <v>0</v>
      </c>
    </row>
    <row r="201" spans="2:12" ht="15.75" hidden="1" thickBot="1" x14ac:dyDescent="0.3">
      <c r="B201" s="506" t="s">
        <v>1261</v>
      </c>
      <c r="C201" s="514" t="e">
        <f>C200/C199</f>
        <v>#DIV/0!</v>
      </c>
      <c r="D201" s="514" t="e">
        <f t="shared" ref="D201:F201" si="28">D200/D199</f>
        <v>#DIV/0!</v>
      </c>
      <c r="E201" s="514" t="e">
        <f t="shared" si="28"/>
        <v>#DIV/0!</v>
      </c>
      <c r="F201" s="514" t="e">
        <f t="shared" si="28"/>
        <v>#DIV/0!</v>
      </c>
    </row>
    <row r="202" spans="2:12" ht="15.75" hidden="1" thickBot="1" x14ac:dyDescent="0.3">
      <c r="B202" s="506" t="s">
        <v>1262</v>
      </c>
      <c r="C202" s="504" t="s">
        <v>1263</v>
      </c>
      <c r="D202" s="515" t="e">
        <f>D199/C199-1</f>
        <v>#DIV/0!</v>
      </c>
      <c r="E202" s="515" t="e">
        <f t="shared" ref="E202:F204" si="29">E199/D199-1</f>
        <v>#DIV/0!</v>
      </c>
      <c r="F202" s="515" t="e">
        <f t="shared" si="29"/>
        <v>#DIV/0!</v>
      </c>
      <c r="H202" s="516"/>
      <c r="I202" s="516"/>
      <c r="J202" s="516"/>
      <c r="K202" s="516"/>
      <c r="L202" s="516"/>
    </row>
    <row r="203" spans="2:12" ht="15.75" hidden="1" thickBot="1" x14ac:dyDescent="0.3">
      <c r="B203" s="506" t="s">
        <v>1264</v>
      </c>
      <c r="C203" s="504" t="s">
        <v>1263</v>
      </c>
      <c r="D203" s="515" t="e">
        <f>D200/C200-1</f>
        <v>#DIV/0!</v>
      </c>
      <c r="E203" s="515" t="e">
        <f t="shared" si="29"/>
        <v>#DIV/0!</v>
      </c>
      <c r="F203" s="515" t="e">
        <f t="shared" si="29"/>
        <v>#DIV/0!</v>
      </c>
    </row>
    <row r="204" spans="2:12" ht="15.75" hidden="1" thickBot="1" x14ac:dyDescent="0.3">
      <c r="B204" s="506" t="s">
        <v>77</v>
      </c>
      <c r="C204" s="504" t="s">
        <v>1263</v>
      </c>
      <c r="D204" s="515" t="e">
        <f>D201/C201-1</f>
        <v>#DIV/0!</v>
      </c>
      <c r="E204" s="515" t="e">
        <f t="shared" si="29"/>
        <v>#DIV/0!</v>
      </c>
      <c r="F204" s="515" t="e">
        <f t="shared" si="29"/>
        <v>#DIV/0!</v>
      </c>
    </row>
    <row r="205" spans="2:12" ht="15.75" hidden="1" thickBot="1" x14ac:dyDescent="0.3">
      <c r="B205" s="2120" t="s">
        <v>1420</v>
      </c>
      <c r="C205" s="2121"/>
      <c r="D205" s="2121"/>
      <c r="E205" s="2121"/>
      <c r="F205" s="2122"/>
    </row>
    <row r="206" spans="2:12" ht="12.75" hidden="1" customHeight="1" x14ac:dyDescent="0.25">
      <c r="B206" s="2112"/>
      <c r="C206" s="517">
        <v>2018</v>
      </c>
      <c r="D206" s="517">
        <v>2019</v>
      </c>
      <c r="E206" s="517">
        <v>2024</v>
      </c>
      <c r="F206" s="517">
        <v>2025</v>
      </c>
    </row>
    <row r="207" spans="2:12" ht="9" hidden="1" customHeight="1" thickBot="1" x14ac:dyDescent="0.3">
      <c r="B207" s="2113"/>
      <c r="C207" s="513" t="s">
        <v>17</v>
      </c>
      <c r="D207" s="513" t="s">
        <v>18</v>
      </c>
      <c r="E207" s="513" t="s">
        <v>18</v>
      </c>
      <c r="F207" s="513" t="s">
        <v>18</v>
      </c>
    </row>
    <row r="208" spans="2:12" ht="15.75" hidden="1" thickBot="1" x14ac:dyDescent="0.3">
      <c r="B208" s="518" t="s">
        <v>1284</v>
      </c>
      <c r="C208" s="519">
        <f>C209+C210+C211+C212</f>
        <v>0</v>
      </c>
      <c r="D208" s="519">
        <f t="shared" ref="D208:F208" si="30">D209+D210+D211+D212</f>
        <v>0</v>
      </c>
      <c r="E208" s="519">
        <f t="shared" si="30"/>
        <v>0</v>
      </c>
      <c r="F208" s="519">
        <f t="shared" si="30"/>
        <v>0</v>
      </c>
    </row>
    <row r="209" spans="2:6" ht="15.75" hidden="1" thickBot="1" x14ac:dyDescent="0.3">
      <c r="B209" s="520" t="s">
        <v>1267</v>
      </c>
      <c r="C209" s="519"/>
      <c r="D209" s="519"/>
      <c r="E209" s="519"/>
      <c r="F209" s="519"/>
    </row>
    <row r="210" spans="2:6" ht="15.75" hidden="1" thickBot="1" x14ac:dyDescent="0.3">
      <c r="B210" s="520" t="s">
        <v>1285</v>
      </c>
      <c r="C210" s="519"/>
      <c r="D210" s="519"/>
      <c r="E210" s="519"/>
      <c r="F210" s="519"/>
    </row>
    <row r="211" spans="2:6" ht="15.75" hidden="1" thickBot="1" x14ac:dyDescent="0.3">
      <c r="B211" s="520" t="s">
        <v>1286</v>
      </c>
      <c r="C211" s="519"/>
      <c r="D211" s="519"/>
      <c r="E211" s="519"/>
      <c r="F211" s="519"/>
    </row>
    <row r="212" spans="2:6" ht="15.75" hidden="1" thickBot="1" x14ac:dyDescent="0.3">
      <c r="B212" s="520" t="s">
        <v>1287</v>
      </c>
      <c r="C212" s="519"/>
      <c r="D212" s="519"/>
      <c r="E212" s="519"/>
      <c r="F212" s="519"/>
    </row>
    <row r="213" spans="2:6" ht="15.75" hidden="1" thickBot="1" x14ac:dyDescent="0.3">
      <c r="B213" s="518" t="s">
        <v>1288</v>
      </c>
      <c r="C213" s="522">
        <f>C214+C215+C216+C217</f>
        <v>0</v>
      </c>
      <c r="D213" s="522">
        <f t="shared" ref="D213:F213" si="31">D214+D215+D216+D217</f>
        <v>0</v>
      </c>
      <c r="E213" s="522">
        <f t="shared" si="31"/>
        <v>0</v>
      </c>
      <c r="F213" s="522">
        <f t="shared" si="31"/>
        <v>0</v>
      </c>
    </row>
    <row r="214" spans="2:6" ht="15.75" hidden="1" thickBot="1" x14ac:dyDescent="0.3">
      <c r="B214" s="520" t="s">
        <v>1267</v>
      </c>
      <c r="C214" s="522"/>
      <c r="D214" s="519"/>
      <c r="E214" s="519"/>
      <c r="F214" s="519"/>
    </row>
    <row r="215" spans="2:6" ht="15.75" hidden="1" thickBot="1" x14ac:dyDescent="0.3">
      <c r="B215" s="520" t="s">
        <v>1285</v>
      </c>
      <c r="C215" s="522"/>
      <c r="D215" s="519"/>
      <c r="E215" s="519"/>
      <c r="F215" s="519"/>
    </row>
    <row r="216" spans="2:6" ht="15.75" hidden="1" thickBot="1" x14ac:dyDescent="0.3">
      <c r="B216" s="520" t="s">
        <v>1286</v>
      </c>
      <c r="C216" s="522"/>
      <c r="D216" s="519"/>
      <c r="E216" s="519"/>
      <c r="F216" s="519"/>
    </row>
    <row r="217" spans="2:6" ht="15.75" hidden="1" thickBot="1" x14ac:dyDescent="0.3">
      <c r="B217" s="520" t="s">
        <v>1287</v>
      </c>
      <c r="C217" s="522"/>
      <c r="D217" s="519"/>
      <c r="E217" s="519"/>
      <c r="F217" s="519"/>
    </row>
    <row r="218" spans="2:6" ht="15.75" hidden="1" thickBot="1" x14ac:dyDescent="0.3">
      <c r="B218" s="524" t="s">
        <v>1421</v>
      </c>
      <c r="C218" s="522">
        <f>C208+C213</f>
        <v>0</v>
      </c>
      <c r="D218" s="522">
        <f t="shared" ref="D218:F218" si="32">D208+D213</f>
        <v>0</v>
      </c>
      <c r="E218" s="522">
        <f t="shared" si="32"/>
        <v>0</v>
      </c>
      <c r="F218" s="522">
        <f t="shared" si="32"/>
        <v>0</v>
      </c>
    </row>
    <row r="219" spans="2:6" ht="23.25" hidden="1" customHeight="1" thickBot="1" x14ac:dyDescent="0.3">
      <c r="B219" s="539" t="s">
        <v>1364</v>
      </c>
      <c r="C219" s="2146"/>
      <c r="D219" s="2147"/>
      <c r="E219" s="2147"/>
      <c r="F219" s="2148"/>
    </row>
    <row r="220" spans="2:6" ht="34.5" hidden="1" thickBot="1" x14ac:dyDescent="0.3">
      <c r="B220" s="512" t="s">
        <v>1422</v>
      </c>
      <c r="C220" s="535"/>
      <c r="D220" s="536" t="s">
        <v>1280</v>
      </c>
      <c r="E220" s="537"/>
      <c r="F220" s="538"/>
    </row>
    <row r="221" spans="2:6" ht="17.25" hidden="1" customHeight="1" thickBot="1" x14ac:dyDescent="0.3">
      <c r="B221" s="506" t="s">
        <v>1258</v>
      </c>
      <c r="C221" s="2117"/>
      <c r="D221" s="2118"/>
      <c r="E221" s="2118"/>
      <c r="F221" s="2119"/>
    </row>
    <row r="222" spans="2:6" ht="15.75" hidden="1" thickBot="1" x14ac:dyDescent="0.3">
      <c r="B222" s="506" t="s">
        <v>54</v>
      </c>
      <c r="C222" s="2155"/>
      <c r="D222" s="2132"/>
      <c r="E222" s="2132"/>
      <c r="F222" s="2133"/>
    </row>
    <row r="223" spans="2:6" ht="12.75" hidden="1" customHeight="1" thickBot="1" x14ac:dyDescent="0.3">
      <c r="B223" s="2112"/>
      <c r="C223" s="517">
        <v>2022</v>
      </c>
      <c r="D223" s="517">
        <v>2023</v>
      </c>
      <c r="E223" s="517">
        <v>2024</v>
      </c>
      <c r="F223" s="517">
        <v>2025</v>
      </c>
    </row>
    <row r="224" spans="2:6" ht="9" hidden="1" customHeight="1" thickBot="1" x14ac:dyDescent="0.3">
      <c r="B224" s="2113"/>
      <c r="C224" s="513" t="s">
        <v>17</v>
      </c>
      <c r="D224" s="513" t="s">
        <v>18</v>
      </c>
      <c r="E224" s="513" t="s">
        <v>18</v>
      </c>
      <c r="F224" s="513" t="s">
        <v>18</v>
      </c>
    </row>
    <row r="225" spans="2:12" ht="15.75" hidden="1" thickBot="1" x14ac:dyDescent="0.3">
      <c r="B225" s="506" t="s">
        <v>56</v>
      </c>
      <c r="C225" s="506">
        <v>0</v>
      </c>
      <c r="D225" s="504">
        <v>0</v>
      </c>
      <c r="E225" s="504">
        <v>0</v>
      </c>
      <c r="F225" s="506">
        <v>0</v>
      </c>
    </row>
    <row r="226" spans="2:12" ht="15.75" hidden="1" thickBot="1" x14ac:dyDescent="0.3">
      <c r="B226" s="506" t="s">
        <v>1260</v>
      </c>
      <c r="C226" s="514">
        <f>C244</f>
        <v>0</v>
      </c>
      <c r="D226" s="514">
        <f t="shared" ref="D226:F226" si="33">D244</f>
        <v>0</v>
      </c>
      <c r="E226" s="514">
        <f t="shared" si="33"/>
        <v>0</v>
      </c>
      <c r="F226" s="514">
        <f t="shared" si="33"/>
        <v>0</v>
      </c>
    </row>
    <row r="227" spans="2:12" ht="15.75" hidden="1" thickBot="1" x14ac:dyDescent="0.3">
      <c r="B227" s="506" t="s">
        <v>1261</v>
      </c>
      <c r="C227" s="514" t="e">
        <f>C226/C225</f>
        <v>#DIV/0!</v>
      </c>
      <c r="D227" s="514" t="e">
        <f t="shared" ref="D227:F227" si="34">D226/D225</f>
        <v>#DIV/0!</v>
      </c>
      <c r="E227" s="514" t="e">
        <f t="shared" si="34"/>
        <v>#DIV/0!</v>
      </c>
      <c r="F227" s="514" t="e">
        <f t="shared" si="34"/>
        <v>#DIV/0!</v>
      </c>
    </row>
    <row r="228" spans="2:12" ht="15.75" hidden="1" thickBot="1" x14ac:dyDescent="0.3">
      <c r="B228" s="506" t="s">
        <v>1262</v>
      </c>
      <c r="C228" s="504" t="s">
        <v>1263</v>
      </c>
      <c r="D228" s="515" t="e">
        <f>D225/C225-1</f>
        <v>#DIV/0!</v>
      </c>
      <c r="E228" s="515" t="e">
        <f t="shared" ref="E228:F230" si="35">E225/D225-1</f>
        <v>#DIV/0!</v>
      </c>
      <c r="F228" s="515" t="e">
        <f t="shared" si="35"/>
        <v>#DIV/0!</v>
      </c>
      <c r="H228" s="516"/>
      <c r="I228" s="516"/>
      <c r="J228" s="516"/>
      <c r="K228" s="516"/>
      <c r="L228" s="516"/>
    </row>
    <row r="229" spans="2:12" ht="15.75" hidden="1" thickBot="1" x14ac:dyDescent="0.3">
      <c r="B229" s="506" t="s">
        <v>1264</v>
      </c>
      <c r="C229" s="504" t="s">
        <v>1263</v>
      </c>
      <c r="D229" s="515" t="e">
        <f>D226/C226-1</f>
        <v>#DIV/0!</v>
      </c>
      <c r="E229" s="515" t="e">
        <f t="shared" si="35"/>
        <v>#DIV/0!</v>
      </c>
      <c r="F229" s="515" t="e">
        <f t="shared" si="35"/>
        <v>#DIV/0!</v>
      </c>
    </row>
    <row r="230" spans="2:12" ht="15.75" hidden="1" thickBot="1" x14ac:dyDescent="0.3">
      <c r="B230" s="506" t="s">
        <v>77</v>
      </c>
      <c r="C230" s="504" t="s">
        <v>1263</v>
      </c>
      <c r="D230" s="515" t="e">
        <f>D227/C227-1</f>
        <v>#DIV/0!</v>
      </c>
      <c r="E230" s="515" t="e">
        <f t="shared" si="35"/>
        <v>#DIV/0!</v>
      </c>
      <c r="F230" s="515" t="e">
        <f t="shared" si="35"/>
        <v>#DIV/0!</v>
      </c>
    </row>
    <row r="231" spans="2:12" ht="15" hidden="1" customHeight="1" thickBot="1" x14ac:dyDescent="0.3">
      <c r="B231" s="2120" t="s">
        <v>1423</v>
      </c>
      <c r="C231" s="2121"/>
      <c r="D231" s="2121"/>
      <c r="E231" s="2121"/>
      <c r="F231" s="2122"/>
    </row>
    <row r="232" spans="2:12" ht="12.75" hidden="1" customHeight="1" thickBot="1" x14ac:dyDescent="0.3">
      <c r="B232" s="2112"/>
      <c r="C232" s="517">
        <v>2024</v>
      </c>
      <c r="D232" s="517">
        <v>2025</v>
      </c>
      <c r="E232" s="517">
        <v>2024</v>
      </c>
      <c r="F232" s="517">
        <v>2025</v>
      </c>
    </row>
    <row r="233" spans="2:12" ht="9" hidden="1" customHeight="1" thickBot="1" x14ac:dyDescent="0.3">
      <c r="B233" s="2113"/>
      <c r="C233" s="513" t="s">
        <v>17</v>
      </c>
      <c r="D233" s="513" t="s">
        <v>18</v>
      </c>
      <c r="E233" s="513" t="s">
        <v>18</v>
      </c>
      <c r="F233" s="513" t="s">
        <v>18</v>
      </c>
    </row>
    <row r="234" spans="2:12" ht="15.75" hidden="1" thickBot="1" x14ac:dyDescent="0.3">
      <c r="B234" s="518" t="s">
        <v>1284</v>
      </c>
      <c r="C234" s="519">
        <f>C235+C236+C237+C238</f>
        <v>0</v>
      </c>
      <c r="D234" s="519">
        <f t="shared" ref="D234:F234" si="36">D235+D236+D237+D238</f>
        <v>0</v>
      </c>
      <c r="E234" s="519">
        <f t="shared" si="36"/>
        <v>0</v>
      </c>
      <c r="F234" s="519">
        <f t="shared" si="36"/>
        <v>0</v>
      </c>
    </row>
    <row r="235" spans="2:12" ht="15.75" hidden="1" thickBot="1" x14ac:dyDescent="0.3">
      <c r="B235" s="520" t="s">
        <v>1267</v>
      </c>
      <c r="C235" s="519"/>
      <c r="D235" s="519"/>
      <c r="E235" s="519"/>
      <c r="F235" s="519"/>
    </row>
    <row r="236" spans="2:12" ht="15.75" hidden="1" thickBot="1" x14ac:dyDescent="0.3">
      <c r="B236" s="520" t="s">
        <v>1285</v>
      </c>
      <c r="C236" s="519"/>
      <c r="D236" s="519"/>
      <c r="E236" s="519"/>
      <c r="F236" s="519"/>
    </row>
    <row r="237" spans="2:12" ht="15.75" hidden="1" thickBot="1" x14ac:dyDescent="0.3">
      <c r="B237" s="520" t="s">
        <v>1286</v>
      </c>
      <c r="C237" s="519"/>
      <c r="D237" s="519"/>
      <c r="E237" s="519"/>
      <c r="F237" s="519"/>
    </row>
    <row r="238" spans="2:12" ht="15.75" hidden="1" thickBot="1" x14ac:dyDescent="0.3">
      <c r="B238" s="520" t="s">
        <v>1287</v>
      </c>
      <c r="C238" s="519"/>
      <c r="D238" s="519"/>
      <c r="E238" s="519"/>
      <c r="F238" s="519"/>
    </row>
    <row r="239" spans="2:12" ht="15.75" hidden="1" thickBot="1" x14ac:dyDescent="0.3">
      <c r="B239" s="518" t="s">
        <v>1288</v>
      </c>
      <c r="C239" s="522">
        <f>C240+C241+C242+C243</f>
        <v>0</v>
      </c>
      <c r="D239" s="522">
        <f t="shared" ref="D239:F239" si="37">D240+D241+D242+D243</f>
        <v>0</v>
      </c>
      <c r="E239" s="522">
        <f t="shared" si="37"/>
        <v>0</v>
      </c>
      <c r="F239" s="522">
        <f t="shared" si="37"/>
        <v>0</v>
      </c>
    </row>
    <row r="240" spans="2:12" ht="15.75" hidden="1" thickBot="1" x14ac:dyDescent="0.3">
      <c r="B240" s="520" t="s">
        <v>1267</v>
      </c>
      <c r="C240" s="522"/>
      <c r="D240" s="522">
        <v>0</v>
      </c>
      <c r="E240" s="522">
        <v>0</v>
      </c>
      <c r="F240" s="522"/>
    </row>
    <row r="241" spans="2:12" ht="15.75" hidden="1" thickBot="1" x14ac:dyDescent="0.3">
      <c r="B241" s="520" t="s">
        <v>1285</v>
      </c>
      <c r="C241" s="522"/>
      <c r="D241" s="522"/>
      <c r="E241" s="522"/>
      <c r="F241" s="522"/>
    </row>
    <row r="242" spans="2:12" ht="15.75" hidden="1" thickBot="1" x14ac:dyDescent="0.3">
      <c r="B242" s="520" t="s">
        <v>1286</v>
      </c>
      <c r="C242" s="522"/>
      <c r="D242" s="522"/>
      <c r="E242" s="522"/>
      <c r="F242" s="522"/>
    </row>
    <row r="243" spans="2:12" ht="15.75" hidden="1" thickBot="1" x14ac:dyDescent="0.3">
      <c r="B243" s="520" t="s">
        <v>1287</v>
      </c>
      <c r="C243" s="522"/>
      <c r="D243" s="522"/>
      <c r="E243" s="522"/>
      <c r="F243" s="522"/>
    </row>
    <row r="244" spans="2:12" ht="15.75" hidden="1" thickBot="1" x14ac:dyDescent="0.3">
      <c r="B244" s="524" t="s">
        <v>1320</v>
      </c>
      <c r="C244" s="522">
        <f>C234+C239</f>
        <v>0</v>
      </c>
      <c r="D244" s="522">
        <f t="shared" ref="D244:F244" si="38">D234+D239</f>
        <v>0</v>
      </c>
      <c r="E244" s="522">
        <f t="shared" si="38"/>
        <v>0</v>
      </c>
      <c r="F244" s="522">
        <f t="shared" si="38"/>
        <v>0</v>
      </c>
    </row>
    <row r="245" spans="2:12" ht="15.75" hidden="1" thickBot="1" x14ac:dyDescent="0.3">
      <c r="B245" s="2123" t="s">
        <v>101</v>
      </c>
      <c r="C245" s="2124"/>
      <c r="D245" s="2124"/>
      <c r="E245" s="2124"/>
      <c r="F245" s="2125"/>
    </row>
    <row r="246" spans="2:12" ht="15.75" hidden="1" thickBot="1" x14ac:dyDescent="0.3">
      <c r="B246" s="2123" t="s">
        <v>1295</v>
      </c>
      <c r="C246" s="2124"/>
      <c r="D246" s="2124"/>
      <c r="E246" s="2124"/>
      <c r="F246" s="2125"/>
    </row>
    <row r="247" spans="2:12" ht="15.75" hidden="1" thickBot="1" x14ac:dyDescent="0.3">
      <c r="B247" s="512" t="s">
        <v>1322</v>
      </c>
      <c r="C247" s="2156"/>
      <c r="D247" s="2157"/>
      <c r="E247" s="2157"/>
      <c r="F247" s="2158"/>
    </row>
    <row r="248" spans="2:12" ht="30.75" hidden="1" customHeight="1" thickBot="1" x14ac:dyDescent="0.3">
      <c r="B248" s="512" t="s">
        <v>1279</v>
      </c>
      <c r="C248" s="512"/>
      <c r="D248" s="531" t="s">
        <v>1280</v>
      </c>
      <c r="E248" s="2147"/>
      <c r="F248" s="2148"/>
      <c r="H248" s="2137" t="s">
        <v>1414</v>
      </c>
      <c r="I248" s="2138"/>
      <c r="J248" s="2138"/>
      <c r="K248" s="2138"/>
      <c r="L248" s="2139"/>
    </row>
    <row r="249" spans="2:12" ht="41.25" hidden="1" customHeight="1" thickBot="1" x14ac:dyDescent="0.3">
      <c r="B249" s="532"/>
      <c r="C249" s="2146"/>
      <c r="D249" s="2159"/>
      <c r="E249" s="2147"/>
      <c r="F249" s="2148"/>
      <c r="H249" s="2140"/>
      <c r="I249" s="2141"/>
      <c r="J249" s="2141"/>
      <c r="K249" s="2141"/>
      <c r="L249" s="2142"/>
    </row>
    <row r="250" spans="2:12" ht="17.25" hidden="1" customHeight="1" thickBot="1" x14ac:dyDescent="0.3">
      <c r="B250" s="506" t="s">
        <v>1258</v>
      </c>
      <c r="C250" s="2117"/>
      <c r="D250" s="2118"/>
      <c r="E250" s="2118"/>
      <c r="F250" s="2119"/>
      <c r="H250" s="2143"/>
      <c r="I250" s="2144"/>
      <c r="J250" s="2144"/>
      <c r="K250" s="2144"/>
      <c r="L250" s="2145"/>
    </row>
    <row r="251" spans="2:12" ht="15.75" hidden="1" thickBot="1" x14ac:dyDescent="0.3">
      <c r="B251" s="506" t="s">
        <v>54</v>
      </c>
      <c r="C251" s="2131"/>
      <c r="D251" s="2132"/>
      <c r="E251" s="2132"/>
      <c r="F251" s="2133"/>
    </row>
    <row r="252" spans="2:12" ht="12.75" hidden="1" customHeight="1" thickBot="1" x14ac:dyDescent="0.3">
      <c r="B252" s="2112"/>
      <c r="C252" s="517">
        <v>2022</v>
      </c>
      <c r="D252" s="517">
        <v>2023</v>
      </c>
      <c r="E252" s="517">
        <v>2024</v>
      </c>
      <c r="F252" s="517">
        <v>2025</v>
      </c>
    </row>
    <row r="253" spans="2:12" ht="9" hidden="1" customHeight="1" thickBot="1" x14ac:dyDescent="0.3">
      <c r="B253" s="2113"/>
      <c r="C253" s="513" t="s">
        <v>17</v>
      </c>
      <c r="D253" s="513" t="s">
        <v>18</v>
      </c>
      <c r="E253" s="513" t="s">
        <v>18</v>
      </c>
      <c r="F253" s="513" t="s">
        <v>18</v>
      </c>
    </row>
    <row r="254" spans="2:12" ht="15.75" hidden="1" thickBot="1" x14ac:dyDescent="0.3">
      <c r="B254" s="506" t="s">
        <v>56</v>
      </c>
      <c r="C254" s="514"/>
      <c r="D254" s="514"/>
      <c r="E254" s="514"/>
      <c r="F254" s="514"/>
    </row>
    <row r="255" spans="2:12" ht="15.75" hidden="1" thickBot="1" x14ac:dyDescent="0.3">
      <c r="B255" s="506" t="s">
        <v>1260</v>
      </c>
      <c r="C255" s="514">
        <f>C318-C280</f>
        <v>0</v>
      </c>
      <c r="D255" s="514">
        <f t="shared" ref="D255:E255" si="39">D318-D280</f>
        <v>0</v>
      </c>
      <c r="E255" s="514">
        <f t="shared" si="39"/>
        <v>0</v>
      </c>
      <c r="F255" s="514">
        <f>F273</f>
        <v>0</v>
      </c>
    </row>
    <row r="256" spans="2:12" ht="15.75" hidden="1" thickBot="1" x14ac:dyDescent="0.3">
      <c r="B256" s="506" t="s">
        <v>1261</v>
      </c>
      <c r="C256" s="514" t="e">
        <f>C255/C254</f>
        <v>#DIV/0!</v>
      </c>
      <c r="D256" s="514" t="e">
        <f t="shared" ref="D256:F256" si="40">D255/D254</f>
        <v>#DIV/0!</v>
      </c>
      <c r="E256" s="514" t="e">
        <f t="shared" si="40"/>
        <v>#DIV/0!</v>
      </c>
      <c r="F256" s="514" t="e">
        <f t="shared" si="40"/>
        <v>#DIV/0!</v>
      </c>
    </row>
    <row r="257" spans="2:12" ht="15.75" hidden="1" thickBot="1" x14ac:dyDescent="0.3">
      <c r="B257" s="506" t="s">
        <v>1262</v>
      </c>
      <c r="C257" s="504" t="s">
        <v>1263</v>
      </c>
      <c r="D257" s="515" t="e">
        <f>D254/C254-1</f>
        <v>#DIV/0!</v>
      </c>
      <c r="E257" s="515" t="e">
        <f t="shared" ref="E257:F259" si="41">E254/D254-1</f>
        <v>#DIV/0!</v>
      </c>
      <c r="F257" s="515" t="e">
        <f t="shared" si="41"/>
        <v>#DIV/0!</v>
      </c>
      <c r="H257" s="516"/>
      <c r="I257" s="516"/>
      <c r="J257" s="516"/>
      <c r="K257" s="516"/>
      <c r="L257" s="516"/>
    </row>
    <row r="258" spans="2:12" ht="15.75" hidden="1" thickBot="1" x14ac:dyDescent="0.3">
      <c r="B258" s="506" t="s">
        <v>1264</v>
      </c>
      <c r="C258" s="504" t="s">
        <v>1263</v>
      </c>
      <c r="D258" s="515" t="e">
        <f>D255/C255-1</f>
        <v>#DIV/0!</v>
      </c>
      <c r="E258" s="515" t="e">
        <f t="shared" si="41"/>
        <v>#DIV/0!</v>
      </c>
      <c r="F258" s="515" t="e">
        <f t="shared" si="41"/>
        <v>#DIV/0!</v>
      </c>
    </row>
    <row r="259" spans="2:12" ht="15.75" hidden="1" thickBot="1" x14ac:dyDescent="0.3">
      <c r="B259" s="506" t="s">
        <v>77</v>
      </c>
      <c r="C259" s="504" t="s">
        <v>1263</v>
      </c>
      <c r="D259" s="515" t="e">
        <f>D256/C256-1</f>
        <v>#DIV/0!</v>
      </c>
      <c r="E259" s="515" t="e">
        <f t="shared" si="41"/>
        <v>#DIV/0!</v>
      </c>
      <c r="F259" s="515" t="e">
        <f t="shared" si="41"/>
        <v>#DIV/0!</v>
      </c>
    </row>
    <row r="260" spans="2:12" ht="15.75" hidden="1" thickBot="1" x14ac:dyDescent="0.3">
      <c r="B260" s="2120" t="s">
        <v>1283</v>
      </c>
      <c r="C260" s="2121"/>
      <c r="D260" s="2121"/>
      <c r="E260" s="2121"/>
      <c r="F260" s="2122"/>
    </row>
    <row r="261" spans="2:12" ht="12.75" hidden="1" customHeight="1" thickBot="1" x14ac:dyDescent="0.3">
      <c r="B261" s="2112"/>
      <c r="C261" s="517">
        <v>2022</v>
      </c>
      <c r="D261" s="517">
        <v>2025</v>
      </c>
      <c r="E261" s="517">
        <v>2024</v>
      </c>
      <c r="F261" s="517">
        <v>2025</v>
      </c>
    </row>
    <row r="262" spans="2:12" ht="9" hidden="1" customHeight="1" thickBot="1" x14ac:dyDescent="0.3">
      <c r="B262" s="2113"/>
      <c r="C262" s="513" t="s">
        <v>17</v>
      </c>
      <c r="D262" s="513" t="s">
        <v>18</v>
      </c>
      <c r="E262" s="513" t="s">
        <v>18</v>
      </c>
      <c r="F262" s="513" t="s">
        <v>18</v>
      </c>
    </row>
    <row r="263" spans="2:12" ht="15.75" hidden="1" thickBot="1" x14ac:dyDescent="0.3">
      <c r="B263" s="518" t="s">
        <v>1284</v>
      </c>
      <c r="C263" s="519">
        <f>C264+C265+C266+C267</f>
        <v>0</v>
      </c>
      <c r="D263" s="519">
        <f t="shared" ref="D263:F263" si="42">D264+D265+D266+D267</f>
        <v>0</v>
      </c>
      <c r="E263" s="519">
        <f t="shared" si="42"/>
        <v>0</v>
      </c>
      <c r="F263" s="519">
        <f t="shared" si="42"/>
        <v>0</v>
      </c>
    </row>
    <row r="264" spans="2:12" ht="15.75" hidden="1" thickBot="1" x14ac:dyDescent="0.3">
      <c r="B264" s="520" t="s">
        <v>1267</v>
      </c>
      <c r="C264" s="519"/>
      <c r="D264" s="519"/>
      <c r="E264" s="519"/>
      <c r="F264" s="519"/>
    </row>
    <row r="265" spans="2:12" ht="15" hidden="1" customHeight="1" thickBot="1" x14ac:dyDescent="0.3">
      <c r="B265" s="520" t="s">
        <v>1285</v>
      </c>
      <c r="C265" s="519"/>
      <c r="D265" s="519"/>
      <c r="E265" s="519"/>
      <c r="F265" s="519"/>
    </row>
    <row r="266" spans="2:12" ht="15.75" hidden="1" thickBot="1" x14ac:dyDescent="0.3">
      <c r="B266" s="520" t="s">
        <v>1286</v>
      </c>
      <c r="C266" s="519"/>
      <c r="D266" s="519"/>
      <c r="E266" s="519"/>
      <c r="F266" s="519"/>
    </row>
    <row r="267" spans="2:12" ht="15.75" hidden="1" thickBot="1" x14ac:dyDescent="0.3">
      <c r="B267" s="520" t="s">
        <v>1287</v>
      </c>
      <c r="C267" s="519"/>
      <c r="D267" s="519"/>
      <c r="E267" s="519"/>
      <c r="F267" s="519"/>
    </row>
    <row r="268" spans="2:12" ht="15.75" hidden="1" thickBot="1" x14ac:dyDescent="0.3">
      <c r="B268" s="518" t="s">
        <v>1288</v>
      </c>
      <c r="C268" s="522">
        <f>C269+C270+C271+C272</f>
        <v>0</v>
      </c>
      <c r="D268" s="522">
        <f t="shared" ref="D268:F268" si="43">D269+D270+D271+D272</f>
        <v>0</v>
      </c>
      <c r="E268" s="522">
        <f t="shared" si="43"/>
        <v>0</v>
      </c>
      <c r="F268" s="522">
        <f t="shared" si="43"/>
        <v>0</v>
      </c>
    </row>
    <row r="269" spans="2:12" ht="15.75" hidden="1" thickBot="1" x14ac:dyDescent="0.3">
      <c r="B269" s="520" t="s">
        <v>1267</v>
      </c>
      <c r="C269" s="522"/>
      <c r="D269" s="519"/>
      <c r="E269" s="519"/>
      <c r="F269" s="519">
        <v>0</v>
      </c>
    </row>
    <row r="270" spans="2:12" ht="15.75" hidden="1" thickBot="1" x14ac:dyDescent="0.3">
      <c r="B270" s="520" t="s">
        <v>1285</v>
      </c>
      <c r="C270" s="522"/>
      <c r="D270" s="519"/>
      <c r="E270" s="519"/>
      <c r="F270" s="519"/>
    </row>
    <row r="271" spans="2:12" ht="15.75" hidden="1" thickBot="1" x14ac:dyDescent="0.3">
      <c r="B271" s="520" t="s">
        <v>1286</v>
      </c>
      <c r="C271" s="522"/>
      <c r="D271" s="519"/>
      <c r="E271" s="519"/>
      <c r="F271" s="519"/>
    </row>
    <row r="272" spans="2:12" ht="15.75" hidden="1" thickBot="1" x14ac:dyDescent="0.3">
      <c r="B272" s="520" t="s">
        <v>1287</v>
      </c>
      <c r="C272" s="522"/>
      <c r="D272" s="519"/>
      <c r="E272" s="519"/>
      <c r="F272" s="519"/>
    </row>
    <row r="273" spans="2:12" ht="15.75" hidden="1" thickBot="1" x14ac:dyDescent="0.3">
      <c r="B273" s="533" t="s">
        <v>1275</v>
      </c>
      <c r="C273" s="522">
        <f>C263+C268</f>
        <v>0</v>
      </c>
      <c r="D273" s="522">
        <f t="shared" ref="D273:F273" si="44">D263+D268</f>
        <v>0</v>
      </c>
      <c r="E273" s="522">
        <f t="shared" si="44"/>
        <v>0</v>
      </c>
      <c r="F273" s="522">
        <f t="shared" si="44"/>
        <v>0</v>
      </c>
    </row>
    <row r="274" spans="2:12" ht="34.5" hidden="1" thickBot="1" x14ac:dyDescent="0.3">
      <c r="B274" s="512" t="s">
        <v>1289</v>
      </c>
      <c r="C274" s="512"/>
      <c r="D274" s="531" t="s">
        <v>1280</v>
      </c>
      <c r="E274" s="2147"/>
      <c r="F274" s="2148"/>
    </row>
    <row r="275" spans="2:12" ht="9" hidden="1" customHeight="1" thickBot="1" x14ac:dyDescent="0.3">
      <c r="B275" s="506" t="s">
        <v>1258</v>
      </c>
      <c r="C275" s="2117"/>
      <c r="D275" s="2118"/>
      <c r="E275" s="2118"/>
      <c r="F275" s="2119"/>
    </row>
    <row r="276" spans="2:12" ht="15.75" hidden="1" thickBot="1" x14ac:dyDescent="0.3">
      <c r="B276" s="506" t="s">
        <v>54</v>
      </c>
      <c r="C276" s="2131"/>
      <c r="D276" s="2132"/>
      <c r="E276" s="2132"/>
      <c r="F276" s="2133"/>
    </row>
    <row r="277" spans="2:12" ht="12.75" hidden="1" customHeight="1" thickBot="1" x14ac:dyDescent="0.3">
      <c r="B277" s="2112"/>
      <c r="C277" s="517">
        <v>2022</v>
      </c>
      <c r="D277" s="517">
        <v>2023</v>
      </c>
      <c r="E277" s="517">
        <v>2024</v>
      </c>
      <c r="F277" s="517">
        <v>2025</v>
      </c>
    </row>
    <row r="278" spans="2:12" ht="9" hidden="1" customHeight="1" thickBot="1" x14ac:dyDescent="0.3">
      <c r="B278" s="2113"/>
      <c r="C278" s="513" t="s">
        <v>17</v>
      </c>
      <c r="D278" s="513" t="s">
        <v>18</v>
      </c>
      <c r="E278" s="513" t="s">
        <v>18</v>
      </c>
      <c r="F278" s="513" t="s">
        <v>18</v>
      </c>
    </row>
    <row r="279" spans="2:12" ht="15.75" hidden="1" thickBot="1" x14ac:dyDescent="0.3">
      <c r="B279" s="506" t="s">
        <v>56</v>
      </c>
      <c r="C279" s="506"/>
      <c r="D279" s="506"/>
      <c r="E279" s="506"/>
      <c r="F279" s="506"/>
    </row>
    <row r="280" spans="2:12" ht="15.75" hidden="1" thickBot="1" x14ac:dyDescent="0.3">
      <c r="B280" s="506" t="s">
        <v>1260</v>
      </c>
      <c r="C280" s="514"/>
      <c r="D280" s="514"/>
      <c r="E280" s="514"/>
      <c r="F280" s="514"/>
    </row>
    <row r="281" spans="2:12" ht="15.75" hidden="1" thickBot="1" x14ac:dyDescent="0.3">
      <c r="B281" s="506" t="s">
        <v>1261</v>
      </c>
      <c r="C281" s="514" t="e">
        <f>C280/C279</f>
        <v>#DIV/0!</v>
      </c>
      <c r="D281" s="514" t="e">
        <f t="shared" ref="D281:F281" si="45">D280/D279</f>
        <v>#DIV/0!</v>
      </c>
      <c r="E281" s="514" t="e">
        <f t="shared" si="45"/>
        <v>#DIV/0!</v>
      </c>
      <c r="F281" s="514" t="e">
        <f t="shared" si="45"/>
        <v>#DIV/0!</v>
      </c>
    </row>
    <row r="282" spans="2:12" ht="15.75" hidden="1" thickBot="1" x14ac:dyDescent="0.3">
      <c r="B282" s="506" t="s">
        <v>1262</v>
      </c>
      <c r="C282" s="504" t="s">
        <v>1263</v>
      </c>
      <c r="D282" s="515" t="e">
        <f>D279/C279-1</f>
        <v>#DIV/0!</v>
      </c>
      <c r="E282" s="515" t="e">
        <f t="shared" ref="E282:F284" si="46">E279/D279-1</f>
        <v>#DIV/0!</v>
      </c>
      <c r="F282" s="515" t="e">
        <f t="shared" si="46"/>
        <v>#DIV/0!</v>
      </c>
      <c r="H282" s="516"/>
      <c r="I282" s="516"/>
      <c r="J282" s="516"/>
      <c r="K282" s="516"/>
      <c r="L282" s="516"/>
    </row>
    <row r="283" spans="2:12" ht="15.75" hidden="1" thickBot="1" x14ac:dyDescent="0.3">
      <c r="B283" s="506" t="s">
        <v>1264</v>
      </c>
      <c r="C283" s="504" t="s">
        <v>1263</v>
      </c>
      <c r="D283" s="515" t="e">
        <f>D280/C280-1</f>
        <v>#DIV/0!</v>
      </c>
      <c r="E283" s="515" t="e">
        <f t="shared" si="46"/>
        <v>#DIV/0!</v>
      </c>
      <c r="F283" s="515" t="e">
        <f t="shared" si="46"/>
        <v>#DIV/0!</v>
      </c>
    </row>
    <row r="284" spans="2:12" ht="15.75" hidden="1" thickBot="1" x14ac:dyDescent="0.3">
      <c r="B284" s="506" t="s">
        <v>77</v>
      </c>
      <c r="C284" s="504" t="s">
        <v>1263</v>
      </c>
      <c r="D284" s="515" t="e">
        <f>D281/C281-1</f>
        <v>#DIV/0!</v>
      </c>
      <c r="E284" s="515" t="e">
        <f t="shared" si="46"/>
        <v>#DIV/0!</v>
      </c>
      <c r="F284" s="515" t="e">
        <f t="shared" si="46"/>
        <v>#DIV/0!</v>
      </c>
    </row>
    <row r="285" spans="2:12" ht="20.25" customHeight="1" thickBot="1" x14ac:dyDescent="0.3">
      <c r="B285" s="2120" t="s">
        <v>1293</v>
      </c>
      <c r="C285" s="2121"/>
      <c r="D285" s="2121"/>
      <c r="E285" s="2121"/>
      <c r="F285" s="2122"/>
    </row>
    <row r="286" spans="2:12" ht="1.5" hidden="1" customHeight="1" x14ac:dyDescent="0.25">
      <c r="B286" s="2112"/>
      <c r="C286" s="517">
        <v>2024</v>
      </c>
      <c r="D286" s="517">
        <v>2025</v>
      </c>
      <c r="E286" s="517">
        <v>2024</v>
      </c>
      <c r="F286" s="517">
        <v>2025</v>
      </c>
    </row>
    <row r="287" spans="2:12" ht="10.5" hidden="1" customHeight="1" thickBot="1" x14ac:dyDescent="0.3">
      <c r="B287" s="2113"/>
      <c r="C287" s="513" t="s">
        <v>17</v>
      </c>
      <c r="D287" s="513" t="s">
        <v>18</v>
      </c>
      <c r="E287" s="513" t="s">
        <v>18</v>
      </c>
      <c r="F287" s="513" t="s">
        <v>18</v>
      </c>
    </row>
    <row r="288" spans="2:12" ht="15.75" hidden="1" thickBot="1" x14ac:dyDescent="0.3">
      <c r="B288" s="518" t="s">
        <v>1284</v>
      </c>
      <c r="C288" s="519">
        <f>C289+C290+C291+C292</f>
        <v>0</v>
      </c>
      <c r="D288" s="519">
        <f t="shared" ref="D288:F288" si="47">D289+D290+D291+D292</f>
        <v>0</v>
      </c>
      <c r="E288" s="519">
        <f t="shared" si="47"/>
        <v>0</v>
      </c>
      <c r="F288" s="519">
        <f t="shared" si="47"/>
        <v>0</v>
      </c>
    </row>
    <row r="289" spans="2:6" ht="15.75" hidden="1" thickBot="1" x14ac:dyDescent="0.3">
      <c r="B289" s="520" t="s">
        <v>1267</v>
      </c>
      <c r="C289" s="519"/>
      <c r="D289" s="519"/>
      <c r="E289" s="519"/>
      <c r="F289" s="519"/>
    </row>
    <row r="290" spans="2:6" ht="15.75" hidden="1" thickBot="1" x14ac:dyDescent="0.3">
      <c r="B290" s="520" t="s">
        <v>1285</v>
      </c>
      <c r="C290" s="519"/>
      <c r="D290" s="519"/>
      <c r="E290" s="519"/>
      <c r="F290" s="519"/>
    </row>
    <row r="291" spans="2:6" ht="15.75" hidden="1" thickBot="1" x14ac:dyDescent="0.3">
      <c r="B291" s="520" t="s">
        <v>1286</v>
      </c>
      <c r="C291" s="519"/>
      <c r="D291" s="519"/>
      <c r="E291" s="519"/>
      <c r="F291" s="519"/>
    </row>
    <row r="292" spans="2:6" ht="15.75" hidden="1" thickBot="1" x14ac:dyDescent="0.3">
      <c r="B292" s="520" t="s">
        <v>1287</v>
      </c>
      <c r="C292" s="519"/>
      <c r="D292" s="519"/>
      <c r="E292" s="519"/>
      <c r="F292" s="519"/>
    </row>
    <row r="293" spans="2:6" ht="15.75" hidden="1" thickBot="1" x14ac:dyDescent="0.3">
      <c r="B293" s="518" t="s">
        <v>1288</v>
      </c>
      <c r="C293" s="522">
        <f>C294+C295+C296+C297</f>
        <v>0</v>
      </c>
      <c r="D293" s="522">
        <f t="shared" ref="D293:F293" si="48">D294+D295+D296+D297</f>
        <v>0</v>
      </c>
      <c r="E293" s="522">
        <f t="shared" si="48"/>
        <v>0</v>
      </c>
      <c r="F293" s="522">
        <f t="shared" si="48"/>
        <v>0</v>
      </c>
    </row>
    <row r="294" spans="2:6" ht="15.75" hidden="1" thickBot="1" x14ac:dyDescent="0.3">
      <c r="B294" s="520" t="s">
        <v>1267</v>
      </c>
      <c r="C294" s="522"/>
      <c r="D294" s="519"/>
      <c r="E294" s="519"/>
      <c r="F294" s="519"/>
    </row>
    <row r="295" spans="2:6" ht="15.75" hidden="1" thickBot="1" x14ac:dyDescent="0.3">
      <c r="B295" s="520" t="s">
        <v>1285</v>
      </c>
      <c r="C295" s="522"/>
      <c r="D295" s="519"/>
      <c r="E295" s="519"/>
      <c r="F295" s="519"/>
    </row>
    <row r="296" spans="2:6" ht="15.75" hidden="1" thickBot="1" x14ac:dyDescent="0.3">
      <c r="B296" s="520" t="s">
        <v>1286</v>
      </c>
      <c r="C296" s="522"/>
      <c r="D296" s="519"/>
      <c r="E296" s="519"/>
      <c r="F296" s="519"/>
    </row>
    <row r="297" spans="2:6" ht="15.75" hidden="1" thickBot="1" x14ac:dyDescent="0.3">
      <c r="B297" s="520" t="s">
        <v>1287</v>
      </c>
      <c r="C297" s="522"/>
      <c r="D297" s="519"/>
      <c r="E297" s="519"/>
      <c r="F297" s="519"/>
    </row>
    <row r="298" spans="2:6" ht="15.75" hidden="1" thickBot="1" x14ac:dyDescent="0.3">
      <c r="B298" s="533" t="s">
        <v>1294</v>
      </c>
      <c r="C298" s="522">
        <f>C288+C293</f>
        <v>0</v>
      </c>
      <c r="D298" s="522">
        <f t="shared" ref="D298:F298" si="49">D288+D293</f>
        <v>0</v>
      </c>
      <c r="E298" s="522">
        <f t="shared" si="49"/>
        <v>0</v>
      </c>
      <c r="F298" s="522">
        <f t="shared" si="49"/>
        <v>0</v>
      </c>
    </row>
    <row r="299" spans="2:6" ht="34.5" hidden="1" thickBot="1" x14ac:dyDescent="0.3">
      <c r="B299" s="512" t="s">
        <v>1419</v>
      </c>
      <c r="C299" s="535"/>
      <c r="D299" s="536" t="s">
        <v>1280</v>
      </c>
      <c r="E299" s="537"/>
      <c r="F299" s="538"/>
    </row>
    <row r="300" spans="2:6" ht="17.25" hidden="1" customHeight="1" thickBot="1" x14ac:dyDescent="0.3">
      <c r="B300" s="506" t="s">
        <v>1258</v>
      </c>
      <c r="C300" s="2117"/>
      <c r="D300" s="2118"/>
      <c r="E300" s="2118"/>
      <c r="F300" s="2119"/>
    </row>
    <row r="301" spans="2:6" ht="15.75" hidden="1" thickBot="1" x14ac:dyDescent="0.3">
      <c r="B301" s="506" t="s">
        <v>54</v>
      </c>
      <c r="C301" s="2131"/>
      <c r="D301" s="2132"/>
      <c r="E301" s="2132"/>
      <c r="F301" s="2133"/>
    </row>
    <row r="302" spans="2:6" ht="12.75" hidden="1" customHeight="1" x14ac:dyDescent="0.25">
      <c r="B302" s="2112"/>
      <c r="C302" s="517">
        <v>2022</v>
      </c>
      <c r="D302" s="517">
        <v>2023</v>
      </c>
      <c r="E302" s="517">
        <v>2024</v>
      </c>
      <c r="F302" s="517">
        <v>2025</v>
      </c>
    </row>
    <row r="303" spans="2:6" ht="9" hidden="1" customHeight="1" thickBot="1" x14ac:dyDescent="0.3">
      <c r="B303" s="2113"/>
      <c r="C303" s="513" t="s">
        <v>17</v>
      </c>
      <c r="D303" s="513" t="s">
        <v>18</v>
      </c>
      <c r="E303" s="513" t="s">
        <v>18</v>
      </c>
      <c r="F303" s="513" t="s">
        <v>18</v>
      </c>
    </row>
    <row r="304" spans="2:6" ht="15.75" hidden="1" thickBot="1" x14ac:dyDescent="0.3">
      <c r="B304" s="506" t="s">
        <v>56</v>
      </c>
      <c r="C304" s="506"/>
      <c r="D304" s="506"/>
      <c r="E304" s="506"/>
      <c r="F304" s="506"/>
    </row>
    <row r="305" spans="2:12" ht="15.75" hidden="1" thickBot="1" x14ac:dyDescent="0.3">
      <c r="B305" s="506" t="s">
        <v>1260</v>
      </c>
      <c r="C305" s="514">
        <f>C323</f>
        <v>0</v>
      </c>
      <c r="D305" s="514">
        <f t="shared" ref="D305:F305" si="50">D323</f>
        <v>0</v>
      </c>
      <c r="E305" s="514">
        <f t="shared" si="50"/>
        <v>0</v>
      </c>
      <c r="F305" s="514">
        <f t="shared" si="50"/>
        <v>0</v>
      </c>
    </row>
    <row r="306" spans="2:12" ht="15.75" hidden="1" thickBot="1" x14ac:dyDescent="0.3">
      <c r="B306" s="506" t="s">
        <v>1261</v>
      </c>
      <c r="C306" s="514" t="e">
        <f>C305/C304</f>
        <v>#DIV/0!</v>
      </c>
      <c r="D306" s="514" t="e">
        <f t="shared" ref="D306:F306" si="51">D305/D304</f>
        <v>#DIV/0!</v>
      </c>
      <c r="E306" s="514" t="e">
        <f t="shared" si="51"/>
        <v>#DIV/0!</v>
      </c>
      <c r="F306" s="514" t="e">
        <f t="shared" si="51"/>
        <v>#DIV/0!</v>
      </c>
    </row>
    <row r="307" spans="2:12" ht="15.75" hidden="1" thickBot="1" x14ac:dyDescent="0.3">
      <c r="B307" s="506" t="s">
        <v>1262</v>
      </c>
      <c r="C307" s="504" t="s">
        <v>1263</v>
      </c>
      <c r="D307" s="515" t="e">
        <f>D304/C304-1</f>
        <v>#DIV/0!</v>
      </c>
      <c r="E307" s="515" t="e">
        <f t="shared" ref="E307:F309" si="52">E304/D304-1</f>
        <v>#DIV/0!</v>
      </c>
      <c r="F307" s="515" t="e">
        <f t="shared" si="52"/>
        <v>#DIV/0!</v>
      </c>
      <c r="H307" s="516"/>
      <c r="I307" s="516"/>
      <c r="J307" s="516"/>
      <c r="K307" s="516"/>
      <c r="L307" s="516"/>
    </row>
    <row r="308" spans="2:12" ht="15.75" hidden="1" thickBot="1" x14ac:dyDescent="0.3">
      <c r="B308" s="506" t="s">
        <v>1264</v>
      </c>
      <c r="C308" s="504" t="s">
        <v>1263</v>
      </c>
      <c r="D308" s="515" t="e">
        <f>D305/C305-1</f>
        <v>#DIV/0!</v>
      </c>
      <c r="E308" s="515" t="e">
        <f t="shared" si="52"/>
        <v>#DIV/0!</v>
      </c>
      <c r="F308" s="515" t="e">
        <f t="shared" si="52"/>
        <v>#DIV/0!</v>
      </c>
    </row>
    <row r="309" spans="2:12" ht="15.75" hidden="1" thickBot="1" x14ac:dyDescent="0.3">
      <c r="B309" s="506" t="s">
        <v>77</v>
      </c>
      <c r="C309" s="504" t="s">
        <v>1263</v>
      </c>
      <c r="D309" s="515" t="e">
        <f>D306/C306-1</f>
        <v>#DIV/0!</v>
      </c>
      <c r="E309" s="515" t="e">
        <f t="shared" si="52"/>
        <v>#DIV/0!</v>
      </c>
      <c r="F309" s="515" t="e">
        <f t="shared" si="52"/>
        <v>#DIV/0!</v>
      </c>
    </row>
    <row r="310" spans="2:12" ht="15.75" hidden="1" thickBot="1" x14ac:dyDescent="0.3">
      <c r="B310" s="2120" t="s">
        <v>1424</v>
      </c>
      <c r="C310" s="2121"/>
      <c r="D310" s="2121"/>
      <c r="E310" s="2121"/>
      <c r="F310" s="2122"/>
    </row>
    <row r="311" spans="2:12" ht="12.75" hidden="1" customHeight="1" x14ac:dyDescent="0.25">
      <c r="B311" s="2112"/>
      <c r="C311" s="517">
        <v>2024</v>
      </c>
      <c r="D311" s="517">
        <v>2025</v>
      </c>
      <c r="E311" s="517">
        <v>2024</v>
      </c>
      <c r="F311" s="517">
        <v>2025</v>
      </c>
    </row>
    <row r="312" spans="2:12" ht="9" hidden="1" customHeight="1" thickBot="1" x14ac:dyDescent="0.3">
      <c r="B312" s="2113"/>
      <c r="C312" s="513" t="s">
        <v>17</v>
      </c>
      <c r="D312" s="513" t="s">
        <v>18</v>
      </c>
      <c r="E312" s="513" t="s">
        <v>18</v>
      </c>
      <c r="F312" s="513" t="s">
        <v>18</v>
      </c>
    </row>
    <row r="313" spans="2:12" ht="15.75" hidden="1" thickBot="1" x14ac:dyDescent="0.3">
      <c r="B313" s="518" t="s">
        <v>1284</v>
      </c>
      <c r="C313" s="519">
        <f>C314+C315+C316+C317</f>
        <v>0</v>
      </c>
      <c r="D313" s="519">
        <f t="shared" ref="D313:F313" si="53">D314+D315+D316+D317</f>
        <v>0</v>
      </c>
      <c r="E313" s="519">
        <f t="shared" si="53"/>
        <v>0</v>
      </c>
      <c r="F313" s="519">
        <f t="shared" si="53"/>
        <v>0</v>
      </c>
    </row>
    <row r="314" spans="2:12" ht="15.75" hidden="1" thickBot="1" x14ac:dyDescent="0.3">
      <c r="B314" s="520" t="s">
        <v>1267</v>
      </c>
      <c r="C314" s="519"/>
      <c r="D314" s="519"/>
      <c r="E314" s="519"/>
      <c r="F314" s="519"/>
    </row>
    <row r="315" spans="2:12" ht="15.75" hidden="1" thickBot="1" x14ac:dyDescent="0.3">
      <c r="B315" s="520" t="s">
        <v>1285</v>
      </c>
      <c r="C315" s="519"/>
      <c r="D315" s="519"/>
      <c r="E315" s="519"/>
      <c r="F315" s="519"/>
    </row>
    <row r="316" spans="2:12" ht="15.75" hidden="1" thickBot="1" x14ac:dyDescent="0.3">
      <c r="B316" s="520" t="s">
        <v>1286</v>
      </c>
      <c r="C316" s="519"/>
      <c r="D316" s="519"/>
      <c r="E316" s="519"/>
      <c r="F316" s="519"/>
    </row>
    <row r="317" spans="2:12" ht="15.75" hidden="1" thickBot="1" x14ac:dyDescent="0.3">
      <c r="B317" s="520" t="s">
        <v>1287</v>
      </c>
      <c r="C317" s="519"/>
      <c r="D317" s="519"/>
      <c r="E317" s="519"/>
      <c r="F317" s="519"/>
    </row>
    <row r="318" spans="2:12" ht="15.75" hidden="1" thickBot="1" x14ac:dyDescent="0.3">
      <c r="B318" s="518" t="s">
        <v>1288</v>
      </c>
      <c r="C318" s="522">
        <f>C319+C320+C321+C322</f>
        <v>0</v>
      </c>
      <c r="D318" s="522">
        <f t="shared" ref="D318:F318" si="54">D319+D320+D321+D322</f>
        <v>0</v>
      </c>
      <c r="E318" s="522">
        <f t="shared" si="54"/>
        <v>0</v>
      </c>
      <c r="F318" s="522">
        <f t="shared" si="54"/>
        <v>0</v>
      </c>
    </row>
    <row r="319" spans="2:12" ht="15.75" hidden="1" thickBot="1" x14ac:dyDescent="0.3">
      <c r="B319" s="520" t="s">
        <v>1267</v>
      </c>
      <c r="C319" s="522"/>
      <c r="D319" s="519"/>
      <c r="E319" s="519"/>
      <c r="F319" s="519"/>
    </row>
    <row r="320" spans="2:12" ht="15.75" hidden="1" thickBot="1" x14ac:dyDescent="0.3">
      <c r="B320" s="520" t="s">
        <v>1285</v>
      </c>
      <c r="C320" s="522"/>
      <c r="D320" s="519"/>
      <c r="E320" s="519"/>
      <c r="F320" s="519"/>
    </row>
    <row r="321" spans="2:12" ht="15.75" hidden="1" thickBot="1" x14ac:dyDescent="0.3">
      <c r="B321" s="520" t="s">
        <v>1286</v>
      </c>
      <c r="C321" s="522"/>
      <c r="D321" s="519"/>
      <c r="E321" s="519"/>
      <c r="F321" s="519"/>
    </row>
    <row r="322" spans="2:12" ht="15.75" hidden="1" thickBot="1" x14ac:dyDescent="0.3">
      <c r="B322" s="520" t="s">
        <v>1287</v>
      </c>
      <c r="C322" s="522"/>
      <c r="D322" s="519"/>
      <c r="E322" s="519"/>
      <c r="F322" s="519"/>
    </row>
    <row r="323" spans="2:12" ht="15.75" hidden="1" thickBot="1" x14ac:dyDescent="0.3">
      <c r="B323" s="524" t="s">
        <v>100</v>
      </c>
      <c r="C323" s="522">
        <f>C313+C318</f>
        <v>0</v>
      </c>
      <c r="D323" s="522">
        <f t="shared" ref="D323:F323" si="55">D313+D318</f>
        <v>0</v>
      </c>
      <c r="E323" s="522">
        <f t="shared" si="55"/>
        <v>0</v>
      </c>
      <c r="F323" s="522">
        <f t="shared" si="55"/>
        <v>0</v>
      </c>
    </row>
    <row r="324" spans="2:12" ht="0.75" hidden="1" customHeight="1" thickBot="1" x14ac:dyDescent="0.3">
      <c r="B324" s="539" t="s">
        <v>1364</v>
      </c>
      <c r="C324" s="2146"/>
      <c r="D324" s="2147"/>
      <c r="E324" s="2147"/>
      <c r="F324" s="2148"/>
    </row>
    <row r="325" spans="2:12" ht="34.5" hidden="1" thickBot="1" x14ac:dyDescent="0.3">
      <c r="B325" s="512" t="s">
        <v>1419</v>
      </c>
      <c r="C325" s="535"/>
      <c r="D325" s="536" t="s">
        <v>1280</v>
      </c>
      <c r="E325" s="537"/>
      <c r="F325" s="538"/>
    </row>
    <row r="326" spans="2:12" ht="17.25" hidden="1" customHeight="1" thickBot="1" x14ac:dyDescent="0.3">
      <c r="B326" s="506" t="s">
        <v>1258</v>
      </c>
      <c r="C326" s="2117"/>
      <c r="D326" s="2118"/>
      <c r="E326" s="2118"/>
      <c r="F326" s="2119"/>
    </row>
    <row r="327" spans="2:12" ht="15.75" hidden="1" thickBot="1" x14ac:dyDescent="0.3">
      <c r="B327" s="506" t="s">
        <v>54</v>
      </c>
      <c r="C327" s="2131"/>
      <c r="D327" s="2132"/>
      <c r="E327" s="2132"/>
      <c r="F327" s="2133"/>
    </row>
    <row r="328" spans="2:12" ht="12.75" hidden="1" customHeight="1" x14ac:dyDescent="0.25">
      <c r="B328" s="2112"/>
      <c r="C328" s="517">
        <v>2022</v>
      </c>
      <c r="D328" s="517">
        <v>2023</v>
      </c>
      <c r="E328" s="517">
        <v>2024</v>
      </c>
      <c r="F328" s="517">
        <v>2025</v>
      </c>
    </row>
    <row r="329" spans="2:12" ht="9" hidden="1" customHeight="1" thickBot="1" x14ac:dyDescent="0.3">
      <c r="B329" s="2113"/>
      <c r="C329" s="513" t="s">
        <v>17</v>
      </c>
      <c r="D329" s="513" t="s">
        <v>18</v>
      </c>
      <c r="E329" s="513" t="s">
        <v>18</v>
      </c>
      <c r="F329" s="513" t="s">
        <v>18</v>
      </c>
    </row>
    <row r="330" spans="2:12" ht="15.75" hidden="1" thickBot="1" x14ac:dyDescent="0.3">
      <c r="B330" s="506" t="s">
        <v>56</v>
      </c>
      <c r="C330" s="506"/>
      <c r="D330" s="506"/>
      <c r="E330" s="506"/>
      <c r="F330" s="506"/>
    </row>
    <row r="331" spans="2:12" ht="15.75" hidden="1" thickBot="1" x14ac:dyDescent="0.3">
      <c r="B331" s="506" t="s">
        <v>1260</v>
      </c>
      <c r="C331" s="514">
        <f>C349</f>
        <v>0</v>
      </c>
      <c r="D331" s="514">
        <f t="shared" ref="D331:F331" si="56">D349</f>
        <v>0</v>
      </c>
      <c r="E331" s="514">
        <f t="shared" si="56"/>
        <v>0</v>
      </c>
      <c r="F331" s="514">
        <f t="shared" si="56"/>
        <v>0</v>
      </c>
    </row>
    <row r="332" spans="2:12" ht="15.75" hidden="1" thickBot="1" x14ac:dyDescent="0.3">
      <c r="B332" s="506" t="s">
        <v>1261</v>
      </c>
      <c r="C332" s="514" t="e">
        <f>C331/C330</f>
        <v>#DIV/0!</v>
      </c>
      <c r="D332" s="514" t="e">
        <f t="shared" ref="D332:F332" si="57">D331/D330</f>
        <v>#DIV/0!</v>
      </c>
      <c r="E332" s="514" t="e">
        <f t="shared" si="57"/>
        <v>#DIV/0!</v>
      </c>
      <c r="F332" s="514" t="e">
        <f t="shared" si="57"/>
        <v>#DIV/0!</v>
      </c>
    </row>
    <row r="333" spans="2:12" ht="15.75" hidden="1" thickBot="1" x14ac:dyDescent="0.3">
      <c r="B333" s="506" t="s">
        <v>1262</v>
      </c>
      <c r="C333" s="504" t="s">
        <v>1263</v>
      </c>
      <c r="D333" s="515" t="e">
        <f>D330/C330-1</f>
        <v>#DIV/0!</v>
      </c>
      <c r="E333" s="515" t="e">
        <f t="shared" ref="E333:F335" si="58">E330/D330-1</f>
        <v>#DIV/0!</v>
      </c>
      <c r="F333" s="515" t="e">
        <f t="shared" si="58"/>
        <v>#DIV/0!</v>
      </c>
      <c r="H333" s="516"/>
      <c r="I333" s="516"/>
      <c r="J333" s="516"/>
      <c r="K333" s="516"/>
      <c r="L333" s="516"/>
    </row>
    <row r="334" spans="2:12" ht="15.75" hidden="1" thickBot="1" x14ac:dyDescent="0.3">
      <c r="B334" s="506" t="s">
        <v>1264</v>
      </c>
      <c r="C334" s="504" t="s">
        <v>1263</v>
      </c>
      <c r="D334" s="515" t="e">
        <f>D331/C331-1</f>
        <v>#DIV/0!</v>
      </c>
      <c r="E334" s="515" t="e">
        <f t="shared" si="58"/>
        <v>#DIV/0!</v>
      </c>
      <c r="F334" s="515" t="e">
        <f t="shared" si="58"/>
        <v>#DIV/0!</v>
      </c>
    </row>
    <row r="335" spans="2:12" ht="15.75" hidden="1" thickBot="1" x14ac:dyDescent="0.3">
      <c r="B335" s="506" t="s">
        <v>77</v>
      </c>
      <c r="C335" s="504" t="s">
        <v>1263</v>
      </c>
      <c r="D335" s="515" t="e">
        <f>D332/C332-1</f>
        <v>#DIV/0!</v>
      </c>
      <c r="E335" s="515" t="e">
        <f t="shared" si="58"/>
        <v>#DIV/0!</v>
      </c>
      <c r="F335" s="515" t="e">
        <f t="shared" si="58"/>
        <v>#DIV/0!</v>
      </c>
    </row>
    <row r="336" spans="2:12" ht="15.75" hidden="1" thickBot="1" x14ac:dyDescent="0.3">
      <c r="B336" s="2120" t="s">
        <v>1423</v>
      </c>
      <c r="C336" s="2121"/>
      <c r="D336" s="2121"/>
      <c r="E336" s="2121"/>
      <c r="F336" s="2122"/>
    </row>
    <row r="337" spans="2:9" ht="12.75" hidden="1" customHeight="1" x14ac:dyDescent="0.25">
      <c r="B337" s="2112"/>
      <c r="C337" s="517">
        <v>2022</v>
      </c>
      <c r="D337" s="517">
        <v>2023</v>
      </c>
      <c r="E337" s="517">
        <v>2024</v>
      </c>
      <c r="F337" s="517">
        <v>2025</v>
      </c>
    </row>
    <row r="338" spans="2:9" ht="9" hidden="1" customHeight="1" thickBot="1" x14ac:dyDescent="0.3">
      <c r="B338" s="2113"/>
      <c r="C338" s="513" t="s">
        <v>17</v>
      </c>
      <c r="D338" s="513" t="s">
        <v>18</v>
      </c>
      <c r="E338" s="513" t="s">
        <v>18</v>
      </c>
      <c r="F338" s="513" t="s">
        <v>18</v>
      </c>
    </row>
    <row r="339" spans="2:9" ht="15.75" hidden="1" thickBot="1" x14ac:dyDescent="0.3">
      <c r="B339" s="518" t="s">
        <v>1284</v>
      </c>
      <c r="C339" s="519">
        <f>C340+C341+C342+C343</f>
        <v>0</v>
      </c>
      <c r="D339" s="519">
        <f t="shared" ref="D339:F339" si="59">D340+D341+D342+D343</f>
        <v>0</v>
      </c>
      <c r="E339" s="519">
        <f t="shared" si="59"/>
        <v>0</v>
      </c>
      <c r="F339" s="519">
        <f t="shared" si="59"/>
        <v>0</v>
      </c>
    </row>
    <row r="340" spans="2:9" ht="15.75" hidden="1" thickBot="1" x14ac:dyDescent="0.3">
      <c r="B340" s="520" t="s">
        <v>1267</v>
      </c>
      <c r="C340" s="519"/>
      <c r="D340" s="519"/>
      <c r="E340" s="519"/>
      <c r="F340" s="519"/>
    </row>
    <row r="341" spans="2:9" ht="15.75" hidden="1" thickBot="1" x14ac:dyDescent="0.3">
      <c r="B341" s="520" t="s">
        <v>1285</v>
      </c>
      <c r="C341" s="519"/>
      <c r="D341" s="519"/>
      <c r="E341" s="519"/>
      <c r="F341" s="519"/>
    </row>
    <row r="342" spans="2:9" ht="1.5" hidden="1" customHeight="1" thickBot="1" x14ac:dyDescent="0.3">
      <c r="B342" s="520" t="s">
        <v>1286</v>
      </c>
      <c r="C342" s="519"/>
      <c r="D342" s="519"/>
      <c r="E342" s="519"/>
      <c r="F342" s="519"/>
    </row>
    <row r="343" spans="2:9" ht="15.75" hidden="1" thickBot="1" x14ac:dyDescent="0.3">
      <c r="B343" s="520" t="s">
        <v>1287</v>
      </c>
      <c r="C343" s="519"/>
      <c r="D343" s="519"/>
      <c r="E343" s="519"/>
      <c r="F343" s="519"/>
    </row>
    <row r="344" spans="2:9" ht="15.75" hidden="1" thickBot="1" x14ac:dyDescent="0.3">
      <c r="B344" s="518" t="s">
        <v>1288</v>
      </c>
      <c r="C344" s="522">
        <f>C345+C346+C347+C348</f>
        <v>0</v>
      </c>
      <c r="D344" s="522">
        <f t="shared" ref="D344:F344" si="60">D345+D346+D347+D348</f>
        <v>0</v>
      </c>
      <c r="E344" s="522">
        <f t="shared" si="60"/>
        <v>0</v>
      </c>
      <c r="F344" s="522">
        <f t="shared" si="60"/>
        <v>0</v>
      </c>
    </row>
    <row r="345" spans="2:9" ht="15.75" hidden="1" thickBot="1" x14ac:dyDescent="0.3">
      <c r="B345" s="520" t="s">
        <v>1267</v>
      </c>
      <c r="C345" s="522"/>
      <c r="D345" s="522"/>
      <c r="E345" s="522"/>
      <c r="F345" s="522"/>
    </row>
    <row r="346" spans="2:9" ht="15.75" hidden="1" thickBot="1" x14ac:dyDescent="0.3">
      <c r="B346" s="520" t="s">
        <v>1285</v>
      </c>
      <c r="C346" s="522"/>
      <c r="D346" s="522"/>
      <c r="E346" s="522"/>
      <c r="F346" s="522"/>
    </row>
    <row r="347" spans="2:9" ht="15.75" hidden="1" customHeight="1" thickBot="1" x14ac:dyDescent="0.3">
      <c r="B347" s="520" t="s">
        <v>1286</v>
      </c>
      <c r="C347" s="522"/>
      <c r="D347" s="522"/>
      <c r="E347" s="522"/>
      <c r="F347" s="522"/>
    </row>
    <row r="348" spans="2:9" ht="0.75" hidden="1" customHeight="1" thickBot="1" x14ac:dyDescent="0.3">
      <c r="B348" s="520" t="s">
        <v>1287</v>
      </c>
      <c r="C348" s="522"/>
      <c r="D348" s="522"/>
      <c r="E348" s="522"/>
      <c r="F348" s="522"/>
    </row>
    <row r="349" spans="2:9" ht="26.25" customHeight="1" thickBot="1" x14ac:dyDescent="0.3">
      <c r="B349" s="524" t="s">
        <v>1320</v>
      </c>
      <c r="C349" s="522">
        <f>C339+C344</f>
        <v>0</v>
      </c>
      <c r="D349" s="522">
        <f t="shared" ref="D349:F349" si="61">D339+D344</f>
        <v>0</v>
      </c>
      <c r="E349" s="522">
        <f t="shared" si="61"/>
        <v>0</v>
      </c>
      <c r="F349" s="522">
        <f t="shared" si="61"/>
        <v>0</v>
      </c>
    </row>
    <row r="350" spans="2:9" ht="15.75" thickBot="1" x14ac:dyDescent="0.3">
      <c r="B350" s="540"/>
      <c r="C350" s="541"/>
      <c r="D350" s="541"/>
      <c r="E350" s="541"/>
      <c r="F350" s="541"/>
    </row>
    <row r="351" spans="2:9" ht="27" customHeight="1" thickBot="1" x14ac:dyDescent="0.3">
      <c r="B351" s="508" t="s">
        <v>1299</v>
      </c>
      <c r="C351" s="542">
        <f>C352+C355+C358+C364+C367+C378</f>
        <v>212960000</v>
      </c>
      <c r="D351" s="542">
        <f t="shared" ref="D351:F352" si="62">D352+D355+D358+D364+D367+D378</f>
        <v>213000000</v>
      </c>
      <c r="E351" s="542">
        <f t="shared" si="62"/>
        <v>213000000</v>
      </c>
      <c r="F351" s="542">
        <f t="shared" si="62"/>
        <v>213000000</v>
      </c>
      <c r="H351" s="516"/>
      <c r="I351" s="516"/>
    </row>
    <row r="352" spans="2:9" ht="24.75" thickBot="1" x14ac:dyDescent="0.3">
      <c r="B352" s="508" t="s">
        <v>1300</v>
      </c>
      <c r="C352" s="542">
        <f>C353+C356+C359+C365+C368+C379</f>
        <v>212960000</v>
      </c>
      <c r="D352" s="542">
        <f t="shared" si="62"/>
        <v>213000000</v>
      </c>
      <c r="E352" s="542">
        <f t="shared" si="62"/>
        <v>213000000</v>
      </c>
      <c r="F352" s="542">
        <f t="shared" si="62"/>
        <v>213000000</v>
      </c>
      <c r="H352" s="516"/>
    </row>
    <row r="353" spans="2:8" ht="15.75" thickBot="1" x14ac:dyDescent="0.3">
      <c r="B353" s="518" t="s">
        <v>1266</v>
      </c>
      <c r="C353" s="543">
        <f>C354+C355</f>
        <v>21100000</v>
      </c>
      <c r="D353" s="543">
        <f t="shared" ref="D353:F353" si="63">D354+D355</f>
        <v>21100000</v>
      </c>
      <c r="E353" s="543">
        <f t="shared" si="63"/>
        <v>21100000</v>
      </c>
      <c r="F353" s="543">
        <f t="shared" si="63"/>
        <v>21100000</v>
      </c>
    </row>
    <row r="354" spans="2:8" ht="15.75" thickBot="1" x14ac:dyDescent="0.3">
      <c r="B354" s="520" t="s">
        <v>1267</v>
      </c>
      <c r="C354" s="522">
        <f t="shared" ref="C354:F355" si="64">C44+C81+C118</f>
        <v>21100000</v>
      </c>
      <c r="D354" s="522">
        <f t="shared" si="64"/>
        <v>21100000</v>
      </c>
      <c r="E354" s="522">
        <f t="shared" si="64"/>
        <v>21100000</v>
      </c>
      <c r="F354" s="522">
        <f t="shared" si="64"/>
        <v>21100000</v>
      </c>
      <c r="G354" s="516"/>
    </row>
    <row r="355" spans="2:8" ht="15.75" thickBot="1" x14ac:dyDescent="0.3">
      <c r="B355" s="520" t="s">
        <v>1301</v>
      </c>
      <c r="C355" s="522">
        <f t="shared" si="64"/>
        <v>0</v>
      </c>
      <c r="D355" s="522">
        <f t="shared" si="64"/>
        <v>0</v>
      </c>
      <c r="E355" s="522">
        <f t="shared" si="64"/>
        <v>0</v>
      </c>
      <c r="F355" s="522">
        <f t="shared" si="64"/>
        <v>0</v>
      </c>
      <c r="G355" s="516"/>
    </row>
    <row r="356" spans="2:8" ht="24.75" thickBot="1" x14ac:dyDescent="0.3">
      <c r="B356" s="518" t="s">
        <v>1269</v>
      </c>
      <c r="C356" s="543">
        <f>C357+C358</f>
        <v>3530000</v>
      </c>
      <c r="D356" s="543">
        <f t="shared" ref="D356:F356" si="65">D357+D358</f>
        <v>3530000</v>
      </c>
      <c r="E356" s="543">
        <f t="shared" si="65"/>
        <v>3530000</v>
      </c>
      <c r="F356" s="543">
        <f t="shared" si="65"/>
        <v>3530000</v>
      </c>
      <c r="G356" s="516"/>
    </row>
    <row r="357" spans="2:8" ht="15.75" thickBot="1" x14ac:dyDescent="0.3">
      <c r="B357" s="520" t="s">
        <v>1267</v>
      </c>
      <c r="C357" s="519">
        <f>C47+C84+C121</f>
        <v>3530000</v>
      </c>
      <c r="D357" s="519">
        <f>D47+D84+D121</f>
        <v>3530000</v>
      </c>
      <c r="E357" s="519">
        <f>E47+E84+E121</f>
        <v>3530000</v>
      </c>
      <c r="F357" s="519">
        <f>F47+F84+F121</f>
        <v>3530000</v>
      </c>
      <c r="G357" s="516"/>
    </row>
    <row r="358" spans="2:8" ht="15.75" thickBot="1" x14ac:dyDescent="0.3">
      <c r="B358" s="520" t="s">
        <v>1301</v>
      </c>
      <c r="C358" s="522">
        <f>C48+C85+C119</f>
        <v>0</v>
      </c>
      <c r="D358" s="522">
        <f>D48+D85+D119</f>
        <v>0</v>
      </c>
      <c r="E358" s="522">
        <f>E48+E85+E119</f>
        <v>0</v>
      </c>
      <c r="F358" s="522">
        <f>F48+F85+F119</f>
        <v>0</v>
      </c>
    </row>
    <row r="359" spans="2:8" ht="15.75" thickBot="1" x14ac:dyDescent="0.3">
      <c r="B359" s="518" t="s">
        <v>1270</v>
      </c>
      <c r="C359" s="543">
        <f>C360+C361</f>
        <v>7230000</v>
      </c>
      <c r="D359" s="543">
        <f t="shared" ref="D359:F359" si="66">D360+D361</f>
        <v>7270000</v>
      </c>
      <c r="E359" s="543">
        <f t="shared" si="66"/>
        <v>7270000</v>
      </c>
      <c r="F359" s="543">
        <f t="shared" si="66"/>
        <v>7270000</v>
      </c>
    </row>
    <row r="360" spans="2:8" ht="15.75" thickBot="1" x14ac:dyDescent="0.3">
      <c r="B360" s="520" t="s">
        <v>1267</v>
      </c>
      <c r="C360" s="522">
        <f>C50+C87+C124</f>
        <v>7230000</v>
      </c>
      <c r="D360" s="522">
        <f t="shared" ref="D360:F360" si="67">D50+D87+D124</f>
        <v>7270000</v>
      </c>
      <c r="E360" s="522">
        <f t="shared" si="67"/>
        <v>7270000</v>
      </c>
      <c r="F360" s="522">
        <f t="shared" si="67"/>
        <v>7270000</v>
      </c>
      <c r="G360" s="516"/>
    </row>
    <row r="361" spans="2:8" ht="15.75" thickBot="1" x14ac:dyDescent="0.3">
      <c r="B361" s="520" t="s">
        <v>1301</v>
      </c>
      <c r="C361" s="522">
        <f>C51+C88+C125</f>
        <v>0</v>
      </c>
      <c r="D361" s="522">
        <f>D51+D88+D125</f>
        <v>0</v>
      </c>
      <c r="E361" s="522">
        <f>E51+E88+E125</f>
        <v>0</v>
      </c>
      <c r="F361" s="522">
        <f>F51+F88+F125</f>
        <v>0</v>
      </c>
    </row>
    <row r="362" spans="2:8" ht="15.75" thickBot="1" x14ac:dyDescent="0.3">
      <c r="B362" s="518" t="s">
        <v>1271</v>
      </c>
      <c r="C362" s="543">
        <f>C363+C364</f>
        <v>0</v>
      </c>
      <c r="D362" s="543">
        <f t="shared" ref="D362:F362" si="68">D363+D364</f>
        <v>0</v>
      </c>
      <c r="E362" s="543">
        <f t="shared" si="68"/>
        <v>0</v>
      </c>
      <c r="F362" s="543">
        <f t="shared" si="68"/>
        <v>0</v>
      </c>
    </row>
    <row r="363" spans="2:8" ht="15.75" thickBot="1" x14ac:dyDescent="0.3">
      <c r="B363" s="520" t="s">
        <v>1267</v>
      </c>
      <c r="C363" s="519">
        <f t="shared" ref="C363:F364" si="69">C53+C90+C127</f>
        <v>0</v>
      </c>
      <c r="D363" s="519">
        <f t="shared" si="69"/>
        <v>0</v>
      </c>
      <c r="E363" s="519">
        <f t="shared" si="69"/>
        <v>0</v>
      </c>
      <c r="F363" s="519">
        <f t="shared" si="69"/>
        <v>0</v>
      </c>
    </row>
    <row r="364" spans="2:8" ht="15.75" thickBot="1" x14ac:dyDescent="0.3">
      <c r="B364" s="520" t="s">
        <v>1301</v>
      </c>
      <c r="C364" s="522">
        <f t="shared" si="69"/>
        <v>0</v>
      </c>
      <c r="D364" s="522">
        <f t="shared" si="69"/>
        <v>0</v>
      </c>
      <c r="E364" s="522">
        <f t="shared" si="69"/>
        <v>0</v>
      </c>
      <c r="F364" s="522">
        <f t="shared" si="69"/>
        <v>0</v>
      </c>
    </row>
    <row r="365" spans="2:8" ht="15.75" thickBot="1" x14ac:dyDescent="0.3">
      <c r="B365" s="518" t="s">
        <v>1272</v>
      </c>
      <c r="C365" s="543">
        <f>C366+C367</f>
        <v>60700000</v>
      </c>
      <c r="D365" s="543">
        <f>D366+D367</f>
        <v>60700000</v>
      </c>
      <c r="E365" s="543">
        <f t="shared" ref="E365:F365" si="70">E366+E367</f>
        <v>60700000</v>
      </c>
      <c r="F365" s="543">
        <f t="shared" si="70"/>
        <v>60700000</v>
      </c>
    </row>
    <row r="366" spans="2:8" ht="15.75" thickBot="1" x14ac:dyDescent="0.3">
      <c r="B366" s="520" t="s">
        <v>1267</v>
      </c>
      <c r="C366" s="519">
        <f t="shared" ref="C366:F367" si="71">C56+C93+C130</f>
        <v>60700000</v>
      </c>
      <c r="D366" s="519">
        <f>D56+D93+D130</f>
        <v>60700000</v>
      </c>
      <c r="E366" s="519">
        <f t="shared" si="71"/>
        <v>60700000</v>
      </c>
      <c r="F366" s="519">
        <f t="shared" si="71"/>
        <v>60700000</v>
      </c>
    </row>
    <row r="367" spans="2:8" ht="15.75" thickBot="1" x14ac:dyDescent="0.3">
      <c r="B367" s="520" t="s">
        <v>1301</v>
      </c>
      <c r="C367" s="522">
        <f t="shared" si="71"/>
        <v>0</v>
      </c>
      <c r="D367" s="522">
        <f t="shared" si="71"/>
        <v>0</v>
      </c>
      <c r="E367" s="522">
        <f t="shared" si="71"/>
        <v>0</v>
      </c>
      <c r="F367" s="522">
        <f t="shared" si="71"/>
        <v>0</v>
      </c>
    </row>
    <row r="368" spans="2:8" ht="15.75" thickBot="1" x14ac:dyDescent="0.3">
      <c r="B368" s="518" t="s">
        <v>1273</v>
      </c>
      <c r="C368" s="543">
        <f>C369+C370</f>
        <v>20400000</v>
      </c>
      <c r="D368" s="543">
        <f>D369+D370</f>
        <v>20400000</v>
      </c>
      <c r="E368" s="543">
        <f t="shared" ref="E368:F368" si="72">E369+E370</f>
        <v>20400000</v>
      </c>
      <c r="F368" s="543">
        <f t="shared" si="72"/>
        <v>20400000</v>
      </c>
      <c r="H368" s="516"/>
    </row>
    <row r="369" spans="2:8" ht="15.75" thickBot="1" x14ac:dyDescent="0.3">
      <c r="B369" s="520" t="s">
        <v>1267</v>
      </c>
      <c r="C369" s="519">
        <f t="shared" ref="C369:F370" si="73">C59+C96+C133</f>
        <v>20400000</v>
      </c>
      <c r="D369" s="519">
        <f t="shared" si="73"/>
        <v>20400000</v>
      </c>
      <c r="E369" s="519">
        <f t="shared" si="73"/>
        <v>20400000</v>
      </c>
      <c r="F369" s="519">
        <f t="shared" si="73"/>
        <v>20400000</v>
      </c>
    </row>
    <row r="370" spans="2:8" ht="15.75" thickBot="1" x14ac:dyDescent="0.3">
      <c r="B370" s="520" t="s">
        <v>1301</v>
      </c>
      <c r="C370" s="522">
        <f t="shared" si="73"/>
        <v>0</v>
      </c>
      <c r="D370" s="522">
        <f t="shared" si="73"/>
        <v>0</v>
      </c>
      <c r="E370" s="522">
        <f t="shared" si="73"/>
        <v>0</v>
      </c>
      <c r="F370" s="522">
        <f t="shared" si="73"/>
        <v>0</v>
      </c>
      <c r="H370" s="516"/>
    </row>
    <row r="371" spans="2:8" ht="24.75" thickBot="1" x14ac:dyDescent="0.3">
      <c r="B371" s="518" t="s">
        <v>1274</v>
      </c>
      <c r="C371" s="543">
        <f>C98+C61</f>
        <v>0</v>
      </c>
      <c r="D371" s="543">
        <f>D98+D61</f>
        <v>0</v>
      </c>
      <c r="E371" s="543">
        <f>E98+E61</f>
        <v>0</v>
      </c>
      <c r="F371" s="543">
        <f>F98+F61</f>
        <v>0</v>
      </c>
    </row>
    <row r="372" spans="2:8" ht="15.75" thickBot="1" x14ac:dyDescent="0.3">
      <c r="B372" s="520" t="s">
        <v>1267</v>
      </c>
      <c r="C372" s="519">
        <f t="shared" ref="C372:F373" si="74">C62+C99+C136</f>
        <v>0</v>
      </c>
      <c r="D372" s="519">
        <f t="shared" si="74"/>
        <v>0</v>
      </c>
      <c r="E372" s="519">
        <f t="shared" si="74"/>
        <v>0</v>
      </c>
      <c r="F372" s="519">
        <f t="shared" si="74"/>
        <v>0</v>
      </c>
    </row>
    <row r="373" spans="2:8" ht="15.75" thickBot="1" x14ac:dyDescent="0.3">
      <c r="B373" s="520" t="s">
        <v>1301</v>
      </c>
      <c r="C373" s="522">
        <f t="shared" si="74"/>
        <v>0</v>
      </c>
      <c r="D373" s="522">
        <f t="shared" si="74"/>
        <v>0</v>
      </c>
      <c r="E373" s="522">
        <f t="shared" si="74"/>
        <v>0</v>
      </c>
      <c r="F373" s="522">
        <f t="shared" si="74"/>
        <v>0</v>
      </c>
    </row>
    <row r="374" spans="2:8" ht="15.75" thickBot="1" x14ac:dyDescent="0.3">
      <c r="B374" s="518" t="s">
        <v>1302</v>
      </c>
      <c r="C374" s="543">
        <f>C375+C376+C377+C378</f>
        <v>0</v>
      </c>
      <c r="D374" s="543">
        <f t="shared" ref="D374:F374" si="75">D375+D376+D377+D378</f>
        <v>0</v>
      </c>
      <c r="E374" s="543">
        <f t="shared" si="75"/>
        <v>0</v>
      </c>
      <c r="F374" s="543">
        <f t="shared" si="75"/>
        <v>0</v>
      </c>
    </row>
    <row r="375" spans="2:8" ht="15.75" thickBot="1" x14ac:dyDescent="0.3">
      <c r="B375" s="520" t="s">
        <v>1267</v>
      </c>
      <c r="C375" s="519">
        <f t="shared" ref="C375:F378" si="76">C159+C184+C209+C235+C264+C289+C314+C340</f>
        <v>0</v>
      </c>
      <c r="D375" s="519">
        <f t="shared" si="76"/>
        <v>0</v>
      </c>
      <c r="E375" s="519">
        <f t="shared" si="76"/>
        <v>0</v>
      </c>
      <c r="F375" s="519">
        <f t="shared" si="76"/>
        <v>0</v>
      </c>
    </row>
    <row r="376" spans="2:8" ht="15.75" thickBot="1" x14ac:dyDescent="0.3">
      <c r="B376" s="520" t="s">
        <v>1303</v>
      </c>
      <c r="C376" s="519">
        <f t="shared" si="76"/>
        <v>0</v>
      </c>
      <c r="D376" s="519">
        <f t="shared" si="76"/>
        <v>0</v>
      </c>
      <c r="E376" s="519">
        <f t="shared" si="76"/>
        <v>0</v>
      </c>
      <c r="F376" s="519">
        <f t="shared" si="76"/>
        <v>0</v>
      </c>
    </row>
    <row r="377" spans="2:8" ht="15.75" thickBot="1" x14ac:dyDescent="0.3">
      <c r="B377" s="520" t="s">
        <v>1286</v>
      </c>
      <c r="C377" s="519">
        <f t="shared" si="76"/>
        <v>0</v>
      </c>
      <c r="D377" s="519">
        <f t="shared" si="76"/>
        <v>0</v>
      </c>
      <c r="E377" s="519">
        <f t="shared" si="76"/>
        <v>0</v>
      </c>
      <c r="F377" s="519">
        <f t="shared" si="76"/>
        <v>0</v>
      </c>
    </row>
    <row r="378" spans="2:8" ht="15.75" thickBot="1" x14ac:dyDescent="0.3">
      <c r="B378" s="520" t="s">
        <v>1287</v>
      </c>
      <c r="C378" s="519">
        <f t="shared" si="76"/>
        <v>0</v>
      </c>
      <c r="D378" s="519">
        <f t="shared" si="76"/>
        <v>0</v>
      </c>
      <c r="E378" s="519">
        <f t="shared" si="76"/>
        <v>0</v>
      </c>
      <c r="F378" s="519">
        <f t="shared" si="76"/>
        <v>0</v>
      </c>
    </row>
    <row r="379" spans="2:8" ht="15.75" thickBot="1" x14ac:dyDescent="0.3">
      <c r="B379" s="518" t="s">
        <v>1304</v>
      </c>
      <c r="C379" s="543">
        <f>C380+C381+C382+C383</f>
        <v>100000000</v>
      </c>
      <c r="D379" s="543">
        <f t="shared" ref="D379:F379" si="77">D380+D381+D382+D383</f>
        <v>100000000</v>
      </c>
      <c r="E379" s="543">
        <f t="shared" si="77"/>
        <v>100000000</v>
      </c>
      <c r="F379" s="543">
        <f t="shared" si="77"/>
        <v>100000000</v>
      </c>
      <c r="H379" s="516"/>
    </row>
    <row r="380" spans="2:8" ht="15.75" thickBot="1" x14ac:dyDescent="0.3">
      <c r="B380" s="520" t="s">
        <v>1267</v>
      </c>
      <c r="C380" s="519">
        <f t="shared" ref="C380:F383" si="78">C164+C189+C214+C240+C269+C294+C319+C345</f>
        <v>50000000</v>
      </c>
      <c r="D380" s="519">
        <f t="shared" si="78"/>
        <v>50000000</v>
      </c>
      <c r="E380" s="519">
        <f t="shared" si="78"/>
        <v>50000000</v>
      </c>
      <c r="F380" s="519">
        <f t="shared" si="78"/>
        <v>50000000</v>
      </c>
    </row>
    <row r="381" spans="2:8" ht="15.75" thickBot="1" x14ac:dyDescent="0.3">
      <c r="B381" s="520" t="s">
        <v>1303</v>
      </c>
      <c r="C381" s="519">
        <f t="shared" si="78"/>
        <v>50000000</v>
      </c>
      <c r="D381" s="519">
        <f t="shared" si="78"/>
        <v>50000000</v>
      </c>
      <c r="E381" s="519">
        <f t="shared" si="78"/>
        <v>50000000</v>
      </c>
      <c r="F381" s="519">
        <f t="shared" si="78"/>
        <v>50000000</v>
      </c>
    </row>
    <row r="382" spans="2:8" ht="15.75" thickBot="1" x14ac:dyDescent="0.3">
      <c r="B382" s="520" t="s">
        <v>1286</v>
      </c>
      <c r="C382" s="519">
        <f t="shared" si="78"/>
        <v>0</v>
      </c>
      <c r="D382" s="519">
        <f t="shared" si="78"/>
        <v>0</v>
      </c>
      <c r="E382" s="519">
        <f t="shared" si="78"/>
        <v>0</v>
      </c>
      <c r="F382" s="519">
        <f t="shared" si="78"/>
        <v>0</v>
      </c>
    </row>
    <row r="383" spans="2:8" ht="15.75" thickBot="1" x14ac:dyDescent="0.3">
      <c r="B383" s="520" t="s">
        <v>1287</v>
      </c>
      <c r="C383" s="519">
        <f t="shared" si="78"/>
        <v>0</v>
      </c>
      <c r="D383" s="519">
        <f t="shared" si="78"/>
        <v>0</v>
      </c>
      <c r="E383" s="519">
        <f t="shared" si="78"/>
        <v>0</v>
      </c>
      <c r="F383" s="519">
        <f t="shared" si="78"/>
        <v>0</v>
      </c>
    </row>
    <row r="384" spans="2:8" ht="15.75" thickBot="1" x14ac:dyDescent="0.3">
      <c r="B384" s="525" t="s">
        <v>1276</v>
      </c>
      <c r="C384" s="526">
        <f>IF(C352-C351=0,0,"Error")</f>
        <v>0</v>
      </c>
      <c r="D384" s="526">
        <f>IF(D352-D351=0,0,"Error")</f>
        <v>0</v>
      </c>
      <c r="E384" s="526">
        <f>IF(E352-E351=0,0,"Error")</f>
        <v>0</v>
      </c>
      <c r="F384" s="526">
        <f>IF(F352-F351=0,0,"Error")</f>
        <v>0</v>
      </c>
    </row>
    <row r="385" spans="2:6" x14ac:dyDescent="0.25">
      <c r="B385" s="544"/>
      <c r="C385" s="545"/>
      <c r="D385" s="545"/>
      <c r="E385" s="545"/>
      <c r="F385" s="545"/>
    </row>
  </sheetData>
  <mergeCells count="87">
    <mergeCell ref="B337:B338"/>
    <mergeCell ref="B311:B312"/>
    <mergeCell ref="C324:F324"/>
    <mergeCell ref="C326:F326"/>
    <mergeCell ref="C327:F327"/>
    <mergeCell ref="B328:B329"/>
    <mergeCell ref="B336:F336"/>
    <mergeCell ref="H248:L250"/>
    <mergeCell ref="C249:F249"/>
    <mergeCell ref="C250:F250"/>
    <mergeCell ref="C251:F251"/>
    <mergeCell ref="B310:F310"/>
    <mergeCell ref="B260:F260"/>
    <mergeCell ref="B261:B262"/>
    <mergeCell ref="E274:F274"/>
    <mergeCell ref="C275:F275"/>
    <mergeCell ref="C276:F276"/>
    <mergeCell ref="B277:B278"/>
    <mergeCell ref="B285:F285"/>
    <mergeCell ref="B286:B287"/>
    <mergeCell ref="C300:F300"/>
    <mergeCell ref="C301:F301"/>
    <mergeCell ref="B302:B303"/>
    <mergeCell ref="B252:B253"/>
    <mergeCell ref="B223:B224"/>
    <mergeCell ref="B231:F231"/>
    <mergeCell ref="B232:B233"/>
    <mergeCell ref="B245:F245"/>
    <mergeCell ref="B246:F246"/>
    <mergeCell ref="C247:F247"/>
    <mergeCell ref="E248:F248"/>
    <mergeCell ref="C222:F222"/>
    <mergeCell ref="C171:F171"/>
    <mergeCell ref="B172:B173"/>
    <mergeCell ref="B180:F180"/>
    <mergeCell ref="B181:B182"/>
    <mergeCell ref="C195:F195"/>
    <mergeCell ref="C196:F196"/>
    <mergeCell ref="B197:B198"/>
    <mergeCell ref="B205:F205"/>
    <mergeCell ref="B206:B207"/>
    <mergeCell ref="C219:F219"/>
    <mergeCell ref="C221:F221"/>
    <mergeCell ref="C170:F170"/>
    <mergeCell ref="B115:B116"/>
    <mergeCell ref="B140:F140"/>
    <mergeCell ref="B141:F141"/>
    <mergeCell ref="C142:F142"/>
    <mergeCell ref="E143:F143"/>
    <mergeCell ref="C146:F146"/>
    <mergeCell ref="B147:B148"/>
    <mergeCell ref="B155:F155"/>
    <mergeCell ref="B156:B157"/>
    <mergeCell ref="E169:F169"/>
    <mergeCell ref="H143:L145"/>
    <mergeCell ref="C144:F144"/>
    <mergeCell ref="C145:F145"/>
    <mergeCell ref="B78:B79"/>
    <mergeCell ref="C103:F103"/>
    <mergeCell ref="C104:F104"/>
    <mergeCell ref="C105:F105"/>
    <mergeCell ref="B106:B107"/>
    <mergeCell ref="B114:F114"/>
    <mergeCell ref="B77:F77"/>
    <mergeCell ref="B28:F28"/>
    <mergeCell ref="C29:F29"/>
    <mergeCell ref="C30:F30"/>
    <mergeCell ref="C31:F31"/>
    <mergeCell ref="B32:B33"/>
    <mergeCell ref="B40:F40"/>
    <mergeCell ref="B41:B42"/>
    <mergeCell ref="C66:F66"/>
    <mergeCell ref="C67:F67"/>
    <mergeCell ref="C68:F68"/>
    <mergeCell ref="B69:B70"/>
    <mergeCell ref="B27:F27"/>
    <mergeCell ref="A2:G2"/>
    <mergeCell ref="B3:F3"/>
    <mergeCell ref="C5:F5"/>
    <mergeCell ref="C6:F6"/>
    <mergeCell ref="C7:F7"/>
    <mergeCell ref="B8:F8"/>
    <mergeCell ref="B9:F11"/>
    <mergeCell ref="C12:F12"/>
    <mergeCell ref="B13:B14"/>
    <mergeCell ref="C23:F23"/>
    <mergeCell ref="B24:F24"/>
  </mergeCells>
  <pageMargins left="0.7" right="0.7" top="0.75" bottom="0.75" header="0.3" footer="0.3"/>
  <pageSetup orientation="portrait" r:id="rId1"/>
  <rowBreaks count="3" manualBreakCount="3">
    <brk id="65" max="5" man="1"/>
    <brk id="244" max="5" man="1"/>
    <brk id="323" max="5"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0F84A-453C-4D7C-9432-4B907BC8C080}">
  <dimension ref="B2:N368"/>
  <sheetViews>
    <sheetView view="pageBreakPreview" zoomScale="80" zoomScaleNormal="100" zoomScaleSheetLayoutView="80" workbookViewId="0">
      <selection activeCell="K12" sqref="K12"/>
    </sheetView>
  </sheetViews>
  <sheetFormatPr defaultRowHeight="15" x14ac:dyDescent="0.25"/>
  <cols>
    <col min="1" max="1" width="7.140625" style="547" customWidth="1"/>
    <col min="2" max="2" width="12" style="547" hidden="1" customWidth="1"/>
    <col min="3" max="3" width="23.28515625" style="547" customWidth="1"/>
    <col min="4" max="7" width="11.7109375" style="547" customWidth="1"/>
    <col min="8" max="9" width="9.140625" style="547"/>
    <col min="10" max="10" width="11" style="547" customWidth="1"/>
    <col min="11" max="11" width="11" style="547" bestFit="1" customWidth="1"/>
    <col min="12" max="16384" width="9.140625" style="547"/>
  </cols>
  <sheetData>
    <row r="2" spans="2:8" ht="18" customHeight="1" x14ac:dyDescent="0.25">
      <c r="B2" s="2163" t="s">
        <v>1241</v>
      </c>
      <c r="C2" s="2163"/>
      <c r="D2" s="2163"/>
      <c r="E2" s="2163"/>
      <c r="F2" s="2163"/>
      <c r="G2" s="2163"/>
      <c r="H2" s="2163"/>
    </row>
    <row r="3" spans="2:8" ht="18" customHeight="1" x14ac:dyDescent="0.25">
      <c r="B3" s="546"/>
      <c r="C3" s="2164" t="s">
        <v>1394</v>
      </c>
      <c r="D3" s="2164"/>
      <c r="E3" s="2164"/>
      <c r="F3" s="2164"/>
      <c r="G3" s="2164"/>
      <c r="H3" s="546"/>
    </row>
    <row r="4" spans="2:8" ht="15.75" thickBot="1" x14ac:dyDescent="0.3"/>
    <row r="5" spans="2:8" ht="26.25" thickBot="1" x14ac:dyDescent="0.3">
      <c r="C5" s="548" t="s">
        <v>6</v>
      </c>
      <c r="D5" s="2165" t="s">
        <v>1656</v>
      </c>
      <c r="E5" s="2165"/>
      <c r="F5" s="2165"/>
      <c r="G5" s="2165"/>
    </row>
    <row r="6" spans="2:8" ht="15.75" thickBot="1" x14ac:dyDescent="0.3">
      <c r="C6" s="548" t="s">
        <v>8</v>
      </c>
      <c r="D6" s="2166" t="s">
        <v>1657</v>
      </c>
      <c r="E6" s="2167"/>
      <c r="F6" s="2167"/>
      <c r="G6" s="2168"/>
    </row>
    <row r="7" spans="2:8" ht="26.25" thickBot="1" x14ac:dyDescent="0.3">
      <c r="C7" s="548" t="s">
        <v>10</v>
      </c>
      <c r="D7" s="2169" t="s">
        <v>1243</v>
      </c>
      <c r="E7" s="2170"/>
      <c r="F7" s="2170"/>
      <c r="G7" s="2171"/>
    </row>
    <row r="8" spans="2:8" ht="15.75" thickBot="1" x14ac:dyDescent="0.3">
      <c r="C8" s="2172" t="s">
        <v>12</v>
      </c>
      <c r="D8" s="2173"/>
      <c r="E8" s="2173"/>
      <c r="F8" s="2173"/>
      <c r="G8" s="2174"/>
    </row>
    <row r="9" spans="2:8" ht="15.75" thickBot="1" x14ac:dyDescent="0.3">
      <c r="C9" s="2175" t="s">
        <v>1658</v>
      </c>
      <c r="D9" s="2176"/>
      <c r="E9" s="2176"/>
      <c r="F9" s="2176"/>
      <c r="G9" s="2177"/>
    </row>
    <row r="10" spans="2:8" ht="36.75" customHeight="1" thickBot="1" x14ac:dyDescent="0.3">
      <c r="C10" s="2175"/>
      <c r="D10" s="2176"/>
      <c r="E10" s="2176"/>
      <c r="F10" s="2176"/>
      <c r="G10" s="2177"/>
    </row>
    <row r="11" spans="2:8" ht="15.75" thickBot="1" x14ac:dyDescent="0.3">
      <c r="C11" s="2175"/>
      <c r="D11" s="2176"/>
      <c r="E11" s="2176"/>
      <c r="F11" s="2176"/>
      <c r="G11" s="2177"/>
    </row>
    <row r="12" spans="2:8" ht="38.25" customHeight="1" thickBot="1" x14ac:dyDescent="0.3">
      <c r="C12" s="549" t="s">
        <v>14</v>
      </c>
      <c r="D12" s="2178" t="s">
        <v>1659</v>
      </c>
      <c r="E12" s="2179"/>
      <c r="F12" s="2179"/>
      <c r="G12" s="2180"/>
    </row>
    <row r="13" spans="2:8" ht="23.25" customHeight="1" x14ac:dyDescent="0.25">
      <c r="C13" s="2181" t="s">
        <v>16</v>
      </c>
      <c r="D13" s="550">
        <v>2023</v>
      </c>
      <c r="E13" s="550">
        <v>2024</v>
      </c>
      <c r="F13" s="550">
        <v>2025</v>
      </c>
      <c r="G13" s="550">
        <v>2026</v>
      </c>
    </row>
    <row r="14" spans="2:8" ht="15.75" thickBot="1" x14ac:dyDescent="0.3">
      <c r="C14" s="2182"/>
      <c r="D14" s="552" t="s">
        <v>17</v>
      </c>
      <c r="E14" s="552" t="s">
        <v>18</v>
      </c>
      <c r="F14" s="552" t="s">
        <v>18</v>
      </c>
      <c r="G14" s="552" t="s">
        <v>18</v>
      </c>
    </row>
    <row r="15" spans="2:8" ht="18.75" customHeight="1" thickBot="1" x14ac:dyDescent="0.3">
      <c r="C15" s="553" t="s">
        <v>1642</v>
      </c>
      <c r="D15" s="554" t="s">
        <v>1401</v>
      </c>
      <c r="E15" s="554" t="s">
        <v>1402</v>
      </c>
      <c r="F15" s="554" t="s">
        <v>1402</v>
      </c>
      <c r="G15" s="554" t="s">
        <v>1402</v>
      </c>
    </row>
    <row r="16" spans="2:8" ht="15.75" thickBot="1" x14ac:dyDescent="0.3">
      <c r="C16" s="553" t="s">
        <v>1660</v>
      </c>
      <c r="D16" s="554" t="s">
        <v>1661</v>
      </c>
      <c r="E16" s="554" t="s">
        <v>1661</v>
      </c>
      <c r="F16" s="554" t="s">
        <v>1661</v>
      </c>
      <c r="G16" s="554" t="s">
        <v>1661</v>
      </c>
    </row>
    <row r="17" spans="3:13" ht="15.75" thickBot="1" x14ac:dyDescent="0.3">
      <c r="C17" s="553"/>
      <c r="D17" s="554"/>
      <c r="E17" s="554"/>
      <c r="F17" s="554"/>
      <c r="G17" s="554"/>
    </row>
    <row r="18" spans="3:13" ht="32.25" customHeight="1" thickBot="1" x14ac:dyDescent="0.3">
      <c r="C18" s="555" t="s">
        <v>1247</v>
      </c>
      <c r="D18" s="2183" t="s">
        <v>1662</v>
      </c>
      <c r="E18" s="2184"/>
      <c r="F18" s="2184"/>
      <c r="G18" s="2185"/>
    </row>
    <row r="19" spans="3:13" ht="23.25" customHeight="1" thickBot="1" x14ac:dyDescent="0.3">
      <c r="C19" s="2186" t="s">
        <v>1249</v>
      </c>
      <c r="D19" s="2187"/>
      <c r="E19" s="2187"/>
      <c r="F19" s="2187"/>
      <c r="G19" s="2188"/>
      <c r="J19" s="556"/>
      <c r="L19" s="556"/>
    </row>
    <row r="20" spans="3:13" ht="40.5" customHeight="1" thickBot="1" x14ac:dyDescent="0.3">
      <c r="C20" s="553" t="s">
        <v>1663</v>
      </c>
      <c r="D20" s="557" t="s">
        <v>1664</v>
      </c>
      <c r="E20" s="557" t="s">
        <v>1664</v>
      </c>
      <c r="F20" s="557" t="s">
        <v>1664</v>
      </c>
      <c r="G20" s="557" t="s">
        <v>1664</v>
      </c>
      <c r="I20" s="558"/>
    </row>
    <row r="21" spans="3:13" ht="30.75" customHeight="1" thickBot="1" x14ac:dyDescent="0.3">
      <c r="C21" s="553" t="s">
        <v>1403</v>
      </c>
      <c r="D21" s="559">
        <v>2</v>
      </c>
      <c r="E21" s="560">
        <v>2</v>
      </c>
      <c r="F21" s="560">
        <v>2</v>
      </c>
      <c r="G21" s="560">
        <v>2</v>
      </c>
    </row>
    <row r="22" spans="3:13" ht="24" customHeight="1" thickBot="1" x14ac:dyDescent="0.3">
      <c r="C22" s="2160" t="s">
        <v>1315</v>
      </c>
      <c r="D22" s="2161"/>
      <c r="E22" s="2161"/>
      <c r="F22" s="2161"/>
      <c r="G22" s="2162"/>
    </row>
    <row r="23" spans="3:13" ht="15.75" thickBot="1" x14ac:dyDescent="0.3">
      <c r="C23" s="2192" t="s">
        <v>1255</v>
      </c>
      <c r="D23" s="2193"/>
      <c r="E23" s="2193"/>
      <c r="F23" s="2193"/>
      <c r="G23" s="2194"/>
    </row>
    <row r="24" spans="3:13" ht="18.75" customHeight="1" thickBot="1" x14ac:dyDescent="0.3">
      <c r="C24" s="561" t="s">
        <v>1256</v>
      </c>
      <c r="D24" s="2195" t="s">
        <v>1665</v>
      </c>
      <c r="E24" s="2196"/>
      <c r="F24" s="2196"/>
      <c r="G24" s="2197"/>
    </row>
    <row r="25" spans="3:13" ht="36.75" customHeight="1" thickBot="1" x14ac:dyDescent="0.3">
      <c r="C25" s="553" t="s">
        <v>1258</v>
      </c>
      <c r="D25" s="2198" t="s">
        <v>1666</v>
      </c>
      <c r="E25" s="2199"/>
      <c r="F25" s="2199"/>
      <c r="G25" s="2200"/>
    </row>
    <row r="26" spans="3:13" ht="15.75" thickBot="1" x14ac:dyDescent="0.3">
      <c r="C26" s="553" t="s">
        <v>54</v>
      </c>
      <c r="D26" s="2201" t="s">
        <v>1667</v>
      </c>
      <c r="E26" s="2202"/>
      <c r="F26" s="2202"/>
      <c r="G26" s="2203"/>
    </row>
    <row r="27" spans="3:13" ht="12.75" customHeight="1" x14ac:dyDescent="0.25">
      <c r="C27" s="2181"/>
      <c r="D27" s="550">
        <v>2023</v>
      </c>
      <c r="E27" s="550">
        <v>2024</v>
      </c>
      <c r="F27" s="550">
        <v>2025</v>
      </c>
      <c r="G27" s="550">
        <v>2026</v>
      </c>
    </row>
    <row r="28" spans="3:13" ht="9" customHeight="1" thickBot="1" x14ac:dyDescent="0.3">
      <c r="C28" s="2182"/>
      <c r="D28" s="562" t="s">
        <v>17</v>
      </c>
      <c r="E28" s="562" t="s">
        <v>18</v>
      </c>
      <c r="F28" s="562" t="s">
        <v>18</v>
      </c>
      <c r="G28" s="562" t="s">
        <v>18</v>
      </c>
    </row>
    <row r="29" spans="3:13" ht="15.75" thickBot="1" x14ac:dyDescent="0.3">
      <c r="C29" s="553" t="s">
        <v>56</v>
      </c>
      <c r="D29" s="563">
        <v>4</v>
      </c>
      <c r="E29" s="563">
        <v>4</v>
      </c>
      <c r="F29" s="563">
        <v>4</v>
      </c>
      <c r="G29" s="563">
        <v>4</v>
      </c>
    </row>
    <row r="30" spans="3:13" ht="15.75" thickBot="1" x14ac:dyDescent="0.3">
      <c r="C30" s="553" t="s">
        <v>1260</v>
      </c>
      <c r="D30" s="564">
        <v>126125</v>
      </c>
      <c r="E30" s="564">
        <v>125925</v>
      </c>
      <c r="F30" s="564">
        <v>125925</v>
      </c>
      <c r="G30" s="564">
        <v>125925</v>
      </c>
    </row>
    <row r="31" spans="3:13" ht="15.75" thickBot="1" x14ac:dyDescent="0.3">
      <c r="C31" s="553" t="s">
        <v>1261</v>
      </c>
      <c r="D31" s="564">
        <f>D30/D29</f>
        <v>31531.25</v>
      </c>
      <c r="E31" s="563">
        <f t="shared" ref="E31:G31" si="0">E30/E29</f>
        <v>31481.25</v>
      </c>
      <c r="F31" s="563">
        <f t="shared" si="0"/>
        <v>31481.25</v>
      </c>
      <c r="G31" s="563">
        <f t="shared" si="0"/>
        <v>31481.25</v>
      </c>
    </row>
    <row r="32" spans="3:13" ht="15.75" thickBot="1" x14ac:dyDescent="0.3">
      <c r="C32" s="553" t="s">
        <v>1262</v>
      </c>
      <c r="D32" s="551" t="s">
        <v>1263</v>
      </c>
      <c r="E32" s="565">
        <f>E29/D29-1</f>
        <v>0</v>
      </c>
      <c r="F32" s="565">
        <f t="shared" ref="F32:G34" si="1">F29/E29-1</f>
        <v>0</v>
      </c>
      <c r="G32" s="565">
        <f t="shared" si="1"/>
        <v>0</v>
      </c>
      <c r="I32" s="566"/>
      <c r="J32" s="566"/>
      <c r="K32" s="566"/>
      <c r="L32" s="566"/>
      <c r="M32" s="566"/>
    </row>
    <row r="33" spans="3:10" ht="15.75" thickBot="1" x14ac:dyDescent="0.3">
      <c r="C33" s="553" t="s">
        <v>1264</v>
      </c>
      <c r="D33" s="551" t="s">
        <v>1263</v>
      </c>
      <c r="E33" s="565">
        <f>E30/D30-1</f>
        <v>-1.5857284440039532E-3</v>
      </c>
      <c r="F33" s="565">
        <f t="shared" si="1"/>
        <v>0</v>
      </c>
      <c r="G33" s="565">
        <f t="shared" si="1"/>
        <v>0</v>
      </c>
    </row>
    <row r="34" spans="3:10" ht="15.75" thickBot="1" x14ac:dyDescent="0.3">
      <c r="C34" s="553" t="s">
        <v>77</v>
      </c>
      <c r="D34" s="551" t="s">
        <v>1263</v>
      </c>
      <c r="E34" s="565">
        <f>E31/D31-1</f>
        <v>-1.5857284440039532E-3</v>
      </c>
      <c r="F34" s="565">
        <f t="shared" si="1"/>
        <v>0</v>
      </c>
      <c r="G34" s="565">
        <f t="shared" si="1"/>
        <v>0</v>
      </c>
    </row>
    <row r="35" spans="3:10" ht="15.75" thickBot="1" x14ac:dyDescent="0.3">
      <c r="C35" s="2189" t="s">
        <v>1265</v>
      </c>
      <c r="D35" s="2190"/>
      <c r="E35" s="2190"/>
      <c r="F35" s="2190"/>
      <c r="G35" s="2191"/>
    </row>
    <row r="36" spans="3:10" ht="12.75" customHeight="1" x14ac:dyDescent="0.25">
      <c r="C36" s="2181"/>
      <c r="D36" s="550">
        <v>2023</v>
      </c>
      <c r="E36" s="550">
        <v>2024</v>
      </c>
      <c r="F36" s="550">
        <v>2025</v>
      </c>
      <c r="G36" s="550">
        <v>2026</v>
      </c>
    </row>
    <row r="37" spans="3:10" ht="9" customHeight="1" thickBot="1" x14ac:dyDescent="0.3">
      <c r="C37" s="2182"/>
      <c r="D37" s="562" t="s">
        <v>17</v>
      </c>
      <c r="E37" s="562" t="s">
        <v>18</v>
      </c>
      <c r="F37" s="562" t="s">
        <v>18</v>
      </c>
      <c r="G37" s="562" t="s">
        <v>18</v>
      </c>
    </row>
    <row r="38" spans="3:10" ht="15.75" thickBot="1" x14ac:dyDescent="0.3">
      <c r="C38" s="567" t="s">
        <v>1266</v>
      </c>
      <c r="D38" s="568">
        <v>11072</v>
      </c>
      <c r="E38" s="568">
        <v>11072</v>
      </c>
      <c r="F38" s="568">
        <v>11072</v>
      </c>
      <c r="G38" s="568">
        <v>11072</v>
      </c>
    </row>
    <row r="39" spans="3:10" ht="15.75" thickBot="1" x14ac:dyDescent="0.3">
      <c r="C39" s="569" t="s">
        <v>1267</v>
      </c>
      <c r="D39" s="570">
        <v>11072</v>
      </c>
      <c r="E39" s="570">
        <v>11072</v>
      </c>
      <c r="F39" s="570">
        <v>11072</v>
      </c>
      <c r="G39" s="570">
        <v>11072</v>
      </c>
    </row>
    <row r="40" spans="3:10" ht="15.75" thickBot="1" x14ac:dyDescent="0.3">
      <c r="C40" s="569" t="s">
        <v>1268</v>
      </c>
      <c r="D40" s="571"/>
      <c r="E40" s="571"/>
      <c r="F40" s="571"/>
      <c r="G40" s="571"/>
    </row>
    <row r="41" spans="3:10" ht="24.75" thickBot="1" x14ac:dyDescent="0.3">
      <c r="C41" s="567" t="s">
        <v>1269</v>
      </c>
      <c r="D41" s="568">
        <v>1853</v>
      </c>
      <c r="E41" s="568">
        <v>1853</v>
      </c>
      <c r="F41" s="568">
        <v>1853</v>
      </c>
      <c r="G41" s="568">
        <v>1853</v>
      </c>
    </row>
    <row r="42" spans="3:10" ht="15.75" thickBot="1" x14ac:dyDescent="0.3">
      <c r="C42" s="569" t="s">
        <v>1267</v>
      </c>
      <c r="D42" s="570">
        <v>1853</v>
      </c>
      <c r="E42" s="570">
        <v>1853</v>
      </c>
      <c r="F42" s="570">
        <v>1853</v>
      </c>
      <c r="G42" s="570">
        <v>1853</v>
      </c>
      <c r="J42" s="566"/>
    </row>
    <row r="43" spans="3:10" ht="15.75" thickBot="1" x14ac:dyDescent="0.3">
      <c r="C43" s="569" t="s">
        <v>1268</v>
      </c>
      <c r="D43" s="571"/>
      <c r="E43" s="568"/>
      <c r="F43" s="568"/>
      <c r="G43" s="568"/>
      <c r="J43" s="566"/>
    </row>
    <row r="44" spans="3:10" ht="15.75" thickBot="1" x14ac:dyDescent="0.3">
      <c r="C44" s="567" t="s">
        <v>1270</v>
      </c>
      <c r="D44" s="571">
        <f>D45+D46</f>
        <v>0</v>
      </c>
      <c r="E44" s="572">
        <v>0</v>
      </c>
      <c r="F44" s="572">
        <v>0</v>
      </c>
      <c r="G44" s="572">
        <v>0</v>
      </c>
    </row>
    <row r="45" spans="3:10" ht="15.75" thickBot="1" x14ac:dyDescent="0.3">
      <c r="C45" s="569" t="s">
        <v>1267</v>
      </c>
      <c r="D45" s="570"/>
      <c r="E45" s="570"/>
      <c r="F45" s="570"/>
      <c r="G45" s="570"/>
    </row>
    <row r="46" spans="3:10" ht="15.75" thickBot="1" x14ac:dyDescent="0.3">
      <c r="C46" s="569" t="s">
        <v>1268</v>
      </c>
      <c r="D46" s="571"/>
      <c r="E46" s="568"/>
      <c r="F46" s="568"/>
      <c r="G46" s="568"/>
    </row>
    <row r="47" spans="3:10" ht="15.75" thickBot="1" x14ac:dyDescent="0.3">
      <c r="C47" s="567" t="s">
        <v>1271</v>
      </c>
      <c r="D47" s="571"/>
      <c r="E47" s="568"/>
      <c r="F47" s="568"/>
      <c r="G47" s="568"/>
    </row>
    <row r="48" spans="3:10" ht="15.75" thickBot="1" x14ac:dyDescent="0.3">
      <c r="C48" s="569" t="s">
        <v>1267</v>
      </c>
      <c r="D48" s="571"/>
      <c r="E48" s="568"/>
      <c r="F48" s="568"/>
      <c r="G48" s="568"/>
    </row>
    <row r="49" spans="3:14" ht="15.75" thickBot="1" x14ac:dyDescent="0.3">
      <c r="C49" s="569" t="s">
        <v>1268</v>
      </c>
      <c r="D49" s="571"/>
      <c r="E49" s="568"/>
      <c r="F49" s="568"/>
      <c r="G49" s="568"/>
    </row>
    <row r="50" spans="3:14" ht="15.75" thickBot="1" x14ac:dyDescent="0.3">
      <c r="C50" s="567" t="s">
        <v>1272</v>
      </c>
      <c r="D50" s="571">
        <v>113000</v>
      </c>
      <c r="E50" s="572">
        <v>113000</v>
      </c>
      <c r="F50" s="572">
        <v>113000</v>
      </c>
      <c r="G50" s="572">
        <v>113000</v>
      </c>
    </row>
    <row r="51" spans="3:14" ht="15.75" thickBot="1" x14ac:dyDescent="0.3">
      <c r="C51" s="569" t="s">
        <v>1267</v>
      </c>
      <c r="D51" s="571">
        <v>113000</v>
      </c>
      <c r="E51" s="572">
        <v>113000</v>
      </c>
      <c r="F51" s="572">
        <v>113000</v>
      </c>
      <c r="G51" s="572">
        <v>113000</v>
      </c>
    </row>
    <row r="52" spans="3:14" ht="15.75" thickBot="1" x14ac:dyDescent="0.3">
      <c r="C52" s="569" t="s">
        <v>1268</v>
      </c>
      <c r="D52" s="571"/>
      <c r="E52" s="568"/>
      <c r="F52" s="568"/>
      <c r="G52" s="568"/>
    </row>
    <row r="53" spans="3:14" ht="15.75" thickBot="1" x14ac:dyDescent="0.3">
      <c r="C53" s="567" t="s">
        <v>1273</v>
      </c>
      <c r="D53" s="571">
        <f>D54+D55</f>
        <v>0</v>
      </c>
      <c r="E53" s="568">
        <f t="shared" ref="E53:G53" si="2">E54+E55</f>
        <v>0</v>
      </c>
      <c r="F53" s="568">
        <f t="shared" si="2"/>
        <v>0</v>
      </c>
      <c r="G53" s="568">
        <f t="shared" si="2"/>
        <v>0</v>
      </c>
    </row>
    <row r="54" spans="3:14" ht="15.75" thickBot="1" x14ac:dyDescent="0.3">
      <c r="C54" s="569" t="s">
        <v>1267</v>
      </c>
      <c r="D54" s="570"/>
      <c r="E54" s="568">
        <v>0</v>
      </c>
      <c r="F54" s="573">
        <v>0</v>
      </c>
      <c r="G54" s="573">
        <v>0</v>
      </c>
    </row>
    <row r="55" spans="3:14" ht="15.75" thickBot="1" x14ac:dyDescent="0.3">
      <c r="C55" s="569" t="s">
        <v>1268</v>
      </c>
      <c r="D55" s="571"/>
      <c r="E55" s="568"/>
      <c r="F55" s="568"/>
      <c r="G55" s="568"/>
    </row>
    <row r="56" spans="3:14" ht="24.75" thickBot="1" x14ac:dyDescent="0.3">
      <c r="C56" s="567" t="s">
        <v>1274</v>
      </c>
      <c r="D56" s="571">
        <v>200</v>
      </c>
      <c r="E56" s="568">
        <v>0</v>
      </c>
      <c r="F56" s="568">
        <f>E56*1.03*0.99</f>
        <v>0</v>
      </c>
      <c r="G56" s="568">
        <f>F56*1.03*0.99</f>
        <v>0</v>
      </c>
      <c r="J56" s="574"/>
    </row>
    <row r="57" spans="3:14" ht="15.75" thickBot="1" x14ac:dyDescent="0.3">
      <c r="C57" s="569" t="s">
        <v>1267</v>
      </c>
      <c r="D57" s="571">
        <v>200</v>
      </c>
      <c r="E57" s="234"/>
      <c r="F57" s="234"/>
      <c r="G57" s="234"/>
      <c r="L57" s="232"/>
      <c r="M57" s="232"/>
      <c r="N57" s="232"/>
    </row>
    <row r="58" spans="3:14" ht="15.75" thickBot="1" x14ac:dyDescent="0.3">
      <c r="C58" s="569" t="s">
        <v>1268</v>
      </c>
      <c r="D58" s="571"/>
      <c r="E58" s="233"/>
      <c r="F58" s="234"/>
      <c r="G58" s="234"/>
    </row>
    <row r="59" spans="3:14" ht="15.75" thickBot="1" x14ac:dyDescent="0.3">
      <c r="C59" s="575" t="s">
        <v>1275</v>
      </c>
      <c r="D59" s="571">
        <f>D56+D53+D50+D47+D44+D41+D38</f>
        <v>126125</v>
      </c>
      <c r="E59" s="576">
        <f>E56+E53+E50+E47+E44+E41+E38</f>
        <v>125925</v>
      </c>
      <c r="F59" s="576">
        <f t="shared" ref="F59:G59" si="3">F56+F53+F50+F47+F44+F41+F38</f>
        <v>125925</v>
      </c>
      <c r="G59" s="576">
        <f t="shared" si="3"/>
        <v>125925</v>
      </c>
    </row>
    <row r="60" spans="3:14" ht="15.75" thickBot="1" x14ac:dyDescent="0.3">
      <c r="C60" s="577" t="s">
        <v>1276</v>
      </c>
      <c r="D60" s="578">
        <f>IF(D59-D30=0,0,"Error")</f>
        <v>0</v>
      </c>
      <c r="E60" s="578">
        <f>IF(E59-E30=0,0,"Error")</f>
        <v>0</v>
      </c>
      <c r="F60" s="578">
        <f>IF(F59-F30=0,0,"Error")</f>
        <v>0</v>
      </c>
      <c r="G60" s="578">
        <f>IF(G59-G30=0,0,"Error")</f>
        <v>0</v>
      </c>
    </row>
    <row r="61" spans="3:14" ht="23.25" thickBot="1" x14ac:dyDescent="0.3">
      <c r="C61" s="579" t="s">
        <v>1409</v>
      </c>
      <c r="D61" s="2204" t="s">
        <v>1668</v>
      </c>
      <c r="E61" s="2205"/>
      <c r="F61" s="2205"/>
      <c r="G61" s="2206"/>
    </row>
    <row r="62" spans="3:14" ht="45" customHeight="1" thickBot="1" x14ac:dyDescent="0.3">
      <c r="C62" s="553" t="s">
        <v>1258</v>
      </c>
      <c r="D62" s="2204" t="s">
        <v>1669</v>
      </c>
      <c r="E62" s="2207"/>
      <c r="F62" s="2207"/>
      <c r="G62" s="2208"/>
    </row>
    <row r="63" spans="3:14" ht="15.75" thickBot="1" x14ac:dyDescent="0.3">
      <c r="C63" s="553" t="s">
        <v>54</v>
      </c>
      <c r="D63" s="2209" t="s">
        <v>1670</v>
      </c>
      <c r="E63" s="2210"/>
      <c r="F63" s="2210"/>
      <c r="G63" s="2211"/>
    </row>
    <row r="64" spans="3:14" ht="12.75" customHeight="1" x14ac:dyDescent="0.25">
      <c r="C64" s="2181"/>
      <c r="D64" s="550">
        <v>2023</v>
      </c>
      <c r="E64" s="550">
        <v>2024</v>
      </c>
      <c r="F64" s="550">
        <v>2025</v>
      </c>
      <c r="G64" s="550">
        <v>2026</v>
      </c>
    </row>
    <row r="65" spans="3:7" ht="9" customHeight="1" thickBot="1" x14ac:dyDescent="0.3">
      <c r="C65" s="2182"/>
      <c r="D65" s="562" t="s">
        <v>17</v>
      </c>
      <c r="E65" s="562" t="s">
        <v>18</v>
      </c>
      <c r="F65" s="562" t="s">
        <v>18</v>
      </c>
      <c r="G65" s="562" t="s">
        <v>18</v>
      </c>
    </row>
    <row r="66" spans="3:7" ht="15.75" thickBot="1" x14ac:dyDescent="0.3">
      <c r="C66" s="553" t="s">
        <v>56</v>
      </c>
      <c r="D66" s="580">
        <v>2</v>
      </c>
      <c r="E66" s="580">
        <v>2</v>
      </c>
      <c r="F66" s="580">
        <v>2</v>
      </c>
      <c r="G66" s="580">
        <v>2</v>
      </c>
    </row>
    <row r="67" spans="3:7" ht="15.75" thickBot="1" x14ac:dyDescent="0.3">
      <c r="C67" s="553" t="s">
        <v>1260</v>
      </c>
      <c r="D67" s="564">
        <v>9245</v>
      </c>
      <c r="E67" s="564">
        <v>9575</v>
      </c>
      <c r="F67" s="564">
        <v>9575</v>
      </c>
      <c r="G67" s="564">
        <v>9575</v>
      </c>
    </row>
    <row r="68" spans="3:7" ht="15.75" thickBot="1" x14ac:dyDescent="0.3">
      <c r="C68" s="553" t="s">
        <v>1261</v>
      </c>
      <c r="D68" s="564">
        <f>D67/D66</f>
        <v>4622.5</v>
      </c>
      <c r="E68" s="564">
        <v>9575</v>
      </c>
      <c r="F68" s="564">
        <v>9575</v>
      </c>
      <c r="G68" s="564">
        <v>9575</v>
      </c>
    </row>
    <row r="69" spans="3:7" ht="15.75" thickBot="1" x14ac:dyDescent="0.3">
      <c r="C69" s="553" t="s">
        <v>1262</v>
      </c>
      <c r="D69" s="551"/>
      <c r="E69" s="565">
        <f>E66/D66-1</f>
        <v>0</v>
      </c>
      <c r="F69" s="565">
        <f>F66/E66-1</f>
        <v>0</v>
      </c>
      <c r="G69" s="565">
        <f>G66/F66-1</f>
        <v>0</v>
      </c>
    </row>
    <row r="70" spans="3:7" ht="15.75" thickBot="1" x14ac:dyDescent="0.3">
      <c r="C70" s="553" t="s">
        <v>1264</v>
      </c>
      <c r="D70" s="551"/>
      <c r="E70" s="565">
        <f>E67/D67-1</f>
        <v>3.5694970254191549E-2</v>
      </c>
      <c r="F70" s="565">
        <f t="shared" ref="F70:G71" si="4">F67/E67-1</f>
        <v>0</v>
      </c>
      <c r="G70" s="565">
        <f t="shared" si="4"/>
        <v>0</v>
      </c>
    </row>
    <row r="71" spans="3:7" ht="15.75" thickBot="1" x14ac:dyDescent="0.3">
      <c r="C71" s="553" t="s">
        <v>77</v>
      </c>
      <c r="D71" s="551"/>
      <c r="E71" s="565">
        <f>E68/D68-1</f>
        <v>1.0713899405083831</v>
      </c>
      <c r="F71" s="565">
        <f t="shared" si="4"/>
        <v>0</v>
      </c>
      <c r="G71" s="565">
        <f t="shared" si="4"/>
        <v>0</v>
      </c>
    </row>
    <row r="72" spans="3:7" ht="24.75" customHeight="1" thickBot="1" x14ac:dyDescent="0.3">
      <c r="C72" s="2189" t="s">
        <v>1671</v>
      </c>
      <c r="D72" s="2190"/>
      <c r="E72" s="2190"/>
      <c r="F72" s="2190"/>
      <c r="G72" s="2191"/>
    </row>
    <row r="73" spans="3:7" ht="12.75" customHeight="1" x14ac:dyDescent="0.25">
      <c r="C73" s="2181"/>
      <c r="D73" s="550">
        <v>2023</v>
      </c>
      <c r="E73" s="550">
        <v>2024</v>
      </c>
      <c r="F73" s="550">
        <v>2025</v>
      </c>
      <c r="G73" s="550">
        <v>2026</v>
      </c>
    </row>
    <row r="74" spans="3:7" ht="9" customHeight="1" thickBot="1" x14ac:dyDescent="0.3">
      <c r="C74" s="2182"/>
      <c r="D74" s="562" t="s">
        <v>17</v>
      </c>
      <c r="E74" s="562" t="s">
        <v>18</v>
      </c>
      <c r="F74" s="562" t="s">
        <v>18</v>
      </c>
      <c r="G74" s="562" t="s">
        <v>18</v>
      </c>
    </row>
    <row r="75" spans="3:7" ht="24.75" customHeight="1" thickBot="1" x14ac:dyDescent="0.3">
      <c r="C75" s="567" t="s">
        <v>1266</v>
      </c>
      <c r="D75" s="568"/>
      <c r="E75" s="568"/>
      <c r="F75" s="568"/>
      <c r="G75" s="568"/>
    </row>
    <row r="76" spans="3:7" ht="15.75" thickBot="1" x14ac:dyDescent="0.3">
      <c r="C76" s="569" t="s">
        <v>1267</v>
      </c>
      <c r="D76" s="571"/>
      <c r="E76" s="581"/>
      <c r="F76" s="581"/>
      <c r="G76" s="581"/>
    </row>
    <row r="77" spans="3:7" ht="15.75" thickBot="1" x14ac:dyDescent="0.3">
      <c r="C77" s="569" t="s">
        <v>1268</v>
      </c>
      <c r="D77" s="571"/>
      <c r="E77" s="581"/>
      <c r="F77" s="581"/>
      <c r="G77" s="581"/>
    </row>
    <row r="78" spans="3:7" ht="24.75" customHeight="1" thickBot="1" x14ac:dyDescent="0.3">
      <c r="C78" s="567" t="s">
        <v>1269</v>
      </c>
      <c r="D78" s="568"/>
      <c r="E78" s="568"/>
      <c r="F78" s="568"/>
      <c r="G78" s="568"/>
    </row>
    <row r="79" spans="3:7" ht="15.75" thickBot="1" x14ac:dyDescent="0.3">
      <c r="C79" s="569" t="s">
        <v>1267</v>
      </c>
      <c r="D79" s="571"/>
      <c r="E79" s="568"/>
      <c r="F79" s="568"/>
      <c r="G79" s="568"/>
    </row>
    <row r="80" spans="3:7" ht="15.75" thickBot="1" x14ac:dyDescent="0.3">
      <c r="C80" s="569" t="s">
        <v>1268</v>
      </c>
      <c r="D80" s="571"/>
      <c r="E80" s="568"/>
      <c r="F80" s="568"/>
      <c r="G80" s="568"/>
    </row>
    <row r="81" spans="3:7" ht="24.75" customHeight="1" thickBot="1" x14ac:dyDescent="0.3">
      <c r="C81" s="567" t="s">
        <v>1270</v>
      </c>
      <c r="D81" s="571">
        <v>9245</v>
      </c>
      <c r="E81" s="568">
        <v>9575</v>
      </c>
      <c r="F81" s="568">
        <v>9575</v>
      </c>
      <c r="G81" s="568">
        <v>9575</v>
      </c>
    </row>
    <row r="82" spans="3:7" ht="15.75" thickBot="1" x14ac:dyDescent="0.3">
      <c r="C82" s="569" t="s">
        <v>1267</v>
      </c>
      <c r="D82" s="571">
        <v>9245</v>
      </c>
      <c r="E82" s="568">
        <v>9575</v>
      </c>
      <c r="F82" s="568">
        <v>9575</v>
      </c>
      <c r="G82" s="568">
        <v>9575</v>
      </c>
    </row>
    <row r="83" spans="3:7" ht="15.75" thickBot="1" x14ac:dyDescent="0.3">
      <c r="C83" s="569" t="s">
        <v>1268</v>
      </c>
      <c r="D83" s="571"/>
      <c r="E83" s="568"/>
      <c r="F83" s="568"/>
      <c r="G83" s="568"/>
    </row>
    <row r="84" spans="3:7" ht="15.75" thickBot="1" x14ac:dyDescent="0.3">
      <c r="C84" s="567" t="s">
        <v>1271</v>
      </c>
      <c r="D84" s="571"/>
      <c r="E84" s="568"/>
      <c r="F84" s="568"/>
      <c r="G84" s="568"/>
    </row>
    <row r="85" spans="3:7" ht="15.75" thickBot="1" x14ac:dyDescent="0.3">
      <c r="C85" s="569" t="s">
        <v>1267</v>
      </c>
      <c r="D85" s="571"/>
      <c r="E85" s="568"/>
      <c r="F85" s="568"/>
      <c r="G85" s="568"/>
    </row>
    <row r="86" spans="3:7" ht="15.75" thickBot="1" x14ac:dyDescent="0.3">
      <c r="C86" s="569" t="s">
        <v>1268</v>
      </c>
      <c r="D86" s="571"/>
      <c r="E86" s="568"/>
      <c r="F86" s="568"/>
      <c r="G86" s="568"/>
    </row>
    <row r="87" spans="3:7" ht="15.75" thickBot="1" x14ac:dyDescent="0.3">
      <c r="C87" s="567" t="s">
        <v>1272</v>
      </c>
      <c r="D87" s="571"/>
      <c r="E87" s="568"/>
      <c r="F87" s="568"/>
      <c r="G87" s="568"/>
    </row>
    <row r="88" spans="3:7" ht="15.75" thickBot="1" x14ac:dyDescent="0.3">
      <c r="C88" s="569" t="s">
        <v>1267</v>
      </c>
      <c r="D88" s="571"/>
      <c r="E88" s="568"/>
      <c r="F88" s="568"/>
      <c r="G88" s="568"/>
    </row>
    <row r="89" spans="3:7" ht="15" customHeight="1" thickBot="1" x14ac:dyDescent="0.3">
      <c r="C89" s="569" t="s">
        <v>1268</v>
      </c>
      <c r="D89" s="571"/>
      <c r="E89" s="568"/>
      <c r="F89" s="568"/>
      <c r="G89" s="568"/>
    </row>
    <row r="90" spans="3:7" ht="15.75" thickBot="1" x14ac:dyDescent="0.3">
      <c r="C90" s="567" t="s">
        <v>1273</v>
      </c>
      <c r="D90" s="571">
        <v>0</v>
      </c>
      <c r="E90" s="568">
        <v>0</v>
      </c>
      <c r="F90" s="568">
        <v>0</v>
      </c>
      <c r="G90" s="568">
        <v>0</v>
      </c>
    </row>
    <row r="91" spans="3:7" ht="15.75" thickBot="1" x14ac:dyDescent="0.3">
      <c r="C91" s="569" t="s">
        <v>1267</v>
      </c>
      <c r="D91" s="571"/>
      <c r="E91" s="568"/>
      <c r="F91" s="568"/>
      <c r="G91" s="568"/>
    </row>
    <row r="92" spans="3:7" ht="15.75" thickBot="1" x14ac:dyDescent="0.3">
      <c r="C92" s="569" t="s">
        <v>1268</v>
      </c>
      <c r="D92" s="571"/>
      <c r="E92" s="568"/>
      <c r="F92" s="568"/>
      <c r="G92" s="568"/>
    </row>
    <row r="93" spans="3:7" ht="24.75" thickBot="1" x14ac:dyDescent="0.3">
      <c r="C93" s="567" t="s">
        <v>1274</v>
      </c>
      <c r="D93" s="571"/>
      <c r="E93" s="568"/>
      <c r="F93" s="568"/>
      <c r="G93" s="568"/>
    </row>
    <row r="94" spans="3:7" ht="15.75" thickBot="1" x14ac:dyDescent="0.3">
      <c r="C94" s="569" t="s">
        <v>1267</v>
      </c>
      <c r="D94" s="571"/>
      <c r="E94" s="568"/>
      <c r="F94" s="568"/>
      <c r="G94" s="568"/>
    </row>
    <row r="95" spans="3:7" ht="15.75" thickBot="1" x14ac:dyDescent="0.3">
      <c r="C95" s="569" t="s">
        <v>1268</v>
      </c>
      <c r="D95" s="571"/>
      <c r="E95" s="568"/>
      <c r="F95" s="568"/>
      <c r="G95" s="568"/>
    </row>
    <row r="96" spans="3:7" ht="15.75" thickBot="1" x14ac:dyDescent="0.3">
      <c r="C96" s="582" t="s">
        <v>1320</v>
      </c>
      <c r="D96" s="571">
        <f>D93+D90+D87+D84+D81+D78+D75</f>
        <v>9245</v>
      </c>
      <c r="E96" s="571">
        <f t="shared" ref="E96:G96" si="5">E93+E90+E87+E84+E81+E78+E75</f>
        <v>9575</v>
      </c>
      <c r="F96" s="571">
        <f t="shared" si="5"/>
        <v>9575</v>
      </c>
      <c r="G96" s="571">
        <f t="shared" si="5"/>
        <v>9575</v>
      </c>
    </row>
    <row r="97" spans="3:13" ht="17.25" customHeight="1" thickBot="1" x14ac:dyDescent="0.3">
      <c r="C97" s="577" t="s">
        <v>1276</v>
      </c>
      <c r="D97" s="578">
        <f>IF(D96-D67=0,0,"Error")</f>
        <v>0</v>
      </c>
      <c r="E97" s="578">
        <f>IF(E96-E67=0,0,"Error")</f>
        <v>0</v>
      </c>
      <c r="F97" s="578">
        <f>IF(F96-F67=0,0,"Error")</f>
        <v>0</v>
      </c>
      <c r="G97" s="578">
        <f>IF(G96-G67=0,0,"Error")</f>
        <v>0</v>
      </c>
    </row>
    <row r="98" spans="3:13" ht="15.75" thickBot="1" x14ac:dyDescent="0.3">
      <c r="C98" s="2192" t="s">
        <v>1277</v>
      </c>
      <c r="D98" s="2193"/>
      <c r="E98" s="2193"/>
      <c r="F98" s="2193"/>
      <c r="G98" s="2194"/>
    </row>
    <row r="99" spans="3:13" ht="15.75" thickBot="1" x14ac:dyDescent="0.3">
      <c r="C99" s="2212" t="s">
        <v>1278</v>
      </c>
      <c r="D99" s="2213"/>
      <c r="E99" s="2213"/>
      <c r="F99" s="2213"/>
      <c r="G99" s="2214"/>
    </row>
    <row r="100" spans="3:13" ht="23.25" thickBot="1" x14ac:dyDescent="0.3">
      <c r="C100" s="561" t="s">
        <v>1322</v>
      </c>
      <c r="D100" s="2215"/>
      <c r="E100" s="2216"/>
      <c r="F100" s="2217"/>
      <c r="G100" s="2218"/>
    </row>
    <row r="101" spans="3:13" ht="30.75" customHeight="1" thickBot="1" x14ac:dyDescent="0.3">
      <c r="C101" s="583" t="s">
        <v>1279</v>
      </c>
      <c r="D101" s="584" t="s">
        <v>1371</v>
      </c>
      <c r="E101" s="585" t="s">
        <v>1672</v>
      </c>
      <c r="F101" s="586"/>
      <c r="G101" s="587"/>
      <c r="M101" s="588" t="s">
        <v>1414</v>
      </c>
    </row>
    <row r="102" spans="3:13" ht="15.75" thickBot="1" x14ac:dyDescent="0.3">
      <c r="C102" s="589"/>
      <c r="D102" s="2219"/>
      <c r="E102" s="2220"/>
      <c r="F102" s="2221"/>
      <c r="G102" s="2222"/>
      <c r="M102" s="590"/>
    </row>
    <row r="103" spans="3:13" ht="30" customHeight="1" thickBot="1" x14ac:dyDescent="0.3">
      <c r="C103" s="553" t="s">
        <v>1258</v>
      </c>
      <c r="D103" s="2223" t="s">
        <v>1673</v>
      </c>
      <c r="E103" s="2224"/>
      <c r="F103" s="2224"/>
      <c r="G103" s="2225"/>
      <c r="M103" s="591"/>
    </row>
    <row r="104" spans="3:13" ht="15.75" thickBot="1" x14ac:dyDescent="0.3">
      <c r="C104" s="553" t="s">
        <v>54</v>
      </c>
      <c r="D104" s="2226" t="s">
        <v>1674</v>
      </c>
      <c r="E104" s="2227"/>
      <c r="F104" s="2227"/>
      <c r="G104" s="2228"/>
    </row>
    <row r="105" spans="3:13" ht="12.75" customHeight="1" x14ac:dyDescent="0.25">
      <c r="C105" s="2181"/>
      <c r="D105" s="550">
        <v>2023</v>
      </c>
      <c r="E105" s="550">
        <v>2024</v>
      </c>
      <c r="F105" s="550">
        <v>2025</v>
      </c>
      <c r="G105" s="550">
        <v>2026</v>
      </c>
    </row>
    <row r="106" spans="3:13" ht="9" customHeight="1" thickBot="1" x14ac:dyDescent="0.3">
      <c r="C106" s="2182"/>
      <c r="D106" s="562" t="s">
        <v>17</v>
      </c>
      <c r="E106" s="562" t="s">
        <v>18</v>
      </c>
      <c r="F106" s="562" t="s">
        <v>18</v>
      </c>
      <c r="G106" s="562" t="s">
        <v>18</v>
      </c>
    </row>
    <row r="107" spans="3:13" ht="15.75" thickBot="1" x14ac:dyDescent="0.3">
      <c r="C107" s="553" t="s">
        <v>56</v>
      </c>
      <c r="D107" s="580"/>
      <c r="E107" s="564">
        <v>5</v>
      </c>
      <c r="F107" s="564">
        <v>5</v>
      </c>
      <c r="G107" s="564">
        <v>5</v>
      </c>
    </row>
    <row r="108" spans="3:13" ht="15.75" thickBot="1" x14ac:dyDescent="0.3">
      <c r="C108" s="553" t="s">
        <v>1260</v>
      </c>
      <c r="D108" s="592"/>
      <c r="E108" s="564">
        <v>1000</v>
      </c>
      <c r="F108" s="564">
        <v>1000</v>
      </c>
      <c r="G108" s="564">
        <v>1000</v>
      </c>
    </row>
    <row r="109" spans="3:13" ht="15.75" thickBot="1" x14ac:dyDescent="0.3">
      <c r="C109" s="553" t="s">
        <v>1261</v>
      </c>
      <c r="D109" s="580"/>
      <c r="E109" s="564">
        <f t="shared" ref="E109:G109" si="6">E108/E107</f>
        <v>200</v>
      </c>
      <c r="F109" s="564">
        <f t="shared" si="6"/>
        <v>200</v>
      </c>
      <c r="G109" s="564">
        <f t="shared" si="6"/>
        <v>200</v>
      </c>
    </row>
    <row r="110" spans="3:13" ht="15.75" thickBot="1" x14ac:dyDescent="0.3">
      <c r="C110" s="553" t="s">
        <v>1262</v>
      </c>
      <c r="D110" s="593" t="s">
        <v>1263</v>
      </c>
      <c r="E110" s="565" t="e">
        <f>E107/D107-1</f>
        <v>#DIV/0!</v>
      </c>
      <c r="F110" s="565">
        <f t="shared" ref="F110:G112" si="7">F107/E107-1</f>
        <v>0</v>
      </c>
      <c r="G110" s="565">
        <f t="shared" si="7"/>
        <v>0</v>
      </c>
      <c r="I110" s="566"/>
      <c r="J110" s="566"/>
      <c r="K110" s="566"/>
      <c r="L110" s="566"/>
      <c r="M110" s="566"/>
    </row>
    <row r="111" spans="3:13" ht="15.75" thickBot="1" x14ac:dyDescent="0.3">
      <c r="C111" s="553" t="s">
        <v>1264</v>
      </c>
      <c r="D111" s="551" t="s">
        <v>1263</v>
      </c>
      <c r="E111" s="565" t="e">
        <f>E108/D108-1</f>
        <v>#DIV/0!</v>
      </c>
      <c r="F111" s="565">
        <f t="shared" si="7"/>
        <v>0</v>
      </c>
      <c r="G111" s="565">
        <f t="shared" si="7"/>
        <v>0</v>
      </c>
    </row>
    <row r="112" spans="3:13" ht="15.75" thickBot="1" x14ac:dyDescent="0.3">
      <c r="C112" s="553" t="s">
        <v>77</v>
      </c>
      <c r="D112" s="551" t="s">
        <v>1263</v>
      </c>
      <c r="E112" s="565" t="e">
        <f>E109/D109-1</f>
        <v>#DIV/0!</v>
      </c>
      <c r="F112" s="565">
        <f t="shared" si="7"/>
        <v>0</v>
      </c>
      <c r="G112" s="565">
        <f t="shared" si="7"/>
        <v>0</v>
      </c>
    </row>
    <row r="113" spans="3:7" ht="15.75" thickBot="1" x14ac:dyDescent="0.3">
      <c r="C113" s="2189" t="s">
        <v>1283</v>
      </c>
      <c r="D113" s="2190"/>
      <c r="E113" s="2190"/>
      <c r="F113" s="2190"/>
      <c r="G113" s="2191"/>
    </row>
    <row r="114" spans="3:7" ht="12.75" customHeight="1" x14ac:dyDescent="0.25">
      <c r="C114" s="2181"/>
      <c r="D114" s="550">
        <v>2023</v>
      </c>
      <c r="E114" s="550">
        <v>2024</v>
      </c>
      <c r="F114" s="550">
        <v>2025</v>
      </c>
      <c r="G114" s="550">
        <v>2026</v>
      </c>
    </row>
    <row r="115" spans="3:7" ht="9" customHeight="1" thickBot="1" x14ac:dyDescent="0.3">
      <c r="C115" s="2182"/>
      <c r="D115" s="562" t="s">
        <v>17</v>
      </c>
      <c r="E115" s="562" t="s">
        <v>18</v>
      </c>
      <c r="F115" s="562" t="s">
        <v>18</v>
      </c>
      <c r="G115" s="562" t="s">
        <v>18</v>
      </c>
    </row>
    <row r="116" spans="3:7" ht="15.75" thickBot="1" x14ac:dyDescent="0.3">
      <c r="C116" s="567" t="s">
        <v>1284</v>
      </c>
      <c r="D116" s="568">
        <f>D117+D118+D119+D120</f>
        <v>0</v>
      </c>
      <c r="E116" s="568">
        <f t="shared" ref="E116:G116" si="8">E117+E118+E119+E120</f>
        <v>0</v>
      </c>
      <c r="F116" s="568">
        <f t="shared" si="8"/>
        <v>0</v>
      </c>
      <c r="G116" s="568">
        <f t="shared" si="8"/>
        <v>0</v>
      </c>
    </row>
    <row r="117" spans="3:7" ht="15.75" thickBot="1" x14ac:dyDescent="0.3">
      <c r="C117" s="569" t="s">
        <v>1267</v>
      </c>
      <c r="D117" s="568"/>
      <c r="E117" s="568"/>
      <c r="F117" s="568"/>
      <c r="G117" s="568"/>
    </row>
    <row r="118" spans="3:7" ht="15.75" thickBot="1" x14ac:dyDescent="0.3">
      <c r="C118" s="569" t="s">
        <v>1285</v>
      </c>
      <c r="D118" s="568"/>
      <c r="E118" s="568"/>
      <c r="F118" s="568"/>
      <c r="G118" s="568"/>
    </row>
    <row r="119" spans="3:7" ht="15.75" thickBot="1" x14ac:dyDescent="0.3">
      <c r="C119" s="569" t="s">
        <v>1286</v>
      </c>
      <c r="D119" s="568"/>
      <c r="E119" s="568"/>
      <c r="F119" s="568"/>
      <c r="G119" s="568"/>
    </row>
    <row r="120" spans="3:7" ht="15.75" thickBot="1" x14ac:dyDescent="0.3">
      <c r="C120" s="569" t="s">
        <v>1287</v>
      </c>
      <c r="D120" s="568"/>
      <c r="E120" s="568"/>
      <c r="F120" s="568"/>
      <c r="G120" s="568"/>
    </row>
    <row r="121" spans="3:7" ht="15.75" thickBot="1" x14ac:dyDescent="0.3">
      <c r="C121" s="567" t="s">
        <v>1288</v>
      </c>
      <c r="D121" s="571"/>
      <c r="E121" s="571">
        <v>1000</v>
      </c>
      <c r="F121" s="571">
        <v>1000</v>
      </c>
      <c r="G121" s="571">
        <v>1000</v>
      </c>
    </row>
    <row r="122" spans="3:7" ht="15.75" thickBot="1" x14ac:dyDescent="0.3">
      <c r="C122" s="569" t="s">
        <v>1267</v>
      </c>
      <c r="D122" s="571"/>
      <c r="E122" s="568">
        <v>1000</v>
      </c>
      <c r="F122" s="568">
        <v>1000</v>
      </c>
      <c r="G122" s="568">
        <v>1000</v>
      </c>
    </row>
    <row r="123" spans="3:7" ht="15.75" thickBot="1" x14ac:dyDescent="0.3">
      <c r="C123" s="569" t="s">
        <v>1285</v>
      </c>
      <c r="D123" s="571"/>
      <c r="E123" s="568"/>
      <c r="F123" s="568"/>
      <c r="G123" s="568"/>
    </row>
    <row r="124" spans="3:7" ht="15.75" thickBot="1" x14ac:dyDescent="0.3">
      <c r="C124" s="569" t="s">
        <v>1286</v>
      </c>
      <c r="D124" s="571"/>
      <c r="E124" s="568"/>
      <c r="F124" s="568"/>
      <c r="G124" s="568"/>
    </row>
    <row r="125" spans="3:7" ht="15.75" thickBot="1" x14ac:dyDescent="0.3">
      <c r="C125" s="569" t="s">
        <v>1287</v>
      </c>
      <c r="D125" s="571"/>
      <c r="E125" s="568"/>
      <c r="F125" s="568"/>
      <c r="G125" s="568"/>
    </row>
    <row r="126" spans="3:7" ht="15.75" thickBot="1" x14ac:dyDescent="0.3">
      <c r="C126" s="594" t="s">
        <v>1275</v>
      </c>
      <c r="D126" s="570">
        <f>D116+D121</f>
        <v>0</v>
      </c>
      <c r="E126" s="571">
        <f t="shared" ref="E126:G126" si="9">E116+E121</f>
        <v>1000</v>
      </c>
      <c r="F126" s="571">
        <f t="shared" si="9"/>
        <v>1000</v>
      </c>
      <c r="G126" s="571">
        <f t="shared" si="9"/>
        <v>1000</v>
      </c>
    </row>
    <row r="127" spans="3:7" ht="48" customHeight="1" thickBot="1" x14ac:dyDescent="0.3">
      <c r="C127" s="583" t="s">
        <v>1256</v>
      </c>
      <c r="D127" s="595" t="s">
        <v>1675</v>
      </c>
      <c r="E127" s="596" t="s">
        <v>1280</v>
      </c>
      <c r="F127" s="586" t="s">
        <v>1676</v>
      </c>
      <c r="G127" s="587"/>
    </row>
    <row r="128" spans="3:7" ht="34.5" customHeight="1" thickBot="1" x14ac:dyDescent="0.3">
      <c r="C128" s="553" t="s">
        <v>1258</v>
      </c>
      <c r="D128" s="2186" t="s">
        <v>1677</v>
      </c>
      <c r="E128" s="2187"/>
      <c r="F128" s="2187"/>
      <c r="G128" s="2188"/>
    </row>
    <row r="129" spans="3:13" ht="15.75" thickBot="1" x14ac:dyDescent="0.3">
      <c r="C129" s="553" t="s">
        <v>54</v>
      </c>
      <c r="D129" s="2201" t="s">
        <v>1678</v>
      </c>
      <c r="E129" s="2202"/>
      <c r="F129" s="2202"/>
      <c r="G129" s="2203"/>
    </row>
    <row r="130" spans="3:13" ht="12.75" customHeight="1" x14ac:dyDescent="0.25">
      <c r="C130" s="2181"/>
      <c r="D130" s="550">
        <v>2023</v>
      </c>
      <c r="E130" s="550">
        <v>2024</v>
      </c>
      <c r="F130" s="550">
        <v>2025</v>
      </c>
      <c r="G130" s="550">
        <v>2026</v>
      </c>
    </row>
    <row r="131" spans="3:13" ht="9" customHeight="1" thickBot="1" x14ac:dyDescent="0.3">
      <c r="C131" s="2182"/>
      <c r="D131" s="562" t="s">
        <v>17</v>
      </c>
      <c r="E131" s="562" t="s">
        <v>18</v>
      </c>
      <c r="F131" s="562" t="s">
        <v>18</v>
      </c>
      <c r="G131" s="562" t="s">
        <v>18</v>
      </c>
    </row>
    <row r="132" spans="3:13" ht="15.75" thickBot="1" x14ac:dyDescent="0.3">
      <c r="C132" s="553" t="s">
        <v>56</v>
      </c>
      <c r="D132" s="551">
        <v>132</v>
      </c>
      <c r="E132" s="551"/>
      <c r="F132" s="553"/>
      <c r="G132" s="553"/>
    </row>
    <row r="133" spans="3:13" ht="15.75" thickBot="1" x14ac:dyDescent="0.3">
      <c r="C133" s="553" t="s">
        <v>1260</v>
      </c>
      <c r="D133" s="564">
        <v>3820</v>
      </c>
      <c r="E133" s="564"/>
      <c r="F133" s="564">
        <v>0</v>
      </c>
      <c r="G133" s="564">
        <f t="shared" ref="G133" si="10">G151</f>
        <v>0</v>
      </c>
    </row>
    <row r="134" spans="3:13" ht="15.75" thickBot="1" x14ac:dyDescent="0.3">
      <c r="C134" s="553" t="s">
        <v>1261</v>
      </c>
      <c r="D134" s="564">
        <f>D133/D132</f>
        <v>28.939393939393938</v>
      </c>
      <c r="E134" s="564" t="e">
        <f>E133/E132</f>
        <v>#DIV/0!</v>
      </c>
      <c r="F134" s="564" t="e">
        <f t="shared" ref="F134:G134" si="11">F133/F132</f>
        <v>#DIV/0!</v>
      </c>
      <c r="G134" s="564" t="e">
        <f t="shared" si="11"/>
        <v>#DIV/0!</v>
      </c>
    </row>
    <row r="135" spans="3:13" ht="15.75" thickBot="1" x14ac:dyDescent="0.3">
      <c r="C135" s="553" t="s">
        <v>1262</v>
      </c>
      <c r="D135" s="551" t="s">
        <v>1263</v>
      </c>
      <c r="E135" s="565">
        <f>E132/D132-1</f>
        <v>-1</v>
      </c>
      <c r="F135" s="565" t="e">
        <f t="shared" ref="F135:G137" si="12">F132/E132-1</f>
        <v>#DIV/0!</v>
      </c>
      <c r="G135" s="565" t="e">
        <f t="shared" si="12"/>
        <v>#DIV/0!</v>
      </c>
      <c r="I135" s="566"/>
      <c r="J135" s="566"/>
      <c r="K135" s="566"/>
      <c r="L135" s="566"/>
      <c r="M135" s="566"/>
    </row>
    <row r="136" spans="3:13" ht="15.75" thickBot="1" x14ac:dyDescent="0.3">
      <c r="C136" s="553" t="s">
        <v>1264</v>
      </c>
      <c r="D136" s="551" t="s">
        <v>1263</v>
      </c>
      <c r="E136" s="565">
        <f>E133/D133-1</f>
        <v>-1</v>
      </c>
      <c r="F136" s="565" t="e">
        <f t="shared" si="12"/>
        <v>#DIV/0!</v>
      </c>
      <c r="G136" s="565" t="e">
        <f t="shared" si="12"/>
        <v>#DIV/0!</v>
      </c>
    </row>
    <row r="137" spans="3:13" ht="15.75" thickBot="1" x14ac:dyDescent="0.3">
      <c r="C137" s="553" t="s">
        <v>77</v>
      </c>
      <c r="D137" s="551" t="s">
        <v>1263</v>
      </c>
      <c r="E137" s="565" t="e">
        <f>E134/D134-1</f>
        <v>#DIV/0!</v>
      </c>
      <c r="F137" s="565" t="e">
        <f t="shared" si="12"/>
        <v>#DIV/0!</v>
      </c>
      <c r="G137" s="565" t="e">
        <f t="shared" si="12"/>
        <v>#DIV/0!</v>
      </c>
    </row>
    <row r="138" spans="3:13" ht="15.75" thickBot="1" x14ac:dyDescent="0.3">
      <c r="C138" s="2189" t="s">
        <v>1420</v>
      </c>
      <c r="D138" s="2190"/>
      <c r="E138" s="2190"/>
      <c r="F138" s="2190"/>
      <c r="G138" s="2191"/>
    </row>
    <row r="139" spans="3:13" ht="18" customHeight="1" x14ac:dyDescent="0.25">
      <c r="C139" s="2181"/>
      <c r="D139" s="550">
        <v>2023</v>
      </c>
      <c r="E139" s="550">
        <v>2024</v>
      </c>
      <c r="F139" s="550">
        <v>2025</v>
      </c>
      <c r="G139" s="550">
        <v>2026</v>
      </c>
    </row>
    <row r="140" spans="3:13" ht="17.25" customHeight="1" thickBot="1" x14ac:dyDescent="0.3">
      <c r="C140" s="2182"/>
      <c r="D140" s="562" t="s">
        <v>17</v>
      </c>
      <c r="E140" s="562" t="s">
        <v>18</v>
      </c>
      <c r="F140" s="562" t="s">
        <v>18</v>
      </c>
      <c r="G140" s="562" t="s">
        <v>18</v>
      </c>
    </row>
    <row r="141" spans="3:13" ht="15.75" thickBot="1" x14ac:dyDescent="0.3">
      <c r="C141" s="567" t="s">
        <v>1284</v>
      </c>
      <c r="D141" s="568">
        <f>D142+D143+D144+D145</f>
        <v>0</v>
      </c>
      <c r="E141" s="568">
        <f t="shared" ref="E141:G141" si="13">E142+E143+E144+E145</f>
        <v>0</v>
      </c>
      <c r="F141" s="568">
        <f t="shared" si="13"/>
        <v>0</v>
      </c>
      <c r="G141" s="568">
        <f t="shared" si="13"/>
        <v>0</v>
      </c>
    </row>
    <row r="142" spans="3:13" ht="15.75" thickBot="1" x14ac:dyDescent="0.3">
      <c r="C142" s="569" t="s">
        <v>1267</v>
      </c>
      <c r="D142" s="568"/>
      <c r="E142" s="568"/>
      <c r="F142" s="568"/>
      <c r="G142" s="568"/>
    </row>
    <row r="143" spans="3:13" ht="15.75" thickBot="1" x14ac:dyDescent="0.3">
      <c r="C143" s="569" t="s">
        <v>1285</v>
      </c>
      <c r="D143" s="568"/>
      <c r="E143" s="568"/>
      <c r="F143" s="568"/>
      <c r="G143" s="568"/>
    </row>
    <row r="144" spans="3:13" ht="15.75" thickBot="1" x14ac:dyDescent="0.3">
      <c r="C144" s="569" t="s">
        <v>1286</v>
      </c>
      <c r="D144" s="568"/>
      <c r="E144" s="568"/>
      <c r="F144" s="568"/>
      <c r="G144" s="568"/>
    </row>
    <row r="145" spans="3:7" ht="15.75" thickBot="1" x14ac:dyDescent="0.3">
      <c r="C145" s="569" t="s">
        <v>1287</v>
      </c>
      <c r="D145" s="568"/>
      <c r="E145" s="568"/>
      <c r="F145" s="568"/>
      <c r="G145" s="568"/>
    </row>
    <row r="146" spans="3:7" ht="15.75" thickBot="1" x14ac:dyDescent="0.3">
      <c r="C146" s="567" t="s">
        <v>1288</v>
      </c>
      <c r="D146" s="571">
        <v>3820</v>
      </c>
      <c r="E146" s="571">
        <v>0</v>
      </c>
      <c r="F146" s="571">
        <f t="shared" ref="F146:G146" si="14">F147+F148+F149+F150</f>
        <v>0</v>
      </c>
      <c r="G146" s="571">
        <f t="shared" si="14"/>
        <v>0</v>
      </c>
    </row>
    <row r="147" spans="3:7" ht="15.75" thickBot="1" x14ac:dyDescent="0.3">
      <c r="C147" s="569" t="s">
        <v>1267</v>
      </c>
      <c r="D147" s="571">
        <v>3820</v>
      </c>
      <c r="E147" s="568">
        <v>0</v>
      </c>
      <c r="F147" s="568"/>
      <c r="G147" s="568"/>
    </row>
    <row r="148" spans="3:7" ht="15.75" thickBot="1" x14ac:dyDescent="0.3">
      <c r="C148" s="569" t="s">
        <v>1285</v>
      </c>
      <c r="D148" s="571"/>
      <c r="E148" s="568"/>
      <c r="F148" s="568"/>
      <c r="G148" s="568"/>
    </row>
    <row r="149" spans="3:7" ht="15.75" thickBot="1" x14ac:dyDescent="0.3">
      <c r="C149" s="569" t="s">
        <v>1286</v>
      </c>
      <c r="D149" s="571"/>
      <c r="E149" s="568"/>
      <c r="F149" s="568"/>
      <c r="G149" s="568"/>
    </row>
    <row r="150" spans="3:7" ht="15.75" thickBot="1" x14ac:dyDescent="0.3">
      <c r="C150" s="569" t="s">
        <v>1287</v>
      </c>
      <c r="D150" s="571"/>
      <c r="E150" s="568"/>
      <c r="F150" s="568"/>
      <c r="G150" s="568"/>
    </row>
    <row r="151" spans="3:7" ht="15.75" thickBot="1" x14ac:dyDescent="0.3">
      <c r="C151" s="575" t="s">
        <v>1421</v>
      </c>
      <c r="D151" s="571">
        <f>D141+D146</f>
        <v>3820</v>
      </c>
      <c r="E151" s="571">
        <f t="shared" ref="E151:G151" si="15">E141+E146</f>
        <v>0</v>
      </c>
      <c r="F151" s="571">
        <f t="shared" si="15"/>
        <v>0</v>
      </c>
      <c r="G151" s="571">
        <f t="shared" si="15"/>
        <v>0</v>
      </c>
    </row>
    <row r="152" spans="3:7" ht="25.5" customHeight="1" thickBot="1" x14ac:dyDescent="0.3">
      <c r="C152" s="597" t="s">
        <v>1364</v>
      </c>
      <c r="D152" s="2219"/>
      <c r="E152" s="2221"/>
      <c r="F152" s="2229"/>
      <c r="G152" s="2222"/>
    </row>
    <row r="153" spans="3:7" ht="37.5" customHeight="1" thickBot="1" x14ac:dyDescent="0.3">
      <c r="C153" s="583" t="s">
        <v>1328</v>
      </c>
      <c r="D153" s="595" t="s">
        <v>1679</v>
      </c>
      <c r="E153" s="596" t="s">
        <v>1280</v>
      </c>
      <c r="F153" s="586" t="s">
        <v>1680</v>
      </c>
      <c r="G153" s="587"/>
    </row>
    <row r="154" spans="3:7" ht="25.5" customHeight="1" thickBot="1" x14ac:dyDescent="0.3">
      <c r="C154" s="553" t="s">
        <v>1258</v>
      </c>
      <c r="D154" s="2186" t="s">
        <v>1681</v>
      </c>
      <c r="E154" s="2187"/>
      <c r="F154" s="2187"/>
      <c r="G154" s="2188"/>
    </row>
    <row r="155" spans="3:7" ht="25.5" customHeight="1" thickBot="1" x14ac:dyDescent="0.3">
      <c r="C155" s="553" t="s">
        <v>54</v>
      </c>
      <c r="D155" s="2201" t="s">
        <v>1678</v>
      </c>
      <c r="E155" s="2202"/>
      <c r="F155" s="2202"/>
      <c r="G155" s="2203"/>
    </row>
    <row r="156" spans="3:7" ht="25.5" customHeight="1" x14ac:dyDescent="0.25">
      <c r="C156" s="2181"/>
      <c r="D156" s="550">
        <v>2023</v>
      </c>
      <c r="E156" s="550">
        <v>2024</v>
      </c>
      <c r="F156" s="550">
        <v>2025</v>
      </c>
      <c r="G156" s="550">
        <v>2026</v>
      </c>
    </row>
    <row r="157" spans="3:7" ht="25.5" customHeight="1" thickBot="1" x14ac:dyDescent="0.3">
      <c r="C157" s="2182"/>
      <c r="D157" s="562" t="s">
        <v>17</v>
      </c>
      <c r="E157" s="562" t="s">
        <v>18</v>
      </c>
      <c r="F157" s="562" t="s">
        <v>18</v>
      </c>
      <c r="G157" s="562" t="s">
        <v>18</v>
      </c>
    </row>
    <row r="158" spans="3:7" ht="25.5" customHeight="1" thickBot="1" x14ac:dyDescent="0.3">
      <c r="C158" s="553" t="s">
        <v>56</v>
      </c>
      <c r="D158" s="551">
        <v>132</v>
      </c>
      <c r="E158" s="551"/>
      <c r="F158" s="553"/>
      <c r="G158" s="553"/>
    </row>
    <row r="159" spans="3:7" ht="25.5" customHeight="1" thickBot="1" x14ac:dyDescent="0.3">
      <c r="C159" s="553" t="s">
        <v>1260</v>
      </c>
      <c r="D159" s="564">
        <v>30</v>
      </c>
      <c r="E159" s="564"/>
      <c r="F159" s="564">
        <v>0</v>
      </c>
      <c r="G159" s="564">
        <f t="shared" ref="G159" si="16">G177</f>
        <v>0</v>
      </c>
    </row>
    <row r="160" spans="3:7" ht="25.5" customHeight="1" thickBot="1" x14ac:dyDescent="0.3">
      <c r="C160" s="553" t="s">
        <v>1261</v>
      </c>
      <c r="D160" s="564">
        <f>D159/D158</f>
        <v>0.22727272727272727</v>
      </c>
      <c r="E160" s="564" t="e">
        <f>E159/E158</f>
        <v>#DIV/0!</v>
      </c>
      <c r="F160" s="564" t="e">
        <f t="shared" ref="F160:G160" si="17">F159/F158</f>
        <v>#DIV/0!</v>
      </c>
      <c r="G160" s="564" t="e">
        <f t="shared" si="17"/>
        <v>#DIV/0!</v>
      </c>
    </row>
    <row r="161" spans="3:7" ht="25.5" customHeight="1" thickBot="1" x14ac:dyDescent="0.3">
      <c r="C161" s="553" t="s">
        <v>1262</v>
      </c>
      <c r="D161" s="551" t="s">
        <v>1263</v>
      </c>
      <c r="E161" s="565">
        <f>E158/D158-1</f>
        <v>-1</v>
      </c>
      <c r="F161" s="565" t="e">
        <f t="shared" ref="F161:G163" si="18">F158/E158-1</f>
        <v>#DIV/0!</v>
      </c>
      <c r="G161" s="565" t="e">
        <f t="shared" si="18"/>
        <v>#DIV/0!</v>
      </c>
    </row>
    <row r="162" spans="3:7" ht="25.5" customHeight="1" thickBot="1" x14ac:dyDescent="0.3">
      <c r="C162" s="553" t="s">
        <v>1264</v>
      </c>
      <c r="D162" s="551" t="s">
        <v>1263</v>
      </c>
      <c r="E162" s="565">
        <f>E159/D159-1</f>
        <v>-1</v>
      </c>
      <c r="F162" s="565" t="e">
        <f t="shared" si="18"/>
        <v>#DIV/0!</v>
      </c>
      <c r="G162" s="565" t="e">
        <f t="shared" si="18"/>
        <v>#DIV/0!</v>
      </c>
    </row>
    <row r="163" spans="3:7" ht="25.5" customHeight="1" thickBot="1" x14ac:dyDescent="0.3">
      <c r="C163" s="553" t="s">
        <v>77</v>
      </c>
      <c r="D163" s="551" t="s">
        <v>1263</v>
      </c>
      <c r="E163" s="565" t="e">
        <f>E160/D160-1</f>
        <v>#DIV/0!</v>
      </c>
      <c r="F163" s="565" t="e">
        <f t="shared" si="18"/>
        <v>#DIV/0!</v>
      </c>
      <c r="G163" s="565" t="e">
        <f t="shared" si="18"/>
        <v>#DIV/0!</v>
      </c>
    </row>
    <row r="164" spans="3:7" ht="25.5" customHeight="1" thickBot="1" x14ac:dyDescent="0.3">
      <c r="C164" s="2189" t="s">
        <v>1420</v>
      </c>
      <c r="D164" s="2190"/>
      <c r="E164" s="2190"/>
      <c r="F164" s="2190"/>
      <c r="G164" s="2191"/>
    </row>
    <row r="165" spans="3:7" ht="25.5" customHeight="1" x14ac:dyDescent="0.25">
      <c r="C165" s="2181"/>
      <c r="D165" s="550">
        <v>2023</v>
      </c>
      <c r="E165" s="550">
        <v>2024</v>
      </c>
      <c r="F165" s="550">
        <v>2025</v>
      </c>
      <c r="G165" s="550">
        <v>2026</v>
      </c>
    </row>
    <row r="166" spans="3:7" ht="25.5" customHeight="1" thickBot="1" x14ac:dyDescent="0.3">
      <c r="C166" s="2182"/>
      <c r="D166" s="562" t="s">
        <v>17</v>
      </c>
      <c r="E166" s="562" t="s">
        <v>18</v>
      </c>
      <c r="F166" s="562" t="s">
        <v>18</v>
      </c>
      <c r="G166" s="562" t="s">
        <v>18</v>
      </c>
    </row>
    <row r="167" spans="3:7" ht="25.5" customHeight="1" thickBot="1" x14ac:dyDescent="0.3">
      <c r="C167" s="567" t="s">
        <v>1284</v>
      </c>
      <c r="D167" s="568">
        <f>D168+D169+D170+D171</f>
        <v>0</v>
      </c>
      <c r="E167" s="568">
        <f t="shared" ref="E167:G167" si="19">E168+E169+E170+E171</f>
        <v>0</v>
      </c>
      <c r="F167" s="568">
        <f t="shared" si="19"/>
        <v>0</v>
      </c>
      <c r="G167" s="568">
        <f t="shared" si="19"/>
        <v>0</v>
      </c>
    </row>
    <row r="168" spans="3:7" ht="25.5" customHeight="1" thickBot="1" x14ac:dyDescent="0.3">
      <c r="C168" s="569" t="s">
        <v>1267</v>
      </c>
      <c r="D168" s="568"/>
      <c r="E168" s="568"/>
      <c r="F168" s="568"/>
      <c r="G168" s="568"/>
    </row>
    <row r="169" spans="3:7" ht="25.5" customHeight="1" thickBot="1" x14ac:dyDescent="0.3">
      <c r="C169" s="569" t="s">
        <v>1285</v>
      </c>
      <c r="D169" s="568"/>
      <c r="E169" s="568"/>
      <c r="F169" s="568"/>
      <c r="G169" s="568"/>
    </row>
    <row r="170" spans="3:7" ht="25.5" customHeight="1" thickBot="1" x14ac:dyDescent="0.3">
      <c r="C170" s="569" t="s">
        <v>1286</v>
      </c>
      <c r="D170" s="568"/>
      <c r="E170" s="568"/>
      <c r="F170" s="568"/>
      <c r="G170" s="568"/>
    </row>
    <row r="171" spans="3:7" ht="25.5" customHeight="1" thickBot="1" x14ac:dyDescent="0.3">
      <c r="C171" s="569" t="s">
        <v>1287</v>
      </c>
      <c r="D171" s="568"/>
      <c r="E171" s="568"/>
      <c r="F171" s="568"/>
      <c r="G171" s="568"/>
    </row>
    <row r="172" spans="3:7" ht="25.5" customHeight="1" thickBot="1" x14ac:dyDescent="0.3">
      <c r="C172" s="567" t="s">
        <v>1288</v>
      </c>
      <c r="D172" s="571">
        <v>30</v>
      </c>
      <c r="E172" s="571">
        <v>0</v>
      </c>
      <c r="F172" s="571">
        <f t="shared" ref="F172:G172" si="20">F173+F174+F175+F176</f>
        <v>0</v>
      </c>
      <c r="G172" s="571">
        <f t="shared" si="20"/>
        <v>0</v>
      </c>
    </row>
    <row r="173" spans="3:7" ht="25.5" customHeight="1" thickBot="1" x14ac:dyDescent="0.3">
      <c r="C173" s="569" t="s">
        <v>1267</v>
      </c>
      <c r="D173" s="571">
        <v>30</v>
      </c>
      <c r="E173" s="568">
        <v>0</v>
      </c>
      <c r="F173" s="568"/>
      <c r="G173" s="568"/>
    </row>
    <row r="174" spans="3:7" ht="25.5" customHeight="1" thickBot="1" x14ac:dyDescent="0.3">
      <c r="C174" s="569" t="s">
        <v>1285</v>
      </c>
      <c r="D174" s="571"/>
      <c r="E174" s="568"/>
      <c r="F174" s="568"/>
      <c r="G174" s="568"/>
    </row>
    <row r="175" spans="3:7" ht="25.5" customHeight="1" thickBot="1" x14ac:dyDescent="0.3">
      <c r="C175" s="569" t="s">
        <v>1286</v>
      </c>
      <c r="D175" s="571"/>
      <c r="E175" s="568"/>
      <c r="F175" s="568"/>
      <c r="G175" s="568"/>
    </row>
    <row r="176" spans="3:7" ht="25.5" customHeight="1" thickBot="1" x14ac:dyDescent="0.3">
      <c r="C176" s="569" t="s">
        <v>1287</v>
      </c>
      <c r="D176" s="571"/>
      <c r="E176" s="568"/>
      <c r="F176" s="568"/>
      <c r="G176" s="568"/>
    </row>
    <row r="177" spans="3:7" ht="25.5" customHeight="1" thickBot="1" x14ac:dyDescent="0.3">
      <c r="C177" s="575" t="s">
        <v>1421</v>
      </c>
      <c r="D177" s="571">
        <f>D167+D172</f>
        <v>30</v>
      </c>
      <c r="E177" s="571">
        <f t="shared" ref="E177:G177" si="21">E167+E172</f>
        <v>0</v>
      </c>
      <c r="F177" s="571">
        <f t="shared" si="21"/>
        <v>0</v>
      </c>
      <c r="G177" s="571">
        <f t="shared" si="21"/>
        <v>0</v>
      </c>
    </row>
    <row r="178" spans="3:7" ht="25.5" customHeight="1" thickBot="1" x14ac:dyDescent="0.3">
      <c r="C178" s="583" t="s">
        <v>1377</v>
      </c>
      <c r="D178" s="595" t="s">
        <v>1682</v>
      </c>
      <c r="E178" s="596" t="s">
        <v>1280</v>
      </c>
      <c r="F178" s="586" t="s">
        <v>1683</v>
      </c>
      <c r="G178" s="587"/>
    </row>
    <row r="179" spans="3:7" ht="25.5" customHeight="1" thickBot="1" x14ac:dyDescent="0.3">
      <c r="C179" s="553" t="s">
        <v>1258</v>
      </c>
      <c r="D179" s="2186" t="s">
        <v>1684</v>
      </c>
      <c r="E179" s="2187"/>
      <c r="F179" s="2187"/>
      <c r="G179" s="2188"/>
    </row>
    <row r="180" spans="3:7" ht="25.5" customHeight="1" thickBot="1" x14ac:dyDescent="0.3">
      <c r="C180" s="553" t="s">
        <v>54</v>
      </c>
      <c r="D180" s="2201" t="s">
        <v>1678</v>
      </c>
      <c r="E180" s="2202"/>
      <c r="F180" s="2202"/>
      <c r="G180" s="2203"/>
    </row>
    <row r="181" spans="3:7" ht="25.5" customHeight="1" x14ac:dyDescent="0.25">
      <c r="C181" s="2181"/>
      <c r="D181" s="550">
        <v>2023</v>
      </c>
      <c r="E181" s="550">
        <v>2024</v>
      </c>
      <c r="F181" s="550">
        <v>2025</v>
      </c>
      <c r="G181" s="550">
        <v>2026</v>
      </c>
    </row>
    <row r="182" spans="3:7" ht="25.5" customHeight="1" thickBot="1" x14ac:dyDescent="0.3">
      <c r="C182" s="2182"/>
      <c r="D182" s="562" t="s">
        <v>17</v>
      </c>
      <c r="E182" s="562" t="s">
        <v>18</v>
      </c>
      <c r="F182" s="562" t="s">
        <v>18</v>
      </c>
      <c r="G182" s="562" t="s">
        <v>18</v>
      </c>
    </row>
    <row r="183" spans="3:7" ht="25.5" customHeight="1" thickBot="1" x14ac:dyDescent="0.3">
      <c r="C183" s="553" t="s">
        <v>56</v>
      </c>
      <c r="D183" s="551">
        <v>132</v>
      </c>
      <c r="E183" s="551"/>
      <c r="F183" s="553"/>
      <c r="G183" s="553"/>
    </row>
    <row r="184" spans="3:7" ht="25.5" customHeight="1" thickBot="1" x14ac:dyDescent="0.3">
      <c r="C184" s="553" t="s">
        <v>1260</v>
      </c>
      <c r="D184" s="564">
        <v>30</v>
      </c>
      <c r="E184" s="564"/>
      <c r="F184" s="564">
        <v>0</v>
      </c>
      <c r="G184" s="564">
        <f t="shared" ref="G184" si="22">G202</f>
        <v>0</v>
      </c>
    </row>
    <row r="185" spans="3:7" ht="25.5" customHeight="1" thickBot="1" x14ac:dyDescent="0.3">
      <c r="C185" s="553" t="s">
        <v>1261</v>
      </c>
      <c r="D185" s="564">
        <f>D184/D183</f>
        <v>0.22727272727272727</v>
      </c>
      <c r="E185" s="564" t="e">
        <f>E184/E183</f>
        <v>#DIV/0!</v>
      </c>
      <c r="F185" s="564" t="e">
        <f t="shared" ref="F185:G185" si="23">F184/F183</f>
        <v>#DIV/0!</v>
      </c>
      <c r="G185" s="564" t="e">
        <f t="shared" si="23"/>
        <v>#DIV/0!</v>
      </c>
    </row>
    <row r="186" spans="3:7" ht="25.5" customHeight="1" thickBot="1" x14ac:dyDescent="0.3">
      <c r="C186" s="553" t="s">
        <v>1262</v>
      </c>
      <c r="D186" s="551" t="s">
        <v>1263</v>
      </c>
      <c r="E186" s="565">
        <f>E183/D183-1</f>
        <v>-1</v>
      </c>
      <c r="F186" s="565" t="e">
        <f t="shared" ref="F186:G188" si="24">F183/E183-1</f>
        <v>#DIV/0!</v>
      </c>
      <c r="G186" s="565" t="e">
        <f t="shared" si="24"/>
        <v>#DIV/0!</v>
      </c>
    </row>
    <row r="187" spans="3:7" ht="25.5" customHeight="1" thickBot="1" x14ac:dyDescent="0.3">
      <c r="C187" s="553" t="s">
        <v>1264</v>
      </c>
      <c r="D187" s="551" t="s">
        <v>1263</v>
      </c>
      <c r="E187" s="565">
        <f>E184/D184-1</f>
        <v>-1</v>
      </c>
      <c r="F187" s="565" t="e">
        <f t="shared" si="24"/>
        <v>#DIV/0!</v>
      </c>
      <c r="G187" s="565" t="e">
        <f t="shared" si="24"/>
        <v>#DIV/0!</v>
      </c>
    </row>
    <row r="188" spans="3:7" ht="25.5" customHeight="1" thickBot="1" x14ac:dyDescent="0.3">
      <c r="C188" s="553" t="s">
        <v>77</v>
      </c>
      <c r="D188" s="551" t="s">
        <v>1263</v>
      </c>
      <c r="E188" s="565" t="e">
        <f>E185/D185-1</f>
        <v>#DIV/0!</v>
      </c>
      <c r="F188" s="565" t="e">
        <f t="shared" si="24"/>
        <v>#DIV/0!</v>
      </c>
      <c r="G188" s="565" t="e">
        <f t="shared" si="24"/>
        <v>#DIV/0!</v>
      </c>
    </row>
    <row r="189" spans="3:7" ht="25.5" customHeight="1" thickBot="1" x14ac:dyDescent="0.3">
      <c r="C189" s="2189" t="s">
        <v>1420</v>
      </c>
      <c r="D189" s="2190"/>
      <c r="E189" s="2190"/>
      <c r="F189" s="2190"/>
      <c r="G189" s="2191"/>
    </row>
    <row r="190" spans="3:7" ht="25.5" customHeight="1" x14ac:dyDescent="0.25">
      <c r="C190" s="2181"/>
      <c r="D190" s="550">
        <v>2023</v>
      </c>
      <c r="E190" s="550">
        <v>2024</v>
      </c>
      <c r="F190" s="550">
        <v>2025</v>
      </c>
      <c r="G190" s="550">
        <v>2026</v>
      </c>
    </row>
    <row r="191" spans="3:7" ht="25.5" customHeight="1" thickBot="1" x14ac:dyDescent="0.3">
      <c r="C191" s="2182"/>
      <c r="D191" s="562" t="s">
        <v>17</v>
      </c>
      <c r="E191" s="562" t="s">
        <v>18</v>
      </c>
      <c r="F191" s="562" t="s">
        <v>18</v>
      </c>
      <c r="G191" s="562" t="s">
        <v>18</v>
      </c>
    </row>
    <row r="192" spans="3:7" ht="25.5" customHeight="1" thickBot="1" x14ac:dyDescent="0.3">
      <c r="C192" s="567" t="s">
        <v>1284</v>
      </c>
      <c r="D192" s="568">
        <f>D193+D194+D195+D196</f>
        <v>0</v>
      </c>
      <c r="E192" s="568">
        <f t="shared" ref="E192:G192" si="25">E193+E194+E195+E196</f>
        <v>0</v>
      </c>
      <c r="F192" s="568">
        <f t="shared" si="25"/>
        <v>0</v>
      </c>
      <c r="G192" s="568">
        <f t="shared" si="25"/>
        <v>0</v>
      </c>
    </row>
    <row r="193" spans="3:7" ht="25.5" customHeight="1" thickBot="1" x14ac:dyDescent="0.3">
      <c r="C193" s="569" t="s">
        <v>1267</v>
      </c>
      <c r="D193" s="568"/>
      <c r="E193" s="568"/>
      <c r="F193" s="568"/>
      <c r="G193" s="568"/>
    </row>
    <row r="194" spans="3:7" ht="25.5" customHeight="1" thickBot="1" x14ac:dyDescent="0.3">
      <c r="C194" s="569" t="s">
        <v>1285</v>
      </c>
      <c r="D194" s="568"/>
      <c r="E194" s="568"/>
      <c r="F194" s="568"/>
      <c r="G194" s="568"/>
    </row>
    <row r="195" spans="3:7" ht="25.5" customHeight="1" thickBot="1" x14ac:dyDescent="0.3">
      <c r="C195" s="569" t="s">
        <v>1286</v>
      </c>
      <c r="D195" s="568"/>
      <c r="E195" s="568"/>
      <c r="F195" s="568"/>
      <c r="G195" s="568"/>
    </row>
    <row r="196" spans="3:7" ht="25.5" customHeight="1" thickBot="1" x14ac:dyDescent="0.3">
      <c r="C196" s="569" t="s">
        <v>1287</v>
      </c>
      <c r="D196" s="568"/>
      <c r="E196" s="568"/>
      <c r="F196" s="568"/>
      <c r="G196" s="568"/>
    </row>
    <row r="197" spans="3:7" ht="25.5" customHeight="1" thickBot="1" x14ac:dyDescent="0.3">
      <c r="C197" s="567" t="s">
        <v>1288</v>
      </c>
      <c r="D197" s="571">
        <v>30</v>
      </c>
      <c r="E197" s="571">
        <v>0</v>
      </c>
      <c r="F197" s="571">
        <f t="shared" ref="F197:G197" si="26">F198+F199+F200+F201</f>
        <v>0</v>
      </c>
      <c r="G197" s="571">
        <f t="shared" si="26"/>
        <v>0</v>
      </c>
    </row>
    <row r="198" spans="3:7" ht="25.5" customHeight="1" thickBot="1" x14ac:dyDescent="0.3">
      <c r="C198" s="569" t="s">
        <v>1267</v>
      </c>
      <c r="D198" s="571">
        <v>30</v>
      </c>
      <c r="E198" s="568">
        <v>0</v>
      </c>
      <c r="F198" s="568"/>
      <c r="G198" s="568"/>
    </row>
    <row r="199" spans="3:7" ht="25.5" customHeight="1" thickBot="1" x14ac:dyDescent="0.3">
      <c r="C199" s="569" t="s">
        <v>1285</v>
      </c>
      <c r="D199" s="571"/>
      <c r="E199" s="568"/>
      <c r="F199" s="568"/>
      <c r="G199" s="568"/>
    </row>
    <row r="200" spans="3:7" ht="25.5" customHeight="1" thickBot="1" x14ac:dyDescent="0.3">
      <c r="C200" s="569" t="s">
        <v>1286</v>
      </c>
      <c r="D200" s="571"/>
      <c r="E200" s="568"/>
      <c r="F200" s="568"/>
      <c r="G200" s="568"/>
    </row>
    <row r="201" spans="3:7" ht="25.5" customHeight="1" thickBot="1" x14ac:dyDescent="0.3">
      <c r="C201" s="569" t="s">
        <v>1287</v>
      </c>
      <c r="D201" s="571"/>
      <c r="E201" s="568"/>
      <c r="F201" s="568"/>
      <c r="G201" s="568"/>
    </row>
    <row r="202" spans="3:7" ht="25.5" customHeight="1" thickBot="1" x14ac:dyDescent="0.3">
      <c r="C202" s="575" t="s">
        <v>1421</v>
      </c>
      <c r="D202" s="571">
        <f>D192+D197</f>
        <v>30</v>
      </c>
      <c r="E202" s="571">
        <f t="shared" ref="E202:G202" si="27">E192+E197</f>
        <v>0</v>
      </c>
      <c r="F202" s="571">
        <f t="shared" si="27"/>
        <v>0</v>
      </c>
      <c r="G202" s="571">
        <f t="shared" si="27"/>
        <v>0</v>
      </c>
    </row>
    <row r="203" spans="3:7" ht="34.5" thickBot="1" x14ac:dyDescent="0.3">
      <c r="C203" s="561" t="s">
        <v>1685</v>
      </c>
      <c r="D203" s="598" t="s">
        <v>1686</v>
      </c>
      <c r="E203" s="599" t="s">
        <v>1280</v>
      </c>
      <c r="F203" s="600" t="s">
        <v>1687</v>
      </c>
      <c r="G203" s="601"/>
    </row>
    <row r="204" spans="3:7" ht="17.25" customHeight="1" thickBot="1" x14ac:dyDescent="0.3">
      <c r="C204" s="553" t="s">
        <v>1258</v>
      </c>
      <c r="D204" s="2186" t="s">
        <v>1688</v>
      </c>
      <c r="E204" s="2187"/>
      <c r="F204" s="2230"/>
      <c r="G204" s="2188"/>
    </row>
    <row r="205" spans="3:7" ht="15.75" thickBot="1" x14ac:dyDescent="0.3">
      <c r="C205" s="553" t="s">
        <v>54</v>
      </c>
      <c r="D205" s="2231" t="s">
        <v>1689</v>
      </c>
      <c r="E205" s="2202"/>
      <c r="F205" s="2202"/>
      <c r="G205" s="2203"/>
    </row>
    <row r="206" spans="3:7" ht="12.75" customHeight="1" x14ac:dyDescent="0.25">
      <c r="C206" s="2181"/>
      <c r="D206" s="550">
        <v>2023</v>
      </c>
      <c r="E206" s="550">
        <v>2024</v>
      </c>
      <c r="F206" s="550">
        <v>2025</v>
      </c>
      <c r="G206" s="550">
        <v>2026</v>
      </c>
    </row>
    <row r="207" spans="3:7" ht="9" customHeight="1" thickBot="1" x14ac:dyDescent="0.3">
      <c r="C207" s="2182"/>
      <c r="D207" s="562" t="s">
        <v>17</v>
      </c>
      <c r="E207" s="562" t="s">
        <v>18</v>
      </c>
      <c r="F207" s="562" t="s">
        <v>18</v>
      </c>
      <c r="G207" s="562" t="s">
        <v>18</v>
      </c>
    </row>
    <row r="208" spans="3:7" ht="15.75" thickBot="1" x14ac:dyDescent="0.3">
      <c r="C208" s="553" t="s">
        <v>56</v>
      </c>
      <c r="D208" s="551">
        <v>1</v>
      </c>
      <c r="E208" s="551">
        <v>0</v>
      </c>
      <c r="F208" s="551">
        <v>0</v>
      </c>
      <c r="G208" s="553">
        <v>0</v>
      </c>
    </row>
    <row r="209" spans="3:13" ht="15.75" thickBot="1" x14ac:dyDescent="0.3">
      <c r="C209" s="553" t="s">
        <v>1260</v>
      </c>
      <c r="D209" s="564">
        <v>120</v>
      </c>
      <c r="E209" s="564">
        <f t="shared" ref="E209:G209" si="28">E227</f>
        <v>0</v>
      </c>
      <c r="F209" s="564">
        <f t="shared" si="28"/>
        <v>0</v>
      </c>
      <c r="G209" s="564">
        <f t="shared" si="28"/>
        <v>0</v>
      </c>
    </row>
    <row r="210" spans="3:13" ht="15.75" thickBot="1" x14ac:dyDescent="0.3">
      <c r="C210" s="553" t="s">
        <v>1261</v>
      </c>
      <c r="D210" s="564">
        <f>D209/D208</f>
        <v>120</v>
      </c>
      <c r="E210" s="564" t="e">
        <f t="shared" ref="E210:G210" si="29">E209/E208</f>
        <v>#DIV/0!</v>
      </c>
      <c r="F210" s="564" t="e">
        <f t="shared" si="29"/>
        <v>#DIV/0!</v>
      </c>
      <c r="G210" s="564" t="e">
        <f t="shared" si="29"/>
        <v>#DIV/0!</v>
      </c>
    </row>
    <row r="211" spans="3:13" ht="15.75" thickBot="1" x14ac:dyDescent="0.3">
      <c r="C211" s="553" t="s">
        <v>1262</v>
      </c>
      <c r="D211" s="551" t="s">
        <v>1263</v>
      </c>
      <c r="E211" s="565">
        <f>E208/D208-1</f>
        <v>-1</v>
      </c>
      <c r="F211" s="565" t="e">
        <f t="shared" ref="F211:G213" si="30">F208/E208-1</f>
        <v>#DIV/0!</v>
      </c>
      <c r="G211" s="565" t="e">
        <f t="shared" si="30"/>
        <v>#DIV/0!</v>
      </c>
      <c r="I211" s="566"/>
      <c r="J211" s="566"/>
      <c r="K211" s="566"/>
      <c r="L211" s="566"/>
      <c r="M211" s="566"/>
    </row>
    <row r="212" spans="3:13" ht="15.75" thickBot="1" x14ac:dyDescent="0.3">
      <c r="C212" s="553" t="s">
        <v>1264</v>
      </c>
      <c r="D212" s="551" t="s">
        <v>1263</v>
      </c>
      <c r="E212" s="565">
        <f>E209/D209-1</f>
        <v>-1</v>
      </c>
      <c r="F212" s="565" t="e">
        <f t="shared" si="30"/>
        <v>#DIV/0!</v>
      </c>
      <c r="G212" s="565" t="e">
        <f t="shared" si="30"/>
        <v>#DIV/0!</v>
      </c>
    </row>
    <row r="213" spans="3:13" ht="15.75" thickBot="1" x14ac:dyDescent="0.3">
      <c r="C213" s="553" t="s">
        <v>77</v>
      </c>
      <c r="D213" s="551" t="s">
        <v>1263</v>
      </c>
      <c r="E213" s="565" t="e">
        <f>E210/D210-1</f>
        <v>#DIV/0!</v>
      </c>
      <c r="F213" s="565" t="e">
        <f t="shared" si="30"/>
        <v>#DIV/0!</v>
      </c>
      <c r="G213" s="565" t="e">
        <f t="shared" si="30"/>
        <v>#DIV/0!</v>
      </c>
    </row>
    <row r="214" spans="3:13" ht="15.75" thickBot="1" x14ac:dyDescent="0.3">
      <c r="C214" s="2189" t="s">
        <v>1423</v>
      </c>
      <c r="D214" s="2190"/>
      <c r="E214" s="2190"/>
      <c r="F214" s="2190"/>
      <c r="G214" s="2191"/>
    </row>
    <row r="215" spans="3:13" ht="12.75" customHeight="1" x14ac:dyDescent="0.25">
      <c r="C215" s="2181"/>
      <c r="D215" s="550">
        <v>2023</v>
      </c>
      <c r="E215" s="550">
        <v>2024</v>
      </c>
      <c r="F215" s="550">
        <v>2025</v>
      </c>
      <c r="G215" s="550">
        <v>2026</v>
      </c>
    </row>
    <row r="216" spans="3:13" ht="9" customHeight="1" thickBot="1" x14ac:dyDescent="0.3">
      <c r="C216" s="2182"/>
      <c r="D216" s="562" t="s">
        <v>17</v>
      </c>
      <c r="E216" s="562" t="s">
        <v>18</v>
      </c>
      <c r="F216" s="562" t="s">
        <v>18</v>
      </c>
      <c r="G216" s="562" t="s">
        <v>18</v>
      </c>
    </row>
    <row r="217" spans="3:13" ht="15.75" thickBot="1" x14ac:dyDescent="0.3">
      <c r="C217" s="567" t="s">
        <v>1284</v>
      </c>
      <c r="D217" s="568">
        <v>120</v>
      </c>
      <c r="E217" s="568">
        <f t="shared" ref="E217:G217" si="31">E218+E219+E220+E221</f>
        <v>0</v>
      </c>
      <c r="F217" s="568">
        <f t="shared" si="31"/>
        <v>0</v>
      </c>
      <c r="G217" s="568">
        <f t="shared" si="31"/>
        <v>0</v>
      </c>
    </row>
    <row r="218" spans="3:13" ht="15.75" thickBot="1" x14ac:dyDescent="0.3">
      <c r="C218" s="569" t="s">
        <v>1267</v>
      </c>
      <c r="D218" s="568">
        <v>120</v>
      </c>
      <c r="E218" s="568"/>
      <c r="F218" s="568"/>
      <c r="G218" s="568"/>
    </row>
    <row r="219" spans="3:13" ht="15.75" thickBot="1" x14ac:dyDescent="0.3">
      <c r="C219" s="569" t="s">
        <v>1285</v>
      </c>
      <c r="D219" s="568"/>
      <c r="E219" s="568"/>
      <c r="F219" s="568"/>
      <c r="G219" s="568"/>
    </row>
    <row r="220" spans="3:13" ht="15.75" thickBot="1" x14ac:dyDescent="0.3">
      <c r="C220" s="569" t="s">
        <v>1286</v>
      </c>
      <c r="D220" s="568"/>
      <c r="E220" s="568"/>
      <c r="F220" s="568"/>
      <c r="G220" s="568"/>
    </row>
    <row r="221" spans="3:13" ht="15.75" thickBot="1" x14ac:dyDescent="0.3">
      <c r="C221" s="569" t="s">
        <v>1287</v>
      </c>
      <c r="D221" s="568"/>
      <c r="E221" s="568"/>
      <c r="F221" s="568"/>
      <c r="G221" s="568"/>
    </row>
    <row r="222" spans="3:13" ht="15.75" thickBot="1" x14ac:dyDescent="0.3">
      <c r="C222" s="567" t="s">
        <v>1288</v>
      </c>
      <c r="D222" s="571">
        <f>D223+D224+D225+D226</f>
        <v>0</v>
      </c>
      <c r="E222" s="571">
        <f t="shared" ref="E222:G222" si="32">E223+E224+E225+E226</f>
        <v>0</v>
      </c>
      <c r="F222" s="571">
        <f t="shared" si="32"/>
        <v>0</v>
      </c>
      <c r="G222" s="571">
        <f t="shared" si="32"/>
        <v>0</v>
      </c>
    </row>
    <row r="223" spans="3:13" ht="15.75" thickBot="1" x14ac:dyDescent="0.3">
      <c r="C223" s="569" t="s">
        <v>1267</v>
      </c>
      <c r="D223" s="571"/>
      <c r="E223" s="571">
        <v>0</v>
      </c>
      <c r="F223" s="571">
        <v>0</v>
      </c>
      <c r="G223" s="571"/>
    </row>
    <row r="224" spans="3:13" ht="15.75" thickBot="1" x14ac:dyDescent="0.3">
      <c r="C224" s="569" t="s">
        <v>1285</v>
      </c>
      <c r="D224" s="571"/>
      <c r="E224" s="571"/>
      <c r="F224" s="571"/>
      <c r="G224" s="571"/>
    </row>
    <row r="225" spans="3:13" ht="15.75" thickBot="1" x14ac:dyDescent="0.3">
      <c r="C225" s="569" t="s">
        <v>1286</v>
      </c>
      <c r="D225" s="571"/>
      <c r="E225" s="571"/>
      <c r="F225" s="571"/>
      <c r="G225" s="571"/>
    </row>
    <row r="226" spans="3:13" ht="15.75" thickBot="1" x14ac:dyDescent="0.3">
      <c r="C226" s="569" t="s">
        <v>1287</v>
      </c>
      <c r="D226" s="571"/>
      <c r="E226" s="571"/>
      <c r="F226" s="571"/>
      <c r="G226" s="571"/>
    </row>
    <row r="227" spans="3:13" ht="15.75" thickBot="1" x14ac:dyDescent="0.3">
      <c r="C227" s="575" t="s">
        <v>1320</v>
      </c>
      <c r="D227" s="571">
        <f>D217+D222</f>
        <v>120</v>
      </c>
      <c r="E227" s="571">
        <f t="shared" ref="E227:G227" si="33">E217+E222</f>
        <v>0</v>
      </c>
      <c r="F227" s="571">
        <f t="shared" si="33"/>
        <v>0</v>
      </c>
      <c r="G227" s="571">
        <f t="shared" si="33"/>
        <v>0</v>
      </c>
    </row>
    <row r="228" spans="3:13" ht="15.75" thickBot="1" x14ac:dyDescent="0.3">
      <c r="C228" s="2192" t="s">
        <v>101</v>
      </c>
      <c r="D228" s="2193"/>
      <c r="E228" s="2193"/>
      <c r="F228" s="2193"/>
      <c r="G228" s="2194"/>
    </row>
    <row r="229" spans="3:13" ht="15.75" thickBot="1" x14ac:dyDescent="0.3">
      <c r="C229" s="2192" t="s">
        <v>1295</v>
      </c>
      <c r="D229" s="2193"/>
      <c r="E229" s="2193"/>
      <c r="F229" s="2193"/>
      <c r="G229" s="2194"/>
    </row>
    <row r="230" spans="3:13" ht="23.25" thickBot="1" x14ac:dyDescent="0.3">
      <c r="C230" s="561" t="s">
        <v>1322</v>
      </c>
      <c r="D230" s="2232"/>
      <c r="E230" s="2233"/>
      <c r="F230" s="2233"/>
      <c r="G230" s="2234"/>
    </row>
    <row r="231" spans="3:13" ht="40.5" customHeight="1" thickBot="1" x14ac:dyDescent="0.3">
      <c r="C231" s="561" t="s">
        <v>1279</v>
      </c>
      <c r="D231" s="561"/>
      <c r="E231" s="602" t="s">
        <v>1280</v>
      </c>
      <c r="F231" s="2221"/>
      <c r="G231" s="2222"/>
      <c r="M231" s="588" t="s">
        <v>1414</v>
      </c>
    </row>
    <row r="232" spans="3:13" ht="15.75" thickBot="1" x14ac:dyDescent="0.3">
      <c r="C232" s="589"/>
      <c r="D232" s="2219"/>
      <c r="E232" s="2220"/>
      <c r="F232" s="2221"/>
      <c r="G232" s="2222"/>
      <c r="M232" s="603"/>
    </row>
    <row r="233" spans="3:13" ht="17.25" customHeight="1" thickBot="1" x14ac:dyDescent="0.3">
      <c r="C233" s="553" t="s">
        <v>1258</v>
      </c>
      <c r="D233" s="2186"/>
      <c r="E233" s="2187"/>
      <c r="F233" s="2187"/>
      <c r="G233" s="2188"/>
      <c r="M233" s="604"/>
    </row>
    <row r="234" spans="3:13" ht="15.75" thickBot="1" x14ac:dyDescent="0.3">
      <c r="C234" s="553" t="s">
        <v>54</v>
      </c>
      <c r="D234" s="2201"/>
      <c r="E234" s="2202"/>
      <c r="F234" s="2202"/>
      <c r="G234" s="2203"/>
    </row>
    <row r="235" spans="3:13" ht="12.75" customHeight="1" x14ac:dyDescent="0.25">
      <c r="C235" s="2181"/>
      <c r="D235" s="550">
        <v>2023</v>
      </c>
      <c r="E235" s="550">
        <v>2024</v>
      </c>
      <c r="F235" s="550">
        <v>2025</v>
      </c>
      <c r="G235" s="550">
        <v>2026</v>
      </c>
    </row>
    <row r="236" spans="3:13" ht="9" customHeight="1" thickBot="1" x14ac:dyDescent="0.3">
      <c r="C236" s="2182"/>
      <c r="D236" s="562" t="s">
        <v>17</v>
      </c>
      <c r="E236" s="562" t="s">
        <v>18</v>
      </c>
      <c r="F236" s="562" t="s">
        <v>18</v>
      </c>
      <c r="G236" s="562" t="s">
        <v>18</v>
      </c>
    </row>
    <row r="237" spans="3:13" ht="15.75" thickBot="1" x14ac:dyDescent="0.3">
      <c r="C237" s="553" t="s">
        <v>56</v>
      </c>
      <c r="D237" s="564"/>
      <c r="E237" s="564"/>
      <c r="F237" s="564"/>
      <c r="G237" s="564"/>
    </row>
    <row r="238" spans="3:13" ht="15.75" thickBot="1" x14ac:dyDescent="0.3">
      <c r="C238" s="553" t="s">
        <v>1260</v>
      </c>
      <c r="D238" s="564">
        <f>D301-D263</f>
        <v>0</v>
      </c>
      <c r="E238" s="564">
        <f t="shared" ref="E238:F238" si="34">E301-E263</f>
        <v>0</v>
      </c>
      <c r="F238" s="564">
        <f t="shared" si="34"/>
        <v>0</v>
      </c>
      <c r="G238" s="564">
        <f>G256</f>
        <v>0</v>
      </c>
    </row>
    <row r="239" spans="3:13" ht="15.75" thickBot="1" x14ac:dyDescent="0.3">
      <c r="C239" s="553" t="s">
        <v>1261</v>
      </c>
      <c r="D239" s="564" t="e">
        <f>D238/D237</f>
        <v>#DIV/0!</v>
      </c>
      <c r="E239" s="564" t="e">
        <f t="shared" ref="E239:G239" si="35">E238/E237</f>
        <v>#DIV/0!</v>
      </c>
      <c r="F239" s="564" t="e">
        <f t="shared" si="35"/>
        <v>#DIV/0!</v>
      </c>
      <c r="G239" s="564" t="e">
        <f t="shared" si="35"/>
        <v>#DIV/0!</v>
      </c>
    </row>
    <row r="240" spans="3:13" ht="15.75" thickBot="1" x14ac:dyDescent="0.3">
      <c r="C240" s="553" t="s">
        <v>1262</v>
      </c>
      <c r="D240" s="551" t="s">
        <v>1263</v>
      </c>
      <c r="E240" s="565" t="e">
        <f>E237/D237-1</f>
        <v>#DIV/0!</v>
      </c>
      <c r="F240" s="565" t="e">
        <f t="shared" ref="F240:G242" si="36">F237/E237-1</f>
        <v>#DIV/0!</v>
      </c>
      <c r="G240" s="565" t="e">
        <f t="shared" si="36"/>
        <v>#DIV/0!</v>
      </c>
      <c r="I240" s="566"/>
      <c r="J240" s="566"/>
      <c r="K240" s="566"/>
      <c r="L240" s="566"/>
      <c r="M240" s="566"/>
    </row>
    <row r="241" spans="3:7" ht="15.75" thickBot="1" x14ac:dyDescent="0.3">
      <c r="C241" s="553" t="s">
        <v>1264</v>
      </c>
      <c r="D241" s="551" t="s">
        <v>1263</v>
      </c>
      <c r="E241" s="565" t="e">
        <f>E238/D238-1</f>
        <v>#DIV/0!</v>
      </c>
      <c r="F241" s="565" t="e">
        <f t="shared" si="36"/>
        <v>#DIV/0!</v>
      </c>
      <c r="G241" s="565" t="e">
        <f t="shared" si="36"/>
        <v>#DIV/0!</v>
      </c>
    </row>
    <row r="242" spans="3:7" ht="15.75" thickBot="1" x14ac:dyDescent="0.3">
      <c r="C242" s="553" t="s">
        <v>77</v>
      </c>
      <c r="D242" s="551" t="s">
        <v>1263</v>
      </c>
      <c r="E242" s="565" t="e">
        <f>E239/D239-1</f>
        <v>#DIV/0!</v>
      </c>
      <c r="F242" s="565" t="e">
        <f t="shared" si="36"/>
        <v>#DIV/0!</v>
      </c>
      <c r="G242" s="565" t="e">
        <f t="shared" si="36"/>
        <v>#DIV/0!</v>
      </c>
    </row>
    <row r="243" spans="3:7" ht="15.75" thickBot="1" x14ac:dyDescent="0.3">
      <c r="C243" s="2189" t="s">
        <v>1283</v>
      </c>
      <c r="D243" s="2190"/>
      <c r="E243" s="2190"/>
      <c r="F243" s="2190"/>
      <c r="G243" s="2191"/>
    </row>
    <row r="244" spans="3:7" ht="12.75" customHeight="1" x14ac:dyDescent="0.25">
      <c r="C244" s="2181"/>
      <c r="D244" s="605">
        <v>2022</v>
      </c>
      <c r="E244" s="605">
        <v>2023</v>
      </c>
      <c r="F244" s="605">
        <v>2024</v>
      </c>
      <c r="G244" s="605">
        <v>2025</v>
      </c>
    </row>
    <row r="245" spans="3:7" ht="11.25" customHeight="1" thickBot="1" x14ac:dyDescent="0.3">
      <c r="C245" s="2182"/>
      <c r="D245" s="562" t="s">
        <v>17</v>
      </c>
      <c r="E245" s="562" t="s">
        <v>18</v>
      </c>
      <c r="F245" s="562" t="s">
        <v>18</v>
      </c>
      <c r="G245" s="562" t="s">
        <v>18</v>
      </c>
    </row>
    <row r="246" spans="3:7" ht="15.75" thickBot="1" x14ac:dyDescent="0.3">
      <c r="C246" s="567" t="s">
        <v>1284</v>
      </c>
      <c r="D246" s="568">
        <f>D247+D248+D249+D250</f>
        <v>0</v>
      </c>
      <c r="E246" s="568">
        <f t="shared" ref="E246:G246" si="37">E247+E248+E249+E250</f>
        <v>0</v>
      </c>
      <c r="F246" s="568">
        <f t="shared" si="37"/>
        <v>0</v>
      </c>
      <c r="G246" s="568">
        <f t="shared" si="37"/>
        <v>0</v>
      </c>
    </row>
    <row r="247" spans="3:7" ht="15.75" thickBot="1" x14ac:dyDescent="0.3">
      <c r="C247" s="569" t="s">
        <v>1267</v>
      </c>
      <c r="D247" s="568"/>
      <c r="E247" s="568"/>
      <c r="F247" s="568"/>
      <c r="G247" s="568"/>
    </row>
    <row r="248" spans="3:7" ht="15.75" thickBot="1" x14ac:dyDescent="0.3">
      <c r="C248" s="569" t="s">
        <v>1285</v>
      </c>
      <c r="D248" s="568"/>
      <c r="E248" s="568"/>
      <c r="F248" s="568"/>
      <c r="G248" s="568"/>
    </row>
    <row r="249" spans="3:7" ht="15.75" thickBot="1" x14ac:dyDescent="0.3">
      <c r="C249" s="569" t="s">
        <v>1286</v>
      </c>
      <c r="D249" s="568"/>
      <c r="E249" s="568"/>
      <c r="F249" s="568"/>
      <c r="G249" s="568"/>
    </row>
    <row r="250" spans="3:7" ht="15.75" thickBot="1" x14ac:dyDescent="0.3">
      <c r="C250" s="569" t="s">
        <v>1287</v>
      </c>
      <c r="D250" s="568"/>
      <c r="E250" s="568"/>
      <c r="F250" s="568"/>
      <c r="G250" s="568"/>
    </row>
    <row r="251" spans="3:7" ht="15.75" thickBot="1" x14ac:dyDescent="0.3">
      <c r="C251" s="567" t="s">
        <v>1288</v>
      </c>
      <c r="D251" s="571">
        <f>D252+D253+D254+D255</f>
        <v>0</v>
      </c>
      <c r="E251" s="571">
        <f t="shared" ref="E251:G251" si="38">E252+E253+E254+E255</f>
        <v>0</v>
      </c>
      <c r="F251" s="571">
        <f t="shared" si="38"/>
        <v>0</v>
      </c>
      <c r="G251" s="571">
        <f t="shared" si="38"/>
        <v>0</v>
      </c>
    </row>
    <row r="252" spans="3:7" ht="15.75" thickBot="1" x14ac:dyDescent="0.3">
      <c r="C252" s="569" t="s">
        <v>1267</v>
      </c>
      <c r="D252" s="571"/>
      <c r="E252" s="568"/>
      <c r="F252" s="568"/>
      <c r="G252" s="568">
        <v>0</v>
      </c>
    </row>
    <row r="253" spans="3:7" ht="15.75" thickBot="1" x14ac:dyDescent="0.3">
      <c r="C253" s="569" t="s">
        <v>1285</v>
      </c>
      <c r="D253" s="571"/>
      <c r="E253" s="568"/>
      <c r="F253" s="568"/>
      <c r="G253" s="568"/>
    </row>
    <row r="254" spans="3:7" ht="15.75" thickBot="1" x14ac:dyDescent="0.3">
      <c r="C254" s="569" t="s">
        <v>1286</v>
      </c>
      <c r="D254" s="571"/>
      <c r="E254" s="568"/>
      <c r="F254" s="568"/>
      <c r="G254" s="568"/>
    </row>
    <row r="255" spans="3:7" ht="15.75" thickBot="1" x14ac:dyDescent="0.3">
      <c r="C255" s="569" t="s">
        <v>1287</v>
      </c>
      <c r="D255" s="571"/>
      <c r="E255" s="568"/>
      <c r="F255" s="568"/>
      <c r="G255" s="568"/>
    </row>
    <row r="256" spans="3:7" ht="15.75" thickBot="1" x14ac:dyDescent="0.3">
      <c r="C256" s="594" t="s">
        <v>1275</v>
      </c>
      <c r="D256" s="571">
        <f>D246+D251</f>
        <v>0</v>
      </c>
      <c r="E256" s="571">
        <f t="shared" ref="E256:G256" si="39">E246+E251</f>
        <v>0</v>
      </c>
      <c r="F256" s="571">
        <f t="shared" si="39"/>
        <v>0</v>
      </c>
      <c r="G256" s="571">
        <f t="shared" si="39"/>
        <v>0</v>
      </c>
    </row>
    <row r="257" spans="3:13" ht="34.5" thickBot="1" x14ac:dyDescent="0.3">
      <c r="C257" s="561" t="s">
        <v>1289</v>
      </c>
      <c r="D257" s="561"/>
      <c r="E257" s="602" t="s">
        <v>1280</v>
      </c>
      <c r="F257" s="2221"/>
      <c r="G257" s="2222"/>
    </row>
    <row r="258" spans="3:13" ht="17.25" customHeight="1" thickBot="1" x14ac:dyDescent="0.3">
      <c r="C258" s="553" t="s">
        <v>1258</v>
      </c>
      <c r="D258" s="2186"/>
      <c r="E258" s="2187"/>
      <c r="F258" s="2187"/>
      <c r="G258" s="2188"/>
    </row>
    <row r="259" spans="3:13" ht="15.75" thickBot="1" x14ac:dyDescent="0.3">
      <c r="C259" s="553" t="s">
        <v>54</v>
      </c>
      <c r="D259" s="2201"/>
      <c r="E259" s="2202"/>
      <c r="F259" s="2202"/>
      <c r="G259" s="2203"/>
    </row>
    <row r="260" spans="3:13" ht="12.75" customHeight="1" x14ac:dyDescent="0.25">
      <c r="C260" s="2181"/>
      <c r="D260" s="550">
        <v>2023</v>
      </c>
      <c r="E260" s="550">
        <v>2024</v>
      </c>
      <c r="F260" s="550">
        <v>2025</v>
      </c>
      <c r="G260" s="550">
        <v>2026</v>
      </c>
    </row>
    <row r="261" spans="3:13" ht="9" customHeight="1" thickBot="1" x14ac:dyDescent="0.3">
      <c r="C261" s="2182"/>
      <c r="D261" s="562" t="s">
        <v>17</v>
      </c>
      <c r="E261" s="562" t="s">
        <v>18</v>
      </c>
      <c r="F261" s="562" t="s">
        <v>18</v>
      </c>
      <c r="G261" s="562" t="s">
        <v>18</v>
      </c>
    </row>
    <row r="262" spans="3:13" ht="15.75" thickBot="1" x14ac:dyDescent="0.3">
      <c r="C262" s="553" t="s">
        <v>56</v>
      </c>
      <c r="D262" s="553"/>
      <c r="E262" s="553"/>
      <c r="F262" s="553"/>
      <c r="G262" s="553"/>
    </row>
    <row r="263" spans="3:13" ht="15.75" thickBot="1" x14ac:dyDescent="0.3">
      <c r="C263" s="553" t="s">
        <v>1260</v>
      </c>
      <c r="D263" s="564"/>
      <c r="E263" s="564"/>
      <c r="F263" s="564"/>
      <c r="G263" s="564"/>
    </row>
    <row r="264" spans="3:13" ht="15.75" thickBot="1" x14ac:dyDescent="0.3">
      <c r="C264" s="553" t="s">
        <v>1261</v>
      </c>
      <c r="D264" s="564" t="e">
        <f>D263/D262</f>
        <v>#DIV/0!</v>
      </c>
      <c r="E264" s="564" t="e">
        <f t="shared" ref="E264:G264" si="40">E263/E262</f>
        <v>#DIV/0!</v>
      </c>
      <c r="F264" s="564" t="e">
        <f t="shared" si="40"/>
        <v>#DIV/0!</v>
      </c>
      <c r="G264" s="564" t="e">
        <f t="shared" si="40"/>
        <v>#DIV/0!</v>
      </c>
    </row>
    <row r="265" spans="3:13" ht="15.75" thickBot="1" x14ac:dyDescent="0.3">
      <c r="C265" s="553" t="s">
        <v>1262</v>
      </c>
      <c r="D265" s="551" t="s">
        <v>1263</v>
      </c>
      <c r="E265" s="565" t="e">
        <f>E262/D262-1</f>
        <v>#DIV/0!</v>
      </c>
      <c r="F265" s="565" t="e">
        <f t="shared" ref="F265:G267" si="41">F262/E262-1</f>
        <v>#DIV/0!</v>
      </c>
      <c r="G265" s="565" t="e">
        <f t="shared" si="41"/>
        <v>#DIV/0!</v>
      </c>
      <c r="I265" s="566"/>
      <c r="J265" s="566"/>
      <c r="K265" s="566"/>
      <c r="L265" s="566"/>
      <c r="M265" s="566"/>
    </row>
    <row r="266" spans="3:13" ht="15.75" thickBot="1" x14ac:dyDescent="0.3">
      <c r="C266" s="553" t="s">
        <v>1264</v>
      </c>
      <c r="D266" s="551" t="s">
        <v>1263</v>
      </c>
      <c r="E266" s="565" t="e">
        <f>E263/D263-1</f>
        <v>#DIV/0!</v>
      </c>
      <c r="F266" s="565" t="e">
        <f t="shared" si="41"/>
        <v>#DIV/0!</v>
      </c>
      <c r="G266" s="565" t="e">
        <f t="shared" si="41"/>
        <v>#DIV/0!</v>
      </c>
    </row>
    <row r="267" spans="3:13" ht="15.75" thickBot="1" x14ac:dyDescent="0.3">
      <c r="C267" s="553" t="s">
        <v>77</v>
      </c>
      <c r="D267" s="551" t="s">
        <v>1263</v>
      </c>
      <c r="E267" s="565" t="e">
        <f>E264/D264-1</f>
        <v>#DIV/0!</v>
      </c>
      <c r="F267" s="565" t="e">
        <f t="shared" si="41"/>
        <v>#DIV/0!</v>
      </c>
      <c r="G267" s="565" t="e">
        <f t="shared" si="41"/>
        <v>#DIV/0!</v>
      </c>
    </row>
    <row r="268" spans="3:13" ht="15.75" thickBot="1" x14ac:dyDescent="0.3">
      <c r="C268" s="2189" t="s">
        <v>1293</v>
      </c>
      <c r="D268" s="2190"/>
      <c r="E268" s="2190"/>
      <c r="F268" s="2190"/>
      <c r="G268" s="2191"/>
    </row>
    <row r="269" spans="3:13" ht="12.75" customHeight="1" x14ac:dyDescent="0.25">
      <c r="C269" s="2181"/>
      <c r="D269" s="550">
        <v>2023</v>
      </c>
      <c r="E269" s="550">
        <v>2024</v>
      </c>
      <c r="F269" s="550">
        <v>2025</v>
      </c>
      <c r="G269" s="550">
        <v>2026</v>
      </c>
    </row>
    <row r="270" spans="3:13" ht="9" customHeight="1" thickBot="1" x14ac:dyDescent="0.3">
      <c r="C270" s="2182"/>
      <c r="D270" s="562" t="s">
        <v>17</v>
      </c>
      <c r="E270" s="562" t="s">
        <v>18</v>
      </c>
      <c r="F270" s="562" t="s">
        <v>18</v>
      </c>
      <c r="G270" s="562" t="s">
        <v>18</v>
      </c>
    </row>
    <row r="271" spans="3:13" ht="15.75" thickBot="1" x14ac:dyDescent="0.3">
      <c r="C271" s="567" t="s">
        <v>1284</v>
      </c>
      <c r="D271" s="568">
        <f>D272+D273+D274+D275</f>
        <v>0</v>
      </c>
      <c r="E271" s="568">
        <f t="shared" ref="E271:G271" si="42">E272+E273+E274+E275</f>
        <v>0</v>
      </c>
      <c r="F271" s="568">
        <f t="shared" si="42"/>
        <v>0</v>
      </c>
      <c r="G271" s="568">
        <f t="shared" si="42"/>
        <v>0</v>
      </c>
    </row>
    <row r="272" spans="3:13" ht="15.75" thickBot="1" x14ac:dyDescent="0.3">
      <c r="C272" s="569" t="s">
        <v>1267</v>
      </c>
      <c r="D272" s="568"/>
      <c r="E272" s="568"/>
      <c r="F272" s="568"/>
      <c r="G272" s="568"/>
    </row>
    <row r="273" spans="3:7" ht="15.75" thickBot="1" x14ac:dyDescent="0.3">
      <c r="C273" s="569" t="s">
        <v>1285</v>
      </c>
      <c r="D273" s="568"/>
      <c r="E273" s="568"/>
      <c r="F273" s="568"/>
      <c r="G273" s="568"/>
    </row>
    <row r="274" spans="3:7" ht="15.75" thickBot="1" x14ac:dyDescent="0.3">
      <c r="C274" s="569" t="s">
        <v>1286</v>
      </c>
      <c r="D274" s="568"/>
      <c r="E274" s="568"/>
      <c r="F274" s="568"/>
      <c r="G274" s="568"/>
    </row>
    <row r="275" spans="3:7" ht="15.75" thickBot="1" x14ac:dyDescent="0.3">
      <c r="C275" s="569" t="s">
        <v>1287</v>
      </c>
      <c r="D275" s="568"/>
      <c r="E275" s="568"/>
      <c r="F275" s="568"/>
      <c r="G275" s="568"/>
    </row>
    <row r="276" spans="3:7" ht="15.75" thickBot="1" x14ac:dyDescent="0.3">
      <c r="C276" s="567" t="s">
        <v>1288</v>
      </c>
      <c r="D276" s="571">
        <f>D277+D278+D279+D280</f>
        <v>0</v>
      </c>
      <c r="E276" s="571">
        <f t="shared" ref="E276:G276" si="43">E277+E278+E279+E280</f>
        <v>0</v>
      </c>
      <c r="F276" s="571">
        <f t="shared" si="43"/>
        <v>0</v>
      </c>
      <c r="G276" s="571">
        <f t="shared" si="43"/>
        <v>0</v>
      </c>
    </row>
    <row r="277" spans="3:7" ht="15.75" thickBot="1" x14ac:dyDescent="0.3">
      <c r="C277" s="569" t="s">
        <v>1267</v>
      </c>
      <c r="D277" s="571"/>
      <c r="E277" s="568"/>
      <c r="F277" s="568"/>
      <c r="G277" s="568"/>
    </row>
    <row r="278" spans="3:7" ht="15.75" thickBot="1" x14ac:dyDescent="0.3">
      <c r="C278" s="569" t="s">
        <v>1285</v>
      </c>
      <c r="D278" s="571"/>
      <c r="E278" s="568"/>
      <c r="F278" s="568"/>
      <c r="G278" s="568"/>
    </row>
    <row r="279" spans="3:7" ht="15.75" thickBot="1" x14ac:dyDescent="0.3">
      <c r="C279" s="569" t="s">
        <v>1286</v>
      </c>
      <c r="D279" s="571"/>
      <c r="E279" s="568"/>
      <c r="F279" s="568"/>
      <c r="G279" s="568"/>
    </row>
    <row r="280" spans="3:7" ht="15.75" thickBot="1" x14ac:dyDescent="0.3">
      <c r="C280" s="569" t="s">
        <v>1287</v>
      </c>
      <c r="D280" s="571"/>
      <c r="E280" s="568"/>
      <c r="F280" s="568"/>
      <c r="G280" s="568"/>
    </row>
    <row r="281" spans="3:7" ht="15.75" thickBot="1" x14ac:dyDescent="0.3">
      <c r="C281" s="594" t="s">
        <v>1294</v>
      </c>
      <c r="D281" s="571">
        <f>D271+D276</f>
        <v>0</v>
      </c>
      <c r="E281" s="571">
        <f t="shared" ref="E281:G281" si="44">E271+E276</f>
        <v>0</v>
      </c>
      <c r="F281" s="571">
        <f t="shared" si="44"/>
        <v>0</v>
      </c>
      <c r="G281" s="571">
        <f t="shared" si="44"/>
        <v>0</v>
      </c>
    </row>
    <row r="282" spans="3:7" ht="34.5" thickBot="1" x14ac:dyDescent="0.3">
      <c r="C282" s="561" t="s">
        <v>1419</v>
      </c>
      <c r="D282" s="598"/>
      <c r="E282" s="606" t="s">
        <v>1280</v>
      </c>
      <c r="F282" s="607"/>
      <c r="G282" s="601"/>
    </row>
    <row r="283" spans="3:7" ht="17.25" customHeight="1" thickBot="1" x14ac:dyDescent="0.3">
      <c r="C283" s="553" t="s">
        <v>1258</v>
      </c>
      <c r="D283" s="2186"/>
      <c r="E283" s="2187"/>
      <c r="F283" s="2187"/>
      <c r="G283" s="2188"/>
    </row>
    <row r="284" spans="3:7" ht="15.75" thickBot="1" x14ac:dyDescent="0.3">
      <c r="C284" s="553" t="s">
        <v>54</v>
      </c>
      <c r="D284" s="2201"/>
      <c r="E284" s="2202"/>
      <c r="F284" s="2202"/>
      <c r="G284" s="2203"/>
    </row>
    <row r="285" spans="3:7" ht="12.75" customHeight="1" x14ac:dyDescent="0.25">
      <c r="C285" s="2181"/>
      <c r="D285" s="550">
        <v>2023</v>
      </c>
      <c r="E285" s="550">
        <v>2024</v>
      </c>
      <c r="F285" s="550">
        <v>2025</v>
      </c>
      <c r="G285" s="550">
        <v>2026</v>
      </c>
    </row>
    <row r="286" spans="3:7" ht="9" customHeight="1" thickBot="1" x14ac:dyDescent="0.3">
      <c r="C286" s="2182"/>
      <c r="D286" s="562" t="s">
        <v>17</v>
      </c>
      <c r="E286" s="562" t="s">
        <v>18</v>
      </c>
      <c r="F286" s="562" t="s">
        <v>18</v>
      </c>
      <c r="G286" s="562" t="s">
        <v>18</v>
      </c>
    </row>
    <row r="287" spans="3:7" ht="15.75" thickBot="1" x14ac:dyDescent="0.3">
      <c r="C287" s="553" t="s">
        <v>56</v>
      </c>
      <c r="D287" s="553"/>
      <c r="E287" s="553"/>
      <c r="F287" s="553"/>
      <c r="G287" s="553"/>
    </row>
    <row r="288" spans="3:7" ht="15.75" thickBot="1" x14ac:dyDescent="0.3">
      <c r="C288" s="553" t="s">
        <v>1260</v>
      </c>
      <c r="D288" s="564">
        <f>D306</f>
        <v>0</v>
      </c>
      <c r="E288" s="564">
        <f t="shared" ref="E288:G288" si="45">E306</f>
        <v>0</v>
      </c>
      <c r="F288" s="564">
        <f t="shared" si="45"/>
        <v>0</v>
      </c>
      <c r="G288" s="564">
        <f t="shared" si="45"/>
        <v>0</v>
      </c>
    </row>
    <row r="289" spans="3:13" ht="15.75" thickBot="1" x14ac:dyDescent="0.3">
      <c r="C289" s="553" t="s">
        <v>1261</v>
      </c>
      <c r="D289" s="564" t="e">
        <f>D288/D287</f>
        <v>#DIV/0!</v>
      </c>
      <c r="E289" s="564" t="e">
        <f t="shared" ref="E289:G289" si="46">E288/E287</f>
        <v>#DIV/0!</v>
      </c>
      <c r="F289" s="564" t="e">
        <f t="shared" si="46"/>
        <v>#DIV/0!</v>
      </c>
      <c r="G289" s="564" t="e">
        <f t="shared" si="46"/>
        <v>#DIV/0!</v>
      </c>
    </row>
    <row r="290" spans="3:13" ht="15.75" thickBot="1" x14ac:dyDescent="0.3">
      <c r="C290" s="553" t="s">
        <v>1262</v>
      </c>
      <c r="D290" s="551" t="s">
        <v>1263</v>
      </c>
      <c r="E290" s="565" t="e">
        <f>E287/D287-1</f>
        <v>#DIV/0!</v>
      </c>
      <c r="F290" s="565" t="e">
        <f t="shared" ref="F290:G292" si="47">F287/E287-1</f>
        <v>#DIV/0!</v>
      </c>
      <c r="G290" s="565" t="e">
        <f t="shared" si="47"/>
        <v>#DIV/0!</v>
      </c>
      <c r="I290" s="566"/>
      <c r="J290" s="566"/>
      <c r="K290" s="566"/>
      <c r="L290" s="566"/>
      <c r="M290" s="566"/>
    </row>
    <row r="291" spans="3:13" ht="15.75" thickBot="1" x14ac:dyDescent="0.3">
      <c r="C291" s="553" t="s">
        <v>1264</v>
      </c>
      <c r="D291" s="551" t="s">
        <v>1263</v>
      </c>
      <c r="E291" s="565" t="e">
        <f>E288/D288-1</f>
        <v>#DIV/0!</v>
      </c>
      <c r="F291" s="565" t="e">
        <f t="shared" si="47"/>
        <v>#DIV/0!</v>
      </c>
      <c r="G291" s="565" t="e">
        <f t="shared" si="47"/>
        <v>#DIV/0!</v>
      </c>
    </row>
    <row r="292" spans="3:13" ht="15.75" thickBot="1" x14ac:dyDescent="0.3">
      <c r="C292" s="553" t="s">
        <v>77</v>
      </c>
      <c r="D292" s="551" t="s">
        <v>1263</v>
      </c>
      <c r="E292" s="565" t="e">
        <f>E289/D289-1</f>
        <v>#DIV/0!</v>
      </c>
      <c r="F292" s="565" t="e">
        <f t="shared" si="47"/>
        <v>#DIV/0!</v>
      </c>
      <c r="G292" s="565" t="e">
        <f t="shared" si="47"/>
        <v>#DIV/0!</v>
      </c>
    </row>
    <row r="293" spans="3:13" ht="15.75" thickBot="1" x14ac:dyDescent="0.3">
      <c r="C293" s="2189" t="s">
        <v>1424</v>
      </c>
      <c r="D293" s="2190"/>
      <c r="E293" s="2190"/>
      <c r="F293" s="2190"/>
      <c r="G293" s="2191"/>
    </row>
    <row r="294" spans="3:13" ht="12.75" customHeight="1" x14ac:dyDescent="0.25">
      <c r="C294" s="2181"/>
      <c r="D294" s="550">
        <v>2023</v>
      </c>
      <c r="E294" s="550">
        <v>2024</v>
      </c>
      <c r="F294" s="550">
        <v>2025</v>
      </c>
      <c r="G294" s="550">
        <v>2026</v>
      </c>
    </row>
    <row r="295" spans="3:13" ht="9" customHeight="1" thickBot="1" x14ac:dyDescent="0.3">
      <c r="C295" s="2182"/>
      <c r="D295" s="562" t="s">
        <v>17</v>
      </c>
      <c r="E295" s="562" t="s">
        <v>18</v>
      </c>
      <c r="F295" s="562" t="s">
        <v>18</v>
      </c>
      <c r="G295" s="562" t="s">
        <v>18</v>
      </c>
    </row>
    <row r="296" spans="3:13" ht="15.75" thickBot="1" x14ac:dyDescent="0.3">
      <c r="C296" s="567" t="s">
        <v>1284</v>
      </c>
      <c r="D296" s="568">
        <f>D297+D298+D299+D300</f>
        <v>0</v>
      </c>
      <c r="E296" s="568">
        <f t="shared" ref="E296:G296" si="48">E297+E298+E299+E300</f>
        <v>0</v>
      </c>
      <c r="F296" s="568">
        <f t="shared" si="48"/>
        <v>0</v>
      </c>
      <c r="G296" s="568">
        <f t="shared" si="48"/>
        <v>0</v>
      </c>
    </row>
    <row r="297" spans="3:13" ht="15.75" thickBot="1" x14ac:dyDescent="0.3">
      <c r="C297" s="569" t="s">
        <v>1267</v>
      </c>
      <c r="D297" s="568"/>
      <c r="E297" s="568"/>
      <c r="F297" s="568"/>
      <c r="G297" s="568"/>
    </row>
    <row r="298" spans="3:13" ht="15.75" thickBot="1" x14ac:dyDescent="0.3">
      <c r="C298" s="569" t="s">
        <v>1285</v>
      </c>
      <c r="D298" s="568"/>
      <c r="E298" s="568"/>
      <c r="F298" s="568"/>
      <c r="G298" s="568"/>
    </row>
    <row r="299" spans="3:13" ht="15.75" thickBot="1" x14ac:dyDescent="0.3">
      <c r="C299" s="569" t="s">
        <v>1286</v>
      </c>
      <c r="D299" s="568"/>
      <c r="E299" s="568"/>
      <c r="F299" s="568"/>
      <c r="G299" s="568"/>
    </row>
    <row r="300" spans="3:13" ht="15.75" thickBot="1" x14ac:dyDescent="0.3">
      <c r="C300" s="569" t="s">
        <v>1287</v>
      </c>
      <c r="D300" s="568"/>
      <c r="E300" s="568"/>
      <c r="F300" s="568"/>
      <c r="G300" s="568"/>
    </row>
    <row r="301" spans="3:13" ht="15.75" thickBot="1" x14ac:dyDescent="0.3">
      <c r="C301" s="567" t="s">
        <v>1288</v>
      </c>
      <c r="D301" s="571">
        <f>D302+D303+D304+D305</f>
        <v>0</v>
      </c>
      <c r="E301" s="571">
        <f t="shared" ref="E301:G301" si="49">E302+E303+E304+E305</f>
        <v>0</v>
      </c>
      <c r="F301" s="571">
        <f t="shared" si="49"/>
        <v>0</v>
      </c>
      <c r="G301" s="571">
        <f t="shared" si="49"/>
        <v>0</v>
      </c>
    </row>
    <row r="302" spans="3:13" ht="15.75" thickBot="1" x14ac:dyDescent="0.3">
      <c r="C302" s="569" t="s">
        <v>1267</v>
      </c>
      <c r="D302" s="571"/>
      <c r="E302" s="568"/>
      <c r="F302" s="568"/>
      <c r="G302" s="568"/>
    </row>
    <row r="303" spans="3:13" ht="15.75" thickBot="1" x14ac:dyDescent="0.3">
      <c r="C303" s="569" t="s">
        <v>1285</v>
      </c>
      <c r="D303" s="571"/>
      <c r="E303" s="568"/>
      <c r="F303" s="568"/>
      <c r="G303" s="568"/>
    </row>
    <row r="304" spans="3:13" ht="15.75" thickBot="1" x14ac:dyDescent="0.3">
      <c r="C304" s="569" t="s">
        <v>1286</v>
      </c>
      <c r="D304" s="571"/>
      <c r="E304" s="568"/>
      <c r="F304" s="568"/>
      <c r="G304" s="568"/>
    </row>
    <row r="305" spans="3:13" ht="15.75" thickBot="1" x14ac:dyDescent="0.3">
      <c r="C305" s="569" t="s">
        <v>1287</v>
      </c>
      <c r="D305" s="571"/>
      <c r="E305" s="568"/>
      <c r="F305" s="568"/>
      <c r="G305" s="568"/>
    </row>
    <row r="306" spans="3:13" ht="15.75" thickBot="1" x14ac:dyDescent="0.3">
      <c r="C306" s="575" t="s">
        <v>100</v>
      </c>
      <c r="D306" s="571">
        <f>D296+D301</f>
        <v>0</v>
      </c>
      <c r="E306" s="571">
        <f t="shared" ref="E306:G306" si="50">E296+E301</f>
        <v>0</v>
      </c>
      <c r="F306" s="571">
        <f t="shared" si="50"/>
        <v>0</v>
      </c>
      <c r="G306" s="571">
        <f t="shared" si="50"/>
        <v>0</v>
      </c>
    </row>
    <row r="307" spans="3:13" ht="25.5" customHeight="1" thickBot="1" x14ac:dyDescent="0.3">
      <c r="C307" s="597" t="s">
        <v>1364</v>
      </c>
      <c r="D307" s="2219"/>
      <c r="E307" s="2221"/>
      <c r="F307" s="2221"/>
      <c r="G307" s="2222"/>
    </row>
    <row r="308" spans="3:13" ht="34.5" thickBot="1" x14ac:dyDescent="0.3">
      <c r="C308" s="561" t="s">
        <v>1419</v>
      </c>
      <c r="D308" s="598"/>
      <c r="E308" s="606" t="s">
        <v>1280</v>
      </c>
      <c r="F308" s="607"/>
      <c r="G308" s="601"/>
    </row>
    <row r="309" spans="3:13" ht="17.25" customHeight="1" thickBot="1" x14ac:dyDescent="0.3">
      <c r="C309" s="553" t="s">
        <v>1258</v>
      </c>
      <c r="D309" s="2186"/>
      <c r="E309" s="2187"/>
      <c r="F309" s="2187"/>
      <c r="G309" s="2188"/>
    </row>
    <row r="310" spans="3:13" ht="15.75" thickBot="1" x14ac:dyDescent="0.3">
      <c r="C310" s="553" t="s">
        <v>54</v>
      </c>
      <c r="D310" s="2201"/>
      <c r="E310" s="2202"/>
      <c r="F310" s="2202"/>
      <c r="G310" s="2203"/>
    </row>
    <row r="311" spans="3:13" ht="12.75" customHeight="1" x14ac:dyDescent="0.25">
      <c r="C311" s="2181"/>
      <c r="D311" s="550">
        <v>2023</v>
      </c>
      <c r="E311" s="550">
        <v>2024</v>
      </c>
      <c r="F311" s="550">
        <v>2025</v>
      </c>
      <c r="G311" s="550">
        <v>2026</v>
      </c>
    </row>
    <row r="312" spans="3:13" ht="9" customHeight="1" thickBot="1" x14ac:dyDescent="0.3">
      <c r="C312" s="2182"/>
      <c r="D312" s="562" t="s">
        <v>17</v>
      </c>
      <c r="E312" s="562" t="s">
        <v>18</v>
      </c>
      <c r="F312" s="562" t="s">
        <v>18</v>
      </c>
      <c r="G312" s="562" t="s">
        <v>18</v>
      </c>
    </row>
    <row r="313" spans="3:13" ht="15.75" thickBot="1" x14ac:dyDescent="0.3">
      <c r="C313" s="553" t="s">
        <v>56</v>
      </c>
      <c r="D313" s="553"/>
      <c r="E313" s="553"/>
      <c r="F313" s="553"/>
      <c r="G313" s="553"/>
    </row>
    <row r="314" spans="3:13" ht="15.75" thickBot="1" x14ac:dyDescent="0.3">
      <c r="C314" s="553" t="s">
        <v>1260</v>
      </c>
      <c r="D314" s="564">
        <f>D332</f>
        <v>0</v>
      </c>
      <c r="E314" s="564">
        <f t="shared" ref="E314:G314" si="51">E332</f>
        <v>0</v>
      </c>
      <c r="F314" s="564">
        <f t="shared" si="51"/>
        <v>0</v>
      </c>
      <c r="G314" s="564">
        <f t="shared" si="51"/>
        <v>0</v>
      </c>
    </row>
    <row r="315" spans="3:13" ht="15.75" thickBot="1" x14ac:dyDescent="0.3">
      <c r="C315" s="553" t="s">
        <v>1261</v>
      </c>
      <c r="D315" s="564" t="e">
        <f>D314/D313</f>
        <v>#DIV/0!</v>
      </c>
      <c r="E315" s="564" t="e">
        <f t="shared" ref="E315:G315" si="52">E314/E313</f>
        <v>#DIV/0!</v>
      </c>
      <c r="F315" s="564" t="e">
        <f t="shared" si="52"/>
        <v>#DIV/0!</v>
      </c>
      <c r="G315" s="564" t="e">
        <f t="shared" si="52"/>
        <v>#DIV/0!</v>
      </c>
    </row>
    <row r="316" spans="3:13" ht="15.75" thickBot="1" x14ac:dyDescent="0.3">
      <c r="C316" s="553" t="s">
        <v>1262</v>
      </c>
      <c r="D316" s="551" t="s">
        <v>1263</v>
      </c>
      <c r="E316" s="565" t="e">
        <f>E313/D313-1</f>
        <v>#DIV/0!</v>
      </c>
      <c r="F316" s="565" t="e">
        <f t="shared" ref="F316:G318" si="53">F313/E313-1</f>
        <v>#DIV/0!</v>
      </c>
      <c r="G316" s="565" t="e">
        <f t="shared" si="53"/>
        <v>#DIV/0!</v>
      </c>
      <c r="I316" s="566"/>
      <c r="J316" s="566"/>
      <c r="K316" s="566"/>
      <c r="L316" s="566"/>
      <c r="M316" s="566"/>
    </row>
    <row r="317" spans="3:13" ht="15.75" thickBot="1" x14ac:dyDescent="0.3">
      <c r="C317" s="553" t="s">
        <v>1264</v>
      </c>
      <c r="D317" s="551" t="s">
        <v>1263</v>
      </c>
      <c r="E317" s="565" t="e">
        <f>E314/D314-1</f>
        <v>#DIV/0!</v>
      </c>
      <c r="F317" s="565" t="e">
        <f t="shared" si="53"/>
        <v>#DIV/0!</v>
      </c>
      <c r="G317" s="565" t="e">
        <f t="shared" si="53"/>
        <v>#DIV/0!</v>
      </c>
    </row>
    <row r="318" spans="3:13" ht="15.75" thickBot="1" x14ac:dyDescent="0.3">
      <c r="C318" s="553" t="s">
        <v>77</v>
      </c>
      <c r="D318" s="551" t="s">
        <v>1263</v>
      </c>
      <c r="E318" s="565" t="e">
        <f>E315/D315-1</f>
        <v>#DIV/0!</v>
      </c>
      <c r="F318" s="565" t="e">
        <f t="shared" si="53"/>
        <v>#DIV/0!</v>
      </c>
      <c r="G318" s="565" t="e">
        <f t="shared" si="53"/>
        <v>#DIV/0!</v>
      </c>
    </row>
    <row r="319" spans="3:13" ht="15.75" thickBot="1" x14ac:dyDescent="0.3">
      <c r="C319" s="2189" t="s">
        <v>1423</v>
      </c>
      <c r="D319" s="2190"/>
      <c r="E319" s="2190"/>
      <c r="F319" s="2190"/>
      <c r="G319" s="2191"/>
    </row>
    <row r="320" spans="3:13" ht="12.75" customHeight="1" x14ac:dyDescent="0.25">
      <c r="C320" s="2181"/>
      <c r="D320" s="550">
        <v>2023</v>
      </c>
      <c r="E320" s="550">
        <v>2024</v>
      </c>
      <c r="F320" s="550">
        <v>2025</v>
      </c>
      <c r="G320" s="550">
        <v>2026</v>
      </c>
    </row>
    <row r="321" spans="3:7" ht="9" customHeight="1" thickBot="1" x14ac:dyDescent="0.3">
      <c r="C321" s="2182"/>
      <c r="D321" s="562" t="s">
        <v>17</v>
      </c>
      <c r="E321" s="562" t="s">
        <v>18</v>
      </c>
      <c r="F321" s="562" t="s">
        <v>18</v>
      </c>
      <c r="G321" s="562" t="s">
        <v>18</v>
      </c>
    </row>
    <row r="322" spans="3:7" ht="15.75" thickBot="1" x14ac:dyDescent="0.3">
      <c r="C322" s="567" t="s">
        <v>1284</v>
      </c>
      <c r="D322" s="568">
        <f>D323+D324+D325+D326</f>
        <v>0</v>
      </c>
      <c r="E322" s="568">
        <f t="shared" ref="E322:G322" si="54">E323+E324+E325+E326</f>
        <v>0</v>
      </c>
      <c r="F322" s="568">
        <f t="shared" si="54"/>
        <v>0</v>
      </c>
      <c r="G322" s="568">
        <f t="shared" si="54"/>
        <v>0</v>
      </c>
    </row>
    <row r="323" spans="3:7" ht="15.75" thickBot="1" x14ac:dyDescent="0.3">
      <c r="C323" s="569" t="s">
        <v>1267</v>
      </c>
      <c r="D323" s="568"/>
      <c r="E323" s="568"/>
      <c r="F323" s="568"/>
      <c r="G323" s="568"/>
    </row>
    <row r="324" spans="3:7" ht="15.75" thickBot="1" x14ac:dyDescent="0.3">
      <c r="C324" s="569" t="s">
        <v>1285</v>
      </c>
      <c r="D324" s="568"/>
      <c r="E324" s="568"/>
      <c r="F324" s="568"/>
      <c r="G324" s="568"/>
    </row>
    <row r="325" spans="3:7" ht="15.75" thickBot="1" x14ac:dyDescent="0.3">
      <c r="C325" s="569" t="s">
        <v>1286</v>
      </c>
      <c r="D325" s="568"/>
      <c r="E325" s="568"/>
      <c r="F325" s="568"/>
      <c r="G325" s="568"/>
    </row>
    <row r="326" spans="3:7" ht="15.75" thickBot="1" x14ac:dyDescent="0.3">
      <c r="C326" s="569" t="s">
        <v>1287</v>
      </c>
      <c r="D326" s="568"/>
      <c r="E326" s="568"/>
      <c r="F326" s="568"/>
      <c r="G326" s="568"/>
    </row>
    <row r="327" spans="3:7" ht="15.75" thickBot="1" x14ac:dyDescent="0.3">
      <c r="C327" s="567" t="s">
        <v>1288</v>
      </c>
      <c r="D327" s="571">
        <f>D328+D329+D330+D331</f>
        <v>0</v>
      </c>
      <c r="E327" s="571">
        <f t="shared" ref="E327:G327" si="55">E328+E329+E330+E331</f>
        <v>0</v>
      </c>
      <c r="F327" s="571">
        <f t="shared" si="55"/>
        <v>0</v>
      </c>
      <c r="G327" s="571">
        <f t="shared" si="55"/>
        <v>0</v>
      </c>
    </row>
    <row r="328" spans="3:7" ht="15.75" thickBot="1" x14ac:dyDescent="0.3">
      <c r="C328" s="569" t="s">
        <v>1267</v>
      </c>
      <c r="D328" s="571"/>
      <c r="E328" s="571"/>
      <c r="F328" s="571"/>
      <c r="G328" s="571"/>
    </row>
    <row r="329" spans="3:7" ht="15.75" thickBot="1" x14ac:dyDescent="0.3">
      <c r="C329" s="569" t="s">
        <v>1285</v>
      </c>
      <c r="D329" s="571"/>
      <c r="E329" s="571"/>
      <c r="F329" s="571"/>
      <c r="G329" s="571"/>
    </row>
    <row r="330" spans="3:7" ht="15.75" thickBot="1" x14ac:dyDescent="0.3">
      <c r="C330" s="569" t="s">
        <v>1286</v>
      </c>
      <c r="D330" s="571"/>
      <c r="E330" s="571"/>
      <c r="F330" s="571"/>
      <c r="G330" s="571"/>
    </row>
    <row r="331" spans="3:7" ht="15.75" thickBot="1" x14ac:dyDescent="0.3">
      <c r="C331" s="569" t="s">
        <v>1287</v>
      </c>
      <c r="D331" s="571"/>
      <c r="E331" s="571"/>
      <c r="F331" s="571"/>
      <c r="G331" s="571"/>
    </row>
    <row r="332" spans="3:7" ht="15.75" thickBot="1" x14ac:dyDescent="0.3">
      <c r="C332" s="575" t="s">
        <v>1320</v>
      </c>
      <c r="D332" s="571">
        <f>D322+D327</f>
        <v>0</v>
      </c>
      <c r="E332" s="571">
        <f t="shared" ref="E332:G332" si="56">E322+E327</f>
        <v>0</v>
      </c>
      <c r="F332" s="571">
        <f t="shared" si="56"/>
        <v>0</v>
      </c>
      <c r="G332" s="571">
        <f t="shared" si="56"/>
        <v>0</v>
      </c>
    </row>
    <row r="333" spans="3:7" ht="15.75" thickBot="1" x14ac:dyDescent="0.3">
      <c r="C333" s="608"/>
      <c r="D333" s="609"/>
      <c r="E333" s="609"/>
      <c r="F333" s="609"/>
      <c r="G333" s="609"/>
    </row>
    <row r="334" spans="3:7" ht="41.25" customHeight="1" thickBot="1" x14ac:dyDescent="0.3">
      <c r="C334" s="555" t="s">
        <v>1299</v>
      </c>
      <c r="D334" s="610">
        <f>+D209+D108+D30+D67+D314+D288+D263+D238+D133</f>
        <v>139310</v>
      </c>
      <c r="E334" s="610">
        <f>+E209+E108+E30+E67+E314+E288+E263+E238+E133</f>
        <v>136500</v>
      </c>
      <c r="F334" s="610">
        <f>+F209+F108+F30+F67+F314+F288+F263+F238+F133</f>
        <v>136500</v>
      </c>
      <c r="G334" s="610">
        <f>+G209+G108+G30+G67+G314+G288+G263+G238+G133</f>
        <v>136500</v>
      </c>
    </row>
    <row r="335" spans="3:7" ht="36.75" thickBot="1" x14ac:dyDescent="0.3">
      <c r="C335" s="555" t="s">
        <v>1300</v>
      </c>
      <c r="D335" s="610">
        <f>+D227+D151+D96+D59+D332+D306+D281+D256+D126</f>
        <v>139310</v>
      </c>
      <c r="E335" s="610">
        <f>+E227+E151+E96+E59+E332+E306+E281+E256+E126</f>
        <v>136500</v>
      </c>
      <c r="F335" s="610">
        <f>+F227+F151+F96+F59+F332+F306+F281+F256+F126</f>
        <v>136500</v>
      </c>
      <c r="G335" s="610">
        <f>+G227+G151+G96+G59+G332+G306+G281+G256+G126</f>
        <v>136500</v>
      </c>
    </row>
    <row r="336" spans="3:7" ht="15.75" thickBot="1" x14ac:dyDescent="0.3">
      <c r="C336" s="567" t="s">
        <v>1266</v>
      </c>
      <c r="D336" s="611">
        <f>D337+D338</f>
        <v>11072</v>
      </c>
      <c r="E336" s="611">
        <f t="shared" ref="E336:G336" si="57">E337+E338</f>
        <v>11072</v>
      </c>
      <c r="F336" s="611">
        <f t="shared" si="57"/>
        <v>11072</v>
      </c>
      <c r="G336" s="611">
        <f t="shared" si="57"/>
        <v>11072</v>
      </c>
    </row>
    <row r="337" spans="3:7" ht="15.75" thickBot="1" x14ac:dyDescent="0.3">
      <c r="C337" s="569" t="s">
        <v>1267</v>
      </c>
      <c r="D337" s="571">
        <f>D39+D76</f>
        <v>11072</v>
      </c>
      <c r="E337" s="571">
        <f t="shared" ref="E337:G338" si="58">E39+E76</f>
        <v>11072</v>
      </c>
      <c r="F337" s="571">
        <f t="shared" si="58"/>
        <v>11072</v>
      </c>
      <c r="G337" s="571">
        <f t="shared" si="58"/>
        <v>11072</v>
      </c>
    </row>
    <row r="338" spans="3:7" ht="15.75" thickBot="1" x14ac:dyDescent="0.3">
      <c r="C338" s="569" t="s">
        <v>1301</v>
      </c>
      <c r="D338" s="571">
        <f>D40+D77</f>
        <v>0</v>
      </c>
      <c r="E338" s="571">
        <f t="shared" si="58"/>
        <v>0</v>
      </c>
      <c r="F338" s="571">
        <f t="shared" si="58"/>
        <v>0</v>
      </c>
      <c r="G338" s="571">
        <f t="shared" si="58"/>
        <v>0</v>
      </c>
    </row>
    <row r="339" spans="3:7" ht="24.75" thickBot="1" x14ac:dyDescent="0.3">
      <c r="C339" s="567" t="s">
        <v>1269</v>
      </c>
      <c r="D339" s="611">
        <f>D340+D341</f>
        <v>1853</v>
      </c>
      <c r="E339" s="611">
        <f t="shared" ref="E339:G339" si="59">E340+E341</f>
        <v>1853</v>
      </c>
      <c r="F339" s="611">
        <f t="shared" si="59"/>
        <v>1853</v>
      </c>
      <c r="G339" s="611">
        <f t="shared" si="59"/>
        <v>1853</v>
      </c>
    </row>
    <row r="340" spans="3:7" ht="15.75" thickBot="1" x14ac:dyDescent="0.3">
      <c r="C340" s="569" t="s">
        <v>1267</v>
      </c>
      <c r="D340" s="568">
        <f>D42+D79</f>
        <v>1853</v>
      </c>
      <c r="E340" s="568">
        <f t="shared" ref="E340:G340" si="60">E42+E79</f>
        <v>1853</v>
      </c>
      <c r="F340" s="568">
        <f t="shared" si="60"/>
        <v>1853</v>
      </c>
      <c r="G340" s="568">
        <f t="shared" si="60"/>
        <v>1853</v>
      </c>
    </row>
    <row r="341" spans="3:7" ht="15.75" thickBot="1" x14ac:dyDescent="0.3">
      <c r="C341" s="569" t="s">
        <v>1301</v>
      </c>
      <c r="D341" s="571">
        <f>D43+D77</f>
        <v>0</v>
      </c>
      <c r="E341" s="571">
        <f t="shared" ref="E341:G341" si="61">E43+E77</f>
        <v>0</v>
      </c>
      <c r="F341" s="571">
        <f t="shared" si="61"/>
        <v>0</v>
      </c>
      <c r="G341" s="571">
        <f t="shared" si="61"/>
        <v>0</v>
      </c>
    </row>
    <row r="342" spans="3:7" ht="15.75" thickBot="1" x14ac:dyDescent="0.3">
      <c r="C342" s="567" t="s">
        <v>1270</v>
      </c>
      <c r="D342" s="611">
        <f>D343+D344</f>
        <v>9245</v>
      </c>
      <c r="E342" s="611">
        <f t="shared" ref="E342:G342" si="62">E343+E344</f>
        <v>9575</v>
      </c>
      <c r="F342" s="611">
        <f t="shared" si="62"/>
        <v>9575</v>
      </c>
      <c r="G342" s="611">
        <f t="shared" si="62"/>
        <v>9575</v>
      </c>
    </row>
    <row r="343" spans="3:7" ht="15.75" thickBot="1" x14ac:dyDescent="0.3">
      <c r="C343" s="569" t="s">
        <v>1267</v>
      </c>
      <c r="D343" s="571">
        <f>D45+D82</f>
        <v>9245</v>
      </c>
      <c r="E343" s="571">
        <f t="shared" ref="E343:G344" si="63">E45+E82</f>
        <v>9575</v>
      </c>
      <c r="F343" s="571">
        <f t="shared" si="63"/>
        <v>9575</v>
      </c>
      <c r="G343" s="571">
        <f t="shared" si="63"/>
        <v>9575</v>
      </c>
    </row>
    <row r="344" spans="3:7" ht="15.75" thickBot="1" x14ac:dyDescent="0.3">
      <c r="C344" s="569" t="s">
        <v>1301</v>
      </c>
      <c r="D344" s="571">
        <f>D46+D83</f>
        <v>0</v>
      </c>
      <c r="E344" s="571">
        <f t="shared" si="63"/>
        <v>0</v>
      </c>
      <c r="F344" s="571">
        <f t="shared" si="63"/>
        <v>0</v>
      </c>
      <c r="G344" s="571">
        <f t="shared" si="63"/>
        <v>0</v>
      </c>
    </row>
    <row r="345" spans="3:7" ht="15.75" thickBot="1" x14ac:dyDescent="0.3">
      <c r="C345" s="567" t="s">
        <v>1271</v>
      </c>
      <c r="D345" s="611">
        <f>D346+D347</f>
        <v>0</v>
      </c>
      <c r="E345" s="611">
        <f t="shared" ref="E345:G345" si="64">E346+E347</f>
        <v>0</v>
      </c>
      <c r="F345" s="611">
        <f t="shared" si="64"/>
        <v>0</v>
      </c>
      <c r="G345" s="611">
        <f t="shared" si="64"/>
        <v>0</v>
      </c>
    </row>
    <row r="346" spans="3:7" ht="15.75" thickBot="1" x14ac:dyDescent="0.3">
      <c r="C346" s="569" t="s">
        <v>1267</v>
      </c>
      <c r="D346" s="568">
        <f>D48+D85</f>
        <v>0</v>
      </c>
      <c r="E346" s="568">
        <f t="shared" ref="E346:G347" si="65">E48+E85</f>
        <v>0</v>
      </c>
      <c r="F346" s="568">
        <f t="shared" si="65"/>
        <v>0</v>
      </c>
      <c r="G346" s="568">
        <f t="shared" si="65"/>
        <v>0</v>
      </c>
    </row>
    <row r="347" spans="3:7" ht="15.75" thickBot="1" x14ac:dyDescent="0.3">
      <c r="C347" s="569" t="s">
        <v>1301</v>
      </c>
      <c r="D347" s="571">
        <f>D49+D86</f>
        <v>0</v>
      </c>
      <c r="E347" s="571">
        <f t="shared" si="65"/>
        <v>0</v>
      </c>
      <c r="F347" s="571">
        <f t="shared" si="65"/>
        <v>0</v>
      </c>
      <c r="G347" s="571">
        <f t="shared" si="65"/>
        <v>0</v>
      </c>
    </row>
    <row r="348" spans="3:7" ht="15.75" thickBot="1" x14ac:dyDescent="0.3">
      <c r="C348" s="567" t="s">
        <v>1272</v>
      </c>
      <c r="D348" s="611">
        <f>D349+D350</f>
        <v>113000</v>
      </c>
      <c r="E348" s="611">
        <f t="shared" ref="E348:G348" si="66">E349+E350</f>
        <v>113000</v>
      </c>
      <c r="F348" s="611">
        <f t="shared" si="66"/>
        <v>113000</v>
      </c>
      <c r="G348" s="611">
        <f t="shared" si="66"/>
        <v>113000</v>
      </c>
    </row>
    <row r="349" spans="3:7" ht="15.75" thickBot="1" x14ac:dyDescent="0.3">
      <c r="C349" s="569" t="s">
        <v>1267</v>
      </c>
      <c r="D349" s="568">
        <f>D51+D88</f>
        <v>113000</v>
      </c>
      <c r="E349" s="568">
        <f t="shared" ref="E349:G350" si="67">E51+E88</f>
        <v>113000</v>
      </c>
      <c r="F349" s="568">
        <f t="shared" si="67"/>
        <v>113000</v>
      </c>
      <c r="G349" s="568">
        <f t="shared" si="67"/>
        <v>113000</v>
      </c>
    </row>
    <row r="350" spans="3:7" ht="15.75" thickBot="1" x14ac:dyDescent="0.3">
      <c r="C350" s="569" t="s">
        <v>1301</v>
      </c>
      <c r="D350" s="571">
        <f>D52+D89</f>
        <v>0</v>
      </c>
      <c r="E350" s="571">
        <f t="shared" si="67"/>
        <v>0</v>
      </c>
      <c r="F350" s="571">
        <f t="shared" si="67"/>
        <v>0</v>
      </c>
      <c r="G350" s="571">
        <f t="shared" si="67"/>
        <v>0</v>
      </c>
    </row>
    <row r="351" spans="3:7" ht="15.75" thickBot="1" x14ac:dyDescent="0.3">
      <c r="C351" s="567" t="s">
        <v>1273</v>
      </c>
      <c r="D351" s="611">
        <f>D352+D353</f>
        <v>0</v>
      </c>
      <c r="E351" s="611">
        <f>E352+E353</f>
        <v>0</v>
      </c>
      <c r="F351" s="611">
        <f t="shared" ref="F351:G351" si="68">F352+F353</f>
        <v>0</v>
      </c>
      <c r="G351" s="611">
        <f t="shared" si="68"/>
        <v>0</v>
      </c>
    </row>
    <row r="352" spans="3:7" ht="15.75" thickBot="1" x14ac:dyDescent="0.3">
      <c r="C352" s="569" t="s">
        <v>1267</v>
      </c>
      <c r="D352" s="568">
        <f>D54+D91</f>
        <v>0</v>
      </c>
      <c r="E352" s="568">
        <f t="shared" ref="E352:G353" si="69">E54+E91</f>
        <v>0</v>
      </c>
      <c r="F352" s="568">
        <f t="shared" si="69"/>
        <v>0</v>
      </c>
      <c r="G352" s="568">
        <f t="shared" si="69"/>
        <v>0</v>
      </c>
    </row>
    <row r="353" spans="3:7" ht="15.75" thickBot="1" x14ac:dyDescent="0.3">
      <c r="C353" s="569" t="s">
        <v>1301</v>
      </c>
      <c r="D353" s="571">
        <f>D55+D92</f>
        <v>0</v>
      </c>
      <c r="E353" s="571">
        <f t="shared" si="69"/>
        <v>0</v>
      </c>
      <c r="F353" s="571">
        <f t="shared" si="69"/>
        <v>0</v>
      </c>
      <c r="G353" s="571">
        <f t="shared" si="69"/>
        <v>0</v>
      </c>
    </row>
    <row r="354" spans="3:7" ht="24.75" thickBot="1" x14ac:dyDescent="0.3">
      <c r="C354" s="567" t="s">
        <v>1274</v>
      </c>
      <c r="D354" s="611">
        <f>D56</f>
        <v>200</v>
      </c>
      <c r="E354" s="611">
        <f t="shared" ref="E354:G354" si="70">E56</f>
        <v>0</v>
      </c>
      <c r="F354" s="611">
        <f t="shared" si="70"/>
        <v>0</v>
      </c>
      <c r="G354" s="611">
        <f t="shared" si="70"/>
        <v>0</v>
      </c>
    </row>
    <row r="355" spans="3:7" ht="15.75" thickBot="1" x14ac:dyDescent="0.3">
      <c r="C355" s="569" t="s">
        <v>1267</v>
      </c>
      <c r="D355" s="568">
        <f>D57+D94</f>
        <v>200</v>
      </c>
      <c r="E355" s="568">
        <f t="shared" ref="E355:G356" si="71">E57+E94</f>
        <v>0</v>
      </c>
      <c r="F355" s="568">
        <f t="shared" si="71"/>
        <v>0</v>
      </c>
      <c r="G355" s="568">
        <f t="shared" si="71"/>
        <v>0</v>
      </c>
    </row>
    <row r="356" spans="3:7" ht="15.75" thickBot="1" x14ac:dyDescent="0.3">
      <c r="C356" s="569" t="s">
        <v>1301</v>
      </c>
      <c r="D356" s="571">
        <f>D58+D95</f>
        <v>0</v>
      </c>
      <c r="E356" s="571">
        <f t="shared" si="71"/>
        <v>0</v>
      </c>
      <c r="F356" s="571">
        <f t="shared" si="71"/>
        <v>0</v>
      </c>
      <c r="G356" s="571">
        <f t="shared" si="71"/>
        <v>0</v>
      </c>
    </row>
    <row r="357" spans="3:7" ht="15.75" thickBot="1" x14ac:dyDescent="0.3">
      <c r="C357" s="567" t="s">
        <v>1302</v>
      </c>
      <c r="D357" s="611">
        <f>D358+D359+D360+D361</f>
        <v>120</v>
      </c>
      <c r="E357" s="611">
        <f t="shared" ref="E357:G357" si="72">E358+E359+E360+E361</f>
        <v>0</v>
      </c>
      <c r="F357" s="611">
        <f t="shared" si="72"/>
        <v>0</v>
      </c>
      <c r="G357" s="611">
        <f t="shared" si="72"/>
        <v>0</v>
      </c>
    </row>
    <row r="358" spans="3:7" ht="15.75" thickBot="1" x14ac:dyDescent="0.3">
      <c r="C358" s="569" t="s">
        <v>1267</v>
      </c>
      <c r="D358" s="568">
        <f t="shared" ref="D358:G361" si="73">D117+D142+D218+D247+D272+D297+D323</f>
        <v>120</v>
      </c>
      <c r="E358" s="568">
        <f t="shared" si="73"/>
        <v>0</v>
      </c>
      <c r="F358" s="568">
        <f t="shared" si="73"/>
        <v>0</v>
      </c>
      <c r="G358" s="568">
        <f t="shared" si="73"/>
        <v>0</v>
      </c>
    </row>
    <row r="359" spans="3:7" ht="15.75" thickBot="1" x14ac:dyDescent="0.3">
      <c r="C359" s="569" t="s">
        <v>1303</v>
      </c>
      <c r="D359" s="568">
        <f t="shared" si="73"/>
        <v>0</v>
      </c>
      <c r="E359" s="568">
        <f t="shared" si="73"/>
        <v>0</v>
      </c>
      <c r="F359" s="568">
        <f t="shared" si="73"/>
        <v>0</v>
      </c>
      <c r="G359" s="568">
        <f t="shared" si="73"/>
        <v>0</v>
      </c>
    </row>
    <row r="360" spans="3:7" ht="15.75" thickBot="1" x14ac:dyDescent="0.3">
      <c r="C360" s="569" t="s">
        <v>1286</v>
      </c>
      <c r="D360" s="568">
        <f t="shared" si="73"/>
        <v>0</v>
      </c>
      <c r="E360" s="568">
        <f t="shared" si="73"/>
        <v>0</v>
      </c>
      <c r="F360" s="568">
        <f t="shared" si="73"/>
        <v>0</v>
      </c>
      <c r="G360" s="568">
        <f t="shared" si="73"/>
        <v>0</v>
      </c>
    </row>
    <row r="361" spans="3:7" ht="15.75" thickBot="1" x14ac:dyDescent="0.3">
      <c r="C361" s="569" t="s">
        <v>1287</v>
      </c>
      <c r="D361" s="568">
        <f t="shared" si="73"/>
        <v>0</v>
      </c>
      <c r="E361" s="568">
        <f t="shared" si="73"/>
        <v>0</v>
      </c>
      <c r="F361" s="568">
        <f t="shared" si="73"/>
        <v>0</v>
      </c>
      <c r="G361" s="568">
        <f t="shared" si="73"/>
        <v>0</v>
      </c>
    </row>
    <row r="362" spans="3:7" ht="15.75" thickBot="1" x14ac:dyDescent="0.3">
      <c r="C362" s="567" t="s">
        <v>1304</v>
      </c>
      <c r="D362" s="611">
        <f>D363+D364+D365+D366</f>
        <v>3880</v>
      </c>
      <c r="E362" s="611">
        <f>E363+E364+E365+E366</f>
        <v>1000</v>
      </c>
      <c r="F362" s="611">
        <f t="shared" ref="F362:G362" si="74">F363+F364+F365+F366</f>
        <v>1000</v>
      </c>
      <c r="G362" s="611">
        <f t="shared" si="74"/>
        <v>1000</v>
      </c>
    </row>
    <row r="363" spans="3:7" ht="15.75" thickBot="1" x14ac:dyDescent="0.3">
      <c r="C363" s="569" t="s">
        <v>1267</v>
      </c>
      <c r="D363" s="568">
        <f>D122+D147+D223+D252+D277+D302+D328+D198+D173</f>
        <v>3880</v>
      </c>
      <c r="E363" s="568">
        <f t="shared" ref="E363:G363" si="75">E122+E147+E223+E252+E277+E302+E328+E198+E173</f>
        <v>1000</v>
      </c>
      <c r="F363" s="568">
        <f t="shared" si="75"/>
        <v>1000</v>
      </c>
      <c r="G363" s="568">
        <f t="shared" si="75"/>
        <v>1000</v>
      </c>
    </row>
    <row r="364" spans="3:7" ht="15.75" thickBot="1" x14ac:dyDescent="0.3">
      <c r="C364" s="569" t="s">
        <v>1303</v>
      </c>
      <c r="D364" s="568">
        <f t="shared" ref="D364:G366" si="76">D123+D148+D224+D253+D278+D303+D329</f>
        <v>0</v>
      </c>
      <c r="E364" s="568">
        <f t="shared" si="76"/>
        <v>0</v>
      </c>
      <c r="F364" s="568">
        <f t="shared" si="76"/>
        <v>0</v>
      </c>
      <c r="G364" s="568">
        <f t="shared" si="76"/>
        <v>0</v>
      </c>
    </row>
    <row r="365" spans="3:7" ht="15.75" thickBot="1" x14ac:dyDescent="0.3">
      <c r="C365" s="569" t="s">
        <v>1286</v>
      </c>
      <c r="D365" s="568">
        <f t="shared" si="76"/>
        <v>0</v>
      </c>
      <c r="E365" s="568">
        <f t="shared" si="76"/>
        <v>0</v>
      </c>
      <c r="F365" s="568">
        <f t="shared" si="76"/>
        <v>0</v>
      </c>
      <c r="G365" s="568">
        <f t="shared" si="76"/>
        <v>0</v>
      </c>
    </row>
    <row r="366" spans="3:7" ht="15.75" thickBot="1" x14ac:dyDescent="0.3">
      <c r="C366" s="569" t="s">
        <v>1287</v>
      </c>
      <c r="D366" s="568">
        <f t="shared" si="76"/>
        <v>0</v>
      </c>
      <c r="E366" s="568">
        <f t="shared" si="76"/>
        <v>0</v>
      </c>
      <c r="F366" s="568">
        <f t="shared" si="76"/>
        <v>0</v>
      </c>
      <c r="G366" s="568">
        <f t="shared" si="76"/>
        <v>0</v>
      </c>
    </row>
    <row r="367" spans="3:7" ht="15.75" thickBot="1" x14ac:dyDescent="0.3">
      <c r="C367" s="577" t="s">
        <v>1276</v>
      </c>
      <c r="D367" s="578">
        <f>IF(D335-D334=0,0,"Error")</f>
        <v>0</v>
      </c>
      <c r="E367" s="578">
        <f>IF(E335-E334=0,0,"Error")</f>
        <v>0</v>
      </c>
      <c r="F367" s="578">
        <f>IF(F335-F334=0,0,"Error")</f>
        <v>0</v>
      </c>
      <c r="G367" s="578">
        <f>IF(G335-G334=0,0,"Error")</f>
        <v>0</v>
      </c>
    </row>
    <row r="368" spans="3:7" x14ac:dyDescent="0.25">
      <c r="C368" s="612"/>
      <c r="D368" s="613"/>
      <c r="E368" s="613"/>
      <c r="F368" s="613"/>
      <c r="G368" s="613"/>
    </row>
  </sheetData>
  <mergeCells count="82">
    <mergeCell ref="D310:G310"/>
    <mergeCell ref="C311:C312"/>
    <mergeCell ref="C319:G319"/>
    <mergeCell ref="C320:C321"/>
    <mergeCell ref="D284:G284"/>
    <mergeCell ref="C285:C286"/>
    <mergeCell ref="C293:G293"/>
    <mergeCell ref="C294:C295"/>
    <mergeCell ref="D307:G307"/>
    <mergeCell ref="D309:G309"/>
    <mergeCell ref="D283:G283"/>
    <mergeCell ref="D233:G233"/>
    <mergeCell ref="D234:G234"/>
    <mergeCell ref="C235:C236"/>
    <mergeCell ref="C243:G243"/>
    <mergeCell ref="C244:C245"/>
    <mergeCell ref="F257:G257"/>
    <mergeCell ref="D258:G258"/>
    <mergeCell ref="D259:G259"/>
    <mergeCell ref="C260:C261"/>
    <mergeCell ref="C268:G268"/>
    <mergeCell ref="C269:C270"/>
    <mergeCell ref="D232:G232"/>
    <mergeCell ref="C189:G189"/>
    <mergeCell ref="C190:C191"/>
    <mergeCell ref="D204:G204"/>
    <mergeCell ref="D205:G205"/>
    <mergeCell ref="C206:C207"/>
    <mergeCell ref="C214:G214"/>
    <mergeCell ref="C215:C216"/>
    <mergeCell ref="C228:G228"/>
    <mergeCell ref="C229:G229"/>
    <mergeCell ref="D230:G230"/>
    <mergeCell ref="F231:G231"/>
    <mergeCell ref="C181:C182"/>
    <mergeCell ref="C130:C131"/>
    <mergeCell ref="C138:G138"/>
    <mergeCell ref="C139:C140"/>
    <mergeCell ref="D152:G152"/>
    <mergeCell ref="D154:G154"/>
    <mergeCell ref="D155:G155"/>
    <mergeCell ref="C156:C157"/>
    <mergeCell ref="C164:G164"/>
    <mergeCell ref="C165:C166"/>
    <mergeCell ref="D179:G179"/>
    <mergeCell ref="D180:G180"/>
    <mergeCell ref="D129:G129"/>
    <mergeCell ref="C73:C74"/>
    <mergeCell ref="C98:G98"/>
    <mergeCell ref="C99:G99"/>
    <mergeCell ref="D100:G100"/>
    <mergeCell ref="D102:G102"/>
    <mergeCell ref="D103:G103"/>
    <mergeCell ref="D104:G104"/>
    <mergeCell ref="C105:C106"/>
    <mergeCell ref="C113:G113"/>
    <mergeCell ref="C114:C115"/>
    <mergeCell ref="D128:G128"/>
    <mergeCell ref="C72:G72"/>
    <mergeCell ref="C23:G23"/>
    <mergeCell ref="D24:G24"/>
    <mergeCell ref="D25:G25"/>
    <mergeCell ref="D26:G26"/>
    <mergeCell ref="C27:C28"/>
    <mergeCell ref="C35:G35"/>
    <mergeCell ref="C36:C37"/>
    <mergeCell ref="D61:G61"/>
    <mergeCell ref="D62:G62"/>
    <mergeCell ref="D63:G63"/>
    <mergeCell ref="C64:C65"/>
    <mergeCell ref="C22:G22"/>
    <mergeCell ref="B2:H2"/>
    <mergeCell ref="C3:G3"/>
    <mergeCell ref="D5:G5"/>
    <mergeCell ref="D6:G6"/>
    <mergeCell ref="D7:G7"/>
    <mergeCell ref="C8:G8"/>
    <mergeCell ref="C9:G11"/>
    <mergeCell ref="D12:G12"/>
    <mergeCell ref="C13:C14"/>
    <mergeCell ref="D18:G18"/>
    <mergeCell ref="C19:G19"/>
  </mergeCells>
  <pageMargins left="0.31496062992125984" right="0.31496062992125984" top="0.74803149606299213" bottom="0.74803149606299213" header="0.31496062992125984" footer="0.31496062992125984"/>
  <pageSetup scale="77" orientation="portrait" r:id="rId1"/>
  <rowBreaks count="2" manualBreakCount="2">
    <brk id="227" max="6" man="1"/>
    <brk id="306"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556A9-E127-4C13-AECE-62C4776C7028}">
  <sheetPr>
    <outlinePr summaryBelow="0"/>
  </sheetPr>
  <dimension ref="A1:J296"/>
  <sheetViews>
    <sheetView view="pageBreakPreview" topLeftCell="A241" zoomScale="73" zoomScaleNormal="100" zoomScaleSheetLayoutView="73" workbookViewId="0">
      <selection activeCell="A279" sqref="A1:A1048576"/>
    </sheetView>
  </sheetViews>
  <sheetFormatPr defaultRowHeight="15" x14ac:dyDescent="0.25"/>
  <cols>
    <col min="1" max="1" width="9.7109375" style="26" customWidth="1"/>
    <col min="2" max="2" width="28.28515625" style="26" customWidth="1"/>
    <col min="3" max="5" width="15.85546875" style="26" customWidth="1"/>
    <col min="6" max="6" width="16.140625" style="26" customWidth="1"/>
    <col min="7" max="7" width="6.7109375" style="26" customWidth="1"/>
    <col min="8" max="8" width="18.28515625" style="26" customWidth="1"/>
    <col min="9" max="9" width="10.7109375" style="26" customWidth="1"/>
    <col min="10" max="10" width="17.42578125" style="26" customWidth="1"/>
    <col min="11" max="16384" width="9.140625" style="26"/>
  </cols>
  <sheetData>
    <row r="1" spans="1:10" ht="20.100000000000001" customHeight="1" x14ac:dyDescent="0.25">
      <c r="A1" s="51"/>
      <c r="B1" s="1571" t="s">
        <v>0</v>
      </c>
      <c r="C1" s="1572"/>
      <c r="D1" s="1572"/>
      <c r="E1" s="1572"/>
      <c r="F1" s="1572"/>
      <c r="G1" s="51"/>
      <c r="H1" s="51"/>
      <c r="I1" s="51"/>
      <c r="J1" s="51"/>
    </row>
    <row r="2" spans="1:10" ht="24.95" customHeight="1" x14ac:dyDescent="0.25">
      <c r="A2" s="51"/>
      <c r="B2" s="1573" t="s">
        <v>1</v>
      </c>
      <c r="C2" s="1574"/>
      <c r="D2" s="1574"/>
      <c r="E2" s="1574"/>
      <c r="F2" s="1574"/>
      <c r="G2" s="51"/>
      <c r="H2" s="51"/>
      <c r="I2" s="51"/>
      <c r="J2" s="51"/>
    </row>
    <row r="3" spans="1:10" ht="14.1" customHeight="1" x14ac:dyDescent="0.25">
      <c r="A3" s="51"/>
      <c r="B3" s="27" t="s">
        <v>2</v>
      </c>
      <c r="C3" s="1569" t="s">
        <v>2441</v>
      </c>
      <c r="D3" s="1570"/>
      <c r="E3" s="1570"/>
      <c r="F3" s="1570"/>
      <c r="G3" s="51"/>
      <c r="H3" s="51"/>
      <c r="I3" s="51"/>
      <c r="J3" s="51"/>
    </row>
    <row r="4" spans="1:10" ht="14.1" customHeight="1" x14ac:dyDescent="0.25">
      <c r="A4" s="51"/>
      <c r="B4" s="27" t="s">
        <v>4</v>
      </c>
      <c r="C4" s="1569" t="s">
        <v>2442</v>
      </c>
      <c r="D4" s="1570"/>
      <c r="E4" s="1570"/>
      <c r="F4" s="1570"/>
      <c r="G4" s="51"/>
      <c r="H4" s="51"/>
      <c r="I4" s="51"/>
      <c r="J4" s="51"/>
    </row>
    <row r="5" spans="1:10" ht="14.1" customHeight="1" x14ac:dyDescent="0.25">
      <c r="A5" s="51"/>
      <c r="B5" s="27" t="s">
        <v>6</v>
      </c>
      <c r="C5" s="1569" t="s">
        <v>425</v>
      </c>
      <c r="D5" s="1570"/>
      <c r="E5" s="1570"/>
      <c r="F5" s="1570"/>
      <c r="G5" s="51"/>
      <c r="H5" s="51"/>
      <c r="I5" s="51"/>
      <c r="J5" s="51"/>
    </row>
    <row r="6" spans="1:10" ht="14.1" customHeight="1" x14ac:dyDescent="0.25">
      <c r="A6" s="51"/>
      <c r="B6" s="27" t="s">
        <v>8</v>
      </c>
      <c r="C6" s="1569" t="s">
        <v>426</v>
      </c>
      <c r="D6" s="1570"/>
      <c r="E6" s="1570"/>
      <c r="F6" s="1570"/>
      <c r="G6" s="51"/>
      <c r="H6" s="51"/>
      <c r="I6" s="51"/>
      <c r="J6" s="51"/>
    </row>
    <row r="7" spans="1:10" ht="14.1" customHeight="1" x14ac:dyDescent="0.25">
      <c r="A7" s="51"/>
      <c r="B7" s="27" t="s">
        <v>10</v>
      </c>
      <c r="C7" s="1577" t="s">
        <v>11</v>
      </c>
      <c r="D7" s="1578"/>
      <c r="E7" s="1578"/>
      <c r="F7" s="1578"/>
      <c r="G7" s="51"/>
      <c r="H7" s="51"/>
      <c r="I7" s="51"/>
      <c r="J7" s="51"/>
    </row>
    <row r="8" spans="1:10" ht="14.1" customHeight="1" x14ac:dyDescent="0.25">
      <c r="A8" s="51"/>
      <c r="B8" s="1579" t="s">
        <v>12</v>
      </c>
      <c r="C8" s="1580"/>
      <c r="D8" s="1580"/>
      <c r="E8" s="1580"/>
      <c r="F8" s="1580"/>
      <c r="G8" s="51"/>
      <c r="H8" s="51"/>
      <c r="I8" s="51"/>
      <c r="J8" s="51"/>
    </row>
    <row r="9" spans="1:10" ht="14.1" customHeight="1" x14ac:dyDescent="0.25">
      <c r="A9" s="51"/>
      <c r="B9" s="1581" t="s">
        <v>2443</v>
      </c>
      <c r="C9" s="1582"/>
      <c r="D9" s="1582"/>
      <c r="E9" s="1582"/>
      <c r="F9" s="1582"/>
      <c r="G9" s="51"/>
      <c r="H9" s="51"/>
      <c r="I9" s="51"/>
      <c r="J9" s="51"/>
    </row>
    <row r="10" spans="1:10" ht="27" customHeight="1" x14ac:dyDescent="0.25">
      <c r="A10" s="51"/>
      <c r="B10" s="28" t="s">
        <v>14</v>
      </c>
      <c r="C10" s="1583" t="s">
        <v>2444</v>
      </c>
      <c r="D10" s="1584"/>
      <c r="E10" s="1584"/>
      <c r="F10" s="1584"/>
      <c r="G10" s="51"/>
      <c r="H10" s="51"/>
      <c r="I10" s="51"/>
      <c r="J10" s="51"/>
    </row>
    <row r="11" spans="1:10" ht="26.1" customHeight="1" x14ac:dyDescent="0.25">
      <c r="A11" s="51"/>
      <c r="B11" s="28" t="s">
        <v>24</v>
      </c>
      <c r="C11" s="1583" t="s">
        <v>2445</v>
      </c>
      <c r="D11" s="1584"/>
      <c r="E11" s="1584"/>
      <c r="F11" s="1584"/>
      <c r="G11" s="51"/>
      <c r="H11" s="51"/>
      <c r="I11" s="51"/>
      <c r="J11" s="51"/>
    </row>
    <row r="12" spans="1:10" ht="14.1" customHeight="1" x14ac:dyDescent="0.25">
      <c r="A12" s="51"/>
      <c r="B12" s="1585" t="s">
        <v>69</v>
      </c>
      <c r="C12" s="1586"/>
      <c r="D12" s="1586"/>
      <c r="E12" s="1586"/>
      <c r="F12" s="1586"/>
      <c r="G12" s="51"/>
      <c r="H12" s="51"/>
      <c r="I12" s="51"/>
      <c r="J12" s="51"/>
    </row>
    <row r="13" spans="1:10" ht="14.1" customHeight="1" x14ac:dyDescent="0.25">
      <c r="A13" s="51"/>
      <c r="B13" s="29" t="s">
        <v>69</v>
      </c>
      <c r="C13" s="1585" t="s">
        <v>69</v>
      </c>
      <c r="D13" s="1586"/>
      <c r="E13" s="1586"/>
      <c r="F13" s="1586"/>
      <c r="G13" s="51"/>
      <c r="H13" s="51"/>
      <c r="I13" s="51"/>
      <c r="J13" s="51"/>
    </row>
    <row r="14" spans="1:10" ht="14.1" customHeight="1" x14ac:dyDescent="0.25">
      <c r="A14" s="51"/>
      <c r="B14" s="30" t="s">
        <v>50</v>
      </c>
      <c r="C14" s="1575" t="s">
        <v>69</v>
      </c>
      <c r="D14" s="1576"/>
      <c r="E14" s="1576"/>
      <c r="F14" s="1576"/>
      <c r="G14" s="51"/>
      <c r="H14" s="51"/>
      <c r="I14" s="51"/>
      <c r="J14" s="51"/>
    </row>
    <row r="15" spans="1:10" ht="14.1" customHeight="1" x14ac:dyDescent="0.25">
      <c r="A15" s="51"/>
      <c r="B15" s="31" t="s">
        <v>52</v>
      </c>
      <c r="C15" s="1587" t="s">
        <v>69</v>
      </c>
      <c r="D15" s="1588"/>
      <c r="E15" s="1588"/>
      <c r="F15" s="1588"/>
      <c r="G15" s="51"/>
      <c r="H15" s="51"/>
      <c r="I15" s="51"/>
      <c r="J15" s="51"/>
    </row>
    <row r="16" spans="1:10" ht="14.1" customHeight="1" x14ac:dyDescent="0.25">
      <c r="A16" s="51"/>
      <c r="B16" s="31" t="s">
        <v>54</v>
      </c>
      <c r="C16" s="1587" t="s">
        <v>69</v>
      </c>
      <c r="D16" s="1588"/>
      <c r="E16" s="1588"/>
      <c r="F16" s="1588"/>
      <c r="G16" s="51"/>
      <c r="H16" s="51"/>
      <c r="I16" s="51"/>
      <c r="J16" s="51"/>
    </row>
    <row r="17" spans="1:10" ht="15" customHeight="1" x14ac:dyDescent="0.25">
      <c r="A17" s="51"/>
      <c r="B17" s="52"/>
      <c r="C17" s="33">
        <v>2023</v>
      </c>
      <c r="D17" s="33">
        <v>2024</v>
      </c>
      <c r="E17" s="33">
        <v>2025</v>
      </c>
      <c r="F17" s="33">
        <v>2026</v>
      </c>
      <c r="G17" s="51"/>
      <c r="H17" s="51"/>
      <c r="I17" s="51"/>
      <c r="J17" s="51"/>
    </row>
    <row r="18" spans="1:10" ht="15" customHeight="1" x14ac:dyDescent="0.25">
      <c r="A18" s="51"/>
      <c r="B18" s="53"/>
      <c r="C18" s="35" t="s">
        <v>17</v>
      </c>
      <c r="D18" s="35" t="s">
        <v>18</v>
      </c>
      <c r="E18" s="35" t="s">
        <v>18</v>
      </c>
      <c r="F18" s="35" t="s">
        <v>18</v>
      </c>
      <c r="G18" s="51"/>
      <c r="H18" s="51"/>
      <c r="I18" s="51"/>
      <c r="J18" s="51"/>
    </row>
    <row r="19" spans="1:10" ht="14.1" customHeight="1" x14ac:dyDescent="0.25">
      <c r="A19" s="51"/>
      <c r="B19" s="1589" t="s">
        <v>81</v>
      </c>
      <c r="C19" s="1590"/>
      <c r="D19" s="1590"/>
      <c r="E19" s="1590"/>
      <c r="F19" s="1590"/>
      <c r="G19" s="51"/>
      <c r="H19" s="51"/>
      <c r="I19" s="51"/>
      <c r="J19" s="51"/>
    </row>
    <row r="20" spans="1:10" ht="14.1" customHeight="1" x14ac:dyDescent="0.25">
      <c r="A20" s="51"/>
      <c r="B20" s="52"/>
      <c r="C20" s="33">
        <v>2023</v>
      </c>
      <c r="D20" s="33">
        <v>2024</v>
      </c>
      <c r="E20" s="33">
        <v>2025</v>
      </c>
      <c r="F20" s="33">
        <v>2026</v>
      </c>
      <c r="G20" s="51"/>
      <c r="H20" s="51"/>
      <c r="I20" s="51"/>
      <c r="J20" s="51"/>
    </row>
    <row r="21" spans="1:10" ht="14.1" customHeight="1" x14ac:dyDescent="0.25">
      <c r="A21" s="51"/>
      <c r="B21" s="53"/>
      <c r="C21" s="35" t="s">
        <v>17</v>
      </c>
      <c r="D21" s="35" t="s">
        <v>18</v>
      </c>
      <c r="E21" s="35" t="s">
        <v>18</v>
      </c>
      <c r="F21" s="35" t="s">
        <v>18</v>
      </c>
      <c r="G21" s="51"/>
      <c r="H21" s="51"/>
      <c r="I21" s="51"/>
      <c r="J21" s="51"/>
    </row>
    <row r="22" spans="1:10" ht="14.1" customHeight="1" x14ac:dyDescent="0.25">
      <c r="A22" s="51"/>
      <c r="B22" s="36" t="s">
        <v>100</v>
      </c>
      <c r="C22" s="37" t="s">
        <v>69</v>
      </c>
      <c r="D22" s="37" t="s">
        <v>69</v>
      </c>
      <c r="E22" s="37" t="s">
        <v>69</v>
      </c>
      <c r="F22" s="37" t="s">
        <v>69</v>
      </c>
      <c r="G22" s="51"/>
      <c r="H22" s="51"/>
      <c r="I22" s="51"/>
      <c r="J22" s="51"/>
    </row>
    <row r="23" spans="1:10" ht="27" customHeight="1" x14ac:dyDescent="0.25">
      <c r="A23" s="51"/>
      <c r="B23" s="28" t="s">
        <v>14</v>
      </c>
      <c r="C23" s="1583" t="s">
        <v>122</v>
      </c>
      <c r="D23" s="1584"/>
      <c r="E23" s="1584"/>
      <c r="F23" s="1584"/>
      <c r="G23" s="51"/>
      <c r="H23" s="51"/>
      <c r="I23" s="51"/>
      <c r="J23" s="51"/>
    </row>
    <row r="24" spans="1:10" ht="26.1" customHeight="1" x14ac:dyDescent="0.25">
      <c r="A24" s="51"/>
      <c r="B24" s="28" t="s">
        <v>24</v>
      </c>
      <c r="C24" s="1583" t="s">
        <v>69</v>
      </c>
      <c r="D24" s="1584"/>
      <c r="E24" s="1584"/>
      <c r="F24" s="1584"/>
      <c r="G24" s="51"/>
      <c r="H24" s="51"/>
      <c r="I24" s="51"/>
      <c r="J24" s="51"/>
    </row>
    <row r="25" spans="1:10" ht="14.1" customHeight="1" x14ac:dyDescent="0.25">
      <c r="A25" s="51"/>
      <c r="B25" s="1585" t="s">
        <v>47</v>
      </c>
      <c r="C25" s="1586"/>
      <c r="D25" s="1586"/>
      <c r="E25" s="1586"/>
      <c r="F25" s="1586"/>
      <c r="G25" s="51"/>
      <c r="H25" s="51"/>
      <c r="I25" s="51"/>
      <c r="J25" s="51"/>
    </row>
    <row r="26" spans="1:10" ht="14.1" customHeight="1" x14ac:dyDescent="0.25">
      <c r="A26" s="51"/>
      <c r="B26" s="29" t="s">
        <v>2446</v>
      </c>
      <c r="C26" s="1585" t="s">
        <v>2447</v>
      </c>
      <c r="D26" s="1586"/>
      <c r="E26" s="1586"/>
      <c r="F26" s="1586"/>
      <c r="G26" s="51"/>
      <c r="H26" s="51"/>
      <c r="I26" s="51"/>
      <c r="J26" s="51"/>
    </row>
    <row r="27" spans="1:10" ht="18" customHeight="1" x14ac:dyDescent="0.25">
      <c r="A27" s="51"/>
      <c r="B27" s="30" t="s">
        <v>50</v>
      </c>
      <c r="C27" s="1575" t="s">
        <v>2448</v>
      </c>
      <c r="D27" s="1576"/>
      <c r="E27" s="1576"/>
      <c r="F27" s="1576"/>
      <c r="G27" s="51"/>
      <c r="H27" s="51"/>
      <c r="I27" s="51"/>
      <c r="J27" s="51"/>
    </row>
    <row r="28" spans="1:10" ht="18" customHeight="1" x14ac:dyDescent="0.25">
      <c r="A28" s="51"/>
      <c r="B28" s="31" t="s">
        <v>52</v>
      </c>
      <c r="C28" s="1587" t="s">
        <v>2449</v>
      </c>
      <c r="D28" s="1588"/>
      <c r="E28" s="1588"/>
      <c r="F28" s="1588"/>
      <c r="G28" s="51"/>
      <c r="H28" s="51"/>
      <c r="I28" s="51"/>
      <c r="J28" s="51"/>
    </row>
    <row r="29" spans="1:10" ht="18" customHeight="1" x14ac:dyDescent="0.25">
      <c r="A29" s="51"/>
      <c r="B29" s="31" t="s">
        <v>54</v>
      </c>
      <c r="C29" s="1587" t="s">
        <v>2450</v>
      </c>
      <c r="D29" s="1588"/>
      <c r="E29" s="1588"/>
      <c r="F29" s="1588"/>
      <c r="G29" s="51"/>
      <c r="H29" s="51"/>
      <c r="I29" s="51"/>
      <c r="J29" s="51"/>
    </row>
    <row r="30" spans="1:10" ht="15" customHeight="1" x14ac:dyDescent="0.25">
      <c r="A30" s="51"/>
      <c r="B30" s="52"/>
      <c r="C30" s="33">
        <v>2023</v>
      </c>
      <c r="D30" s="33">
        <v>2024</v>
      </c>
      <c r="E30" s="33">
        <v>2025</v>
      </c>
      <c r="F30" s="33">
        <v>2026</v>
      </c>
      <c r="G30" s="51"/>
      <c r="H30" s="51"/>
      <c r="I30" s="51"/>
      <c r="J30" s="51"/>
    </row>
    <row r="31" spans="1:10" ht="15" customHeight="1" x14ac:dyDescent="0.25">
      <c r="A31" s="51"/>
      <c r="B31" s="53"/>
      <c r="C31" s="35" t="s">
        <v>17</v>
      </c>
      <c r="D31" s="35" t="s">
        <v>18</v>
      </c>
      <c r="E31" s="35" t="s">
        <v>18</v>
      </c>
      <c r="F31" s="35" t="s">
        <v>18</v>
      </c>
      <c r="G31" s="51"/>
      <c r="H31" s="51"/>
      <c r="I31" s="51"/>
      <c r="J31" s="51"/>
    </row>
    <row r="32" spans="1:10" ht="14.1" customHeight="1" x14ac:dyDescent="0.25">
      <c r="A32" s="51"/>
      <c r="B32" s="38" t="s">
        <v>56</v>
      </c>
      <c r="C32" s="39" t="s">
        <v>2451</v>
      </c>
      <c r="D32" s="39" t="s">
        <v>2451</v>
      </c>
      <c r="E32" s="39" t="s">
        <v>2451</v>
      </c>
      <c r="F32" s="39" t="s">
        <v>2451</v>
      </c>
      <c r="G32" s="51"/>
      <c r="H32" s="51"/>
      <c r="I32" s="51"/>
      <c r="J32" s="51"/>
    </row>
    <row r="33" spans="1:10" ht="14.1" customHeight="1" x14ac:dyDescent="0.25">
      <c r="A33" s="51"/>
      <c r="B33" s="38" t="s">
        <v>59</v>
      </c>
      <c r="C33" s="39" t="s">
        <v>2452</v>
      </c>
      <c r="D33" s="39" t="s">
        <v>2453</v>
      </c>
      <c r="E33" s="39" t="s">
        <v>2453</v>
      </c>
      <c r="F33" s="39" t="s">
        <v>2453</v>
      </c>
      <c r="G33" s="51"/>
      <c r="H33" s="51"/>
      <c r="I33" s="51"/>
      <c r="J33" s="51"/>
    </row>
    <row r="34" spans="1:10" ht="14.1" customHeight="1" x14ac:dyDescent="0.25">
      <c r="A34" s="51"/>
      <c r="B34" s="38" t="s">
        <v>63</v>
      </c>
      <c r="C34" s="39" t="s">
        <v>2454</v>
      </c>
      <c r="D34" s="39" t="s">
        <v>2455</v>
      </c>
      <c r="E34" s="39" t="s">
        <v>2455</v>
      </c>
      <c r="F34" s="39" t="s">
        <v>2455</v>
      </c>
      <c r="G34" s="51"/>
      <c r="H34" s="51"/>
      <c r="I34" s="51"/>
      <c r="J34" s="51"/>
    </row>
    <row r="35" spans="1:10" ht="14.1" customHeight="1" x14ac:dyDescent="0.25">
      <c r="A35" s="51"/>
      <c r="B35" s="38" t="s">
        <v>68</v>
      </c>
      <c r="C35" s="39" t="s">
        <v>69</v>
      </c>
      <c r="D35" s="39" t="s">
        <v>75</v>
      </c>
      <c r="E35" s="39" t="s">
        <v>75</v>
      </c>
      <c r="F35" s="39" t="s">
        <v>75</v>
      </c>
      <c r="G35" s="51"/>
      <c r="H35" s="51"/>
      <c r="I35" s="51"/>
      <c r="J35" s="51"/>
    </row>
    <row r="36" spans="1:10" ht="14.1" customHeight="1" x14ac:dyDescent="0.25">
      <c r="A36" s="51"/>
      <c r="B36" s="38" t="s">
        <v>73</v>
      </c>
      <c r="C36" s="39" t="s">
        <v>69</v>
      </c>
      <c r="D36" s="39" t="s">
        <v>2456</v>
      </c>
      <c r="E36" s="39" t="s">
        <v>75</v>
      </c>
      <c r="F36" s="39" t="s">
        <v>75</v>
      </c>
      <c r="G36" s="51"/>
      <c r="H36" s="51"/>
      <c r="I36" s="51"/>
      <c r="J36" s="51"/>
    </row>
    <row r="37" spans="1:10" ht="14.1" customHeight="1" x14ac:dyDescent="0.25">
      <c r="A37" s="51"/>
      <c r="B37" s="38" t="s">
        <v>77</v>
      </c>
      <c r="C37" s="39" t="s">
        <v>69</v>
      </c>
      <c r="D37" s="39" t="s">
        <v>2456</v>
      </c>
      <c r="E37" s="39" t="s">
        <v>75</v>
      </c>
      <c r="F37" s="39" t="s">
        <v>75</v>
      </c>
      <c r="G37" s="51"/>
      <c r="H37" s="51"/>
      <c r="I37" s="51"/>
      <c r="J37" s="51"/>
    </row>
    <row r="38" spans="1:10" ht="14.1" customHeight="1" x14ac:dyDescent="0.25">
      <c r="A38" s="51"/>
      <c r="B38" s="1589" t="s">
        <v>81</v>
      </c>
      <c r="C38" s="1590"/>
      <c r="D38" s="1590"/>
      <c r="E38" s="1590"/>
      <c r="F38" s="1590"/>
      <c r="G38" s="51"/>
      <c r="H38" s="51"/>
      <c r="I38" s="51"/>
      <c r="J38" s="51"/>
    </row>
    <row r="39" spans="1:10" ht="14.1" customHeight="1" x14ac:dyDescent="0.25">
      <c r="A39" s="51"/>
      <c r="B39" s="52"/>
      <c r="C39" s="33">
        <v>2023</v>
      </c>
      <c r="D39" s="33">
        <v>2024</v>
      </c>
      <c r="E39" s="33">
        <v>2025</v>
      </c>
      <c r="F39" s="33">
        <v>2026</v>
      </c>
      <c r="G39" s="51"/>
      <c r="H39" s="51"/>
      <c r="I39" s="51"/>
      <c r="J39" s="51"/>
    </row>
    <row r="40" spans="1:10" ht="14.1" customHeight="1" x14ac:dyDescent="0.25">
      <c r="A40" s="51"/>
      <c r="B40" s="53"/>
      <c r="C40" s="35" t="s">
        <v>17</v>
      </c>
      <c r="D40" s="35" t="s">
        <v>18</v>
      </c>
      <c r="E40" s="35" t="s">
        <v>18</v>
      </c>
      <c r="F40" s="35" t="s">
        <v>18</v>
      </c>
      <c r="G40" s="51"/>
      <c r="H40" s="51"/>
      <c r="I40" s="51"/>
      <c r="J40" s="51"/>
    </row>
    <row r="41" spans="1:10" ht="14.1" customHeight="1" x14ac:dyDescent="0.25">
      <c r="A41" s="51"/>
      <c r="B41" s="40" t="s">
        <v>82</v>
      </c>
      <c r="C41" s="41">
        <v>0</v>
      </c>
      <c r="D41" s="41">
        <v>272800000</v>
      </c>
      <c r="E41" s="41">
        <v>272800000</v>
      </c>
      <c r="F41" s="41">
        <v>272800000</v>
      </c>
      <c r="G41" s="51"/>
      <c r="H41" s="51"/>
      <c r="I41" s="51"/>
      <c r="J41" s="51"/>
    </row>
    <row r="42" spans="1:10" ht="14.1" customHeight="1" x14ac:dyDescent="0.25">
      <c r="A42" s="51"/>
      <c r="B42" s="40" t="s">
        <v>83</v>
      </c>
      <c r="C42" s="41">
        <v>0</v>
      </c>
      <c r="D42" s="41">
        <v>272800000</v>
      </c>
      <c r="E42" s="41">
        <v>272800000</v>
      </c>
      <c r="F42" s="41">
        <v>272800000</v>
      </c>
      <c r="G42" s="51"/>
      <c r="H42" s="51"/>
      <c r="I42" s="51"/>
      <c r="J42" s="51"/>
    </row>
    <row r="43" spans="1:10" ht="14.1" customHeight="1" x14ac:dyDescent="0.25">
      <c r="A43" s="51"/>
      <c r="B43" s="40" t="s">
        <v>84</v>
      </c>
      <c r="C43" s="41">
        <v>0</v>
      </c>
      <c r="D43" s="41">
        <v>0</v>
      </c>
      <c r="E43" s="41">
        <v>0</v>
      </c>
      <c r="F43" s="41">
        <v>0</v>
      </c>
      <c r="G43" s="51"/>
      <c r="H43" s="51"/>
      <c r="I43" s="51"/>
      <c r="J43" s="51"/>
    </row>
    <row r="44" spans="1:10" ht="14.1" customHeight="1" x14ac:dyDescent="0.25">
      <c r="A44" s="51"/>
      <c r="B44" s="40" t="s">
        <v>85</v>
      </c>
      <c r="C44" s="41">
        <v>0</v>
      </c>
      <c r="D44" s="41">
        <v>44200000</v>
      </c>
      <c r="E44" s="41">
        <v>44200000</v>
      </c>
      <c r="F44" s="41">
        <v>44200000</v>
      </c>
      <c r="G44" s="51"/>
      <c r="H44" s="51"/>
      <c r="I44" s="51"/>
      <c r="J44" s="51"/>
    </row>
    <row r="45" spans="1:10" ht="14.1" customHeight="1" x14ac:dyDescent="0.25">
      <c r="A45" s="51"/>
      <c r="B45" s="40" t="s">
        <v>83</v>
      </c>
      <c r="C45" s="41">
        <v>0</v>
      </c>
      <c r="D45" s="41">
        <v>44200000</v>
      </c>
      <c r="E45" s="41">
        <v>44200000</v>
      </c>
      <c r="F45" s="41">
        <v>44200000</v>
      </c>
      <c r="G45" s="51"/>
      <c r="H45" s="51"/>
      <c r="I45" s="51"/>
      <c r="J45" s="51"/>
    </row>
    <row r="46" spans="1:10" ht="14.1" customHeight="1" x14ac:dyDescent="0.25">
      <c r="A46" s="51"/>
      <c r="B46" s="40" t="s">
        <v>84</v>
      </c>
      <c r="C46" s="41">
        <v>0</v>
      </c>
      <c r="D46" s="41">
        <v>0</v>
      </c>
      <c r="E46" s="41">
        <v>0</v>
      </c>
      <c r="F46" s="41">
        <v>0</v>
      </c>
      <c r="G46" s="51"/>
      <c r="H46" s="51"/>
      <c r="I46" s="51"/>
      <c r="J46" s="51"/>
    </row>
    <row r="47" spans="1:10" ht="14.1" customHeight="1" x14ac:dyDescent="0.25">
      <c r="A47" s="51"/>
      <c r="B47" s="40" t="s">
        <v>86</v>
      </c>
      <c r="C47" s="41">
        <v>0</v>
      </c>
      <c r="D47" s="41">
        <v>60900000</v>
      </c>
      <c r="E47" s="41">
        <v>60900000</v>
      </c>
      <c r="F47" s="41">
        <v>60900000</v>
      </c>
      <c r="G47" s="51"/>
      <c r="H47" s="51"/>
      <c r="I47" s="51"/>
      <c r="J47" s="51"/>
    </row>
    <row r="48" spans="1:10" ht="14.1" customHeight="1" x14ac:dyDescent="0.25">
      <c r="A48" s="51"/>
      <c r="B48" s="40" t="s">
        <v>83</v>
      </c>
      <c r="C48" s="41">
        <v>0</v>
      </c>
      <c r="D48" s="41">
        <v>60900000</v>
      </c>
      <c r="E48" s="41">
        <v>60900000</v>
      </c>
      <c r="F48" s="41">
        <v>60900000</v>
      </c>
      <c r="G48" s="51"/>
      <c r="H48" s="51"/>
      <c r="I48" s="51"/>
      <c r="J48" s="51"/>
    </row>
    <row r="49" spans="1:10" ht="14.1" customHeight="1" x14ac:dyDescent="0.25">
      <c r="A49" s="51"/>
      <c r="B49" s="40" t="s">
        <v>84</v>
      </c>
      <c r="C49" s="41">
        <v>0</v>
      </c>
      <c r="D49" s="41">
        <v>0</v>
      </c>
      <c r="E49" s="41">
        <v>0</v>
      </c>
      <c r="F49" s="41">
        <v>0</v>
      </c>
      <c r="G49" s="51"/>
      <c r="H49" s="51"/>
      <c r="I49" s="51"/>
      <c r="J49" s="51"/>
    </row>
    <row r="50" spans="1:10" ht="14.1" customHeight="1" x14ac:dyDescent="0.25">
      <c r="A50" s="51"/>
      <c r="B50" s="40" t="s">
        <v>87</v>
      </c>
      <c r="C50" s="41">
        <v>0</v>
      </c>
      <c r="D50" s="41">
        <v>0</v>
      </c>
      <c r="E50" s="41">
        <v>0</v>
      </c>
      <c r="F50" s="41">
        <v>0</v>
      </c>
      <c r="G50" s="51"/>
      <c r="H50" s="51"/>
      <c r="I50" s="51"/>
      <c r="J50" s="51"/>
    </row>
    <row r="51" spans="1:10" ht="14.1" customHeight="1" x14ac:dyDescent="0.25">
      <c r="A51" s="51"/>
      <c r="B51" s="40" t="s">
        <v>83</v>
      </c>
      <c r="C51" s="41">
        <v>0</v>
      </c>
      <c r="D51" s="41">
        <v>0</v>
      </c>
      <c r="E51" s="41">
        <v>0</v>
      </c>
      <c r="F51" s="41">
        <v>0</v>
      </c>
      <c r="G51" s="51"/>
      <c r="H51" s="51"/>
      <c r="I51" s="51"/>
      <c r="J51" s="51"/>
    </row>
    <row r="52" spans="1:10" ht="14.1" customHeight="1" x14ac:dyDescent="0.25">
      <c r="A52" s="51"/>
      <c r="B52" s="40" t="s">
        <v>84</v>
      </c>
      <c r="C52" s="41">
        <v>0</v>
      </c>
      <c r="D52" s="41">
        <v>0</v>
      </c>
      <c r="E52" s="41">
        <v>0</v>
      </c>
      <c r="F52" s="41">
        <v>0</v>
      </c>
      <c r="G52" s="51"/>
      <c r="H52" s="51"/>
      <c r="I52" s="51"/>
      <c r="J52" s="51"/>
    </row>
    <row r="53" spans="1:10" ht="14.1" customHeight="1" x14ac:dyDescent="0.25">
      <c r="A53" s="51"/>
      <c r="B53" s="40" t="s">
        <v>88</v>
      </c>
      <c r="C53" s="41">
        <v>0</v>
      </c>
      <c r="D53" s="41">
        <v>0</v>
      </c>
      <c r="E53" s="41">
        <v>0</v>
      </c>
      <c r="F53" s="41">
        <v>0</v>
      </c>
      <c r="G53" s="51"/>
      <c r="H53" s="51"/>
      <c r="I53" s="51"/>
      <c r="J53" s="51"/>
    </row>
    <row r="54" spans="1:10" ht="14.1" customHeight="1" x14ac:dyDescent="0.25">
      <c r="A54" s="51"/>
      <c r="B54" s="40" t="s">
        <v>83</v>
      </c>
      <c r="C54" s="41">
        <v>0</v>
      </c>
      <c r="D54" s="41">
        <v>0</v>
      </c>
      <c r="E54" s="41">
        <v>0</v>
      </c>
      <c r="F54" s="41">
        <v>0</v>
      </c>
      <c r="G54" s="51"/>
      <c r="H54" s="51"/>
      <c r="I54" s="51"/>
      <c r="J54" s="51"/>
    </row>
    <row r="55" spans="1:10" ht="14.1" customHeight="1" x14ac:dyDescent="0.25">
      <c r="A55" s="51"/>
      <c r="B55" s="40" t="s">
        <v>84</v>
      </c>
      <c r="C55" s="41">
        <v>0</v>
      </c>
      <c r="D55" s="41">
        <v>0</v>
      </c>
      <c r="E55" s="41">
        <v>0</v>
      </c>
      <c r="F55" s="41">
        <v>0</v>
      </c>
      <c r="G55" s="51"/>
      <c r="H55" s="51"/>
      <c r="I55" s="51"/>
      <c r="J55" s="51"/>
    </row>
    <row r="56" spans="1:10" ht="14.1" customHeight="1" x14ac:dyDescent="0.25">
      <c r="A56" s="51"/>
      <c r="B56" s="40" t="s">
        <v>89</v>
      </c>
      <c r="C56" s="41">
        <v>0</v>
      </c>
      <c r="D56" s="41">
        <v>0</v>
      </c>
      <c r="E56" s="41">
        <v>0</v>
      </c>
      <c r="F56" s="41">
        <v>0</v>
      </c>
      <c r="G56" s="51"/>
      <c r="H56" s="51"/>
      <c r="I56" s="51"/>
      <c r="J56" s="51"/>
    </row>
    <row r="57" spans="1:10" ht="14.1" customHeight="1" x14ac:dyDescent="0.25">
      <c r="A57" s="51"/>
      <c r="B57" s="40" t="s">
        <v>83</v>
      </c>
      <c r="C57" s="41">
        <v>0</v>
      </c>
      <c r="D57" s="41">
        <v>0</v>
      </c>
      <c r="E57" s="41">
        <v>0</v>
      </c>
      <c r="F57" s="41">
        <v>0</v>
      </c>
      <c r="G57" s="51"/>
      <c r="H57" s="51"/>
      <c r="I57" s="51"/>
      <c r="J57" s="51"/>
    </row>
    <row r="58" spans="1:10" ht="14.1" customHeight="1" x14ac:dyDescent="0.25">
      <c r="A58" s="51"/>
      <c r="B58" s="40" t="s">
        <v>84</v>
      </c>
      <c r="C58" s="41">
        <v>0</v>
      </c>
      <c r="D58" s="41">
        <v>0</v>
      </c>
      <c r="E58" s="41">
        <v>0</v>
      </c>
      <c r="F58" s="41">
        <v>0</v>
      </c>
      <c r="G58" s="51"/>
      <c r="H58" s="51"/>
      <c r="I58" s="51"/>
      <c r="J58" s="51"/>
    </row>
    <row r="59" spans="1:10" ht="14.1" customHeight="1" x14ac:dyDescent="0.25">
      <c r="A59" s="51"/>
      <c r="B59" s="40" t="s">
        <v>90</v>
      </c>
      <c r="C59" s="41">
        <v>0</v>
      </c>
      <c r="D59" s="41">
        <v>0</v>
      </c>
      <c r="E59" s="41">
        <v>0</v>
      </c>
      <c r="F59" s="41">
        <v>0</v>
      </c>
      <c r="G59" s="51"/>
      <c r="H59" s="51"/>
      <c r="I59" s="51"/>
      <c r="J59" s="51"/>
    </row>
    <row r="60" spans="1:10" ht="14.1" customHeight="1" x14ac:dyDescent="0.25">
      <c r="A60" s="51"/>
      <c r="B60" s="40" t="s">
        <v>83</v>
      </c>
      <c r="C60" s="41">
        <v>0</v>
      </c>
      <c r="D60" s="41">
        <v>0</v>
      </c>
      <c r="E60" s="41">
        <v>0</v>
      </c>
      <c r="F60" s="41">
        <v>0</v>
      </c>
      <c r="G60" s="51"/>
      <c r="H60" s="51"/>
      <c r="I60" s="51"/>
      <c r="J60" s="51"/>
    </row>
    <row r="61" spans="1:10" ht="14.1" customHeight="1" x14ac:dyDescent="0.25">
      <c r="A61" s="51"/>
      <c r="B61" s="40" t="s">
        <v>84</v>
      </c>
      <c r="C61" s="41">
        <v>0</v>
      </c>
      <c r="D61" s="41">
        <v>0</v>
      </c>
      <c r="E61" s="41">
        <v>0</v>
      </c>
      <c r="F61" s="41">
        <v>0</v>
      </c>
      <c r="G61" s="51"/>
      <c r="H61" s="51"/>
      <c r="I61" s="51"/>
      <c r="J61" s="51"/>
    </row>
    <row r="62" spans="1:10" ht="14.1" customHeight="1" x14ac:dyDescent="0.25">
      <c r="A62" s="51"/>
      <c r="B62" s="40" t="s">
        <v>91</v>
      </c>
      <c r="C62" s="41">
        <v>0</v>
      </c>
      <c r="D62" s="41">
        <v>0</v>
      </c>
      <c r="E62" s="41">
        <v>0</v>
      </c>
      <c r="F62" s="41">
        <v>0</v>
      </c>
      <c r="G62" s="51"/>
      <c r="H62" s="51"/>
      <c r="I62" s="51"/>
      <c r="J62" s="51"/>
    </row>
    <row r="63" spans="1:10" ht="14.1" customHeight="1" x14ac:dyDescent="0.25">
      <c r="A63" s="51"/>
      <c r="B63" s="40" t="s">
        <v>83</v>
      </c>
      <c r="C63" s="41">
        <v>0</v>
      </c>
      <c r="D63" s="41">
        <v>0</v>
      </c>
      <c r="E63" s="41">
        <v>0</v>
      </c>
      <c r="F63" s="41">
        <v>0</v>
      </c>
      <c r="G63" s="51"/>
      <c r="H63" s="51"/>
      <c r="I63" s="51"/>
      <c r="J63" s="51"/>
    </row>
    <row r="64" spans="1:10" ht="14.1" customHeight="1" x14ac:dyDescent="0.25">
      <c r="A64" s="51"/>
      <c r="B64" s="40" t="s">
        <v>92</v>
      </c>
      <c r="C64" s="41">
        <v>0</v>
      </c>
      <c r="D64" s="41">
        <v>0</v>
      </c>
      <c r="E64" s="41">
        <v>0</v>
      </c>
      <c r="F64" s="41">
        <v>0</v>
      </c>
      <c r="G64" s="51"/>
      <c r="H64" s="51"/>
      <c r="I64" s="51"/>
      <c r="J64" s="51"/>
    </row>
    <row r="65" spans="1:10" ht="14.1" customHeight="1" x14ac:dyDescent="0.25">
      <c r="A65" s="51"/>
      <c r="B65" s="40" t="s">
        <v>93</v>
      </c>
      <c r="C65" s="41">
        <v>0</v>
      </c>
      <c r="D65" s="41">
        <v>0</v>
      </c>
      <c r="E65" s="41">
        <v>0</v>
      </c>
      <c r="F65" s="41">
        <v>0</v>
      </c>
      <c r="G65" s="51"/>
      <c r="H65" s="51"/>
      <c r="I65" s="51"/>
      <c r="J65" s="51"/>
    </row>
    <row r="66" spans="1:10" ht="14.1" customHeight="1" x14ac:dyDescent="0.25">
      <c r="A66" s="51"/>
      <c r="B66" s="40" t="s">
        <v>94</v>
      </c>
      <c r="C66" s="41">
        <v>0</v>
      </c>
      <c r="D66" s="41">
        <v>0</v>
      </c>
      <c r="E66" s="41">
        <v>0</v>
      </c>
      <c r="F66" s="41">
        <v>0</v>
      </c>
      <c r="G66" s="51"/>
      <c r="H66" s="51"/>
      <c r="I66" s="51"/>
      <c r="J66" s="51"/>
    </row>
    <row r="67" spans="1:10" ht="14.1" customHeight="1" x14ac:dyDescent="0.25">
      <c r="A67" s="51"/>
      <c r="B67" s="40" t="s">
        <v>95</v>
      </c>
      <c r="C67" s="41">
        <v>0</v>
      </c>
      <c r="D67" s="41">
        <v>0</v>
      </c>
      <c r="E67" s="41">
        <v>0</v>
      </c>
      <c r="F67" s="41">
        <v>0</v>
      </c>
      <c r="G67" s="51"/>
      <c r="H67" s="51"/>
      <c r="I67" s="51"/>
      <c r="J67" s="51"/>
    </row>
    <row r="68" spans="1:10" ht="14.1" customHeight="1" x14ac:dyDescent="0.25">
      <c r="A68" s="51"/>
      <c r="B68" s="40" t="s">
        <v>96</v>
      </c>
      <c r="C68" s="41">
        <v>0</v>
      </c>
      <c r="D68" s="41">
        <v>0</v>
      </c>
      <c r="E68" s="41">
        <v>0</v>
      </c>
      <c r="F68" s="41">
        <v>0</v>
      </c>
      <c r="G68" s="51"/>
      <c r="H68" s="51"/>
      <c r="I68" s="51"/>
      <c r="J68" s="51"/>
    </row>
    <row r="69" spans="1:10" ht="14.1" customHeight="1" x14ac:dyDescent="0.25">
      <c r="A69" s="51"/>
      <c r="B69" s="40" t="s">
        <v>83</v>
      </c>
      <c r="C69" s="41">
        <v>0</v>
      </c>
      <c r="D69" s="41">
        <v>0</v>
      </c>
      <c r="E69" s="41">
        <v>0</v>
      </c>
      <c r="F69" s="41">
        <v>0</v>
      </c>
      <c r="G69" s="51"/>
      <c r="H69" s="51"/>
      <c r="I69" s="51"/>
      <c r="J69" s="51"/>
    </row>
    <row r="70" spans="1:10" ht="14.1" customHeight="1" x14ac:dyDescent="0.25">
      <c r="A70" s="51"/>
      <c r="B70" s="40" t="s">
        <v>92</v>
      </c>
      <c r="C70" s="41">
        <v>0</v>
      </c>
      <c r="D70" s="41">
        <v>0</v>
      </c>
      <c r="E70" s="41">
        <v>0</v>
      </c>
      <c r="F70" s="41">
        <v>0</v>
      </c>
      <c r="G70" s="51"/>
      <c r="H70" s="51"/>
      <c r="I70" s="51"/>
      <c r="J70" s="51"/>
    </row>
    <row r="71" spans="1:10" ht="14.1" customHeight="1" x14ac:dyDescent="0.25">
      <c r="A71" s="51"/>
      <c r="B71" s="40" t="s">
        <v>93</v>
      </c>
      <c r="C71" s="41">
        <v>0</v>
      </c>
      <c r="D71" s="41">
        <v>0</v>
      </c>
      <c r="E71" s="41">
        <v>0</v>
      </c>
      <c r="F71" s="41">
        <v>0</v>
      </c>
      <c r="G71" s="51"/>
      <c r="H71" s="51"/>
      <c r="I71" s="51"/>
      <c r="J71" s="51"/>
    </row>
    <row r="72" spans="1:10" ht="14.1" customHeight="1" x14ac:dyDescent="0.25">
      <c r="A72" s="51"/>
      <c r="B72" s="40" t="s">
        <v>94</v>
      </c>
      <c r="C72" s="41">
        <v>0</v>
      </c>
      <c r="D72" s="41">
        <v>0</v>
      </c>
      <c r="E72" s="41">
        <v>0</v>
      </c>
      <c r="F72" s="41">
        <v>0</v>
      </c>
      <c r="G72" s="51"/>
      <c r="H72" s="51"/>
      <c r="I72" s="51"/>
      <c r="J72" s="51"/>
    </row>
    <row r="73" spans="1:10" ht="14.1" customHeight="1" x14ac:dyDescent="0.25">
      <c r="A73" s="51"/>
      <c r="B73" s="40" t="s">
        <v>95</v>
      </c>
      <c r="C73" s="41">
        <v>0</v>
      </c>
      <c r="D73" s="41">
        <v>0</v>
      </c>
      <c r="E73" s="41">
        <v>0</v>
      </c>
      <c r="F73" s="41">
        <v>0</v>
      </c>
      <c r="G73" s="51"/>
      <c r="H73" s="51"/>
      <c r="I73" s="51"/>
      <c r="J73" s="51"/>
    </row>
    <row r="74" spans="1:10" ht="14.1" customHeight="1" x14ac:dyDescent="0.25">
      <c r="A74" s="51"/>
      <c r="B74" s="40" t="s">
        <v>97</v>
      </c>
      <c r="C74" s="41">
        <v>0</v>
      </c>
      <c r="D74" s="41">
        <v>0</v>
      </c>
      <c r="E74" s="41">
        <v>0</v>
      </c>
      <c r="F74" s="41">
        <v>0</v>
      </c>
      <c r="G74" s="51"/>
      <c r="H74" s="51"/>
      <c r="I74" s="51"/>
      <c r="J74" s="51"/>
    </row>
    <row r="75" spans="1:10" ht="14.1" customHeight="1" x14ac:dyDescent="0.25">
      <c r="A75" s="51"/>
      <c r="B75" s="40" t="s">
        <v>83</v>
      </c>
      <c r="C75" s="41">
        <v>0</v>
      </c>
      <c r="D75" s="41">
        <v>0</v>
      </c>
      <c r="E75" s="41">
        <v>0</v>
      </c>
      <c r="F75" s="41">
        <v>0</v>
      </c>
      <c r="G75" s="51"/>
      <c r="H75" s="51"/>
      <c r="I75" s="51"/>
      <c r="J75" s="51"/>
    </row>
    <row r="76" spans="1:10" ht="14.1" customHeight="1" x14ac:dyDescent="0.25">
      <c r="A76" s="51"/>
      <c r="B76" s="40" t="s">
        <v>92</v>
      </c>
      <c r="C76" s="41">
        <v>0</v>
      </c>
      <c r="D76" s="41">
        <v>0</v>
      </c>
      <c r="E76" s="41">
        <v>0</v>
      </c>
      <c r="F76" s="41">
        <v>0</v>
      </c>
      <c r="G76" s="51"/>
      <c r="H76" s="51"/>
      <c r="I76" s="51"/>
      <c r="J76" s="51"/>
    </row>
    <row r="77" spans="1:10" ht="14.1" customHeight="1" x14ac:dyDescent="0.25">
      <c r="A77" s="51"/>
      <c r="B77" s="40" t="s">
        <v>93</v>
      </c>
      <c r="C77" s="41">
        <v>0</v>
      </c>
      <c r="D77" s="41">
        <v>0</v>
      </c>
      <c r="E77" s="41">
        <v>0</v>
      </c>
      <c r="F77" s="41">
        <v>0</v>
      </c>
      <c r="G77" s="51"/>
      <c r="H77" s="51"/>
      <c r="I77" s="51"/>
      <c r="J77" s="51"/>
    </row>
    <row r="78" spans="1:10" ht="14.1" customHeight="1" x14ac:dyDescent="0.25">
      <c r="A78" s="51"/>
      <c r="B78" s="40" t="s">
        <v>94</v>
      </c>
      <c r="C78" s="41">
        <v>0</v>
      </c>
      <c r="D78" s="41">
        <v>0</v>
      </c>
      <c r="E78" s="41">
        <v>0</v>
      </c>
      <c r="F78" s="41">
        <v>0</v>
      </c>
      <c r="G78" s="51"/>
      <c r="H78" s="51"/>
      <c r="I78" s="51"/>
      <c r="J78" s="51"/>
    </row>
    <row r="79" spans="1:10" ht="14.1" customHeight="1" x14ac:dyDescent="0.25">
      <c r="A79" s="51"/>
      <c r="B79" s="40" t="s">
        <v>95</v>
      </c>
      <c r="C79" s="41">
        <v>0</v>
      </c>
      <c r="D79" s="41">
        <v>0</v>
      </c>
      <c r="E79" s="41">
        <v>0</v>
      </c>
      <c r="F79" s="41">
        <v>0</v>
      </c>
      <c r="G79" s="51"/>
      <c r="H79" s="51"/>
      <c r="I79" s="51"/>
      <c r="J79" s="51"/>
    </row>
    <row r="80" spans="1:10" ht="14.1" customHeight="1" x14ac:dyDescent="0.25">
      <c r="A80" s="51"/>
      <c r="B80" s="40" t="s">
        <v>98</v>
      </c>
      <c r="C80" s="41">
        <v>0</v>
      </c>
      <c r="D80" s="41">
        <v>0</v>
      </c>
      <c r="E80" s="41">
        <v>0</v>
      </c>
      <c r="F80" s="41">
        <v>0</v>
      </c>
      <c r="G80" s="51"/>
      <c r="H80" s="51"/>
      <c r="I80" s="51"/>
      <c r="J80" s="51"/>
    </row>
    <row r="81" spans="1:10" ht="14.1" customHeight="1" x14ac:dyDescent="0.25">
      <c r="A81" s="51"/>
      <c r="B81" s="40" t="s">
        <v>99</v>
      </c>
      <c r="C81" s="41">
        <v>0</v>
      </c>
      <c r="D81" s="41">
        <v>0</v>
      </c>
      <c r="E81" s="41">
        <v>0</v>
      </c>
      <c r="F81" s="41">
        <v>0</v>
      </c>
      <c r="G81" s="51"/>
      <c r="H81" s="51"/>
      <c r="I81" s="51"/>
      <c r="J81" s="51"/>
    </row>
    <row r="82" spans="1:10" ht="14.1" customHeight="1" x14ac:dyDescent="0.25">
      <c r="A82" s="51"/>
      <c r="B82" s="36" t="s">
        <v>100</v>
      </c>
      <c r="C82" s="41">
        <v>0</v>
      </c>
      <c r="D82" s="41">
        <v>377900000</v>
      </c>
      <c r="E82" s="41">
        <v>377900000</v>
      </c>
      <c r="F82" s="41">
        <v>377900000</v>
      </c>
      <c r="G82" s="51"/>
      <c r="H82" s="51"/>
      <c r="I82" s="51"/>
      <c r="J82" s="51"/>
    </row>
    <row r="83" spans="1:10" ht="18" customHeight="1" x14ac:dyDescent="0.25">
      <c r="A83" s="51"/>
      <c r="B83" s="30" t="s">
        <v>50</v>
      </c>
      <c r="C83" s="1575" t="s">
        <v>2457</v>
      </c>
      <c r="D83" s="1576"/>
      <c r="E83" s="1576"/>
      <c r="F83" s="1576"/>
      <c r="G83" s="51"/>
      <c r="H83" s="51"/>
      <c r="I83" s="51"/>
      <c r="J83" s="51"/>
    </row>
    <row r="84" spans="1:10" ht="18" customHeight="1" x14ac:dyDescent="0.25">
      <c r="A84" s="51"/>
      <c r="B84" s="31" t="s">
        <v>52</v>
      </c>
      <c r="C84" s="1587" t="s">
        <v>2458</v>
      </c>
      <c r="D84" s="1588"/>
      <c r="E84" s="1588"/>
      <c r="F84" s="1588"/>
      <c r="G84" s="51"/>
      <c r="H84" s="51"/>
      <c r="I84" s="51"/>
      <c r="J84" s="51"/>
    </row>
    <row r="85" spans="1:10" ht="18" customHeight="1" x14ac:dyDescent="0.25">
      <c r="A85" s="51"/>
      <c r="B85" s="31" t="s">
        <v>54</v>
      </c>
      <c r="C85" s="1587" t="s">
        <v>2459</v>
      </c>
      <c r="D85" s="1588"/>
      <c r="E85" s="1588"/>
      <c r="F85" s="1588"/>
      <c r="G85" s="51"/>
      <c r="H85" s="51"/>
      <c r="I85" s="51"/>
      <c r="J85" s="51"/>
    </row>
    <row r="86" spans="1:10" ht="15" customHeight="1" x14ac:dyDescent="0.25">
      <c r="A86" s="51"/>
      <c r="B86" s="52"/>
      <c r="C86" s="33">
        <v>2023</v>
      </c>
      <c r="D86" s="33">
        <v>2024</v>
      </c>
      <c r="E86" s="33">
        <v>2025</v>
      </c>
      <c r="F86" s="33">
        <v>2026</v>
      </c>
      <c r="G86" s="51"/>
      <c r="H86" s="51"/>
      <c r="I86" s="51"/>
      <c r="J86" s="51"/>
    </row>
    <row r="87" spans="1:10" ht="15" customHeight="1" x14ac:dyDescent="0.25">
      <c r="A87" s="51"/>
      <c r="B87" s="53"/>
      <c r="C87" s="35" t="s">
        <v>17</v>
      </c>
      <c r="D87" s="35" t="s">
        <v>18</v>
      </c>
      <c r="E87" s="35" t="s">
        <v>18</v>
      </c>
      <c r="F87" s="35" t="s">
        <v>18</v>
      </c>
      <c r="G87" s="51"/>
      <c r="H87" s="51"/>
      <c r="I87" s="51"/>
      <c r="J87" s="51"/>
    </row>
    <row r="88" spans="1:10" ht="14.1" customHeight="1" x14ac:dyDescent="0.25">
      <c r="A88" s="51"/>
      <c r="B88" s="38" t="s">
        <v>56</v>
      </c>
      <c r="C88" s="39" t="s">
        <v>312</v>
      </c>
      <c r="D88" s="39" t="s">
        <v>312</v>
      </c>
      <c r="E88" s="39" t="s">
        <v>312</v>
      </c>
      <c r="F88" s="39" t="s">
        <v>312</v>
      </c>
      <c r="G88" s="51"/>
      <c r="H88" s="51"/>
      <c r="I88" s="51"/>
      <c r="J88" s="51"/>
    </row>
    <row r="89" spans="1:10" ht="14.1" customHeight="1" x14ac:dyDescent="0.25">
      <c r="A89" s="51"/>
      <c r="B89" s="38" t="s">
        <v>59</v>
      </c>
      <c r="C89" s="39" t="s">
        <v>2460</v>
      </c>
      <c r="D89" s="39" t="s">
        <v>2461</v>
      </c>
      <c r="E89" s="39" t="s">
        <v>2462</v>
      </c>
      <c r="F89" s="39" t="s">
        <v>2463</v>
      </c>
      <c r="G89" s="51"/>
      <c r="H89" s="51"/>
      <c r="I89" s="51"/>
      <c r="J89" s="51"/>
    </row>
    <row r="90" spans="1:10" ht="14.1" customHeight="1" x14ac:dyDescent="0.25">
      <c r="A90" s="51"/>
      <c r="B90" s="38" t="s">
        <v>63</v>
      </c>
      <c r="C90" s="39" t="s">
        <v>2464</v>
      </c>
      <c r="D90" s="39" t="s">
        <v>2465</v>
      </c>
      <c r="E90" s="39" t="s">
        <v>2466</v>
      </c>
      <c r="F90" s="39" t="s">
        <v>2467</v>
      </c>
      <c r="G90" s="51"/>
      <c r="H90" s="51"/>
      <c r="I90" s="51"/>
      <c r="J90" s="51"/>
    </row>
    <row r="91" spans="1:10" ht="14.1" customHeight="1" x14ac:dyDescent="0.25">
      <c r="A91" s="51"/>
      <c r="B91" s="38" t="s">
        <v>68</v>
      </c>
      <c r="C91" s="39" t="s">
        <v>69</v>
      </c>
      <c r="D91" s="39" t="s">
        <v>75</v>
      </c>
      <c r="E91" s="39" t="s">
        <v>75</v>
      </c>
      <c r="F91" s="39" t="s">
        <v>75</v>
      </c>
      <c r="G91" s="51"/>
      <c r="H91" s="51"/>
      <c r="I91" s="51"/>
      <c r="J91" s="51"/>
    </row>
    <row r="92" spans="1:10" ht="14.1" customHeight="1" x14ac:dyDescent="0.25">
      <c r="A92" s="51"/>
      <c r="B92" s="38" t="s">
        <v>73</v>
      </c>
      <c r="C92" s="39" t="s">
        <v>69</v>
      </c>
      <c r="D92" s="39" t="s">
        <v>2468</v>
      </c>
      <c r="E92" s="39" t="s">
        <v>2469</v>
      </c>
      <c r="F92" s="39" t="s">
        <v>2470</v>
      </c>
      <c r="G92" s="51"/>
      <c r="H92" s="51"/>
      <c r="I92" s="51"/>
      <c r="J92" s="51"/>
    </row>
    <row r="93" spans="1:10" ht="14.1" customHeight="1" x14ac:dyDescent="0.25">
      <c r="A93" s="51"/>
      <c r="B93" s="38" t="s">
        <v>77</v>
      </c>
      <c r="C93" s="39" t="s">
        <v>69</v>
      </c>
      <c r="D93" s="39" t="s">
        <v>2468</v>
      </c>
      <c r="E93" s="39" t="s">
        <v>2469</v>
      </c>
      <c r="F93" s="39" t="s">
        <v>2470</v>
      </c>
      <c r="G93" s="51"/>
      <c r="H93" s="51"/>
      <c r="I93" s="51"/>
      <c r="J93" s="51"/>
    </row>
    <row r="94" spans="1:10" ht="14.1" customHeight="1" x14ac:dyDescent="0.25">
      <c r="A94" s="51"/>
      <c r="B94" s="1589" t="s">
        <v>81</v>
      </c>
      <c r="C94" s="1590"/>
      <c r="D94" s="1590"/>
      <c r="E94" s="1590"/>
      <c r="F94" s="1590"/>
      <c r="G94" s="51"/>
      <c r="H94" s="51"/>
      <c r="I94" s="51"/>
      <c r="J94" s="51"/>
    </row>
    <row r="95" spans="1:10" ht="14.1" customHeight="1" x14ac:dyDescent="0.25">
      <c r="A95" s="51"/>
      <c r="B95" s="52"/>
      <c r="C95" s="33">
        <v>2023</v>
      </c>
      <c r="D95" s="33">
        <v>2024</v>
      </c>
      <c r="E95" s="33">
        <v>2025</v>
      </c>
      <c r="F95" s="33">
        <v>2026</v>
      </c>
      <c r="G95" s="51"/>
      <c r="H95" s="51"/>
      <c r="I95" s="51"/>
      <c r="J95" s="51"/>
    </row>
    <row r="96" spans="1:10" ht="14.1" customHeight="1" x14ac:dyDescent="0.25">
      <c r="A96" s="51"/>
      <c r="B96" s="53"/>
      <c r="C96" s="35" t="s">
        <v>17</v>
      </c>
      <c r="D96" s="35" t="s">
        <v>18</v>
      </c>
      <c r="E96" s="35" t="s">
        <v>18</v>
      </c>
      <c r="F96" s="35" t="s">
        <v>18</v>
      </c>
      <c r="G96" s="51"/>
      <c r="H96" s="51"/>
      <c r="I96" s="51"/>
      <c r="J96" s="51"/>
    </row>
    <row r="97" spans="1:10" ht="14.1" customHeight="1" x14ac:dyDescent="0.25">
      <c r="A97" s="51"/>
      <c r="B97" s="40" t="s">
        <v>82</v>
      </c>
      <c r="C97" s="41">
        <v>0</v>
      </c>
      <c r="D97" s="41">
        <v>0</v>
      </c>
      <c r="E97" s="41">
        <v>0</v>
      </c>
      <c r="F97" s="41">
        <v>0</v>
      </c>
      <c r="G97" s="51"/>
      <c r="H97" s="51"/>
      <c r="I97" s="51"/>
      <c r="J97" s="51"/>
    </row>
    <row r="98" spans="1:10" ht="14.1" customHeight="1" x14ac:dyDescent="0.25">
      <c r="A98" s="51"/>
      <c r="B98" s="40" t="s">
        <v>83</v>
      </c>
      <c r="C98" s="41">
        <v>0</v>
      </c>
      <c r="D98" s="41">
        <v>0</v>
      </c>
      <c r="E98" s="41">
        <v>0</v>
      </c>
      <c r="F98" s="41">
        <v>0</v>
      </c>
      <c r="G98" s="51"/>
      <c r="H98" s="51"/>
      <c r="I98" s="51"/>
      <c r="J98" s="51"/>
    </row>
    <row r="99" spans="1:10" ht="14.1" customHeight="1" x14ac:dyDescent="0.25">
      <c r="A99" s="51"/>
      <c r="B99" s="40" t="s">
        <v>84</v>
      </c>
      <c r="C99" s="41">
        <v>0</v>
      </c>
      <c r="D99" s="41">
        <v>0</v>
      </c>
      <c r="E99" s="41">
        <v>0</v>
      </c>
      <c r="F99" s="41">
        <v>0</v>
      </c>
      <c r="G99" s="51"/>
      <c r="H99" s="51"/>
      <c r="I99" s="51"/>
      <c r="J99" s="51"/>
    </row>
    <row r="100" spans="1:10" ht="14.1" customHeight="1" x14ac:dyDescent="0.25">
      <c r="A100" s="51"/>
      <c r="B100" s="40" t="s">
        <v>85</v>
      </c>
      <c r="C100" s="41">
        <v>0</v>
      </c>
      <c r="D100" s="41">
        <v>0</v>
      </c>
      <c r="E100" s="41">
        <v>0</v>
      </c>
      <c r="F100" s="41">
        <v>0</v>
      </c>
      <c r="G100" s="51"/>
      <c r="H100" s="51"/>
      <c r="I100" s="51"/>
      <c r="J100" s="51"/>
    </row>
    <row r="101" spans="1:10" ht="14.1" customHeight="1" x14ac:dyDescent="0.25">
      <c r="A101" s="51"/>
      <c r="B101" s="40" t="s">
        <v>83</v>
      </c>
      <c r="C101" s="41">
        <v>0</v>
      </c>
      <c r="D101" s="41">
        <v>0</v>
      </c>
      <c r="E101" s="41">
        <v>0</v>
      </c>
      <c r="F101" s="41">
        <v>0</v>
      </c>
      <c r="G101" s="51"/>
      <c r="H101" s="51"/>
      <c r="I101" s="51"/>
      <c r="J101" s="51"/>
    </row>
    <row r="102" spans="1:10" ht="14.1" customHeight="1" x14ac:dyDescent="0.25">
      <c r="A102" s="51"/>
      <c r="B102" s="40" t="s">
        <v>84</v>
      </c>
      <c r="C102" s="41">
        <v>0</v>
      </c>
      <c r="D102" s="41">
        <v>0</v>
      </c>
      <c r="E102" s="41">
        <v>0</v>
      </c>
      <c r="F102" s="41">
        <v>0</v>
      </c>
      <c r="G102" s="51"/>
      <c r="H102" s="51"/>
      <c r="I102" s="51"/>
      <c r="J102" s="51"/>
    </row>
    <row r="103" spans="1:10" ht="14.1" customHeight="1" x14ac:dyDescent="0.25">
      <c r="A103" s="51"/>
      <c r="B103" s="40" t="s">
        <v>86</v>
      </c>
      <c r="C103" s="41">
        <v>0</v>
      </c>
      <c r="D103" s="41">
        <v>103100000</v>
      </c>
      <c r="E103" s="41">
        <v>79100000</v>
      </c>
      <c r="F103" s="41">
        <v>84100000</v>
      </c>
      <c r="G103" s="51"/>
      <c r="H103" s="51"/>
      <c r="I103" s="51"/>
      <c r="J103" s="51"/>
    </row>
    <row r="104" spans="1:10" ht="14.1" customHeight="1" x14ac:dyDescent="0.25">
      <c r="A104" s="51"/>
      <c r="B104" s="40" t="s">
        <v>83</v>
      </c>
      <c r="C104" s="41">
        <v>0</v>
      </c>
      <c r="D104" s="41">
        <v>103100000</v>
      </c>
      <c r="E104" s="41">
        <v>79100000</v>
      </c>
      <c r="F104" s="41">
        <v>84100000</v>
      </c>
      <c r="G104" s="51"/>
      <c r="H104" s="51"/>
      <c r="I104" s="51"/>
      <c r="J104" s="51"/>
    </row>
    <row r="105" spans="1:10" ht="14.1" customHeight="1" x14ac:dyDescent="0.25">
      <c r="A105" s="51"/>
      <c r="B105" s="40" t="s">
        <v>84</v>
      </c>
      <c r="C105" s="41">
        <v>0</v>
      </c>
      <c r="D105" s="41">
        <v>0</v>
      </c>
      <c r="E105" s="41">
        <v>0</v>
      </c>
      <c r="F105" s="41">
        <v>0</v>
      </c>
      <c r="G105" s="51"/>
      <c r="H105" s="51"/>
      <c r="I105" s="51"/>
      <c r="J105" s="51"/>
    </row>
    <row r="106" spans="1:10" ht="14.1" customHeight="1" x14ac:dyDescent="0.25">
      <c r="A106" s="51"/>
      <c r="B106" s="40" t="s">
        <v>87</v>
      </c>
      <c r="C106" s="41">
        <v>0</v>
      </c>
      <c r="D106" s="41">
        <v>0</v>
      </c>
      <c r="E106" s="41">
        <v>0</v>
      </c>
      <c r="F106" s="41">
        <v>0</v>
      </c>
      <c r="G106" s="51"/>
      <c r="H106" s="51"/>
      <c r="I106" s="51"/>
      <c r="J106" s="51"/>
    </row>
    <row r="107" spans="1:10" ht="14.1" customHeight="1" x14ac:dyDescent="0.25">
      <c r="A107" s="51"/>
      <c r="B107" s="40" t="s">
        <v>83</v>
      </c>
      <c r="C107" s="41">
        <v>0</v>
      </c>
      <c r="D107" s="41">
        <v>0</v>
      </c>
      <c r="E107" s="41">
        <v>0</v>
      </c>
      <c r="F107" s="41">
        <v>0</v>
      </c>
      <c r="G107" s="51"/>
      <c r="H107" s="51"/>
      <c r="I107" s="51"/>
      <c r="J107" s="51"/>
    </row>
    <row r="108" spans="1:10" ht="14.1" customHeight="1" x14ac:dyDescent="0.25">
      <c r="A108" s="51"/>
      <c r="B108" s="40" t="s">
        <v>84</v>
      </c>
      <c r="C108" s="41">
        <v>0</v>
      </c>
      <c r="D108" s="41">
        <v>0</v>
      </c>
      <c r="E108" s="41">
        <v>0</v>
      </c>
      <c r="F108" s="41">
        <v>0</v>
      </c>
      <c r="G108" s="51"/>
      <c r="H108" s="51"/>
      <c r="I108" s="51"/>
      <c r="J108" s="51"/>
    </row>
    <row r="109" spans="1:10" ht="14.1" customHeight="1" x14ac:dyDescent="0.25">
      <c r="A109" s="51"/>
      <c r="B109" s="40" t="s">
        <v>88</v>
      </c>
      <c r="C109" s="41">
        <v>0</v>
      </c>
      <c r="D109" s="41">
        <v>0</v>
      </c>
      <c r="E109" s="41">
        <v>0</v>
      </c>
      <c r="F109" s="41">
        <v>0</v>
      </c>
      <c r="G109" s="51"/>
      <c r="H109" s="51"/>
      <c r="I109" s="51"/>
      <c r="J109" s="51"/>
    </row>
    <row r="110" spans="1:10" ht="14.1" customHeight="1" x14ac:dyDescent="0.25">
      <c r="A110" s="51"/>
      <c r="B110" s="40" t="s">
        <v>83</v>
      </c>
      <c r="C110" s="41">
        <v>0</v>
      </c>
      <c r="D110" s="41">
        <v>0</v>
      </c>
      <c r="E110" s="41">
        <v>0</v>
      </c>
      <c r="F110" s="41">
        <v>0</v>
      </c>
      <c r="G110" s="51"/>
      <c r="H110" s="51"/>
      <c r="I110" s="51"/>
      <c r="J110" s="51"/>
    </row>
    <row r="111" spans="1:10" ht="14.1" customHeight="1" x14ac:dyDescent="0.25">
      <c r="A111" s="51"/>
      <c r="B111" s="40" t="s">
        <v>84</v>
      </c>
      <c r="C111" s="41">
        <v>0</v>
      </c>
      <c r="D111" s="41">
        <v>0</v>
      </c>
      <c r="E111" s="41">
        <v>0</v>
      </c>
      <c r="F111" s="41">
        <v>0</v>
      </c>
      <c r="G111" s="51"/>
      <c r="H111" s="51"/>
      <c r="I111" s="51"/>
      <c r="J111" s="51"/>
    </row>
    <row r="112" spans="1:10" ht="14.1" customHeight="1" x14ac:dyDescent="0.25">
      <c r="A112" s="51"/>
      <c r="B112" s="40" t="s">
        <v>89</v>
      </c>
      <c r="C112" s="41">
        <v>0</v>
      </c>
      <c r="D112" s="41">
        <v>0</v>
      </c>
      <c r="E112" s="41">
        <v>0</v>
      </c>
      <c r="F112" s="41">
        <v>0</v>
      </c>
      <c r="G112" s="51"/>
      <c r="H112" s="51"/>
      <c r="I112" s="51"/>
      <c r="J112" s="51"/>
    </row>
    <row r="113" spans="1:10" ht="14.1" customHeight="1" x14ac:dyDescent="0.25">
      <c r="A113" s="51"/>
      <c r="B113" s="40" t="s">
        <v>83</v>
      </c>
      <c r="C113" s="41">
        <v>0</v>
      </c>
      <c r="D113" s="41">
        <v>0</v>
      </c>
      <c r="E113" s="41">
        <v>0</v>
      </c>
      <c r="F113" s="41">
        <v>0</v>
      </c>
      <c r="G113" s="51"/>
      <c r="H113" s="51"/>
      <c r="I113" s="51"/>
      <c r="J113" s="51"/>
    </row>
    <row r="114" spans="1:10" ht="14.1" customHeight="1" x14ac:dyDescent="0.25">
      <c r="A114" s="51"/>
      <c r="B114" s="40" t="s">
        <v>84</v>
      </c>
      <c r="C114" s="41">
        <v>0</v>
      </c>
      <c r="D114" s="41">
        <v>0</v>
      </c>
      <c r="E114" s="41">
        <v>0</v>
      </c>
      <c r="F114" s="41">
        <v>0</v>
      </c>
      <c r="G114" s="51"/>
      <c r="H114" s="51"/>
      <c r="I114" s="51"/>
      <c r="J114" s="51"/>
    </row>
    <row r="115" spans="1:10" ht="14.1" customHeight="1" x14ac:dyDescent="0.25">
      <c r="A115" s="51"/>
      <c r="B115" s="40" t="s">
        <v>90</v>
      </c>
      <c r="C115" s="41">
        <v>0</v>
      </c>
      <c r="D115" s="41">
        <v>0</v>
      </c>
      <c r="E115" s="41">
        <v>0</v>
      </c>
      <c r="F115" s="41">
        <v>0</v>
      </c>
      <c r="G115" s="51"/>
      <c r="H115" s="51"/>
      <c r="I115" s="51"/>
      <c r="J115" s="51"/>
    </row>
    <row r="116" spans="1:10" ht="14.1" customHeight="1" x14ac:dyDescent="0.25">
      <c r="A116" s="51"/>
      <c r="B116" s="40" t="s">
        <v>83</v>
      </c>
      <c r="C116" s="41">
        <v>0</v>
      </c>
      <c r="D116" s="41">
        <v>0</v>
      </c>
      <c r="E116" s="41">
        <v>0</v>
      </c>
      <c r="F116" s="41">
        <v>0</v>
      </c>
      <c r="G116" s="51"/>
      <c r="H116" s="51"/>
      <c r="I116" s="51"/>
      <c r="J116" s="51"/>
    </row>
    <row r="117" spans="1:10" ht="14.1" customHeight="1" x14ac:dyDescent="0.25">
      <c r="A117" s="51"/>
      <c r="B117" s="40" t="s">
        <v>84</v>
      </c>
      <c r="C117" s="41">
        <v>0</v>
      </c>
      <c r="D117" s="41">
        <v>0</v>
      </c>
      <c r="E117" s="41">
        <v>0</v>
      </c>
      <c r="F117" s="41">
        <v>0</v>
      </c>
      <c r="G117" s="51"/>
      <c r="H117" s="51"/>
      <c r="I117" s="51"/>
      <c r="J117" s="51"/>
    </row>
    <row r="118" spans="1:10" ht="14.1" customHeight="1" x14ac:dyDescent="0.25">
      <c r="A118" s="51"/>
      <c r="B118" s="40" t="s">
        <v>91</v>
      </c>
      <c r="C118" s="41">
        <v>0</v>
      </c>
      <c r="D118" s="41">
        <v>0</v>
      </c>
      <c r="E118" s="41">
        <v>0</v>
      </c>
      <c r="F118" s="41">
        <v>0</v>
      </c>
      <c r="G118" s="51"/>
      <c r="H118" s="51"/>
      <c r="I118" s="51"/>
      <c r="J118" s="51"/>
    </row>
    <row r="119" spans="1:10" ht="14.1" customHeight="1" x14ac:dyDescent="0.25">
      <c r="A119" s="51"/>
      <c r="B119" s="40" t="s">
        <v>83</v>
      </c>
      <c r="C119" s="41">
        <v>0</v>
      </c>
      <c r="D119" s="41">
        <v>0</v>
      </c>
      <c r="E119" s="41">
        <v>0</v>
      </c>
      <c r="F119" s="41">
        <v>0</v>
      </c>
      <c r="G119" s="51"/>
      <c r="H119" s="51"/>
      <c r="I119" s="51"/>
      <c r="J119" s="51"/>
    </row>
    <row r="120" spans="1:10" ht="14.1" customHeight="1" x14ac:dyDescent="0.25">
      <c r="A120" s="51"/>
      <c r="B120" s="40" t="s">
        <v>92</v>
      </c>
      <c r="C120" s="41">
        <v>0</v>
      </c>
      <c r="D120" s="41">
        <v>0</v>
      </c>
      <c r="E120" s="41">
        <v>0</v>
      </c>
      <c r="F120" s="41">
        <v>0</v>
      </c>
      <c r="G120" s="51"/>
      <c r="H120" s="51"/>
      <c r="I120" s="51"/>
      <c r="J120" s="51"/>
    </row>
    <row r="121" spans="1:10" ht="14.1" customHeight="1" x14ac:dyDescent="0.25">
      <c r="A121" s="51"/>
      <c r="B121" s="40" t="s">
        <v>93</v>
      </c>
      <c r="C121" s="41">
        <v>0</v>
      </c>
      <c r="D121" s="41">
        <v>0</v>
      </c>
      <c r="E121" s="41">
        <v>0</v>
      </c>
      <c r="F121" s="41">
        <v>0</v>
      </c>
      <c r="G121" s="51"/>
      <c r="H121" s="51"/>
      <c r="I121" s="51"/>
      <c r="J121" s="51"/>
    </row>
    <row r="122" spans="1:10" ht="14.1" customHeight="1" x14ac:dyDescent="0.25">
      <c r="A122" s="51"/>
      <c r="B122" s="40" t="s">
        <v>94</v>
      </c>
      <c r="C122" s="41">
        <v>0</v>
      </c>
      <c r="D122" s="41">
        <v>0</v>
      </c>
      <c r="E122" s="41">
        <v>0</v>
      </c>
      <c r="F122" s="41">
        <v>0</v>
      </c>
      <c r="G122" s="51"/>
      <c r="H122" s="51"/>
      <c r="I122" s="51"/>
      <c r="J122" s="51"/>
    </row>
    <row r="123" spans="1:10" ht="14.1" customHeight="1" x14ac:dyDescent="0.25">
      <c r="A123" s="51"/>
      <c r="B123" s="40" t="s">
        <v>95</v>
      </c>
      <c r="C123" s="41">
        <v>0</v>
      </c>
      <c r="D123" s="41">
        <v>0</v>
      </c>
      <c r="E123" s="41">
        <v>0</v>
      </c>
      <c r="F123" s="41">
        <v>0</v>
      </c>
      <c r="G123" s="51"/>
      <c r="H123" s="51"/>
      <c r="I123" s="51"/>
      <c r="J123" s="51"/>
    </row>
    <row r="124" spans="1:10" ht="14.1" customHeight="1" x14ac:dyDescent="0.25">
      <c r="A124" s="51"/>
      <c r="B124" s="40" t="s">
        <v>96</v>
      </c>
      <c r="C124" s="41">
        <v>0</v>
      </c>
      <c r="D124" s="41">
        <v>0</v>
      </c>
      <c r="E124" s="41">
        <v>0</v>
      </c>
      <c r="F124" s="41">
        <v>0</v>
      </c>
      <c r="G124" s="51"/>
      <c r="H124" s="51"/>
      <c r="I124" s="51"/>
      <c r="J124" s="51"/>
    </row>
    <row r="125" spans="1:10" ht="14.1" customHeight="1" x14ac:dyDescent="0.25">
      <c r="A125" s="51"/>
      <c r="B125" s="40" t="s">
        <v>83</v>
      </c>
      <c r="C125" s="41">
        <v>0</v>
      </c>
      <c r="D125" s="41">
        <v>0</v>
      </c>
      <c r="E125" s="41">
        <v>0</v>
      </c>
      <c r="F125" s="41">
        <v>0</v>
      </c>
      <c r="G125" s="51"/>
      <c r="H125" s="51"/>
      <c r="I125" s="51"/>
      <c r="J125" s="51"/>
    </row>
    <row r="126" spans="1:10" ht="14.1" customHeight="1" x14ac:dyDescent="0.25">
      <c r="A126" s="51"/>
      <c r="B126" s="40" t="s">
        <v>92</v>
      </c>
      <c r="C126" s="41">
        <v>0</v>
      </c>
      <c r="D126" s="41">
        <v>0</v>
      </c>
      <c r="E126" s="41">
        <v>0</v>
      </c>
      <c r="F126" s="41">
        <v>0</v>
      </c>
      <c r="G126" s="51"/>
      <c r="H126" s="51"/>
      <c r="I126" s="51"/>
      <c r="J126" s="51"/>
    </row>
    <row r="127" spans="1:10" ht="14.1" customHeight="1" x14ac:dyDescent="0.25">
      <c r="A127" s="51"/>
      <c r="B127" s="40" t="s">
        <v>93</v>
      </c>
      <c r="C127" s="41">
        <v>0</v>
      </c>
      <c r="D127" s="41">
        <v>0</v>
      </c>
      <c r="E127" s="41">
        <v>0</v>
      </c>
      <c r="F127" s="41">
        <v>0</v>
      </c>
      <c r="G127" s="51"/>
      <c r="H127" s="51"/>
      <c r="I127" s="51"/>
      <c r="J127" s="51"/>
    </row>
    <row r="128" spans="1:10" ht="14.1" customHeight="1" x14ac:dyDescent="0.25">
      <c r="A128" s="51"/>
      <c r="B128" s="40" t="s">
        <v>94</v>
      </c>
      <c r="C128" s="41">
        <v>0</v>
      </c>
      <c r="D128" s="41">
        <v>0</v>
      </c>
      <c r="E128" s="41">
        <v>0</v>
      </c>
      <c r="F128" s="41">
        <v>0</v>
      </c>
      <c r="G128" s="51"/>
      <c r="H128" s="51"/>
      <c r="I128" s="51"/>
      <c r="J128" s="51"/>
    </row>
    <row r="129" spans="1:10" ht="14.1" customHeight="1" x14ac:dyDescent="0.25">
      <c r="A129" s="51"/>
      <c r="B129" s="40" t="s">
        <v>95</v>
      </c>
      <c r="C129" s="41">
        <v>0</v>
      </c>
      <c r="D129" s="41">
        <v>0</v>
      </c>
      <c r="E129" s="41">
        <v>0</v>
      </c>
      <c r="F129" s="41">
        <v>0</v>
      </c>
      <c r="G129" s="51"/>
      <c r="H129" s="51"/>
      <c r="I129" s="51"/>
      <c r="J129" s="51"/>
    </row>
    <row r="130" spans="1:10" ht="14.1" customHeight="1" x14ac:dyDescent="0.25">
      <c r="A130" s="51"/>
      <c r="B130" s="40" t="s">
        <v>97</v>
      </c>
      <c r="C130" s="41">
        <v>0</v>
      </c>
      <c r="D130" s="41">
        <v>0</v>
      </c>
      <c r="E130" s="41">
        <v>0</v>
      </c>
      <c r="F130" s="41">
        <v>0</v>
      </c>
      <c r="G130" s="51"/>
      <c r="H130" s="51"/>
      <c r="I130" s="51"/>
      <c r="J130" s="51"/>
    </row>
    <row r="131" spans="1:10" ht="14.1" customHeight="1" x14ac:dyDescent="0.25">
      <c r="A131" s="51"/>
      <c r="B131" s="40" t="s">
        <v>83</v>
      </c>
      <c r="C131" s="41">
        <v>0</v>
      </c>
      <c r="D131" s="41">
        <v>0</v>
      </c>
      <c r="E131" s="41">
        <v>0</v>
      </c>
      <c r="F131" s="41">
        <v>0</v>
      </c>
      <c r="G131" s="51"/>
      <c r="H131" s="51"/>
      <c r="I131" s="51"/>
      <c r="J131" s="51"/>
    </row>
    <row r="132" spans="1:10" ht="14.1" customHeight="1" x14ac:dyDescent="0.25">
      <c r="A132" s="51"/>
      <c r="B132" s="40" t="s">
        <v>92</v>
      </c>
      <c r="C132" s="41">
        <v>0</v>
      </c>
      <c r="D132" s="41">
        <v>0</v>
      </c>
      <c r="E132" s="41">
        <v>0</v>
      </c>
      <c r="F132" s="41">
        <v>0</v>
      </c>
      <c r="G132" s="51"/>
      <c r="H132" s="51"/>
      <c r="I132" s="51"/>
      <c r="J132" s="51"/>
    </row>
    <row r="133" spans="1:10" ht="14.1" customHeight="1" x14ac:dyDescent="0.25">
      <c r="A133" s="51"/>
      <c r="B133" s="40" t="s">
        <v>93</v>
      </c>
      <c r="C133" s="41">
        <v>0</v>
      </c>
      <c r="D133" s="41">
        <v>0</v>
      </c>
      <c r="E133" s="41">
        <v>0</v>
      </c>
      <c r="F133" s="41">
        <v>0</v>
      </c>
      <c r="G133" s="51"/>
      <c r="H133" s="51"/>
      <c r="I133" s="51"/>
      <c r="J133" s="51"/>
    </row>
    <row r="134" spans="1:10" ht="14.1" customHeight="1" x14ac:dyDescent="0.25">
      <c r="A134" s="51"/>
      <c r="B134" s="40" t="s">
        <v>94</v>
      </c>
      <c r="C134" s="41">
        <v>0</v>
      </c>
      <c r="D134" s="41">
        <v>0</v>
      </c>
      <c r="E134" s="41">
        <v>0</v>
      </c>
      <c r="F134" s="41">
        <v>0</v>
      </c>
      <c r="G134" s="51"/>
      <c r="H134" s="51"/>
      <c r="I134" s="51"/>
      <c r="J134" s="51"/>
    </row>
    <row r="135" spans="1:10" ht="14.1" customHeight="1" x14ac:dyDescent="0.25">
      <c r="A135" s="51"/>
      <c r="B135" s="40" t="s">
        <v>95</v>
      </c>
      <c r="C135" s="41">
        <v>0</v>
      </c>
      <c r="D135" s="41">
        <v>0</v>
      </c>
      <c r="E135" s="41">
        <v>0</v>
      </c>
      <c r="F135" s="41">
        <v>0</v>
      </c>
      <c r="G135" s="51"/>
      <c r="H135" s="51"/>
      <c r="I135" s="51"/>
      <c r="J135" s="51"/>
    </row>
    <row r="136" spans="1:10" ht="14.1" customHeight="1" x14ac:dyDescent="0.25">
      <c r="A136" s="51"/>
      <c r="B136" s="40" t="s">
        <v>98</v>
      </c>
      <c r="C136" s="41">
        <v>0</v>
      </c>
      <c r="D136" s="41">
        <v>0</v>
      </c>
      <c r="E136" s="41">
        <v>0</v>
      </c>
      <c r="F136" s="41">
        <v>0</v>
      </c>
      <c r="G136" s="51"/>
      <c r="H136" s="51"/>
      <c r="I136" s="51"/>
      <c r="J136" s="51"/>
    </row>
    <row r="137" spans="1:10" ht="14.1" customHeight="1" x14ac:dyDescent="0.25">
      <c r="A137" s="51"/>
      <c r="B137" s="40" t="s">
        <v>99</v>
      </c>
      <c r="C137" s="41">
        <v>0</v>
      </c>
      <c r="D137" s="41">
        <v>0</v>
      </c>
      <c r="E137" s="41">
        <v>0</v>
      </c>
      <c r="F137" s="41">
        <v>0</v>
      </c>
      <c r="G137" s="51"/>
      <c r="H137" s="51"/>
      <c r="I137" s="51"/>
      <c r="J137" s="51"/>
    </row>
    <row r="138" spans="1:10" ht="14.1" customHeight="1" x14ac:dyDescent="0.25">
      <c r="A138" s="51"/>
      <c r="B138" s="36" t="s">
        <v>100</v>
      </c>
      <c r="C138" s="41">
        <v>0</v>
      </c>
      <c r="D138" s="41">
        <v>103100000</v>
      </c>
      <c r="E138" s="41">
        <v>79100000</v>
      </c>
      <c r="F138" s="41">
        <v>84100000</v>
      </c>
      <c r="G138" s="51"/>
      <c r="H138" s="51"/>
      <c r="I138" s="51"/>
      <c r="J138" s="51"/>
    </row>
    <row r="139" spans="1:10" ht="27" customHeight="1" x14ac:dyDescent="0.25">
      <c r="A139" s="51"/>
      <c r="B139" s="30" t="s">
        <v>50</v>
      </c>
      <c r="C139" s="1575" t="s">
        <v>2471</v>
      </c>
      <c r="D139" s="1576"/>
      <c r="E139" s="1576"/>
      <c r="F139" s="1576"/>
      <c r="G139" s="51"/>
      <c r="H139" s="51"/>
      <c r="I139" s="51"/>
      <c r="J139" s="51"/>
    </row>
    <row r="140" spans="1:10" ht="27" customHeight="1" x14ac:dyDescent="0.25">
      <c r="A140" s="51"/>
      <c r="B140" s="31" t="s">
        <v>52</v>
      </c>
      <c r="C140" s="1587" t="s">
        <v>2472</v>
      </c>
      <c r="D140" s="1588"/>
      <c r="E140" s="1588"/>
      <c r="F140" s="1588"/>
      <c r="G140" s="51"/>
      <c r="H140" s="51"/>
      <c r="I140" s="51"/>
      <c r="J140" s="51"/>
    </row>
    <row r="141" spans="1:10" ht="27" customHeight="1" x14ac:dyDescent="0.25">
      <c r="A141" s="51"/>
      <c r="B141" s="31" t="s">
        <v>54</v>
      </c>
      <c r="C141" s="1587" t="s">
        <v>2381</v>
      </c>
      <c r="D141" s="1588"/>
      <c r="E141" s="1588"/>
      <c r="F141" s="1588"/>
      <c r="G141" s="51"/>
      <c r="H141" s="51"/>
      <c r="I141" s="51"/>
      <c r="J141" s="51"/>
    </row>
    <row r="142" spans="1:10" ht="15" customHeight="1" x14ac:dyDescent="0.25">
      <c r="A142" s="51"/>
      <c r="B142" s="52"/>
      <c r="C142" s="33">
        <v>2023</v>
      </c>
      <c r="D142" s="33">
        <v>2024</v>
      </c>
      <c r="E142" s="33">
        <v>2025</v>
      </c>
      <c r="F142" s="33">
        <v>2026</v>
      </c>
      <c r="G142" s="51"/>
      <c r="H142" s="51"/>
      <c r="I142" s="51"/>
      <c r="J142" s="51"/>
    </row>
    <row r="143" spans="1:10" ht="15" customHeight="1" x14ac:dyDescent="0.25">
      <c r="A143" s="51"/>
      <c r="B143" s="53"/>
      <c r="C143" s="35" t="s">
        <v>17</v>
      </c>
      <c r="D143" s="35" t="s">
        <v>18</v>
      </c>
      <c r="E143" s="35" t="s">
        <v>18</v>
      </c>
      <c r="F143" s="35" t="s">
        <v>18</v>
      </c>
      <c r="G143" s="51"/>
      <c r="H143" s="51"/>
      <c r="I143" s="51"/>
      <c r="J143" s="51"/>
    </row>
    <row r="144" spans="1:10" ht="14.1" customHeight="1" x14ac:dyDescent="0.25">
      <c r="A144" s="51"/>
      <c r="B144" s="38" t="s">
        <v>56</v>
      </c>
      <c r="C144" s="39" t="s">
        <v>128</v>
      </c>
      <c r="D144" s="39" t="s">
        <v>128</v>
      </c>
      <c r="E144" s="39" t="s">
        <v>128</v>
      </c>
      <c r="F144" s="39" t="s">
        <v>128</v>
      </c>
      <c r="G144" s="51"/>
      <c r="H144" s="51"/>
      <c r="I144" s="51"/>
      <c r="J144" s="51"/>
    </row>
    <row r="145" spans="1:10" ht="14.1" customHeight="1" x14ac:dyDescent="0.25">
      <c r="A145" s="51"/>
      <c r="B145" s="38" t="s">
        <v>59</v>
      </c>
      <c r="C145" s="39" t="s">
        <v>2473</v>
      </c>
      <c r="D145" s="39" t="s">
        <v>2473</v>
      </c>
      <c r="E145" s="39" t="s">
        <v>2473</v>
      </c>
      <c r="F145" s="39" t="s">
        <v>2473</v>
      </c>
      <c r="G145" s="51"/>
      <c r="H145" s="51"/>
      <c r="I145" s="51"/>
      <c r="J145" s="51"/>
    </row>
    <row r="146" spans="1:10" ht="14.1" customHeight="1" x14ac:dyDescent="0.25">
      <c r="A146" s="51"/>
      <c r="B146" s="38" t="s">
        <v>63</v>
      </c>
      <c r="C146" s="39" t="s">
        <v>2473</v>
      </c>
      <c r="D146" s="39" t="s">
        <v>2473</v>
      </c>
      <c r="E146" s="39" t="s">
        <v>2473</v>
      </c>
      <c r="F146" s="39" t="s">
        <v>2473</v>
      </c>
      <c r="G146" s="51"/>
      <c r="H146" s="51"/>
      <c r="I146" s="51"/>
      <c r="J146" s="51"/>
    </row>
    <row r="147" spans="1:10" ht="14.1" customHeight="1" x14ac:dyDescent="0.25">
      <c r="A147" s="51"/>
      <c r="B147" s="38" t="s">
        <v>68</v>
      </c>
      <c r="C147" s="39" t="s">
        <v>69</v>
      </c>
      <c r="D147" s="39" t="s">
        <v>75</v>
      </c>
      <c r="E147" s="39" t="s">
        <v>75</v>
      </c>
      <c r="F147" s="39" t="s">
        <v>75</v>
      </c>
      <c r="G147" s="51"/>
      <c r="H147" s="51"/>
      <c r="I147" s="51"/>
      <c r="J147" s="51"/>
    </row>
    <row r="148" spans="1:10" ht="14.1" customHeight="1" x14ac:dyDescent="0.25">
      <c r="A148" s="51"/>
      <c r="B148" s="38" t="s">
        <v>73</v>
      </c>
      <c r="C148" s="39" t="s">
        <v>69</v>
      </c>
      <c r="D148" s="39" t="s">
        <v>75</v>
      </c>
      <c r="E148" s="39" t="s">
        <v>75</v>
      </c>
      <c r="F148" s="39" t="s">
        <v>75</v>
      </c>
      <c r="G148" s="51"/>
      <c r="H148" s="51"/>
      <c r="I148" s="51"/>
      <c r="J148" s="51"/>
    </row>
    <row r="149" spans="1:10" ht="14.1" customHeight="1" x14ac:dyDescent="0.25">
      <c r="A149" s="51"/>
      <c r="B149" s="38" t="s">
        <v>77</v>
      </c>
      <c r="C149" s="39" t="s">
        <v>69</v>
      </c>
      <c r="D149" s="39" t="s">
        <v>75</v>
      </c>
      <c r="E149" s="39" t="s">
        <v>75</v>
      </c>
      <c r="F149" s="39" t="s">
        <v>75</v>
      </c>
      <c r="G149" s="51"/>
      <c r="H149" s="51"/>
      <c r="I149" s="51"/>
      <c r="J149" s="51"/>
    </row>
    <row r="150" spans="1:10" ht="14.1" customHeight="1" x14ac:dyDescent="0.25">
      <c r="A150" s="51"/>
      <c r="B150" s="1589" t="s">
        <v>81</v>
      </c>
      <c r="C150" s="1590"/>
      <c r="D150" s="1590"/>
      <c r="E150" s="1590"/>
      <c r="F150" s="1590"/>
      <c r="G150" s="51"/>
      <c r="H150" s="51"/>
      <c r="I150" s="51"/>
      <c r="J150" s="51"/>
    </row>
    <row r="151" spans="1:10" ht="14.1" customHeight="1" x14ac:dyDescent="0.25">
      <c r="A151" s="51"/>
      <c r="B151" s="52"/>
      <c r="C151" s="33">
        <v>2023</v>
      </c>
      <c r="D151" s="33">
        <v>2024</v>
      </c>
      <c r="E151" s="33">
        <v>2025</v>
      </c>
      <c r="F151" s="33">
        <v>2026</v>
      </c>
      <c r="G151" s="51"/>
      <c r="H151" s="51"/>
      <c r="I151" s="51"/>
      <c r="J151" s="51"/>
    </row>
    <row r="152" spans="1:10" ht="14.1" customHeight="1" x14ac:dyDescent="0.25">
      <c r="A152" s="51"/>
      <c r="B152" s="53"/>
      <c r="C152" s="35" t="s">
        <v>17</v>
      </c>
      <c r="D152" s="35" t="s">
        <v>18</v>
      </c>
      <c r="E152" s="35" t="s">
        <v>18</v>
      </c>
      <c r="F152" s="35" t="s">
        <v>18</v>
      </c>
      <c r="G152" s="51"/>
      <c r="H152" s="51"/>
      <c r="I152" s="51"/>
      <c r="J152" s="51"/>
    </row>
    <row r="153" spans="1:10" ht="14.1" customHeight="1" x14ac:dyDescent="0.25">
      <c r="A153" s="51"/>
      <c r="B153" s="40" t="s">
        <v>82</v>
      </c>
      <c r="C153" s="41">
        <v>0</v>
      </c>
      <c r="D153" s="41">
        <v>0</v>
      </c>
      <c r="E153" s="41">
        <v>0</v>
      </c>
      <c r="F153" s="41">
        <v>0</v>
      </c>
      <c r="G153" s="51"/>
      <c r="H153" s="51"/>
      <c r="I153" s="51"/>
      <c r="J153" s="51"/>
    </row>
    <row r="154" spans="1:10" ht="14.1" customHeight="1" x14ac:dyDescent="0.25">
      <c r="A154" s="51"/>
      <c r="B154" s="40" t="s">
        <v>83</v>
      </c>
      <c r="C154" s="41">
        <v>0</v>
      </c>
      <c r="D154" s="41">
        <v>0</v>
      </c>
      <c r="E154" s="41">
        <v>0</v>
      </c>
      <c r="F154" s="41">
        <v>0</v>
      </c>
      <c r="G154" s="51"/>
      <c r="H154" s="51"/>
      <c r="I154" s="51"/>
      <c r="J154" s="51"/>
    </row>
    <row r="155" spans="1:10" ht="14.1" customHeight="1" x14ac:dyDescent="0.25">
      <c r="A155" s="51"/>
      <c r="B155" s="40" t="s">
        <v>84</v>
      </c>
      <c r="C155" s="41">
        <v>0</v>
      </c>
      <c r="D155" s="41">
        <v>0</v>
      </c>
      <c r="E155" s="41">
        <v>0</v>
      </c>
      <c r="F155" s="41">
        <v>0</v>
      </c>
      <c r="G155" s="51"/>
      <c r="H155" s="51"/>
      <c r="I155" s="51"/>
      <c r="J155" s="51"/>
    </row>
    <row r="156" spans="1:10" ht="14.1" customHeight="1" x14ac:dyDescent="0.25">
      <c r="A156" s="51"/>
      <c r="B156" s="40" t="s">
        <v>85</v>
      </c>
      <c r="C156" s="41">
        <v>0</v>
      </c>
      <c r="D156" s="41">
        <v>0</v>
      </c>
      <c r="E156" s="41">
        <v>0</v>
      </c>
      <c r="F156" s="41">
        <v>0</v>
      </c>
      <c r="G156" s="51"/>
      <c r="H156" s="51"/>
      <c r="I156" s="51"/>
      <c r="J156" s="51"/>
    </row>
    <row r="157" spans="1:10" ht="14.1" customHeight="1" x14ac:dyDescent="0.25">
      <c r="A157" s="51"/>
      <c r="B157" s="40" t="s">
        <v>83</v>
      </c>
      <c r="C157" s="41">
        <v>0</v>
      </c>
      <c r="D157" s="41">
        <v>0</v>
      </c>
      <c r="E157" s="41">
        <v>0</v>
      </c>
      <c r="F157" s="41">
        <v>0</v>
      </c>
      <c r="G157" s="51"/>
      <c r="H157" s="51"/>
      <c r="I157" s="51"/>
      <c r="J157" s="51"/>
    </row>
    <row r="158" spans="1:10" ht="14.1" customHeight="1" x14ac:dyDescent="0.25">
      <c r="A158" s="51"/>
      <c r="B158" s="40" t="s">
        <v>84</v>
      </c>
      <c r="C158" s="41">
        <v>0</v>
      </c>
      <c r="D158" s="41">
        <v>0</v>
      </c>
      <c r="E158" s="41">
        <v>0</v>
      </c>
      <c r="F158" s="41">
        <v>0</v>
      </c>
      <c r="G158" s="51"/>
      <c r="H158" s="51"/>
      <c r="I158" s="51"/>
      <c r="J158" s="51"/>
    </row>
    <row r="159" spans="1:10" ht="14.1" customHeight="1" x14ac:dyDescent="0.25">
      <c r="A159" s="51"/>
      <c r="B159" s="40" t="s">
        <v>86</v>
      </c>
      <c r="C159" s="41">
        <v>0</v>
      </c>
      <c r="D159" s="41">
        <v>0</v>
      </c>
      <c r="E159" s="41">
        <v>0</v>
      </c>
      <c r="F159" s="41">
        <v>0</v>
      </c>
      <c r="G159" s="51"/>
      <c r="H159" s="51"/>
      <c r="I159" s="51"/>
      <c r="J159" s="51"/>
    </row>
    <row r="160" spans="1:10" ht="14.1" customHeight="1" x14ac:dyDescent="0.25">
      <c r="A160" s="51"/>
      <c r="B160" s="40" t="s">
        <v>83</v>
      </c>
      <c r="C160" s="41">
        <v>0</v>
      </c>
      <c r="D160" s="41">
        <v>0</v>
      </c>
      <c r="E160" s="41">
        <v>0</v>
      </c>
      <c r="F160" s="41">
        <v>0</v>
      </c>
      <c r="G160" s="51"/>
      <c r="H160" s="51"/>
      <c r="I160" s="51"/>
      <c r="J160" s="51"/>
    </row>
    <row r="161" spans="1:10" ht="14.1" customHeight="1" x14ac:dyDescent="0.25">
      <c r="A161" s="51"/>
      <c r="B161" s="40" t="s">
        <v>84</v>
      </c>
      <c r="C161" s="41">
        <v>0</v>
      </c>
      <c r="D161" s="41">
        <v>0</v>
      </c>
      <c r="E161" s="41">
        <v>0</v>
      </c>
      <c r="F161" s="41">
        <v>0</v>
      </c>
      <c r="G161" s="51"/>
      <c r="H161" s="51"/>
      <c r="I161" s="51"/>
      <c r="J161" s="51"/>
    </row>
    <row r="162" spans="1:10" ht="14.1" customHeight="1" x14ac:dyDescent="0.25">
      <c r="A162" s="51"/>
      <c r="B162" s="40" t="s">
        <v>87</v>
      </c>
      <c r="C162" s="41">
        <v>0</v>
      </c>
      <c r="D162" s="41">
        <v>0</v>
      </c>
      <c r="E162" s="41">
        <v>0</v>
      </c>
      <c r="F162" s="41">
        <v>0</v>
      </c>
      <c r="G162" s="51"/>
      <c r="H162" s="51"/>
      <c r="I162" s="51"/>
      <c r="J162" s="51"/>
    </row>
    <row r="163" spans="1:10" ht="14.1" customHeight="1" x14ac:dyDescent="0.25">
      <c r="A163" s="51"/>
      <c r="B163" s="40" t="s">
        <v>83</v>
      </c>
      <c r="C163" s="41">
        <v>0</v>
      </c>
      <c r="D163" s="41">
        <v>0</v>
      </c>
      <c r="E163" s="41">
        <v>0</v>
      </c>
      <c r="F163" s="41">
        <v>0</v>
      </c>
      <c r="G163" s="51"/>
      <c r="H163" s="51"/>
      <c r="I163" s="51"/>
      <c r="J163" s="51"/>
    </row>
    <row r="164" spans="1:10" ht="14.1" customHeight="1" x14ac:dyDescent="0.25">
      <c r="A164" s="51"/>
      <c r="B164" s="40" t="s">
        <v>84</v>
      </c>
      <c r="C164" s="41">
        <v>0</v>
      </c>
      <c r="D164" s="41">
        <v>0</v>
      </c>
      <c r="E164" s="41">
        <v>0</v>
      </c>
      <c r="F164" s="41">
        <v>0</v>
      </c>
      <c r="G164" s="51"/>
      <c r="H164" s="51"/>
      <c r="I164" s="51"/>
      <c r="J164" s="51"/>
    </row>
    <row r="165" spans="1:10" ht="14.1" customHeight="1" x14ac:dyDescent="0.25">
      <c r="A165" s="51"/>
      <c r="B165" s="40" t="s">
        <v>88</v>
      </c>
      <c r="C165" s="41">
        <v>0</v>
      </c>
      <c r="D165" s="41">
        <v>0</v>
      </c>
      <c r="E165" s="41">
        <v>0</v>
      </c>
      <c r="F165" s="41">
        <v>0</v>
      </c>
      <c r="G165" s="51"/>
      <c r="H165" s="51"/>
      <c r="I165" s="51"/>
      <c r="J165" s="51"/>
    </row>
    <row r="166" spans="1:10" ht="14.1" customHeight="1" x14ac:dyDescent="0.25">
      <c r="A166" s="51"/>
      <c r="B166" s="40" t="s">
        <v>83</v>
      </c>
      <c r="C166" s="41">
        <v>0</v>
      </c>
      <c r="D166" s="41">
        <v>0</v>
      </c>
      <c r="E166" s="41">
        <v>0</v>
      </c>
      <c r="F166" s="41">
        <v>0</v>
      </c>
      <c r="G166" s="51"/>
      <c r="H166" s="51"/>
      <c r="I166" s="51"/>
      <c r="J166" s="51"/>
    </row>
    <row r="167" spans="1:10" ht="14.1" customHeight="1" x14ac:dyDescent="0.25">
      <c r="A167" s="51"/>
      <c r="B167" s="40" t="s">
        <v>84</v>
      </c>
      <c r="C167" s="41">
        <v>0</v>
      </c>
      <c r="D167" s="41">
        <v>0</v>
      </c>
      <c r="E167" s="41">
        <v>0</v>
      </c>
      <c r="F167" s="41">
        <v>0</v>
      </c>
      <c r="G167" s="51"/>
      <c r="H167" s="51"/>
      <c r="I167" s="51"/>
      <c r="J167" s="51"/>
    </row>
    <row r="168" spans="1:10" ht="14.1" customHeight="1" x14ac:dyDescent="0.25">
      <c r="A168" s="51"/>
      <c r="B168" s="40" t="s">
        <v>89</v>
      </c>
      <c r="C168" s="41">
        <v>0</v>
      </c>
      <c r="D168" s="41">
        <v>45000000</v>
      </c>
      <c r="E168" s="41">
        <v>45000000</v>
      </c>
      <c r="F168" s="41">
        <v>45000000</v>
      </c>
      <c r="G168" s="51"/>
      <c r="H168" s="51"/>
      <c r="I168" s="51"/>
      <c r="J168" s="51"/>
    </row>
    <row r="169" spans="1:10" ht="14.1" customHeight="1" x14ac:dyDescent="0.25">
      <c r="A169" s="51"/>
      <c r="B169" s="40" t="s">
        <v>83</v>
      </c>
      <c r="C169" s="41">
        <v>0</v>
      </c>
      <c r="D169" s="41">
        <v>45000000</v>
      </c>
      <c r="E169" s="41">
        <v>45000000</v>
      </c>
      <c r="F169" s="41">
        <v>45000000</v>
      </c>
      <c r="G169" s="51"/>
      <c r="H169" s="51"/>
      <c r="I169" s="51"/>
      <c r="J169" s="51"/>
    </row>
    <row r="170" spans="1:10" ht="14.1" customHeight="1" x14ac:dyDescent="0.25">
      <c r="A170" s="51"/>
      <c r="B170" s="40" t="s">
        <v>84</v>
      </c>
      <c r="C170" s="41">
        <v>0</v>
      </c>
      <c r="D170" s="41">
        <v>0</v>
      </c>
      <c r="E170" s="41">
        <v>0</v>
      </c>
      <c r="F170" s="41">
        <v>0</v>
      </c>
      <c r="G170" s="51"/>
      <c r="H170" s="51"/>
      <c r="I170" s="51"/>
      <c r="J170" s="51"/>
    </row>
    <row r="171" spans="1:10" ht="14.1" customHeight="1" x14ac:dyDescent="0.25">
      <c r="A171" s="51"/>
      <c r="B171" s="40" t="s">
        <v>90</v>
      </c>
      <c r="C171" s="41">
        <v>0</v>
      </c>
      <c r="D171" s="41">
        <v>0</v>
      </c>
      <c r="E171" s="41">
        <v>0</v>
      </c>
      <c r="F171" s="41">
        <v>0</v>
      </c>
      <c r="G171" s="51"/>
      <c r="H171" s="51"/>
      <c r="I171" s="51"/>
      <c r="J171" s="51"/>
    </row>
    <row r="172" spans="1:10" ht="14.1" customHeight="1" x14ac:dyDescent="0.25">
      <c r="A172" s="51"/>
      <c r="B172" s="40" t="s">
        <v>83</v>
      </c>
      <c r="C172" s="41">
        <v>0</v>
      </c>
      <c r="D172" s="41">
        <v>0</v>
      </c>
      <c r="E172" s="41">
        <v>0</v>
      </c>
      <c r="F172" s="41">
        <v>0</v>
      </c>
      <c r="G172" s="51"/>
      <c r="H172" s="51"/>
      <c r="I172" s="51"/>
      <c r="J172" s="51"/>
    </row>
    <row r="173" spans="1:10" ht="14.1" customHeight="1" x14ac:dyDescent="0.25">
      <c r="A173" s="51"/>
      <c r="B173" s="40" t="s">
        <v>84</v>
      </c>
      <c r="C173" s="41">
        <v>0</v>
      </c>
      <c r="D173" s="41">
        <v>0</v>
      </c>
      <c r="E173" s="41">
        <v>0</v>
      </c>
      <c r="F173" s="41">
        <v>0</v>
      </c>
      <c r="G173" s="51"/>
      <c r="H173" s="51"/>
      <c r="I173" s="51"/>
      <c r="J173" s="51"/>
    </row>
    <row r="174" spans="1:10" ht="14.1" customHeight="1" x14ac:dyDescent="0.25">
      <c r="A174" s="51"/>
      <c r="B174" s="40" t="s">
        <v>91</v>
      </c>
      <c r="C174" s="41">
        <v>0</v>
      </c>
      <c r="D174" s="41">
        <v>0</v>
      </c>
      <c r="E174" s="41">
        <v>0</v>
      </c>
      <c r="F174" s="41">
        <v>0</v>
      </c>
      <c r="G174" s="51"/>
      <c r="H174" s="51"/>
      <c r="I174" s="51"/>
      <c r="J174" s="51"/>
    </row>
    <row r="175" spans="1:10" ht="14.1" customHeight="1" x14ac:dyDescent="0.25">
      <c r="A175" s="51"/>
      <c r="B175" s="40" t="s">
        <v>83</v>
      </c>
      <c r="C175" s="41">
        <v>0</v>
      </c>
      <c r="D175" s="41">
        <v>0</v>
      </c>
      <c r="E175" s="41">
        <v>0</v>
      </c>
      <c r="F175" s="41">
        <v>0</v>
      </c>
      <c r="G175" s="51"/>
      <c r="H175" s="51"/>
      <c r="I175" s="51"/>
      <c r="J175" s="51"/>
    </row>
    <row r="176" spans="1:10" ht="14.1" customHeight="1" x14ac:dyDescent="0.25">
      <c r="A176" s="51"/>
      <c r="B176" s="40" t="s">
        <v>92</v>
      </c>
      <c r="C176" s="41">
        <v>0</v>
      </c>
      <c r="D176" s="41">
        <v>0</v>
      </c>
      <c r="E176" s="41">
        <v>0</v>
      </c>
      <c r="F176" s="41">
        <v>0</v>
      </c>
      <c r="G176" s="51"/>
      <c r="H176" s="51"/>
      <c r="I176" s="51"/>
      <c r="J176" s="51"/>
    </row>
    <row r="177" spans="1:10" ht="14.1" customHeight="1" x14ac:dyDescent="0.25">
      <c r="A177" s="51"/>
      <c r="B177" s="40" t="s">
        <v>93</v>
      </c>
      <c r="C177" s="41">
        <v>0</v>
      </c>
      <c r="D177" s="41">
        <v>0</v>
      </c>
      <c r="E177" s="41">
        <v>0</v>
      </c>
      <c r="F177" s="41">
        <v>0</v>
      </c>
      <c r="G177" s="51"/>
      <c r="H177" s="51"/>
      <c r="I177" s="51"/>
      <c r="J177" s="51"/>
    </row>
    <row r="178" spans="1:10" ht="14.1" customHeight="1" x14ac:dyDescent="0.25">
      <c r="A178" s="51"/>
      <c r="B178" s="40" t="s">
        <v>94</v>
      </c>
      <c r="C178" s="41">
        <v>0</v>
      </c>
      <c r="D178" s="41">
        <v>0</v>
      </c>
      <c r="E178" s="41">
        <v>0</v>
      </c>
      <c r="F178" s="41">
        <v>0</v>
      </c>
      <c r="G178" s="51"/>
      <c r="H178" s="51"/>
      <c r="I178" s="51"/>
      <c r="J178" s="51"/>
    </row>
    <row r="179" spans="1:10" ht="14.1" customHeight="1" x14ac:dyDescent="0.25">
      <c r="A179" s="51"/>
      <c r="B179" s="40" t="s">
        <v>95</v>
      </c>
      <c r="C179" s="41">
        <v>0</v>
      </c>
      <c r="D179" s="41">
        <v>0</v>
      </c>
      <c r="E179" s="41">
        <v>0</v>
      </c>
      <c r="F179" s="41">
        <v>0</v>
      </c>
      <c r="G179" s="51"/>
      <c r="H179" s="51"/>
      <c r="I179" s="51"/>
      <c r="J179" s="51"/>
    </row>
    <row r="180" spans="1:10" ht="14.1" customHeight="1" x14ac:dyDescent="0.25">
      <c r="A180" s="51"/>
      <c r="B180" s="40" t="s">
        <v>96</v>
      </c>
      <c r="C180" s="41">
        <v>0</v>
      </c>
      <c r="D180" s="41">
        <v>0</v>
      </c>
      <c r="E180" s="41">
        <v>0</v>
      </c>
      <c r="F180" s="41">
        <v>0</v>
      </c>
      <c r="G180" s="51"/>
      <c r="H180" s="51"/>
      <c r="I180" s="51"/>
      <c r="J180" s="51"/>
    </row>
    <row r="181" spans="1:10" ht="14.1" customHeight="1" x14ac:dyDescent="0.25">
      <c r="A181" s="51"/>
      <c r="B181" s="40" t="s">
        <v>83</v>
      </c>
      <c r="C181" s="41">
        <v>0</v>
      </c>
      <c r="D181" s="41">
        <v>0</v>
      </c>
      <c r="E181" s="41">
        <v>0</v>
      </c>
      <c r="F181" s="41">
        <v>0</v>
      </c>
      <c r="G181" s="51"/>
      <c r="H181" s="51"/>
      <c r="I181" s="51"/>
      <c r="J181" s="51"/>
    </row>
    <row r="182" spans="1:10" ht="14.1" customHeight="1" x14ac:dyDescent="0.25">
      <c r="A182" s="51"/>
      <c r="B182" s="40" t="s">
        <v>92</v>
      </c>
      <c r="C182" s="41">
        <v>0</v>
      </c>
      <c r="D182" s="41">
        <v>0</v>
      </c>
      <c r="E182" s="41">
        <v>0</v>
      </c>
      <c r="F182" s="41">
        <v>0</v>
      </c>
      <c r="G182" s="51"/>
      <c r="H182" s="51"/>
      <c r="I182" s="51"/>
      <c r="J182" s="51"/>
    </row>
    <row r="183" spans="1:10" ht="14.1" customHeight="1" x14ac:dyDescent="0.25">
      <c r="A183" s="51"/>
      <c r="B183" s="40" t="s">
        <v>93</v>
      </c>
      <c r="C183" s="41">
        <v>0</v>
      </c>
      <c r="D183" s="41">
        <v>0</v>
      </c>
      <c r="E183" s="41">
        <v>0</v>
      </c>
      <c r="F183" s="41">
        <v>0</v>
      </c>
      <c r="G183" s="51"/>
      <c r="H183" s="51"/>
      <c r="I183" s="51"/>
      <c r="J183" s="51"/>
    </row>
    <row r="184" spans="1:10" ht="14.1" customHeight="1" x14ac:dyDescent="0.25">
      <c r="A184" s="51"/>
      <c r="B184" s="40" t="s">
        <v>94</v>
      </c>
      <c r="C184" s="41">
        <v>0</v>
      </c>
      <c r="D184" s="41">
        <v>0</v>
      </c>
      <c r="E184" s="41">
        <v>0</v>
      </c>
      <c r="F184" s="41">
        <v>0</v>
      </c>
      <c r="G184" s="51"/>
      <c r="H184" s="51"/>
      <c r="I184" s="51"/>
      <c r="J184" s="51"/>
    </row>
    <row r="185" spans="1:10" ht="14.1" customHeight="1" x14ac:dyDescent="0.25">
      <c r="A185" s="51"/>
      <c r="B185" s="40" t="s">
        <v>95</v>
      </c>
      <c r="C185" s="41">
        <v>0</v>
      </c>
      <c r="D185" s="41">
        <v>0</v>
      </c>
      <c r="E185" s="41">
        <v>0</v>
      </c>
      <c r="F185" s="41">
        <v>0</v>
      </c>
      <c r="G185" s="51"/>
      <c r="H185" s="51"/>
      <c r="I185" s="51"/>
      <c r="J185" s="51"/>
    </row>
    <row r="186" spans="1:10" ht="14.1" customHeight="1" x14ac:dyDescent="0.25">
      <c r="A186" s="51"/>
      <c r="B186" s="40" t="s">
        <v>97</v>
      </c>
      <c r="C186" s="41">
        <v>0</v>
      </c>
      <c r="D186" s="41">
        <v>0</v>
      </c>
      <c r="E186" s="41">
        <v>0</v>
      </c>
      <c r="F186" s="41">
        <v>0</v>
      </c>
      <c r="G186" s="51"/>
      <c r="H186" s="51"/>
      <c r="I186" s="51"/>
      <c r="J186" s="51"/>
    </row>
    <row r="187" spans="1:10" ht="14.1" customHeight="1" x14ac:dyDescent="0.25">
      <c r="A187" s="51"/>
      <c r="B187" s="40" t="s">
        <v>83</v>
      </c>
      <c r="C187" s="41">
        <v>0</v>
      </c>
      <c r="D187" s="41">
        <v>0</v>
      </c>
      <c r="E187" s="41">
        <v>0</v>
      </c>
      <c r="F187" s="41">
        <v>0</v>
      </c>
      <c r="G187" s="51"/>
      <c r="H187" s="51"/>
      <c r="I187" s="51"/>
      <c r="J187" s="51"/>
    </row>
    <row r="188" spans="1:10" ht="14.1" customHeight="1" x14ac:dyDescent="0.25">
      <c r="A188" s="51"/>
      <c r="B188" s="40" t="s">
        <v>92</v>
      </c>
      <c r="C188" s="41">
        <v>0</v>
      </c>
      <c r="D188" s="41">
        <v>0</v>
      </c>
      <c r="E188" s="41">
        <v>0</v>
      </c>
      <c r="F188" s="41">
        <v>0</v>
      </c>
      <c r="G188" s="51"/>
      <c r="H188" s="51"/>
      <c r="I188" s="51"/>
      <c r="J188" s="51"/>
    </row>
    <row r="189" spans="1:10" ht="14.1" customHeight="1" x14ac:dyDescent="0.25">
      <c r="A189" s="51"/>
      <c r="B189" s="40" t="s">
        <v>93</v>
      </c>
      <c r="C189" s="41">
        <v>0</v>
      </c>
      <c r="D189" s="41">
        <v>0</v>
      </c>
      <c r="E189" s="41">
        <v>0</v>
      </c>
      <c r="F189" s="41">
        <v>0</v>
      </c>
      <c r="G189" s="51"/>
      <c r="H189" s="51"/>
      <c r="I189" s="51"/>
      <c r="J189" s="51"/>
    </row>
    <row r="190" spans="1:10" ht="14.1" customHeight="1" x14ac:dyDescent="0.25">
      <c r="A190" s="51"/>
      <c r="B190" s="40" t="s">
        <v>94</v>
      </c>
      <c r="C190" s="41">
        <v>0</v>
      </c>
      <c r="D190" s="41">
        <v>0</v>
      </c>
      <c r="E190" s="41">
        <v>0</v>
      </c>
      <c r="F190" s="41">
        <v>0</v>
      </c>
      <c r="G190" s="51"/>
      <c r="H190" s="51"/>
      <c r="I190" s="51"/>
      <c r="J190" s="51"/>
    </row>
    <row r="191" spans="1:10" ht="14.1" customHeight="1" x14ac:dyDescent="0.25">
      <c r="A191" s="51"/>
      <c r="B191" s="40" t="s">
        <v>95</v>
      </c>
      <c r="C191" s="41">
        <v>0</v>
      </c>
      <c r="D191" s="41">
        <v>0</v>
      </c>
      <c r="E191" s="41">
        <v>0</v>
      </c>
      <c r="F191" s="41">
        <v>0</v>
      </c>
      <c r="G191" s="51"/>
      <c r="H191" s="51"/>
      <c r="I191" s="51"/>
      <c r="J191" s="51"/>
    </row>
    <row r="192" spans="1:10" ht="14.1" customHeight="1" x14ac:dyDescent="0.25">
      <c r="A192" s="51"/>
      <c r="B192" s="40" t="s">
        <v>98</v>
      </c>
      <c r="C192" s="41">
        <v>0</v>
      </c>
      <c r="D192" s="41">
        <v>0</v>
      </c>
      <c r="E192" s="41">
        <v>0</v>
      </c>
      <c r="F192" s="41">
        <v>0</v>
      </c>
      <c r="G192" s="51"/>
      <c r="H192" s="51"/>
      <c r="I192" s="51"/>
      <c r="J192" s="51"/>
    </row>
    <row r="193" spans="1:10" ht="14.1" customHeight="1" x14ac:dyDescent="0.25">
      <c r="A193" s="51"/>
      <c r="B193" s="40" t="s">
        <v>99</v>
      </c>
      <c r="C193" s="41">
        <v>0</v>
      </c>
      <c r="D193" s="41">
        <v>0</v>
      </c>
      <c r="E193" s="41">
        <v>0</v>
      </c>
      <c r="F193" s="41">
        <v>0</v>
      </c>
      <c r="G193" s="51"/>
      <c r="H193" s="51"/>
      <c r="I193" s="51"/>
      <c r="J193" s="51"/>
    </row>
    <row r="194" spans="1:10" ht="14.1" customHeight="1" x14ac:dyDescent="0.25">
      <c r="A194" s="51"/>
      <c r="B194" s="36" t="s">
        <v>100</v>
      </c>
      <c r="C194" s="41">
        <v>0</v>
      </c>
      <c r="D194" s="41">
        <v>45000000</v>
      </c>
      <c r="E194" s="41">
        <v>45000000</v>
      </c>
      <c r="F194" s="41">
        <v>45000000</v>
      </c>
      <c r="G194" s="51"/>
      <c r="H194" s="51"/>
      <c r="I194" s="51"/>
      <c r="J194" s="51"/>
    </row>
    <row r="195" spans="1:10" ht="14.1" customHeight="1" x14ac:dyDescent="0.25">
      <c r="A195" s="51"/>
      <c r="B195" s="1585" t="s">
        <v>101</v>
      </c>
      <c r="C195" s="1586"/>
      <c r="D195" s="1586"/>
      <c r="E195" s="1586"/>
      <c r="F195" s="1586"/>
      <c r="G195" s="51"/>
      <c r="H195" s="51"/>
      <c r="I195" s="51"/>
      <c r="J195" s="51"/>
    </row>
    <row r="196" spans="1:10" ht="14.1" customHeight="1" x14ac:dyDescent="0.25">
      <c r="A196" s="51"/>
      <c r="B196" s="29" t="s">
        <v>2474</v>
      </c>
      <c r="C196" s="1585" t="s">
        <v>314</v>
      </c>
      <c r="D196" s="1586"/>
      <c r="E196" s="1586"/>
      <c r="F196" s="1586"/>
      <c r="G196" s="51"/>
      <c r="H196" s="51"/>
      <c r="I196" s="51"/>
      <c r="J196" s="51"/>
    </row>
    <row r="197" spans="1:10" ht="14.1" customHeight="1" x14ac:dyDescent="0.25">
      <c r="A197" s="51"/>
      <c r="B197" s="30" t="s">
        <v>50</v>
      </c>
      <c r="C197" s="1575" t="s">
        <v>2475</v>
      </c>
      <c r="D197" s="1576"/>
      <c r="E197" s="1576"/>
      <c r="F197" s="1576"/>
      <c r="G197" s="51"/>
      <c r="H197" s="51"/>
      <c r="I197" s="51"/>
      <c r="J197" s="51"/>
    </row>
    <row r="198" spans="1:10" ht="14.1" customHeight="1" x14ac:dyDescent="0.25">
      <c r="A198" s="51"/>
      <c r="B198" s="31" t="s">
        <v>52</v>
      </c>
      <c r="C198" s="1587" t="s">
        <v>2476</v>
      </c>
      <c r="D198" s="1588"/>
      <c r="E198" s="1588"/>
      <c r="F198" s="1588"/>
      <c r="G198" s="51"/>
      <c r="H198" s="51"/>
      <c r="I198" s="51"/>
      <c r="J198" s="51"/>
    </row>
    <row r="199" spans="1:10" ht="14.1" customHeight="1" x14ac:dyDescent="0.25">
      <c r="A199" s="51"/>
      <c r="B199" s="31" t="s">
        <v>54</v>
      </c>
      <c r="C199" s="1587" t="s">
        <v>2477</v>
      </c>
      <c r="D199" s="1588"/>
      <c r="E199" s="1588"/>
      <c r="F199" s="1588"/>
      <c r="G199" s="51"/>
      <c r="H199" s="51"/>
      <c r="I199" s="51"/>
      <c r="J199" s="51"/>
    </row>
    <row r="200" spans="1:10" ht="15" customHeight="1" x14ac:dyDescent="0.25">
      <c r="A200" s="51"/>
      <c r="B200" s="52"/>
      <c r="C200" s="33">
        <v>2023</v>
      </c>
      <c r="D200" s="33">
        <v>2024</v>
      </c>
      <c r="E200" s="33">
        <v>2025</v>
      </c>
      <c r="F200" s="33">
        <v>2026</v>
      </c>
      <c r="G200" s="51"/>
      <c r="H200" s="51"/>
      <c r="I200" s="51"/>
      <c r="J200" s="51"/>
    </row>
    <row r="201" spans="1:10" ht="15" customHeight="1" x14ac:dyDescent="0.25">
      <c r="A201" s="51"/>
      <c r="B201" s="53"/>
      <c r="C201" s="35" t="s">
        <v>17</v>
      </c>
      <c r="D201" s="35" t="s">
        <v>18</v>
      </c>
      <c r="E201" s="35" t="s">
        <v>18</v>
      </c>
      <c r="F201" s="35" t="s">
        <v>18</v>
      </c>
      <c r="G201" s="51"/>
      <c r="H201" s="51"/>
      <c r="I201" s="51"/>
      <c r="J201" s="51"/>
    </row>
    <row r="202" spans="1:10" ht="14.1" customHeight="1" x14ac:dyDescent="0.25">
      <c r="A202" s="51"/>
      <c r="B202" s="38" t="s">
        <v>56</v>
      </c>
      <c r="C202" s="39" t="s">
        <v>2478</v>
      </c>
      <c r="D202" s="39" t="s">
        <v>2478</v>
      </c>
      <c r="E202" s="39" t="s">
        <v>2478</v>
      </c>
      <c r="F202" s="39" t="s">
        <v>75</v>
      </c>
      <c r="G202" s="51"/>
      <c r="H202" s="51"/>
      <c r="I202" s="51"/>
      <c r="J202" s="51"/>
    </row>
    <row r="203" spans="1:10" ht="14.1" customHeight="1" x14ac:dyDescent="0.25">
      <c r="A203" s="51"/>
      <c r="B203" s="38" t="s">
        <v>59</v>
      </c>
      <c r="C203" s="39" t="s">
        <v>2271</v>
      </c>
      <c r="D203" s="39" t="s">
        <v>2271</v>
      </c>
      <c r="E203" s="39" t="s">
        <v>2271</v>
      </c>
      <c r="F203" s="39" t="s">
        <v>2271</v>
      </c>
      <c r="G203" s="51"/>
      <c r="H203" s="51"/>
      <c r="I203" s="51"/>
      <c r="J203" s="51"/>
    </row>
    <row r="204" spans="1:10" ht="14.1" customHeight="1" x14ac:dyDescent="0.25">
      <c r="A204" s="51"/>
      <c r="B204" s="38" t="s">
        <v>63</v>
      </c>
      <c r="C204" s="39" t="s">
        <v>2479</v>
      </c>
      <c r="D204" s="39" t="s">
        <v>2479</v>
      </c>
      <c r="E204" s="39" t="s">
        <v>2479</v>
      </c>
      <c r="F204" s="39" t="s">
        <v>75</v>
      </c>
      <c r="G204" s="51"/>
      <c r="H204" s="51"/>
      <c r="I204" s="51"/>
      <c r="J204" s="51"/>
    </row>
    <row r="205" spans="1:10" ht="14.1" customHeight="1" x14ac:dyDescent="0.25">
      <c r="A205" s="51"/>
      <c r="B205" s="38" t="s">
        <v>68</v>
      </c>
      <c r="C205" s="39" t="s">
        <v>69</v>
      </c>
      <c r="D205" s="39" t="s">
        <v>75</v>
      </c>
      <c r="E205" s="39" t="s">
        <v>75</v>
      </c>
      <c r="F205" s="39" t="s">
        <v>206</v>
      </c>
      <c r="G205" s="51"/>
      <c r="H205" s="51"/>
      <c r="I205" s="51"/>
      <c r="J205" s="51"/>
    </row>
    <row r="206" spans="1:10" ht="14.1" customHeight="1" x14ac:dyDescent="0.25">
      <c r="A206" s="51"/>
      <c r="B206" s="38" t="s">
        <v>73</v>
      </c>
      <c r="C206" s="39" t="s">
        <v>69</v>
      </c>
      <c r="D206" s="39" t="s">
        <v>75</v>
      </c>
      <c r="E206" s="39" t="s">
        <v>75</v>
      </c>
      <c r="F206" s="39" t="s">
        <v>75</v>
      </c>
      <c r="G206" s="51"/>
      <c r="H206" s="51"/>
      <c r="I206" s="51"/>
      <c r="J206" s="51"/>
    </row>
    <row r="207" spans="1:10" ht="14.1" customHeight="1" x14ac:dyDescent="0.25">
      <c r="A207" s="51"/>
      <c r="B207" s="38" t="s">
        <v>77</v>
      </c>
      <c r="C207" s="39" t="s">
        <v>69</v>
      </c>
      <c r="D207" s="39" t="s">
        <v>75</v>
      </c>
      <c r="E207" s="39" t="s">
        <v>75</v>
      </c>
      <c r="F207" s="39" t="s">
        <v>206</v>
      </c>
      <c r="G207" s="51"/>
      <c r="H207" s="51"/>
      <c r="I207" s="51"/>
      <c r="J207" s="51"/>
    </row>
    <row r="208" spans="1:10" ht="14.1" customHeight="1" x14ac:dyDescent="0.25">
      <c r="A208" s="51"/>
      <c r="B208" s="1589" t="s">
        <v>81</v>
      </c>
      <c r="C208" s="1590"/>
      <c r="D208" s="1590"/>
      <c r="E208" s="1590"/>
      <c r="F208" s="1590"/>
      <c r="G208" s="51"/>
      <c r="H208" s="51"/>
      <c r="I208" s="51"/>
      <c r="J208" s="51"/>
    </row>
    <row r="209" spans="1:10" ht="14.1" customHeight="1" x14ac:dyDescent="0.25">
      <c r="A209" s="51"/>
      <c r="B209" s="52"/>
      <c r="C209" s="33">
        <v>2023</v>
      </c>
      <c r="D209" s="33">
        <v>2024</v>
      </c>
      <c r="E209" s="33">
        <v>2025</v>
      </c>
      <c r="F209" s="33">
        <v>2026</v>
      </c>
      <c r="G209" s="51"/>
      <c r="H209" s="51"/>
      <c r="I209" s="51"/>
      <c r="J209" s="51"/>
    </row>
    <row r="210" spans="1:10" ht="14.1" customHeight="1" x14ac:dyDescent="0.25">
      <c r="A210" s="51"/>
      <c r="B210" s="53"/>
      <c r="C210" s="35" t="s">
        <v>17</v>
      </c>
      <c r="D210" s="35" t="s">
        <v>18</v>
      </c>
      <c r="E210" s="35" t="s">
        <v>18</v>
      </c>
      <c r="F210" s="35" t="s">
        <v>18</v>
      </c>
      <c r="G210" s="51"/>
      <c r="H210" s="51"/>
      <c r="I210" s="51"/>
      <c r="J210" s="51"/>
    </row>
    <row r="211" spans="1:10" ht="14.1" customHeight="1" x14ac:dyDescent="0.25">
      <c r="A211" s="51"/>
      <c r="B211" s="40" t="s">
        <v>82</v>
      </c>
      <c r="C211" s="41">
        <v>0</v>
      </c>
      <c r="D211" s="41">
        <v>0</v>
      </c>
      <c r="E211" s="41">
        <v>0</v>
      </c>
      <c r="F211" s="41">
        <v>0</v>
      </c>
      <c r="G211" s="51"/>
      <c r="H211" s="51"/>
      <c r="I211" s="51"/>
      <c r="J211" s="51"/>
    </row>
    <row r="212" spans="1:10" ht="14.1" customHeight="1" x14ac:dyDescent="0.25">
      <c r="A212" s="51"/>
      <c r="B212" s="40" t="s">
        <v>83</v>
      </c>
      <c r="C212" s="41">
        <v>0</v>
      </c>
      <c r="D212" s="41">
        <v>0</v>
      </c>
      <c r="E212" s="41">
        <v>0</v>
      </c>
      <c r="F212" s="41">
        <v>0</v>
      </c>
      <c r="G212" s="51"/>
      <c r="H212" s="51"/>
      <c r="I212" s="51"/>
      <c r="J212" s="51"/>
    </row>
    <row r="213" spans="1:10" ht="14.1" customHeight="1" x14ac:dyDescent="0.25">
      <c r="A213" s="51"/>
      <c r="B213" s="40" t="s">
        <v>84</v>
      </c>
      <c r="C213" s="41">
        <v>0</v>
      </c>
      <c r="D213" s="41">
        <v>0</v>
      </c>
      <c r="E213" s="41">
        <v>0</v>
      </c>
      <c r="F213" s="41">
        <v>0</v>
      </c>
      <c r="G213" s="51"/>
      <c r="H213" s="51"/>
      <c r="I213" s="51"/>
      <c r="J213" s="51"/>
    </row>
    <row r="214" spans="1:10" ht="14.1" customHeight="1" x14ac:dyDescent="0.25">
      <c r="A214" s="51"/>
      <c r="B214" s="40" t="s">
        <v>85</v>
      </c>
      <c r="C214" s="41">
        <v>0</v>
      </c>
      <c r="D214" s="41">
        <v>0</v>
      </c>
      <c r="E214" s="41">
        <v>0</v>
      </c>
      <c r="F214" s="41">
        <v>0</v>
      </c>
      <c r="G214" s="51"/>
      <c r="H214" s="51"/>
      <c r="I214" s="51"/>
      <c r="J214" s="51"/>
    </row>
    <row r="215" spans="1:10" ht="14.1" customHeight="1" x14ac:dyDescent="0.25">
      <c r="A215" s="51"/>
      <c r="B215" s="40" t="s">
        <v>83</v>
      </c>
      <c r="C215" s="41">
        <v>0</v>
      </c>
      <c r="D215" s="41">
        <v>0</v>
      </c>
      <c r="E215" s="41">
        <v>0</v>
      </c>
      <c r="F215" s="41">
        <v>0</v>
      </c>
      <c r="G215" s="51"/>
      <c r="H215" s="51"/>
      <c r="I215" s="51"/>
      <c r="J215" s="51"/>
    </row>
    <row r="216" spans="1:10" ht="14.1" customHeight="1" x14ac:dyDescent="0.25">
      <c r="A216" s="51"/>
      <c r="B216" s="40" t="s">
        <v>84</v>
      </c>
      <c r="C216" s="41">
        <v>0</v>
      </c>
      <c r="D216" s="41">
        <v>0</v>
      </c>
      <c r="E216" s="41">
        <v>0</v>
      </c>
      <c r="F216" s="41">
        <v>0</v>
      </c>
      <c r="G216" s="51"/>
      <c r="H216" s="51"/>
      <c r="I216" s="51"/>
      <c r="J216" s="51"/>
    </row>
    <row r="217" spans="1:10" ht="14.1" customHeight="1" x14ac:dyDescent="0.25">
      <c r="A217" s="51"/>
      <c r="B217" s="40" t="s">
        <v>86</v>
      </c>
      <c r="C217" s="41">
        <v>0</v>
      </c>
      <c r="D217" s="41">
        <v>0</v>
      </c>
      <c r="E217" s="41">
        <v>0</v>
      </c>
      <c r="F217" s="41">
        <v>0</v>
      </c>
      <c r="G217" s="51"/>
      <c r="H217" s="51"/>
      <c r="I217" s="51"/>
      <c r="J217" s="51"/>
    </row>
    <row r="218" spans="1:10" ht="14.1" customHeight="1" x14ac:dyDescent="0.25">
      <c r="A218" s="51"/>
      <c r="B218" s="40" t="s">
        <v>83</v>
      </c>
      <c r="C218" s="41">
        <v>0</v>
      </c>
      <c r="D218" s="41">
        <v>0</v>
      </c>
      <c r="E218" s="41">
        <v>0</v>
      </c>
      <c r="F218" s="41">
        <v>0</v>
      </c>
      <c r="G218" s="51"/>
      <c r="H218" s="51"/>
      <c r="I218" s="51"/>
      <c r="J218" s="51"/>
    </row>
    <row r="219" spans="1:10" ht="14.1" customHeight="1" x14ac:dyDescent="0.25">
      <c r="A219" s="51"/>
      <c r="B219" s="40" t="s">
        <v>84</v>
      </c>
      <c r="C219" s="41">
        <v>0</v>
      </c>
      <c r="D219" s="41">
        <v>0</v>
      </c>
      <c r="E219" s="41">
        <v>0</v>
      </c>
      <c r="F219" s="41">
        <v>0</v>
      </c>
      <c r="G219" s="51"/>
      <c r="H219" s="51"/>
      <c r="I219" s="51"/>
      <c r="J219" s="51"/>
    </row>
    <row r="220" spans="1:10" ht="14.1" customHeight="1" x14ac:dyDescent="0.25">
      <c r="A220" s="51"/>
      <c r="B220" s="40" t="s">
        <v>87</v>
      </c>
      <c r="C220" s="41">
        <v>0</v>
      </c>
      <c r="D220" s="41">
        <v>0</v>
      </c>
      <c r="E220" s="41">
        <v>0</v>
      </c>
      <c r="F220" s="41">
        <v>0</v>
      </c>
      <c r="G220" s="51"/>
      <c r="H220" s="51"/>
      <c r="I220" s="51"/>
      <c r="J220" s="51"/>
    </row>
    <row r="221" spans="1:10" ht="14.1" customHeight="1" x14ac:dyDescent="0.25">
      <c r="A221" s="51"/>
      <c r="B221" s="40" t="s">
        <v>83</v>
      </c>
      <c r="C221" s="41">
        <v>0</v>
      </c>
      <c r="D221" s="41">
        <v>0</v>
      </c>
      <c r="E221" s="41">
        <v>0</v>
      </c>
      <c r="F221" s="41">
        <v>0</v>
      </c>
      <c r="G221" s="51"/>
      <c r="H221" s="51"/>
      <c r="I221" s="51"/>
      <c r="J221" s="51"/>
    </row>
    <row r="222" spans="1:10" ht="14.1" customHeight="1" x14ac:dyDescent="0.25">
      <c r="A222" s="51"/>
      <c r="B222" s="40" t="s">
        <v>84</v>
      </c>
      <c r="C222" s="41">
        <v>0</v>
      </c>
      <c r="D222" s="41">
        <v>0</v>
      </c>
      <c r="E222" s="41">
        <v>0</v>
      </c>
      <c r="F222" s="41">
        <v>0</v>
      </c>
      <c r="G222" s="51"/>
      <c r="H222" s="51"/>
      <c r="I222" s="51"/>
      <c r="J222" s="51"/>
    </row>
    <row r="223" spans="1:10" ht="14.1" customHeight="1" x14ac:dyDescent="0.25">
      <c r="A223" s="51"/>
      <c r="B223" s="40" t="s">
        <v>88</v>
      </c>
      <c r="C223" s="41">
        <v>0</v>
      </c>
      <c r="D223" s="41">
        <v>0</v>
      </c>
      <c r="E223" s="41">
        <v>0</v>
      </c>
      <c r="F223" s="41">
        <v>0</v>
      </c>
      <c r="G223" s="51"/>
      <c r="H223" s="51"/>
      <c r="I223" s="51"/>
      <c r="J223" s="51"/>
    </row>
    <row r="224" spans="1:10" ht="14.1" customHeight="1" x14ac:dyDescent="0.25">
      <c r="A224" s="51"/>
      <c r="B224" s="40" t="s">
        <v>83</v>
      </c>
      <c r="C224" s="41">
        <v>0</v>
      </c>
      <c r="D224" s="41">
        <v>0</v>
      </c>
      <c r="E224" s="41">
        <v>0</v>
      </c>
      <c r="F224" s="41">
        <v>0</v>
      </c>
      <c r="G224" s="51"/>
      <c r="H224" s="51"/>
      <c r="I224" s="51"/>
      <c r="J224" s="51"/>
    </row>
    <row r="225" spans="1:10" ht="14.1" customHeight="1" x14ac:dyDescent="0.25">
      <c r="A225" s="51"/>
      <c r="B225" s="40" t="s">
        <v>84</v>
      </c>
      <c r="C225" s="41">
        <v>0</v>
      </c>
      <c r="D225" s="41">
        <v>0</v>
      </c>
      <c r="E225" s="41">
        <v>0</v>
      </c>
      <c r="F225" s="41">
        <v>0</v>
      </c>
      <c r="G225" s="51"/>
      <c r="H225" s="51"/>
      <c r="I225" s="51"/>
      <c r="J225" s="51"/>
    </row>
    <row r="226" spans="1:10" ht="14.1" customHeight="1" x14ac:dyDescent="0.25">
      <c r="A226" s="51"/>
      <c r="B226" s="40" t="s">
        <v>89</v>
      </c>
      <c r="C226" s="41">
        <v>0</v>
      </c>
      <c r="D226" s="41">
        <v>0</v>
      </c>
      <c r="E226" s="41">
        <v>0</v>
      </c>
      <c r="F226" s="41">
        <v>0</v>
      </c>
      <c r="G226" s="51"/>
      <c r="H226" s="51"/>
      <c r="I226" s="51"/>
      <c r="J226" s="51"/>
    </row>
    <row r="227" spans="1:10" ht="14.1" customHeight="1" x14ac:dyDescent="0.25">
      <c r="A227" s="51"/>
      <c r="B227" s="40" t="s">
        <v>83</v>
      </c>
      <c r="C227" s="41">
        <v>0</v>
      </c>
      <c r="D227" s="41">
        <v>0</v>
      </c>
      <c r="E227" s="41">
        <v>0</v>
      </c>
      <c r="F227" s="41">
        <v>0</v>
      </c>
      <c r="G227" s="51"/>
      <c r="H227" s="51"/>
      <c r="I227" s="51"/>
      <c r="J227" s="51"/>
    </row>
    <row r="228" spans="1:10" ht="14.1" customHeight="1" x14ac:dyDescent="0.25">
      <c r="A228" s="51"/>
      <c r="B228" s="40" t="s">
        <v>84</v>
      </c>
      <c r="C228" s="41">
        <v>0</v>
      </c>
      <c r="D228" s="41">
        <v>0</v>
      </c>
      <c r="E228" s="41">
        <v>0</v>
      </c>
      <c r="F228" s="41">
        <v>0</v>
      </c>
      <c r="G228" s="51"/>
      <c r="H228" s="51"/>
      <c r="I228" s="51"/>
      <c r="J228" s="51"/>
    </row>
    <row r="229" spans="1:10" ht="14.1" customHeight="1" x14ac:dyDescent="0.25">
      <c r="A229" s="51"/>
      <c r="B229" s="40" t="s">
        <v>90</v>
      </c>
      <c r="C229" s="41">
        <v>0</v>
      </c>
      <c r="D229" s="41">
        <v>0</v>
      </c>
      <c r="E229" s="41">
        <v>0</v>
      </c>
      <c r="F229" s="41">
        <v>0</v>
      </c>
      <c r="G229" s="51"/>
      <c r="H229" s="51"/>
      <c r="I229" s="51"/>
      <c r="J229" s="51"/>
    </row>
    <row r="230" spans="1:10" ht="14.1" customHeight="1" x14ac:dyDescent="0.25">
      <c r="A230" s="51"/>
      <c r="B230" s="40" t="s">
        <v>83</v>
      </c>
      <c r="C230" s="41">
        <v>0</v>
      </c>
      <c r="D230" s="41">
        <v>0</v>
      </c>
      <c r="E230" s="41">
        <v>0</v>
      </c>
      <c r="F230" s="41">
        <v>0</v>
      </c>
      <c r="G230" s="51"/>
      <c r="H230" s="51"/>
      <c r="I230" s="51"/>
      <c r="J230" s="51"/>
    </row>
    <row r="231" spans="1:10" ht="14.1" customHeight="1" x14ac:dyDescent="0.25">
      <c r="A231" s="51"/>
      <c r="B231" s="40" t="s">
        <v>84</v>
      </c>
      <c r="C231" s="41">
        <v>0</v>
      </c>
      <c r="D231" s="41">
        <v>0</v>
      </c>
      <c r="E231" s="41">
        <v>0</v>
      </c>
      <c r="F231" s="41">
        <v>0</v>
      </c>
      <c r="G231" s="51"/>
      <c r="H231" s="51"/>
      <c r="I231" s="51"/>
      <c r="J231" s="51"/>
    </row>
    <row r="232" spans="1:10" ht="14.1" customHeight="1" x14ac:dyDescent="0.25">
      <c r="A232" s="51"/>
      <c r="B232" s="40" t="s">
        <v>91</v>
      </c>
      <c r="C232" s="41">
        <v>0</v>
      </c>
      <c r="D232" s="41">
        <v>0</v>
      </c>
      <c r="E232" s="41">
        <v>0</v>
      </c>
      <c r="F232" s="41">
        <v>0</v>
      </c>
      <c r="G232" s="51"/>
      <c r="H232" s="51"/>
      <c r="I232" s="51"/>
      <c r="J232" s="51"/>
    </row>
    <row r="233" spans="1:10" ht="14.1" customHeight="1" x14ac:dyDescent="0.25">
      <c r="A233" s="51"/>
      <c r="B233" s="40" t="s">
        <v>83</v>
      </c>
      <c r="C233" s="41">
        <v>0</v>
      </c>
      <c r="D233" s="41">
        <v>0</v>
      </c>
      <c r="E233" s="41">
        <v>0</v>
      </c>
      <c r="F233" s="41">
        <v>0</v>
      </c>
      <c r="G233" s="51"/>
      <c r="H233" s="51"/>
      <c r="I233" s="51"/>
      <c r="J233" s="51"/>
    </row>
    <row r="234" spans="1:10" ht="14.1" customHeight="1" x14ac:dyDescent="0.25">
      <c r="A234" s="51"/>
      <c r="B234" s="40" t="s">
        <v>92</v>
      </c>
      <c r="C234" s="41">
        <v>0</v>
      </c>
      <c r="D234" s="41">
        <v>0</v>
      </c>
      <c r="E234" s="41">
        <v>0</v>
      </c>
      <c r="F234" s="41">
        <v>0</v>
      </c>
      <c r="G234" s="51"/>
      <c r="H234" s="51"/>
      <c r="I234" s="51"/>
      <c r="J234" s="51"/>
    </row>
    <row r="235" spans="1:10" ht="14.1" customHeight="1" x14ac:dyDescent="0.25">
      <c r="A235" s="51"/>
      <c r="B235" s="40" t="s">
        <v>93</v>
      </c>
      <c r="C235" s="41">
        <v>0</v>
      </c>
      <c r="D235" s="41">
        <v>0</v>
      </c>
      <c r="E235" s="41">
        <v>0</v>
      </c>
      <c r="F235" s="41">
        <v>0</v>
      </c>
      <c r="G235" s="51"/>
      <c r="H235" s="51"/>
      <c r="I235" s="51"/>
      <c r="J235" s="51"/>
    </row>
    <row r="236" spans="1:10" ht="14.1" customHeight="1" x14ac:dyDescent="0.25">
      <c r="A236" s="51"/>
      <c r="B236" s="40" t="s">
        <v>94</v>
      </c>
      <c r="C236" s="41">
        <v>0</v>
      </c>
      <c r="D236" s="41">
        <v>0</v>
      </c>
      <c r="E236" s="41">
        <v>0</v>
      </c>
      <c r="F236" s="41">
        <v>0</v>
      </c>
      <c r="G236" s="51"/>
      <c r="H236" s="51"/>
      <c r="I236" s="51"/>
      <c r="J236" s="51"/>
    </row>
    <row r="237" spans="1:10" ht="14.1" customHeight="1" x14ac:dyDescent="0.25">
      <c r="A237" s="51"/>
      <c r="B237" s="40" t="s">
        <v>95</v>
      </c>
      <c r="C237" s="41">
        <v>0</v>
      </c>
      <c r="D237" s="41">
        <v>0</v>
      </c>
      <c r="E237" s="41">
        <v>0</v>
      </c>
      <c r="F237" s="41">
        <v>0</v>
      </c>
      <c r="G237" s="51"/>
      <c r="H237" s="51"/>
      <c r="I237" s="51"/>
      <c r="J237" s="51"/>
    </row>
    <row r="238" spans="1:10" ht="14.1" customHeight="1" x14ac:dyDescent="0.25">
      <c r="A238" s="51"/>
      <c r="B238" s="40" t="s">
        <v>96</v>
      </c>
      <c r="C238" s="41">
        <v>0</v>
      </c>
      <c r="D238" s="41">
        <v>50000000</v>
      </c>
      <c r="E238" s="41">
        <v>50000000</v>
      </c>
      <c r="F238" s="41">
        <v>50000000</v>
      </c>
      <c r="G238" s="51"/>
      <c r="H238" s="51"/>
      <c r="I238" s="51"/>
      <c r="J238" s="51"/>
    </row>
    <row r="239" spans="1:10" ht="14.1" customHeight="1" x14ac:dyDescent="0.25">
      <c r="A239" s="51"/>
      <c r="B239" s="40" t="s">
        <v>83</v>
      </c>
      <c r="C239" s="41">
        <v>0</v>
      </c>
      <c r="D239" s="41">
        <v>50000000</v>
      </c>
      <c r="E239" s="41">
        <v>50000000</v>
      </c>
      <c r="F239" s="41">
        <v>50000000</v>
      </c>
      <c r="G239" s="51"/>
      <c r="H239" s="51"/>
      <c r="I239" s="51"/>
      <c r="J239" s="51"/>
    </row>
    <row r="240" spans="1:10" ht="14.1" customHeight="1" x14ac:dyDescent="0.25">
      <c r="A240" s="51"/>
      <c r="B240" s="40" t="s">
        <v>92</v>
      </c>
      <c r="C240" s="41">
        <v>0</v>
      </c>
      <c r="D240" s="41">
        <v>0</v>
      </c>
      <c r="E240" s="41">
        <v>0</v>
      </c>
      <c r="F240" s="41">
        <v>0</v>
      </c>
      <c r="G240" s="51"/>
      <c r="H240" s="51"/>
      <c r="I240" s="51"/>
      <c r="J240" s="51"/>
    </row>
    <row r="241" spans="1:10" ht="14.1" customHeight="1" x14ac:dyDescent="0.25">
      <c r="A241" s="51"/>
      <c r="B241" s="40" t="s">
        <v>93</v>
      </c>
      <c r="C241" s="41">
        <v>0</v>
      </c>
      <c r="D241" s="41">
        <v>0</v>
      </c>
      <c r="E241" s="41">
        <v>0</v>
      </c>
      <c r="F241" s="41">
        <v>0</v>
      </c>
      <c r="G241" s="51"/>
      <c r="H241" s="51"/>
      <c r="I241" s="51"/>
      <c r="J241" s="51"/>
    </row>
    <row r="242" spans="1:10" ht="14.1" customHeight="1" x14ac:dyDescent="0.25">
      <c r="A242" s="51"/>
      <c r="B242" s="40" t="s">
        <v>94</v>
      </c>
      <c r="C242" s="41">
        <v>0</v>
      </c>
      <c r="D242" s="41">
        <v>0</v>
      </c>
      <c r="E242" s="41">
        <v>0</v>
      </c>
      <c r="F242" s="41">
        <v>0</v>
      </c>
      <c r="G242" s="51"/>
      <c r="H242" s="51"/>
      <c r="I242" s="51"/>
      <c r="J242" s="51"/>
    </row>
    <row r="243" spans="1:10" ht="14.1" customHeight="1" x14ac:dyDescent="0.25">
      <c r="A243" s="51"/>
      <c r="B243" s="40" t="s">
        <v>95</v>
      </c>
      <c r="C243" s="41">
        <v>0</v>
      </c>
      <c r="D243" s="41">
        <v>0</v>
      </c>
      <c r="E243" s="41">
        <v>0</v>
      </c>
      <c r="F243" s="41">
        <v>0</v>
      </c>
      <c r="G243" s="51"/>
      <c r="H243" s="51"/>
      <c r="I243" s="51"/>
      <c r="J243" s="51"/>
    </row>
    <row r="244" spans="1:10" ht="14.1" customHeight="1" x14ac:dyDescent="0.25">
      <c r="A244" s="51"/>
      <c r="B244" s="40" t="s">
        <v>97</v>
      </c>
      <c r="C244" s="41">
        <v>0</v>
      </c>
      <c r="D244" s="41">
        <v>0</v>
      </c>
      <c r="E244" s="41">
        <v>0</v>
      </c>
      <c r="F244" s="41">
        <v>0</v>
      </c>
      <c r="G244" s="51"/>
      <c r="H244" s="51"/>
      <c r="I244" s="51"/>
      <c r="J244" s="51"/>
    </row>
    <row r="245" spans="1:10" ht="14.1" customHeight="1" x14ac:dyDescent="0.25">
      <c r="A245" s="51"/>
      <c r="B245" s="40" t="s">
        <v>83</v>
      </c>
      <c r="C245" s="41">
        <v>0</v>
      </c>
      <c r="D245" s="41">
        <v>0</v>
      </c>
      <c r="E245" s="41">
        <v>0</v>
      </c>
      <c r="F245" s="41">
        <v>0</v>
      </c>
      <c r="G245" s="51"/>
      <c r="H245" s="51"/>
      <c r="I245" s="51"/>
      <c r="J245" s="51"/>
    </row>
    <row r="246" spans="1:10" ht="14.1" customHeight="1" x14ac:dyDescent="0.25">
      <c r="A246" s="51"/>
      <c r="B246" s="40" t="s">
        <v>92</v>
      </c>
      <c r="C246" s="41">
        <v>0</v>
      </c>
      <c r="D246" s="41">
        <v>0</v>
      </c>
      <c r="E246" s="41">
        <v>0</v>
      </c>
      <c r="F246" s="41">
        <v>0</v>
      </c>
      <c r="G246" s="51"/>
      <c r="H246" s="51"/>
      <c r="I246" s="51"/>
      <c r="J246" s="51"/>
    </row>
    <row r="247" spans="1:10" ht="14.1" customHeight="1" x14ac:dyDescent="0.25">
      <c r="A247" s="51"/>
      <c r="B247" s="40" t="s">
        <v>93</v>
      </c>
      <c r="C247" s="41">
        <v>0</v>
      </c>
      <c r="D247" s="41">
        <v>0</v>
      </c>
      <c r="E247" s="41">
        <v>0</v>
      </c>
      <c r="F247" s="41">
        <v>0</v>
      </c>
      <c r="G247" s="51"/>
      <c r="H247" s="51"/>
      <c r="I247" s="51"/>
      <c r="J247" s="51"/>
    </row>
    <row r="248" spans="1:10" ht="14.1" customHeight="1" x14ac:dyDescent="0.25">
      <c r="A248" s="51"/>
      <c r="B248" s="40" t="s">
        <v>94</v>
      </c>
      <c r="C248" s="41">
        <v>0</v>
      </c>
      <c r="D248" s="41">
        <v>0</v>
      </c>
      <c r="E248" s="41">
        <v>0</v>
      </c>
      <c r="F248" s="41">
        <v>0</v>
      </c>
      <c r="G248" s="51"/>
      <c r="H248" s="51"/>
      <c r="I248" s="51"/>
      <c r="J248" s="51"/>
    </row>
    <row r="249" spans="1:10" ht="14.1" customHeight="1" x14ac:dyDescent="0.25">
      <c r="A249" s="51"/>
      <c r="B249" s="40" t="s">
        <v>95</v>
      </c>
      <c r="C249" s="41">
        <v>0</v>
      </c>
      <c r="D249" s="41">
        <v>0</v>
      </c>
      <c r="E249" s="41">
        <v>0</v>
      </c>
      <c r="F249" s="41">
        <v>0</v>
      </c>
      <c r="G249" s="51"/>
      <c r="H249" s="51"/>
      <c r="I249" s="51"/>
      <c r="J249" s="51"/>
    </row>
    <row r="250" spans="1:10" ht="14.1" customHeight="1" x14ac:dyDescent="0.25">
      <c r="A250" s="51"/>
      <c r="B250" s="40" t="s">
        <v>98</v>
      </c>
      <c r="C250" s="41">
        <v>0</v>
      </c>
      <c r="D250" s="41">
        <v>0</v>
      </c>
      <c r="E250" s="41">
        <v>0</v>
      </c>
      <c r="F250" s="41">
        <v>0</v>
      </c>
      <c r="G250" s="51"/>
      <c r="H250" s="51"/>
      <c r="I250" s="51"/>
      <c r="J250" s="51"/>
    </row>
    <row r="251" spans="1:10" ht="14.1" customHeight="1" x14ac:dyDescent="0.25">
      <c r="A251" s="51"/>
      <c r="B251" s="40" t="s">
        <v>99</v>
      </c>
      <c r="C251" s="41">
        <v>0</v>
      </c>
      <c r="D251" s="41">
        <v>0</v>
      </c>
      <c r="E251" s="41">
        <v>0</v>
      </c>
      <c r="F251" s="41">
        <v>0</v>
      </c>
      <c r="G251" s="51"/>
      <c r="H251" s="51"/>
      <c r="I251" s="51"/>
      <c r="J251" s="51"/>
    </row>
    <row r="252" spans="1:10" ht="14.1" customHeight="1" x14ac:dyDescent="0.25">
      <c r="A252" s="51"/>
      <c r="B252" s="36" t="s">
        <v>100</v>
      </c>
      <c r="C252" s="41">
        <v>0</v>
      </c>
      <c r="D252" s="41">
        <v>50000000</v>
      </c>
      <c r="E252" s="41">
        <v>50000000</v>
      </c>
      <c r="F252" s="41">
        <v>50000000</v>
      </c>
      <c r="G252" s="51"/>
      <c r="H252" s="51"/>
      <c r="I252" s="51"/>
      <c r="J252" s="51"/>
    </row>
    <row r="253" spans="1:10" ht="15" customHeight="1" x14ac:dyDescent="0.25">
      <c r="A253" s="51"/>
      <c r="B253" s="42" t="s">
        <v>69</v>
      </c>
      <c r="C253" s="43" t="s">
        <v>69</v>
      </c>
      <c r="D253" s="43" t="s">
        <v>69</v>
      </c>
      <c r="E253" s="43" t="s">
        <v>69</v>
      </c>
      <c r="F253" s="43" t="s">
        <v>69</v>
      </c>
      <c r="G253" s="51"/>
      <c r="H253" s="51"/>
      <c r="I253" s="51"/>
      <c r="J253" s="51"/>
    </row>
    <row r="254" spans="1:10" ht="15" customHeight="1" x14ac:dyDescent="0.25">
      <c r="A254" s="51"/>
      <c r="B254" s="28" t="s">
        <v>113</v>
      </c>
      <c r="C254" s="44">
        <v>0</v>
      </c>
      <c r="D254" s="44">
        <v>576000000</v>
      </c>
      <c r="E254" s="44">
        <v>552000000</v>
      </c>
      <c r="F254" s="44">
        <v>557000000</v>
      </c>
      <c r="G254" s="51"/>
      <c r="H254" s="51"/>
      <c r="I254" s="51"/>
      <c r="J254" s="51"/>
    </row>
    <row r="255" spans="1:10" ht="15" customHeight="1" x14ac:dyDescent="0.25">
      <c r="A255" s="51"/>
      <c r="B255" s="38" t="s">
        <v>82</v>
      </c>
      <c r="C255" s="45">
        <v>0</v>
      </c>
      <c r="D255" s="45">
        <v>272800000</v>
      </c>
      <c r="E255" s="45">
        <v>272800000</v>
      </c>
      <c r="F255" s="45">
        <v>272800000</v>
      </c>
      <c r="G255" s="51"/>
      <c r="H255" s="51"/>
      <c r="I255" s="51"/>
      <c r="J255" s="51"/>
    </row>
    <row r="256" spans="1:10" ht="15" customHeight="1" x14ac:dyDescent="0.25">
      <c r="A256" s="51"/>
      <c r="B256" s="38" t="s">
        <v>83</v>
      </c>
      <c r="C256" s="45">
        <v>0</v>
      </c>
      <c r="D256" s="45">
        <v>272800000</v>
      </c>
      <c r="E256" s="45">
        <v>272800000</v>
      </c>
      <c r="F256" s="45">
        <v>272800000</v>
      </c>
      <c r="G256" s="51"/>
      <c r="H256" s="51"/>
      <c r="I256" s="51"/>
      <c r="J256" s="51"/>
    </row>
    <row r="257" spans="1:10" ht="15" customHeight="1" x14ac:dyDescent="0.25">
      <c r="A257" s="51"/>
      <c r="B257" s="38" t="s">
        <v>84</v>
      </c>
      <c r="C257" s="45">
        <v>0</v>
      </c>
      <c r="D257" s="45">
        <v>0</v>
      </c>
      <c r="E257" s="45">
        <v>0</v>
      </c>
      <c r="F257" s="45">
        <v>0</v>
      </c>
      <c r="G257" s="51"/>
      <c r="H257" s="51"/>
      <c r="I257" s="51"/>
      <c r="J257" s="51"/>
    </row>
    <row r="258" spans="1:10" ht="15" customHeight="1" x14ac:dyDescent="0.25">
      <c r="A258" s="51"/>
      <c r="B258" s="38" t="s">
        <v>85</v>
      </c>
      <c r="C258" s="45">
        <v>0</v>
      </c>
      <c r="D258" s="45">
        <v>44200000</v>
      </c>
      <c r="E258" s="45">
        <v>44200000</v>
      </c>
      <c r="F258" s="45">
        <v>44200000</v>
      </c>
      <c r="G258" s="51"/>
      <c r="H258" s="51"/>
      <c r="I258" s="51"/>
      <c r="J258" s="51"/>
    </row>
    <row r="259" spans="1:10" ht="15" customHeight="1" x14ac:dyDescent="0.25">
      <c r="A259" s="51"/>
      <c r="B259" s="38" t="s">
        <v>83</v>
      </c>
      <c r="C259" s="45">
        <v>0</v>
      </c>
      <c r="D259" s="45">
        <v>44200000</v>
      </c>
      <c r="E259" s="45">
        <v>44200000</v>
      </c>
      <c r="F259" s="45">
        <v>44200000</v>
      </c>
      <c r="G259" s="51"/>
      <c r="H259" s="51"/>
      <c r="I259" s="51"/>
      <c r="J259" s="51"/>
    </row>
    <row r="260" spans="1:10" ht="15" customHeight="1" x14ac:dyDescent="0.25">
      <c r="A260" s="51"/>
      <c r="B260" s="38" t="s">
        <v>84</v>
      </c>
      <c r="C260" s="45">
        <v>0</v>
      </c>
      <c r="D260" s="45">
        <v>0</v>
      </c>
      <c r="E260" s="45">
        <v>0</v>
      </c>
      <c r="F260" s="45">
        <v>0</v>
      </c>
      <c r="G260" s="51"/>
      <c r="H260" s="51"/>
      <c r="I260" s="51"/>
      <c r="J260" s="51"/>
    </row>
    <row r="261" spans="1:10" ht="15" customHeight="1" x14ac:dyDescent="0.25">
      <c r="A261" s="51"/>
      <c r="B261" s="38" t="s">
        <v>86</v>
      </c>
      <c r="C261" s="45">
        <v>0</v>
      </c>
      <c r="D261" s="45">
        <v>164000000</v>
      </c>
      <c r="E261" s="45">
        <v>140000000</v>
      </c>
      <c r="F261" s="45">
        <v>145000000</v>
      </c>
      <c r="G261" s="51"/>
      <c r="H261" s="51"/>
      <c r="I261" s="51"/>
      <c r="J261" s="51"/>
    </row>
    <row r="262" spans="1:10" ht="15" customHeight="1" x14ac:dyDescent="0.25">
      <c r="A262" s="51"/>
      <c r="B262" s="38" t="s">
        <v>83</v>
      </c>
      <c r="C262" s="45">
        <v>0</v>
      </c>
      <c r="D262" s="45">
        <v>164000000</v>
      </c>
      <c r="E262" s="45">
        <v>140000000</v>
      </c>
      <c r="F262" s="45">
        <v>145000000</v>
      </c>
      <c r="G262" s="51"/>
      <c r="H262" s="51"/>
      <c r="I262" s="51"/>
      <c r="J262" s="51"/>
    </row>
    <row r="263" spans="1:10" ht="15" customHeight="1" x14ac:dyDescent="0.25">
      <c r="A263" s="51"/>
      <c r="B263" s="38" t="s">
        <v>84</v>
      </c>
      <c r="C263" s="45">
        <v>0</v>
      </c>
      <c r="D263" s="45">
        <v>0</v>
      </c>
      <c r="E263" s="45">
        <v>0</v>
      </c>
      <c r="F263" s="45">
        <v>0</v>
      </c>
      <c r="G263" s="51"/>
      <c r="H263" s="51"/>
      <c r="I263" s="51"/>
      <c r="J263" s="51"/>
    </row>
    <row r="264" spans="1:10" ht="15" customHeight="1" x14ac:dyDescent="0.25">
      <c r="A264" s="51"/>
      <c r="B264" s="38" t="s">
        <v>87</v>
      </c>
      <c r="C264" s="45">
        <v>0</v>
      </c>
      <c r="D264" s="45">
        <v>0</v>
      </c>
      <c r="E264" s="45">
        <v>0</v>
      </c>
      <c r="F264" s="45">
        <v>0</v>
      </c>
      <c r="G264" s="51"/>
      <c r="H264" s="51"/>
      <c r="I264" s="51"/>
      <c r="J264" s="51"/>
    </row>
    <row r="265" spans="1:10" ht="15" customHeight="1" x14ac:dyDescent="0.25">
      <c r="A265" s="51"/>
      <c r="B265" s="38" t="s">
        <v>83</v>
      </c>
      <c r="C265" s="45">
        <v>0</v>
      </c>
      <c r="D265" s="45">
        <v>0</v>
      </c>
      <c r="E265" s="45">
        <v>0</v>
      </c>
      <c r="F265" s="45">
        <v>0</v>
      </c>
      <c r="G265" s="51"/>
      <c r="H265" s="51"/>
      <c r="I265" s="51"/>
      <c r="J265" s="51"/>
    </row>
    <row r="266" spans="1:10" ht="15" customHeight="1" x14ac:dyDescent="0.25">
      <c r="A266" s="51"/>
      <c r="B266" s="38" t="s">
        <v>84</v>
      </c>
      <c r="C266" s="45">
        <v>0</v>
      </c>
      <c r="D266" s="45">
        <v>0</v>
      </c>
      <c r="E266" s="45">
        <v>0</v>
      </c>
      <c r="F266" s="45">
        <v>0</v>
      </c>
      <c r="G266" s="51"/>
      <c r="H266" s="51"/>
      <c r="I266" s="51"/>
      <c r="J266" s="51"/>
    </row>
    <row r="267" spans="1:10" ht="20.100000000000001" customHeight="1" x14ac:dyDescent="0.25">
      <c r="A267" s="51"/>
      <c r="B267" s="38" t="s">
        <v>114</v>
      </c>
      <c r="C267" s="46">
        <v>0</v>
      </c>
      <c r="D267" s="46">
        <v>0</v>
      </c>
      <c r="E267" s="46">
        <v>0</v>
      </c>
      <c r="F267" s="46">
        <v>0</v>
      </c>
      <c r="G267" s="51"/>
      <c r="H267" s="51"/>
      <c r="I267" s="51"/>
      <c r="J267" s="51"/>
    </row>
    <row r="268" spans="1:10" ht="15" customHeight="1" x14ac:dyDescent="0.25">
      <c r="A268" s="51"/>
      <c r="B268" s="38" t="s">
        <v>83</v>
      </c>
      <c r="C268" s="45">
        <v>0</v>
      </c>
      <c r="D268" s="45">
        <v>0</v>
      </c>
      <c r="E268" s="45">
        <v>0</v>
      </c>
      <c r="F268" s="45">
        <v>0</v>
      </c>
      <c r="G268" s="51"/>
      <c r="H268" s="51"/>
      <c r="I268" s="51"/>
      <c r="J268" s="51"/>
    </row>
    <row r="269" spans="1:10" ht="15" customHeight="1" x14ac:dyDescent="0.25">
      <c r="A269" s="51"/>
      <c r="B269" s="38" t="s">
        <v>84</v>
      </c>
      <c r="C269" s="45">
        <v>0</v>
      </c>
      <c r="D269" s="45">
        <v>0</v>
      </c>
      <c r="E269" s="45">
        <v>0</v>
      </c>
      <c r="F269" s="45">
        <v>0</v>
      </c>
      <c r="G269" s="51"/>
      <c r="H269" s="51"/>
      <c r="I269" s="51"/>
      <c r="J269" s="51"/>
    </row>
    <row r="270" spans="1:10" ht="15" customHeight="1" x14ac:dyDescent="0.25">
      <c r="A270" s="51"/>
      <c r="B270" s="38" t="s">
        <v>89</v>
      </c>
      <c r="C270" s="45">
        <v>0</v>
      </c>
      <c r="D270" s="45">
        <v>45000000</v>
      </c>
      <c r="E270" s="45">
        <v>45000000</v>
      </c>
      <c r="F270" s="45">
        <v>45000000</v>
      </c>
      <c r="G270" s="51"/>
      <c r="H270" s="51"/>
      <c r="I270" s="51"/>
      <c r="J270" s="51"/>
    </row>
    <row r="271" spans="1:10" ht="15" customHeight="1" x14ac:dyDescent="0.25">
      <c r="A271" s="51"/>
      <c r="B271" s="38" t="s">
        <v>83</v>
      </c>
      <c r="C271" s="45">
        <v>0</v>
      </c>
      <c r="D271" s="45">
        <v>45000000</v>
      </c>
      <c r="E271" s="45">
        <v>45000000</v>
      </c>
      <c r="F271" s="45">
        <v>45000000</v>
      </c>
      <c r="G271" s="51"/>
      <c r="H271" s="51"/>
      <c r="I271" s="51"/>
      <c r="J271" s="51"/>
    </row>
    <row r="272" spans="1:10" ht="15" customHeight="1" x14ac:dyDescent="0.25">
      <c r="A272" s="51"/>
      <c r="B272" s="38" t="s">
        <v>84</v>
      </c>
      <c r="C272" s="45">
        <v>0</v>
      </c>
      <c r="D272" s="45">
        <v>0</v>
      </c>
      <c r="E272" s="45">
        <v>0</v>
      </c>
      <c r="F272" s="45">
        <v>0</v>
      </c>
      <c r="G272" s="51"/>
      <c r="H272" s="51"/>
      <c r="I272" s="51"/>
      <c r="J272" s="51"/>
    </row>
    <row r="273" spans="1:10" ht="15" customHeight="1" x14ac:dyDescent="0.25">
      <c r="A273" s="51"/>
      <c r="B273" s="38" t="s">
        <v>90</v>
      </c>
      <c r="C273" s="45">
        <v>0</v>
      </c>
      <c r="D273" s="45">
        <v>0</v>
      </c>
      <c r="E273" s="45">
        <v>0</v>
      </c>
      <c r="F273" s="45">
        <v>0</v>
      </c>
      <c r="G273" s="51"/>
      <c r="H273" s="51"/>
      <c r="I273" s="51"/>
      <c r="J273" s="51"/>
    </row>
    <row r="274" spans="1:10" ht="15" customHeight="1" x14ac:dyDescent="0.25">
      <c r="A274" s="51"/>
      <c r="B274" s="38" t="s">
        <v>83</v>
      </c>
      <c r="C274" s="45">
        <v>0</v>
      </c>
      <c r="D274" s="45">
        <v>0</v>
      </c>
      <c r="E274" s="45">
        <v>0</v>
      </c>
      <c r="F274" s="45">
        <v>0</v>
      </c>
      <c r="G274" s="51"/>
      <c r="H274" s="51"/>
      <c r="I274" s="51"/>
      <c r="J274" s="51"/>
    </row>
    <row r="275" spans="1:10" ht="15" customHeight="1" x14ac:dyDescent="0.25">
      <c r="A275" s="51"/>
      <c r="B275" s="38" t="s">
        <v>84</v>
      </c>
      <c r="C275" s="45">
        <v>0</v>
      </c>
      <c r="D275" s="45">
        <v>0</v>
      </c>
      <c r="E275" s="45">
        <v>0</v>
      </c>
      <c r="F275" s="45">
        <v>0</v>
      </c>
      <c r="G275" s="51"/>
      <c r="H275" s="51"/>
      <c r="I275" s="51"/>
      <c r="J275" s="51"/>
    </row>
    <row r="276" spans="1:10" ht="15" customHeight="1" x14ac:dyDescent="0.25">
      <c r="A276" s="51"/>
      <c r="B276" s="38" t="s">
        <v>91</v>
      </c>
      <c r="C276" s="45">
        <v>0</v>
      </c>
      <c r="D276" s="45">
        <v>0</v>
      </c>
      <c r="E276" s="45">
        <v>0</v>
      </c>
      <c r="F276" s="45">
        <v>0</v>
      </c>
      <c r="G276" s="51"/>
      <c r="H276" s="51"/>
      <c r="I276" s="51"/>
      <c r="J276" s="51"/>
    </row>
    <row r="277" spans="1:10" ht="15" customHeight="1" x14ac:dyDescent="0.25">
      <c r="A277" s="51"/>
      <c r="B277" s="38" t="s">
        <v>83</v>
      </c>
      <c r="C277" s="45">
        <v>0</v>
      </c>
      <c r="D277" s="45">
        <v>0</v>
      </c>
      <c r="E277" s="45">
        <v>0</v>
      </c>
      <c r="F277" s="45">
        <v>0</v>
      </c>
      <c r="G277" s="51"/>
      <c r="H277" s="51"/>
      <c r="I277" s="51"/>
      <c r="J277" s="51"/>
    </row>
    <row r="278" spans="1:10" ht="15" customHeight="1" x14ac:dyDescent="0.25">
      <c r="A278" s="51"/>
      <c r="B278" s="38" t="s">
        <v>92</v>
      </c>
      <c r="C278" s="45">
        <v>0</v>
      </c>
      <c r="D278" s="45">
        <v>0</v>
      </c>
      <c r="E278" s="45">
        <v>0</v>
      </c>
      <c r="F278" s="45">
        <v>0</v>
      </c>
      <c r="G278" s="51"/>
      <c r="H278" s="51"/>
      <c r="I278" s="51"/>
      <c r="J278" s="51"/>
    </row>
    <row r="279" spans="1:10" ht="15" customHeight="1" x14ac:dyDescent="0.25">
      <c r="A279" s="51"/>
      <c r="B279" s="38" t="s">
        <v>93</v>
      </c>
      <c r="C279" s="45">
        <v>0</v>
      </c>
      <c r="D279" s="45">
        <v>0</v>
      </c>
      <c r="E279" s="45">
        <v>0</v>
      </c>
      <c r="F279" s="45">
        <v>0</v>
      </c>
      <c r="G279" s="51"/>
      <c r="H279" s="51"/>
      <c r="I279" s="51"/>
      <c r="J279" s="51"/>
    </row>
    <row r="280" spans="1:10" ht="15" customHeight="1" x14ac:dyDescent="0.25">
      <c r="A280" s="51"/>
      <c r="B280" s="38" t="s">
        <v>94</v>
      </c>
      <c r="C280" s="45">
        <v>0</v>
      </c>
      <c r="D280" s="45">
        <v>0</v>
      </c>
      <c r="E280" s="45">
        <v>0</v>
      </c>
      <c r="F280" s="45">
        <v>0</v>
      </c>
      <c r="G280" s="51"/>
      <c r="H280" s="51"/>
      <c r="I280" s="51"/>
      <c r="J280" s="51"/>
    </row>
    <row r="281" spans="1:10" ht="15" customHeight="1" x14ac:dyDescent="0.25">
      <c r="A281" s="51"/>
      <c r="B281" s="38" t="s">
        <v>95</v>
      </c>
      <c r="C281" s="45">
        <v>0</v>
      </c>
      <c r="D281" s="45">
        <v>0</v>
      </c>
      <c r="E281" s="45">
        <v>0</v>
      </c>
      <c r="F281" s="45">
        <v>0</v>
      </c>
      <c r="G281" s="51"/>
      <c r="H281" s="51"/>
      <c r="I281" s="51"/>
      <c r="J281" s="51"/>
    </row>
    <row r="282" spans="1:10" ht="15" customHeight="1" x14ac:dyDescent="0.25">
      <c r="A282" s="51"/>
      <c r="B282" s="38" t="s">
        <v>96</v>
      </c>
      <c r="C282" s="45">
        <v>0</v>
      </c>
      <c r="D282" s="45">
        <v>50000000</v>
      </c>
      <c r="E282" s="45">
        <v>50000000</v>
      </c>
      <c r="F282" s="45">
        <v>50000000</v>
      </c>
      <c r="G282" s="51"/>
      <c r="H282" s="51"/>
      <c r="I282" s="51"/>
      <c r="J282" s="51"/>
    </row>
    <row r="283" spans="1:10" ht="15" customHeight="1" x14ac:dyDescent="0.25">
      <c r="A283" s="51"/>
      <c r="B283" s="38" t="s">
        <v>83</v>
      </c>
      <c r="C283" s="45">
        <v>0</v>
      </c>
      <c r="D283" s="45">
        <v>50000000</v>
      </c>
      <c r="E283" s="45">
        <v>50000000</v>
      </c>
      <c r="F283" s="45">
        <v>50000000</v>
      </c>
      <c r="G283" s="51"/>
      <c r="H283" s="51"/>
      <c r="I283" s="51"/>
      <c r="J283" s="51"/>
    </row>
    <row r="284" spans="1:10" ht="15" customHeight="1" x14ac:dyDescent="0.25">
      <c r="A284" s="51"/>
      <c r="B284" s="38" t="s">
        <v>92</v>
      </c>
      <c r="C284" s="45">
        <v>0</v>
      </c>
      <c r="D284" s="45">
        <v>0</v>
      </c>
      <c r="E284" s="45">
        <v>0</v>
      </c>
      <c r="F284" s="45">
        <v>0</v>
      </c>
      <c r="G284" s="51"/>
      <c r="H284" s="51"/>
      <c r="I284" s="51"/>
      <c r="J284" s="51"/>
    </row>
    <row r="285" spans="1:10" ht="15" customHeight="1" x14ac:dyDescent="0.25">
      <c r="A285" s="51"/>
      <c r="B285" s="38" t="s">
        <v>93</v>
      </c>
      <c r="C285" s="45">
        <v>0</v>
      </c>
      <c r="D285" s="45">
        <v>0</v>
      </c>
      <c r="E285" s="45">
        <v>0</v>
      </c>
      <c r="F285" s="45">
        <v>0</v>
      </c>
      <c r="G285" s="51"/>
      <c r="H285" s="51"/>
      <c r="I285" s="51"/>
      <c r="J285" s="51"/>
    </row>
    <row r="286" spans="1:10" ht="15" customHeight="1" x14ac:dyDescent="0.25">
      <c r="A286" s="51"/>
      <c r="B286" s="38" t="s">
        <v>94</v>
      </c>
      <c r="C286" s="45">
        <v>0</v>
      </c>
      <c r="D286" s="45">
        <v>0</v>
      </c>
      <c r="E286" s="45">
        <v>0</v>
      </c>
      <c r="F286" s="45">
        <v>0</v>
      </c>
      <c r="G286" s="51"/>
      <c r="H286" s="51"/>
      <c r="I286" s="51"/>
      <c r="J286" s="51"/>
    </row>
    <row r="287" spans="1:10" ht="15" customHeight="1" x14ac:dyDescent="0.25">
      <c r="A287" s="51"/>
      <c r="B287" s="38" t="s">
        <v>95</v>
      </c>
      <c r="C287" s="45">
        <v>0</v>
      </c>
      <c r="D287" s="45">
        <v>0</v>
      </c>
      <c r="E287" s="45">
        <v>0</v>
      </c>
      <c r="F287" s="45">
        <v>0</v>
      </c>
      <c r="G287" s="51"/>
      <c r="H287" s="51"/>
      <c r="I287" s="51"/>
      <c r="J287" s="51"/>
    </row>
    <row r="288" spans="1:10" ht="15" customHeight="1" x14ac:dyDescent="0.25">
      <c r="A288" s="51"/>
      <c r="B288" s="38" t="s">
        <v>97</v>
      </c>
      <c r="C288" s="45">
        <v>0</v>
      </c>
      <c r="D288" s="45">
        <v>0</v>
      </c>
      <c r="E288" s="45">
        <v>0</v>
      </c>
      <c r="F288" s="45">
        <v>0</v>
      </c>
      <c r="G288" s="51"/>
      <c r="H288" s="51"/>
      <c r="I288" s="51"/>
      <c r="J288" s="51"/>
    </row>
    <row r="289" spans="1:10" ht="15" customHeight="1" x14ac:dyDescent="0.25">
      <c r="A289" s="51"/>
      <c r="B289" s="38" t="s">
        <v>83</v>
      </c>
      <c r="C289" s="45">
        <v>0</v>
      </c>
      <c r="D289" s="45">
        <v>0</v>
      </c>
      <c r="E289" s="45">
        <v>0</v>
      </c>
      <c r="F289" s="45">
        <v>0</v>
      </c>
      <c r="G289" s="51"/>
      <c r="H289" s="51"/>
      <c r="I289" s="51"/>
      <c r="J289" s="51"/>
    </row>
    <row r="290" spans="1:10" ht="15" customHeight="1" x14ac:dyDescent="0.25">
      <c r="A290" s="51"/>
      <c r="B290" s="38" t="s">
        <v>92</v>
      </c>
      <c r="C290" s="45">
        <v>0</v>
      </c>
      <c r="D290" s="45">
        <v>0</v>
      </c>
      <c r="E290" s="45">
        <v>0</v>
      </c>
      <c r="F290" s="45">
        <v>0</v>
      </c>
      <c r="G290" s="51"/>
      <c r="H290" s="51"/>
      <c r="I290" s="51"/>
      <c r="J290" s="51"/>
    </row>
    <row r="291" spans="1:10" ht="15" customHeight="1" x14ac:dyDescent="0.25">
      <c r="A291" s="51"/>
      <c r="B291" s="38" t="s">
        <v>93</v>
      </c>
      <c r="C291" s="45">
        <v>0</v>
      </c>
      <c r="D291" s="45">
        <v>0</v>
      </c>
      <c r="E291" s="45">
        <v>0</v>
      </c>
      <c r="F291" s="45">
        <v>0</v>
      </c>
      <c r="G291" s="51"/>
      <c r="H291" s="51"/>
      <c r="I291" s="51"/>
      <c r="J291" s="51"/>
    </row>
    <row r="292" spans="1:10" ht="15" customHeight="1" x14ac:dyDescent="0.25">
      <c r="A292" s="51"/>
      <c r="B292" s="38" t="s">
        <v>94</v>
      </c>
      <c r="C292" s="45">
        <v>0</v>
      </c>
      <c r="D292" s="45">
        <v>0</v>
      </c>
      <c r="E292" s="45">
        <v>0</v>
      </c>
      <c r="F292" s="45">
        <v>0</v>
      </c>
      <c r="G292" s="51"/>
      <c r="H292" s="51"/>
      <c r="I292" s="51"/>
      <c r="J292" s="51"/>
    </row>
    <row r="293" spans="1:10" ht="15" customHeight="1" x14ac:dyDescent="0.25">
      <c r="A293" s="51"/>
      <c r="B293" s="38" t="s">
        <v>95</v>
      </c>
      <c r="C293" s="45">
        <v>0</v>
      </c>
      <c r="D293" s="45">
        <v>0</v>
      </c>
      <c r="E293" s="45">
        <v>0</v>
      </c>
      <c r="F293" s="45">
        <v>0</v>
      </c>
      <c r="G293" s="51"/>
      <c r="H293" s="51"/>
      <c r="I293" s="51"/>
      <c r="J293" s="51"/>
    </row>
    <row r="294" spans="1:10" ht="15" customHeight="1" x14ac:dyDescent="0.25">
      <c r="A294" s="51"/>
      <c r="B294" s="38" t="s">
        <v>98</v>
      </c>
      <c r="C294" s="45">
        <v>0</v>
      </c>
      <c r="D294" s="45">
        <v>0</v>
      </c>
      <c r="E294" s="45">
        <v>0</v>
      </c>
      <c r="F294" s="45">
        <v>0</v>
      </c>
      <c r="G294" s="51"/>
      <c r="H294" s="51"/>
      <c r="I294" s="51"/>
      <c r="J294" s="51"/>
    </row>
    <row r="295" spans="1:10" ht="15" customHeight="1" x14ac:dyDescent="0.25">
      <c r="A295" s="51"/>
      <c r="B295" s="38" t="s">
        <v>99</v>
      </c>
      <c r="C295" s="45">
        <v>0</v>
      </c>
      <c r="D295" s="45">
        <v>0</v>
      </c>
      <c r="E295" s="45">
        <v>0</v>
      </c>
      <c r="F295" s="45">
        <v>0</v>
      </c>
      <c r="G295" s="51"/>
      <c r="H295" s="51"/>
      <c r="I295" s="51"/>
      <c r="J295" s="51"/>
    </row>
    <row r="296" spans="1:10" ht="20.100000000000001" customHeight="1" x14ac:dyDescent="0.25">
      <c r="A296" s="51"/>
      <c r="B296" s="47" t="s">
        <v>69</v>
      </c>
      <c r="C296" s="51"/>
      <c r="D296" s="51"/>
      <c r="E296" s="51"/>
      <c r="F296" s="51"/>
      <c r="G296" s="51"/>
      <c r="H296" s="51"/>
      <c r="I296" s="51"/>
      <c r="J296" s="51"/>
    </row>
  </sheetData>
  <mergeCells count="39">
    <mergeCell ref="C198:F198"/>
    <mergeCell ref="C199:F199"/>
    <mergeCell ref="B208:F208"/>
    <mergeCell ref="C140:F140"/>
    <mergeCell ref="C141:F141"/>
    <mergeCell ref="B150:F150"/>
    <mergeCell ref="B195:F195"/>
    <mergeCell ref="C196:F196"/>
    <mergeCell ref="C197:F197"/>
    <mergeCell ref="C139:F139"/>
    <mergeCell ref="C24:F24"/>
    <mergeCell ref="B25:F25"/>
    <mergeCell ref="C26:F26"/>
    <mergeCell ref="C27:F27"/>
    <mergeCell ref="C28:F28"/>
    <mergeCell ref="C29:F29"/>
    <mergeCell ref="B38:F38"/>
    <mergeCell ref="C83:F83"/>
    <mergeCell ref="C84:F84"/>
    <mergeCell ref="C85:F85"/>
    <mergeCell ref="B94:F94"/>
    <mergeCell ref="C23:F23"/>
    <mergeCell ref="C7:F7"/>
    <mergeCell ref="B8:F8"/>
    <mergeCell ref="B9:F9"/>
    <mergeCell ref="C10:F10"/>
    <mergeCell ref="C11:F11"/>
    <mergeCell ref="B12:F12"/>
    <mergeCell ref="C13:F13"/>
    <mergeCell ref="C14:F14"/>
    <mergeCell ref="C15:F15"/>
    <mergeCell ref="C16:F16"/>
    <mergeCell ref="B19:F19"/>
    <mergeCell ref="C6:F6"/>
    <mergeCell ref="B1:F1"/>
    <mergeCell ref="B2:F2"/>
    <mergeCell ref="C3:F3"/>
    <mergeCell ref="C4:F4"/>
    <mergeCell ref="C5:F5"/>
  </mergeCells>
  <pageMargins left="0" right="0" top="0" bottom="0" header="0" footer="0"/>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85811-297E-4EB4-9DB4-F45E31CDC162}">
  <sheetPr>
    <pageSetUpPr fitToPage="1"/>
  </sheetPr>
  <dimension ref="A2:M177"/>
  <sheetViews>
    <sheetView view="pageBreakPreview" zoomScale="50" zoomScaleNormal="100" zoomScaleSheetLayoutView="50" workbookViewId="0">
      <selection activeCell="J127" sqref="J127"/>
    </sheetView>
  </sheetViews>
  <sheetFormatPr defaultRowHeight="15" x14ac:dyDescent="0.25"/>
  <cols>
    <col min="1" max="1" width="13.5703125" style="616" customWidth="1"/>
    <col min="2" max="2" width="26.140625" style="616" customWidth="1"/>
    <col min="3" max="3" width="14.28515625" style="616" customWidth="1"/>
    <col min="4" max="4" width="18" style="616" customWidth="1"/>
    <col min="5" max="5" width="14.7109375" style="616" customWidth="1"/>
    <col min="6" max="6" width="19.7109375" style="616" customWidth="1"/>
    <col min="7" max="7" width="21.42578125" style="616" customWidth="1"/>
    <col min="8" max="8" width="13.140625" style="616" customWidth="1"/>
    <col min="9" max="9" width="18.42578125" style="616" customWidth="1"/>
    <col min="10" max="10" width="11" style="616" customWidth="1"/>
    <col min="11" max="11" width="11" style="616" bestFit="1" customWidth="1"/>
    <col min="12" max="16384" width="9.140625" style="616"/>
  </cols>
  <sheetData>
    <row r="2" spans="1:8" ht="18" customHeight="1" x14ac:dyDescent="0.25">
      <c r="A2" s="614" t="s">
        <v>1241</v>
      </c>
      <c r="B2" s="614"/>
      <c r="C2" s="614"/>
      <c r="D2" s="614"/>
      <c r="E2" s="614"/>
      <c r="F2" s="614"/>
      <c r="G2" s="614"/>
      <c r="H2" s="615"/>
    </row>
    <row r="3" spans="1:8" ht="15.75" x14ac:dyDescent="0.25">
      <c r="A3" s="617"/>
      <c r="B3" s="2238" t="s">
        <v>1394</v>
      </c>
      <c r="C3" s="2238"/>
      <c r="D3" s="2238"/>
      <c r="E3" s="2238"/>
      <c r="F3" s="2238"/>
      <c r="G3" s="617"/>
    </row>
    <row r="4" spans="1:8" ht="16.5" thickBot="1" x14ac:dyDescent="0.3">
      <c r="A4" s="618"/>
      <c r="B4" s="618"/>
      <c r="C4" s="618"/>
      <c r="D4" s="618"/>
      <c r="E4" s="618"/>
      <c r="F4" s="618"/>
      <c r="G4" s="618"/>
    </row>
    <row r="5" spans="1:8" ht="32.25" thickBot="1" x14ac:dyDescent="0.3">
      <c r="A5" s="618"/>
      <c r="B5" s="619" t="s">
        <v>6</v>
      </c>
      <c r="C5" s="2239" t="s">
        <v>1690</v>
      </c>
      <c r="D5" s="2239"/>
      <c r="E5" s="2239"/>
      <c r="F5" s="2239"/>
      <c r="G5" s="618"/>
    </row>
    <row r="6" spans="1:8" ht="16.5" thickBot="1" x14ac:dyDescent="0.3">
      <c r="A6" s="618"/>
      <c r="B6" s="619" t="s">
        <v>8</v>
      </c>
      <c r="C6" s="2240" t="s">
        <v>1691</v>
      </c>
      <c r="D6" s="2241"/>
      <c r="E6" s="2241"/>
      <c r="F6" s="2242"/>
      <c r="G6" s="618"/>
    </row>
    <row r="7" spans="1:8" ht="32.25" thickBot="1" x14ac:dyDescent="0.3">
      <c r="A7" s="618"/>
      <c r="B7" s="619" t="s">
        <v>10</v>
      </c>
      <c r="C7" s="2243" t="s">
        <v>1243</v>
      </c>
      <c r="D7" s="2244"/>
      <c r="E7" s="2244"/>
      <c r="F7" s="2245"/>
      <c r="G7" s="620"/>
    </row>
    <row r="8" spans="1:8" ht="20.25" customHeight="1" thickBot="1" x14ac:dyDescent="0.3">
      <c r="A8" s="618"/>
      <c r="B8" s="2246" t="s">
        <v>12</v>
      </c>
      <c r="C8" s="2247"/>
      <c r="D8" s="2247"/>
      <c r="E8" s="2247"/>
      <c r="F8" s="2248"/>
      <c r="G8" s="618"/>
    </row>
    <row r="9" spans="1:8" ht="68.25" customHeight="1" thickBot="1" x14ac:dyDescent="0.3">
      <c r="A9" s="618"/>
      <c r="B9" s="2249" t="s">
        <v>1692</v>
      </c>
      <c r="C9" s="2250"/>
      <c r="D9" s="2250"/>
      <c r="E9" s="2250"/>
      <c r="F9" s="2251"/>
      <c r="G9" s="618"/>
    </row>
    <row r="10" spans="1:8" ht="23.25" customHeight="1" thickBot="1" x14ac:dyDescent="0.3">
      <c r="A10" s="618"/>
      <c r="B10" s="2249"/>
      <c r="C10" s="2250"/>
      <c r="D10" s="2250"/>
      <c r="E10" s="2250"/>
      <c r="F10" s="2251"/>
      <c r="G10" s="618"/>
    </row>
    <row r="11" spans="1:8" ht="16.5" thickBot="1" x14ac:dyDescent="0.3">
      <c r="A11" s="618"/>
      <c r="B11" s="2249"/>
      <c r="C11" s="2250"/>
      <c r="D11" s="2250"/>
      <c r="E11" s="2250"/>
      <c r="F11" s="2251"/>
      <c r="G11" s="618"/>
    </row>
    <row r="12" spans="1:8" ht="65.25" customHeight="1" thickBot="1" x14ac:dyDescent="0.3">
      <c r="A12" s="618"/>
      <c r="B12" s="621" t="s">
        <v>14</v>
      </c>
      <c r="C12" s="2252" t="s">
        <v>1693</v>
      </c>
      <c r="D12" s="2253"/>
      <c r="E12" s="2253"/>
      <c r="F12" s="2254"/>
      <c r="G12" s="618"/>
    </row>
    <row r="13" spans="1:8" ht="15.75" x14ac:dyDescent="0.25">
      <c r="A13" s="618"/>
      <c r="B13" s="2255" t="s">
        <v>1562</v>
      </c>
      <c r="C13" s="622">
        <v>2023</v>
      </c>
      <c r="D13" s="622">
        <v>2024</v>
      </c>
      <c r="E13" s="622">
        <v>2025</v>
      </c>
      <c r="F13" s="622">
        <v>2026</v>
      </c>
      <c r="G13" s="618"/>
    </row>
    <row r="14" spans="1:8" ht="16.5" thickBot="1" x14ac:dyDescent="0.3">
      <c r="A14" s="618"/>
      <c r="B14" s="2256"/>
      <c r="C14" s="624" t="s">
        <v>17</v>
      </c>
      <c r="D14" s="624" t="s">
        <v>18</v>
      </c>
      <c r="E14" s="624" t="s">
        <v>18</v>
      </c>
      <c r="F14" s="624" t="s">
        <v>18</v>
      </c>
      <c r="G14" s="618"/>
    </row>
    <row r="15" spans="1:8" ht="38.25" customHeight="1" thickBot="1" x14ac:dyDescent="0.3">
      <c r="A15" s="618"/>
      <c r="B15" s="625" t="s">
        <v>1694</v>
      </c>
      <c r="C15" s="626">
        <v>543</v>
      </c>
      <c r="D15" s="626">
        <v>570</v>
      </c>
      <c r="E15" s="626">
        <v>590</v>
      </c>
      <c r="F15" s="626">
        <v>610</v>
      </c>
      <c r="G15" s="618"/>
    </row>
    <row r="16" spans="1:8" ht="63.75" customHeight="1" thickBot="1" x14ac:dyDescent="0.3">
      <c r="A16" s="620"/>
      <c r="B16" s="625" t="s">
        <v>1695</v>
      </c>
      <c r="C16" s="627" t="s">
        <v>1696</v>
      </c>
      <c r="D16" s="628" t="s">
        <v>1697</v>
      </c>
      <c r="E16" s="628" t="s">
        <v>1697</v>
      </c>
      <c r="F16" s="628" t="s">
        <v>1697</v>
      </c>
      <c r="G16" s="618"/>
    </row>
    <row r="17" spans="1:13" ht="48" customHeight="1" thickBot="1" x14ac:dyDescent="0.3">
      <c r="A17" s="618"/>
      <c r="B17" s="625" t="s">
        <v>1698</v>
      </c>
      <c r="C17" s="629">
        <v>0.79</v>
      </c>
      <c r="D17" s="630">
        <v>0.8</v>
      </c>
      <c r="E17" s="630">
        <v>0.81</v>
      </c>
      <c r="F17" s="630">
        <v>0.82</v>
      </c>
      <c r="G17" s="618"/>
    </row>
    <row r="18" spans="1:13" ht="59.25" customHeight="1" thickBot="1" x14ac:dyDescent="0.3">
      <c r="A18" s="618"/>
      <c r="B18" s="631" t="s">
        <v>1247</v>
      </c>
      <c r="C18" s="2257" t="s">
        <v>1699</v>
      </c>
      <c r="D18" s="2258"/>
      <c r="E18" s="2258"/>
      <c r="F18" s="2259"/>
      <c r="G18" s="618"/>
    </row>
    <row r="19" spans="1:13" ht="16.5" thickBot="1" x14ac:dyDescent="0.3">
      <c r="A19" s="618"/>
      <c r="B19" s="2243" t="s">
        <v>1249</v>
      </c>
      <c r="C19" s="2244"/>
      <c r="D19" s="2244"/>
      <c r="E19" s="2244"/>
      <c r="F19" s="2245"/>
      <c r="G19" s="618"/>
    </row>
    <row r="20" spans="1:13" ht="31.5" customHeight="1" thickBot="1" x14ac:dyDescent="0.3">
      <c r="A20" s="618"/>
      <c r="B20" s="625" t="s">
        <v>1700</v>
      </c>
      <c r="C20" s="632">
        <v>11</v>
      </c>
      <c r="D20" s="632">
        <v>11</v>
      </c>
      <c r="E20" s="632">
        <v>11</v>
      </c>
      <c r="F20" s="632">
        <v>11</v>
      </c>
      <c r="G20" s="618"/>
    </row>
    <row r="21" spans="1:13" ht="63.75" thickBot="1" x14ac:dyDescent="0.3">
      <c r="A21" s="618"/>
      <c r="B21" s="625" t="s">
        <v>1701</v>
      </c>
      <c r="C21" s="632">
        <v>11</v>
      </c>
      <c r="D21" s="632">
        <v>11</v>
      </c>
      <c r="E21" s="632">
        <v>11</v>
      </c>
      <c r="F21" s="632">
        <v>11</v>
      </c>
      <c r="G21" s="618"/>
    </row>
    <row r="22" spans="1:13" ht="60.75" customHeight="1" thickBot="1" x14ac:dyDescent="0.3">
      <c r="A22" s="618"/>
      <c r="B22" s="625" t="s">
        <v>1702</v>
      </c>
      <c r="C22" s="633" t="s">
        <v>1703</v>
      </c>
      <c r="D22" s="633" t="s">
        <v>1703</v>
      </c>
      <c r="E22" s="633" t="s">
        <v>1703</v>
      </c>
      <c r="F22" s="633" t="s">
        <v>1703</v>
      </c>
      <c r="G22" s="618"/>
    </row>
    <row r="23" spans="1:13" ht="50.25" customHeight="1" thickBot="1" x14ac:dyDescent="0.3">
      <c r="A23" s="618"/>
      <c r="B23" s="625" t="s">
        <v>1704</v>
      </c>
      <c r="C23" s="634">
        <v>370</v>
      </c>
      <c r="D23" s="635">
        <v>380</v>
      </c>
      <c r="E23" s="635">
        <v>390</v>
      </c>
      <c r="F23" s="636">
        <v>400</v>
      </c>
      <c r="G23" s="618"/>
    </row>
    <row r="24" spans="1:13" ht="16.5" thickBot="1" x14ac:dyDescent="0.3">
      <c r="A24" s="618"/>
      <c r="B24" s="2260" t="s">
        <v>1315</v>
      </c>
      <c r="C24" s="2261"/>
      <c r="D24" s="2261"/>
      <c r="E24" s="2261"/>
      <c r="F24" s="2262"/>
      <c r="G24" s="618"/>
    </row>
    <row r="25" spans="1:13" ht="21.75" customHeight="1" thickBot="1" x14ac:dyDescent="0.3">
      <c r="A25" s="618"/>
      <c r="B25" s="2235" t="s">
        <v>1255</v>
      </c>
      <c r="C25" s="2236"/>
      <c r="D25" s="2236"/>
      <c r="E25" s="2236"/>
      <c r="F25" s="2237"/>
      <c r="G25" s="618"/>
    </row>
    <row r="26" spans="1:13" ht="19.5" customHeight="1" thickBot="1" x14ac:dyDescent="0.3">
      <c r="A26" s="618"/>
      <c r="B26" s="637" t="s">
        <v>1256</v>
      </c>
      <c r="C26" s="2263" t="s">
        <v>1705</v>
      </c>
      <c r="D26" s="2253"/>
      <c r="E26" s="2253"/>
      <c r="F26" s="2254"/>
      <c r="G26" s="618"/>
    </row>
    <row r="27" spans="1:13" ht="58.5" customHeight="1" thickBot="1" x14ac:dyDescent="0.3">
      <c r="A27" s="618"/>
      <c r="B27" s="638" t="s">
        <v>1258</v>
      </c>
      <c r="C27" s="2264" t="s">
        <v>1706</v>
      </c>
      <c r="D27" s="2265"/>
      <c r="E27" s="2265"/>
      <c r="F27" s="2266"/>
      <c r="G27" s="618"/>
    </row>
    <row r="28" spans="1:13" ht="16.5" thickBot="1" x14ac:dyDescent="0.3">
      <c r="A28" s="618"/>
      <c r="B28" s="639" t="s">
        <v>54</v>
      </c>
      <c r="C28" s="2267"/>
      <c r="D28" s="2268"/>
      <c r="E28" s="2268"/>
      <c r="F28" s="2269"/>
      <c r="G28" s="618"/>
    </row>
    <row r="29" spans="1:13" ht="15.75" x14ac:dyDescent="0.25">
      <c r="A29" s="618"/>
      <c r="B29" s="2255"/>
      <c r="C29" s="640">
        <v>2023</v>
      </c>
      <c r="D29" s="640">
        <v>2024</v>
      </c>
      <c r="E29" s="640">
        <v>2025</v>
      </c>
      <c r="F29" s="640">
        <v>2026</v>
      </c>
      <c r="G29" s="618"/>
    </row>
    <row r="30" spans="1:13" ht="16.5" thickBot="1" x14ac:dyDescent="0.3">
      <c r="A30" s="618"/>
      <c r="B30" s="2256"/>
      <c r="C30" s="641" t="s">
        <v>17</v>
      </c>
      <c r="D30" s="641" t="s">
        <v>18</v>
      </c>
      <c r="E30" s="641" t="s">
        <v>18</v>
      </c>
      <c r="F30" s="641" t="s">
        <v>18</v>
      </c>
      <c r="G30" s="618"/>
      <c r="I30" s="642"/>
      <c r="J30" s="642"/>
      <c r="K30" s="642"/>
      <c r="L30" s="642"/>
      <c r="M30" s="642"/>
    </row>
    <row r="31" spans="1:13" ht="16.5" thickBot="1" x14ac:dyDescent="0.3">
      <c r="A31" s="618"/>
      <c r="B31" s="639" t="s">
        <v>56</v>
      </c>
      <c r="C31" s="643">
        <v>1</v>
      </c>
      <c r="D31" s="643">
        <v>1</v>
      </c>
      <c r="E31" s="643">
        <v>1</v>
      </c>
      <c r="F31" s="643">
        <v>1</v>
      </c>
      <c r="G31" s="618"/>
    </row>
    <row r="32" spans="1:13" ht="16.5" thickBot="1" x14ac:dyDescent="0.3">
      <c r="A32" s="618"/>
      <c r="B32" s="639" t="s">
        <v>1260</v>
      </c>
      <c r="C32" s="644">
        <v>186212</v>
      </c>
      <c r="D32" s="644">
        <v>185942</v>
      </c>
      <c r="E32" s="644">
        <v>185293</v>
      </c>
      <c r="F32" s="644">
        <v>178293</v>
      </c>
      <c r="G32" s="618"/>
    </row>
    <row r="33" spans="1:7" ht="26.25" customHeight="1" thickBot="1" x14ac:dyDescent="0.3">
      <c r="A33" s="618"/>
      <c r="B33" s="639" t="s">
        <v>1261</v>
      </c>
      <c r="C33" s="644">
        <f>C32/C31</f>
        <v>186212</v>
      </c>
      <c r="D33" s="644">
        <f t="shared" ref="D33:F33" si="0">D32/D31</f>
        <v>185942</v>
      </c>
      <c r="E33" s="644">
        <f t="shared" si="0"/>
        <v>185293</v>
      </c>
      <c r="F33" s="644">
        <f t="shared" si="0"/>
        <v>178293</v>
      </c>
      <c r="G33" s="618"/>
    </row>
    <row r="34" spans="1:7" ht="21" customHeight="1" thickBot="1" x14ac:dyDescent="0.3">
      <c r="A34" s="618"/>
      <c r="B34" s="639" t="s">
        <v>1262</v>
      </c>
      <c r="C34" s="623" t="s">
        <v>1263</v>
      </c>
      <c r="D34" s="645">
        <f>D31/C31-1</f>
        <v>0</v>
      </c>
      <c r="E34" s="645">
        <f t="shared" ref="E34:F36" si="1">E31/D31-1</f>
        <v>0</v>
      </c>
      <c r="F34" s="645">
        <f t="shared" si="1"/>
        <v>0</v>
      </c>
      <c r="G34" s="618"/>
    </row>
    <row r="35" spans="1:7" ht="21" customHeight="1" thickBot="1" x14ac:dyDescent="0.3">
      <c r="A35" s="618"/>
      <c r="B35" s="639" t="s">
        <v>1264</v>
      </c>
      <c r="C35" s="623" t="s">
        <v>1263</v>
      </c>
      <c r="D35" s="645">
        <f>D32/C32-1</f>
        <v>-1.4499602603483819E-3</v>
      </c>
      <c r="E35" s="645">
        <f t="shared" si="1"/>
        <v>-3.4903356960772625E-3</v>
      </c>
      <c r="F35" s="645">
        <f t="shared" si="1"/>
        <v>-3.7778005645113466E-2</v>
      </c>
      <c r="G35" s="618"/>
    </row>
    <row r="36" spans="1:7" ht="32.25" thickBot="1" x14ac:dyDescent="0.3">
      <c r="A36" s="618"/>
      <c r="B36" s="639" t="s">
        <v>77</v>
      </c>
      <c r="C36" s="623" t="s">
        <v>1263</v>
      </c>
      <c r="D36" s="645">
        <f>D33/C33-1</f>
        <v>-1.4499602603483819E-3</v>
      </c>
      <c r="E36" s="645">
        <f t="shared" si="1"/>
        <v>-3.4903356960772625E-3</v>
      </c>
      <c r="F36" s="645">
        <f t="shared" si="1"/>
        <v>-3.7778005645113466E-2</v>
      </c>
      <c r="G36" s="618"/>
    </row>
    <row r="37" spans="1:7" ht="27" customHeight="1" thickBot="1" x14ac:dyDescent="0.3">
      <c r="A37" s="618"/>
      <c r="B37" s="2270" t="s">
        <v>1618</v>
      </c>
      <c r="C37" s="2271"/>
      <c r="D37" s="2271"/>
      <c r="E37" s="2271"/>
      <c r="F37" s="2272"/>
      <c r="G37" s="618"/>
    </row>
    <row r="38" spans="1:7" ht="15.75" x14ac:dyDescent="0.25">
      <c r="A38" s="618"/>
      <c r="B38" s="2255"/>
      <c r="C38" s="640">
        <v>2023</v>
      </c>
      <c r="D38" s="640">
        <v>2024</v>
      </c>
      <c r="E38" s="640">
        <v>2025</v>
      </c>
      <c r="F38" s="640">
        <v>2026</v>
      </c>
      <c r="G38" s="618"/>
    </row>
    <row r="39" spans="1:7" ht="16.5" thickBot="1" x14ac:dyDescent="0.3">
      <c r="A39" s="618"/>
      <c r="B39" s="2256"/>
      <c r="C39" s="641" t="s">
        <v>17</v>
      </c>
      <c r="D39" s="641" t="s">
        <v>18</v>
      </c>
      <c r="E39" s="641" t="s">
        <v>18</v>
      </c>
      <c r="F39" s="641" t="s">
        <v>18</v>
      </c>
      <c r="G39" s="618"/>
    </row>
    <row r="40" spans="1:7" ht="16.5" thickBot="1" x14ac:dyDescent="0.3">
      <c r="A40" s="618"/>
      <c r="B40" s="646" t="s">
        <v>1266</v>
      </c>
      <c r="C40" s="647">
        <f>C41+C42</f>
        <v>138541</v>
      </c>
      <c r="D40" s="647">
        <f t="shared" ref="D40:F40" si="2">D41+D42</f>
        <v>138541</v>
      </c>
      <c r="E40" s="647">
        <f t="shared" si="2"/>
        <v>138541</v>
      </c>
      <c r="F40" s="647">
        <f t="shared" si="2"/>
        <v>138541</v>
      </c>
      <c r="G40" s="618"/>
    </row>
    <row r="41" spans="1:7" ht="16.5" thickBot="1" x14ac:dyDescent="0.3">
      <c r="A41" s="618"/>
      <c r="B41" s="648" t="s">
        <v>1267</v>
      </c>
      <c r="C41" s="649">
        <v>138541</v>
      </c>
      <c r="D41" s="649">
        <v>138541</v>
      </c>
      <c r="E41" s="649">
        <v>138541</v>
      </c>
      <c r="F41" s="649">
        <v>138541</v>
      </c>
      <c r="G41" s="618"/>
    </row>
    <row r="42" spans="1:7" ht="16.5" thickBot="1" x14ac:dyDescent="0.3">
      <c r="A42" s="618"/>
      <c r="B42" s="648" t="s">
        <v>1268</v>
      </c>
      <c r="C42" s="649">
        <v>0</v>
      </c>
      <c r="D42" s="649">
        <v>0</v>
      </c>
      <c r="E42" s="649">
        <v>0</v>
      </c>
      <c r="F42" s="649">
        <v>0</v>
      </c>
      <c r="G42" s="618"/>
    </row>
    <row r="43" spans="1:7" ht="32.25" thickBot="1" x14ac:dyDescent="0.3">
      <c r="A43" s="618"/>
      <c r="B43" s="646" t="s">
        <v>1269</v>
      </c>
      <c r="C43" s="647">
        <f>C44+C45</f>
        <v>18819</v>
      </c>
      <c r="D43" s="647">
        <f t="shared" ref="D43:F43" si="3">D44+D45</f>
        <v>18819</v>
      </c>
      <c r="E43" s="647">
        <f t="shared" si="3"/>
        <v>18819</v>
      </c>
      <c r="F43" s="647">
        <f t="shared" si="3"/>
        <v>18819</v>
      </c>
      <c r="G43" s="618"/>
    </row>
    <row r="44" spans="1:7" ht="16.5" thickBot="1" x14ac:dyDescent="0.3">
      <c r="A44" s="618"/>
      <c r="B44" s="648" t="s">
        <v>1267</v>
      </c>
      <c r="C44" s="649">
        <v>18819</v>
      </c>
      <c r="D44" s="649">
        <v>18819</v>
      </c>
      <c r="E44" s="649">
        <v>18819</v>
      </c>
      <c r="F44" s="649">
        <v>18819</v>
      </c>
      <c r="G44" s="618"/>
    </row>
    <row r="45" spans="1:7" ht="16.5" thickBot="1" x14ac:dyDescent="0.3">
      <c r="A45" s="618"/>
      <c r="B45" s="648" t="s">
        <v>1268</v>
      </c>
      <c r="C45" s="649">
        <v>0</v>
      </c>
      <c r="D45" s="649">
        <v>0</v>
      </c>
      <c r="E45" s="649">
        <v>0</v>
      </c>
      <c r="F45" s="649">
        <v>0</v>
      </c>
      <c r="G45" s="618"/>
    </row>
    <row r="46" spans="1:7" ht="16.5" thickBot="1" x14ac:dyDescent="0.3">
      <c r="A46" s="618"/>
      <c r="B46" s="646" t="s">
        <v>1270</v>
      </c>
      <c r="C46" s="647">
        <f>C47+C48</f>
        <v>28552</v>
      </c>
      <c r="D46" s="647">
        <f t="shared" ref="D46:F46" si="4">D47+D48</f>
        <v>28582</v>
      </c>
      <c r="E46" s="647">
        <f t="shared" si="4"/>
        <v>27933</v>
      </c>
      <c r="F46" s="647">
        <f t="shared" si="4"/>
        <v>20933</v>
      </c>
      <c r="G46" s="618"/>
    </row>
    <row r="47" spans="1:7" ht="16.5" thickBot="1" x14ac:dyDescent="0.3">
      <c r="A47" s="618"/>
      <c r="B47" s="648" t="s">
        <v>1267</v>
      </c>
      <c r="C47" s="649">
        <v>28552</v>
      </c>
      <c r="D47" s="649">
        <v>28582</v>
      </c>
      <c r="E47" s="649">
        <v>27933</v>
      </c>
      <c r="F47" s="649">
        <v>20933</v>
      </c>
      <c r="G47" s="618"/>
    </row>
    <row r="48" spans="1:7" ht="16.5" thickBot="1" x14ac:dyDescent="0.3">
      <c r="A48" s="618"/>
      <c r="B48" s="648" t="s">
        <v>1268</v>
      </c>
      <c r="C48" s="649">
        <v>0</v>
      </c>
      <c r="D48" s="649">
        <v>0</v>
      </c>
      <c r="E48" s="649">
        <v>0</v>
      </c>
      <c r="F48" s="649">
        <v>0</v>
      </c>
      <c r="G48" s="618"/>
    </row>
    <row r="49" spans="1:13" ht="24.75" customHeight="1" thickBot="1" x14ac:dyDescent="0.3">
      <c r="A49" s="618"/>
      <c r="B49" s="646" t="s">
        <v>1271</v>
      </c>
      <c r="C49" s="649">
        <v>0</v>
      </c>
      <c r="D49" s="649">
        <v>0</v>
      </c>
      <c r="E49" s="649">
        <v>0</v>
      </c>
      <c r="F49" s="649">
        <v>0</v>
      </c>
      <c r="G49" s="618"/>
    </row>
    <row r="50" spans="1:13" ht="16.5" thickBot="1" x14ac:dyDescent="0.3">
      <c r="A50" s="618"/>
      <c r="B50" s="648" t="s">
        <v>1267</v>
      </c>
      <c r="C50" s="649">
        <v>0</v>
      </c>
      <c r="D50" s="649">
        <v>0</v>
      </c>
      <c r="E50" s="649">
        <v>0</v>
      </c>
      <c r="F50" s="649">
        <v>0</v>
      </c>
      <c r="G50" s="618"/>
    </row>
    <row r="51" spans="1:13" ht="12.75" customHeight="1" thickBot="1" x14ac:dyDescent="0.3">
      <c r="A51" s="618"/>
      <c r="B51" s="648" t="s">
        <v>1268</v>
      </c>
      <c r="C51" s="649">
        <v>0</v>
      </c>
      <c r="D51" s="649">
        <v>0</v>
      </c>
      <c r="E51" s="649">
        <v>0</v>
      </c>
      <c r="F51" s="649">
        <v>0</v>
      </c>
      <c r="G51" s="618"/>
    </row>
    <row r="52" spans="1:13" ht="15" customHeight="1" thickBot="1" x14ac:dyDescent="0.3">
      <c r="A52" s="618"/>
      <c r="B52" s="646" t="s">
        <v>1272</v>
      </c>
      <c r="C52" s="649">
        <v>0</v>
      </c>
      <c r="D52" s="649">
        <v>0</v>
      </c>
      <c r="E52" s="649">
        <v>0</v>
      </c>
      <c r="F52" s="649">
        <v>0</v>
      </c>
      <c r="G52" s="618"/>
    </row>
    <row r="53" spans="1:13" ht="16.5" thickBot="1" x14ac:dyDescent="0.3">
      <c r="A53" s="618"/>
      <c r="B53" s="648" t="s">
        <v>1267</v>
      </c>
      <c r="C53" s="649">
        <v>0</v>
      </c>
      <c r="D53" s="649">
        <v>0</v>
      </c>
      <c r="E53" s="649">
        <v>0</v>
      </c>
      <c r="F53" s="649">
        <v>0</v>
      </c>
      <c r="G53" s="618"/>
    </row>
    <row r="54" spans="1:13" ht="16.5" thickBot="1" x14ac:dyDescent="0.3">
      <c r="A54" s="618"/>
      <c r="B54" s="648" t="s">
        <v>1268</v>
      </c>
      <c r="C54" s="649">
        <v>0</v>
      </c>
      <c r="D54" s="649">
        <v>0</v>
      </c>
      <c r="E54" s="649">
        <v>0</v>
      </c>
      <c r="F54" s="649">
        <v>0</v>
      </c>
      <c r="G54" s="618"/>
    </row>
    <row r="55" spans="1:13" ht="16.5" thickBot="1" x14ac:dyDescent="0.3">
      <c r="A55" s="618"/>
      <c r="B55" s="646" t="s">
        <v>1273</v>
      </c>
      <c r="C55" s="649">
        <v>0</v>
      </c>
      <c r="D55" s="649">
        <v>0</v>
      </c>
      <c r="E55" s="649">
        <v>0</v>
      </c>
      <c r="F55" s="649">
        <v>0</v>
      </c>
      <c r="G55" s="618"/>
    </row>
    <row r="56" spans="1:13" ht="16.5" thickBot="1" x14ac:dyDescent="0.3">
      <c r="A56" s="618"/>
      <c r="B56" s="648" t="s">
        <v>1267</v>
      </c>
      <c r="C56" s="649">
        <v>0</v>
      </c>
      <c r="D56" s="649">
        <v>0</v>
      </c>
      <c r="E56" s="649">
        <v>0</v>
      </c>
      <c r="F56" s="649">
        <v>0</v>
      </c>
      <c r="G56" s="618"/>
      <c r="I56" s="642"/>
      <c r="J56" s="642"/>
      <c r="K56" s="642"/>
      <c r="L56" s="642"/>
      <c r="M56" s="642"/>
    </row>
    <row r="57" spans="1:13" ht="16.5" thickBot="1" x14ac:dyDescent="0.3">
      <c r="A57" s="618"/>
      <c r="B57" s="648" t="s">
        <v>1268</v>
      </c>
      <c r="C57" s="649">
        <v>0</v>
      </c>
      <c r="D57" s="649">
        <v>0</v>
      </c>
      <c r="E57" s="649">
        <v>0</v>
      </c>
      <c r="F57" s="649">
        <v>0</v>
      </c>
      <c r="G57" s="618"/>
    </row>
    <row r="58" spans="1:13" ht="32.25" thickBot="1" x14ac:dyDescent="0.3">
      <c r="A58" s="618"/>
      <c r="B58" s="646" t="s">
        <v>1274</v>
      </c>
      <c r="C58" s="647">
        <f>C59+C60</f>
        <v>300</v>
      </c>
      <c r="D58" s="649">
        <f t="shared" ref="D58:F58" si="5">D59+D60</f>
        <v>0</v>
      </c>
      <c r="E58" s="649">
        <f t="shared" si="5"/>
        <v>0</v>
      </c>
      <c r="F58" s="649">
        <f t="shared" si="5"/>
        <v>0</v>
      </c>
      <c r="G58" s="618"/>
    </row>
    <row r="59" spans="1:13" ht="15.75" customHeight="1" thickBot="1" x14ac:dyDescent="0.3">
      <c r="A59" s="618"/>
      <c r="B59" s="648" t="s">
        <v>1267</v>
      </c>
      <c r="C59" s="649">
        <v>300</v>
      </c>
      <c r="D59" s="649"/>
      <c r="E59" s="649"/>
      <c r="F59" s="649"/>
      <c r="G59" s="618"/>
    </row>
    <row r="60" spans="1:13" ht="12.75" customHeight="1" thickBot="1" x14ac:dyDescent="0.3">
      <c r="A60" s="618"/>
      <c r="B60" s="648" t="s">
        <v>1268</v>
      </c>
      <c r="C60" s="649"/>
      <c r="D60" s="649"/>
      <c r="E60" s="649"/>
      <c r="F60" s="649"/>
      <c r="G60" s="618"/>
    </row>
    <row r="61" spans="1:13" ht="36.75" customHeight="1" thickBot="1" x14ac:dyDescent="0.3">
      <c r="A61" s="618"/>
      <c r="B61" s="650" t="s">
        <v>1275</v>
      </c>
      <c r="C61" s="649">
        <f>C58+C55+C52+C49+C46+C43+C40</f>
        <v>186212</v>
      </c>
      <c r="D61" s="649">
        <f t="shared" ref="D61:F61" si="6">D58+D55+D52+D49+D46+D43+D40</f>
        <v>185942</v>
      </c>
      <c r="E61" s="649">
        <f t="shared" si="6"/>
        <v>185293</v>
      </c>
      <c r="F61" s="649">
        <f t="shared" si="6"/>
        <v>178293</v>
      </c>
      <c r="G61" s="618"/>
    </row>
    <row r="62" spans="1:13" ht="22.5" customHeight="1" thickBot="1" x14ac:dyDescent="0.3">
      <c r="A62" s="618"/>
      <c r="B62" s="651" t="s">
        <v>1276</v>
      </c>
      <c r="C62" s="652">
        <f>IF(C61-C32=0,0,"Error")</f>
        <v>0</v>
      </c>
      <c r="D62" s="652">
        <f>IF(D61-D32=0,0,"Error")</f>
        <v>0</v>
      </c>
      <c r="E62" s="652">
        <f>IF(E61-E32=0,0,"Error")</f>
        <v>0</v>
      </c>
      <c r="F62" s="652">
        <f>IF(F61-F32=0,0,"Error")</f>
        <v>0</v>
      </c>
      <c r="G62" s="618"/>
    </row>
    <row r="63" spans="1:13" ht="16.5" thickBot="1" x14ac:dyDescent="0.3">
      <c r="A63" s="618"/>
      <c r="B63" s="2235" t="s">
        <v>1277</v>
      </c>
      <c r="C63" s="2236"/>
      <c r="D63" s="2236"/>
      <c r="E63" s="2236"/>
      <c r="F63" s="2237"/>
      <c r="G63" s="618"/>
    </row>
    <row r="64" spans="1:13" ht="34.5" customHeight="1" thickBot="1" x14ac:dyDescent="0.3">
      <c r="A64" s="618"/>
      <c r="B64" s="2235" t="s">
        <v>1278</v>
      </c>
      <c r="C64" s="2236"/>
      <c r="D64" s="2236"/>
      <c r="E64" s="2236"/>
      <c r="F64" s="2237"/>
      <c r="G64" s="618"/>
    </row>
    <row r="65" spans="1:7" ht="33.75" customHeight="1" thickBot="1" x14ac:dyDescent="0.3">
      <c r="A65" s="618"/>
      <c r="B65" s="653" t="s">
        <v>1322</v>
      </c>
      <c r="C65" s="2273"/>
      <c r="D65" s="2274"/>
      <c r="E65" s="2275"/>
      <c r="F65" s="2276"/>
      <c r="G65" s="618"/>
    </row>
    <row r="66" spans="1:7" ht="48" thickBot="1" x14ac:dyDescent="0.3">
      <c r="A66" s="618"/>
      <c r="B66" s="637" t="s">
        <v>1279</v>
      </c>
      <c r="C66" s="654"/>
      <c r="D66" s="655" t="s">
        <v>1280</v>
      </c>
      <c r="E66" s="2277"/>
      <c r="F66" s="2278"/>
      <c r="G66" s="618"/>
    </row>
    <row r="67" spans="1:7" ht="16.5" thickBot="1" x14ac:dyDescent="0.3">
      <c r="A67" s="618"/>
      <c r="B67" s="656"/>
      <c r="C67" s="2273"/>
      <c r="D67" s="2279"/>
      <c r="E67" s="2275"/>
      <c r="F67" s="2276"/>
      <c r="G67" s="618"/>
    </row>
    <row r="68" spans="1:7" ht="23.25" customHeight="1" thickBot="1" x14ac:dyDescent="0.3">
      <c r="A68" s="618"/>
      <c r="B68" s="639" t="s">
        <v>1258</v>
      </c>
      <c r="C68" s="2243"/>
      <c r="D68" s="2244"/>
      <c r="E68" s="2244"/>
      <c r="F68" s="2245"/>
      <c r="G68" s="618"/>
    </row>
    <row r="69" spans="1:7" ht="12.75" customHeight="1" thickBot="1" x14ac:dyDescent="0.3">
      <c r="A69" s="618"/>
      <c r="B69" s="639" t="s">
        <v>54</v>
      </c>
      <c r="C69" s="2267" t="s">
        <v>1707</v>
      </c>
      <c r="D69" s="2268"/>
      <c r="E69" s="2268"/>
      <c r="F69" s="2269"/>
      <c r="G69" s="618"/>
    </row>
    <row r="70" spans="1:7" ht="26.25" customHeight="1" x14ac:dyDescent="0.25">
      <c r="A70" s="618"/>
      <c r="B70" s="2255"/>
      <c r="C70" s="640">
        <v>2023</v>
      </c>
      <c r="D70" s="640">
        <v>2024</v>
      </c>
      <c r="E70" s="640">
        <v>2025</v>
      </c>
      <c r="F70" s="640">
        <v>2026</v>
      </c>
      <c r="G70" s="618"/>
    </row>
    <row r="71" spans="1:7" ht="26.25" customHeight="1" thickBot="1" x14ac:dyDescent="0.3">
      <c r="A71" s="618"/>
      <c r="B71" s="2256"/>
      <c r="C71" s="641" t="s">
        <v>17</v>
      </c>
      <c r="D71" s="641" t="s">
        <v>18</v>
      </c>
      <c r="E71" s="641" t="s">
        <v>18</v>
      </c>
      <c r="F71" s="641" t="s">
        <v>18</v>
      </c>
      <c r="G71" s="618"/>
    </row>
    <row r="72" spans="1:7" ht="22.5" customHeight="1" thickBot="1" x14ac:dyDescent="0.3">
      <c r="A72" s="618"/>
      <c r="B72" s="639" t="s">
        <v>56</v>
      </c>
      <c r="C72" s="644">
        <v>0</v>
      </c>
      <c r="D72" s="644">
        <v>0</v>
      </c>
      <c r="E72" s="644">
        <v>0</v>
      </c>
      <c r="F72" s="644">
        <v>0</v>
      </c>
      <c r="G72" s="618"/>
    </row>
    <row r="73" spans="1:7" ht="15.75" customHeight="1" thickBot="1" x14ac:dyDescent="0.3">
      <c r="A73" s="618"/>
      <c r="B73" s="639" t="s">
        <v>1260</v>
      </c>
      <c r="C73" s="644">
        <v>0</v>
      </c>
      <c r="D73" s="644">
        <v>0</v>
      </c>
      <c r="E73" s="644">
        <v>0</v>
      </c>
      <c r="F73" s="644">
        <v>0</v>
      </c>
      <c r="G73" s="618"/>
    </row>
    <row r="74" spans="1:7" ht="32.25" thickBot="1" x14ac:dyDescent="0.3">
      <c r="A74" s="618"/>
      <c r="B74" s="639" t="s">
        <v>1261</v>
      </c>
      <c r="C74" s="644">
        <v>0</v>
      </c>
      <c r="D74" s="644">
        <v>0</v>
      </c>
      <c r="E74" s="644">
        <v>0</v>
      </c>
      <c r="F74" s="644">
        <v>0</v>
      </c>
      <c r="G74" s="618"/>
    </row>
    <row r="75" spans="1:7" ht="15.75" customHeight="1" thickBot="1" x14ac:dyDescent="0.3">
      <c r="A75" s="618"/>
      <c r="B75" s="639" t="s">
        <v>1262</v>
      </c>
      <c r="C75" s="623" t="s">
        <v>1263</v>
      </c>
      <c r="D75" s="645">
        <v>0</v>
      </c>
      <c r="E75" s="645">
        <v>0</v>
      </c>
      <c r="F75" s="645">
        <v>0</v>
      </c>
      <c r="G75" s="618"/>
    </row>
    <row r="76" spans="1:7" ht="32.25" thickBot="1" x14ac:dyDescent="0.3">
      <c r="A76" s="618"/>
      <c r="B76" s="639" t="s">
        <v>1264</v>
      </c>
      <c r="C76" s="623" t="s">
        <v>1263</v>
      </c>
      <c r="D76" s="645">
        <v>0</v>
      </c>
      <c r="E76" s="645">
        <v>0</v>
      </c>
      <c r="F76" s="645">
        <v>0</v>
      </c>
      <c r="G76" s="618"/>
    </row>
    <row r="77" spans="1:7" ht="32.25" thickBot="1" x14ac:dyDescent="0.3">
      <c r="A77" s="618"/>
      <c r="B77" s="639" t="s">
        <v>77</v>
      </c>
      <c r="C77" s="623" t="s">
        <v>1263</v>
      </c>
      <c r="D77" s="645">
        <v>0</v>
      </c>
      <c r="E77" s="645">
        <v>0</v>
      </c>
      <c r="F77" s="645">
        <v>0</v>
      </c>
      <c r="G77" s="618"/>
    </row>
    <row r="78" spans="1:7" ht="16.5" thickBot="1" x14ac:dyDescent="0.3">
      <c r="A78" s="618"/>
      <c r="B78" s="2270" t="s">
        <v>1618</v>
      </c>
      <c r="C78" s="2271"/>
      <c r="D78" s="2271"/>
      <c r="E78" s="2271"/>
      <c r="F78" s="2272"/>
      <c r="G78" s="618"/>
    </row>
    <row r="79" spans="1:7" ht="15.75" x14ac:dyDescent="0.25">
      <c r="A79" s="618"/>
      <c r="B79" s="2255"/>
      <c r="C79" s="640">
        <v>2023</v>
      </c>
      <c r="D79" s="640">
        <v>2024</v>
      </c>
      <c r="E79" s="640">
        <v>2025</v>
      </c>
      <c r="F79" s="640">
        <v>2026</v>
      </c>
      <c r="G79" s="618"/>
    </row>
    <row r="80" spans="1:7" ht="16.5" thickBot="1" x14ac:dyDescent="0.3">
      <c r="A80" s="618"/>
      <c r="B80" s="2256"/>
      <c r="C80" s="641" t="s">
        <v>17</v>
      </c>
      <c r="D80" s="641" t="s">
        <v>18</v>
      </c>
      <c r="E80" s="641" t="s">
        <v>18</v>
      </c>
      <c r="F80" s="641" t="s">
        <v>18</v>
      </c>
      <c r="G80" s="618"/>
    </row>
    <row r="81" spans="1:7" ht="20.25" customHeight="1" thickBot="1" x14ac:dyDescent="0.3">
      <c r="A81" s="618"/>
      <c r="B81" s="646" t="s">
        <v>1284</v>
      </c>
      <c r="C81" s="644">
        <v>0</v>
      </c>
      <c r="D81" s="644">
        <v>0</v>
      </c>
      <c r="E81" s="644">
        <v>0</v>
      </c>
      <c r="F81" s="644">
        <v>0</v>
      </c>
      <c r="G81" s="618"/>
    </row>
    <row r="82" spans="1:7" ht="23.25" customHeight="1" thickBot="1" x14ac:dyDescent="0.3">
      <c r="A82" s="618"/>
      <c r="B82" s="648" t="s">
        <v>1267</v>
      </c>
      <c r="C82" s="657">
        <v>0</v>
      </c>
      <c r="D82" s="657">
        <v>0</v>
      </c>
      <c r="E82" s="657">
        <v>0</v>
      </c>
      <c r="F82" s="657">
        <v>0</v>
      </c>
      <c r="G82" s="618"/>
    </row>
    <row r="83" spans="1:7" ht="16.5" thickBot="1" x14ac:dyDescent="0.3">
      <c r="A83" s="618"/>
      <c r="B83" s="648" t="s">
        <v>1303</v>
      </c>
      <c r="C83" s="657">
        <v>0</v>
      </c>
      <c r="D83" s="657">
        <v>0</v>
      </c>
      <c r="E83" s="657">
        <v>0</v>
      </c>
      <c r="F83" s="657">
        <v>0</v>
      </c>
      <c r="G83" s="618"/>
    </row>
    <row r="84" spans="1:7" ht="16.5" thickBot="1" x14ac:dyDescent="0.3">
      <c r="A84" s="618"/>
      <c r="B84" s="648" t="s">
        <v>1286</v>
      </c>
      <c r="C84" s="657">
        <v>0</v>
      </c>
      <c r="D84" s="657">
        <v>0</v>
      </c>
      <c r="E84" s="657">
        <v>0</v>
      </c>
      <c r="F84" s="657">
        <v>0</v>
      </c>
      <c r="G84" s="618"/>
    </row>
    <row r="85" spans="1:7" ht="15.75" customHeight="1" thickBot="1" x14ac:dyDescent="0.3">
      <c r="A85" s="618"/>
      <c r="B85" s="648" t="s">
        <v>1287</v>
      </c>
      <c r="C85" s="657">
        <v>0</v>
      </c>
      <c r="D85" s="657">
        <v>0</v>
      </c>
      <c r="E85" s="657">
        <v>0</v>
      </c>
      <c r="F85" s="657">
        <v>0</v>
      </c>
      <c r="G85" s="618"/>
    </row>
    <row r="86" spans="1:7" ht="16.5" thickBot="1" x14ac:dyDescent="0.3">
      <c r="A86" s="618"/>
      <c r="B86" s="646" t="s">
        <v>1288</v>
      </c>
      <c r="C86" s="644">
        <v>0</v>
      </c>
      <c r="D86" s="644">
        <v>0</v>
      </c>
      <c r="E86" s="644">
        <v>0</v>
      </c>
      <c r="F86" s="644">
        <v>0</v>
      </c>
      <c r="G86" s="618"/>
    </row>
    <row r="87" spans="1:7" ht="16.5" thickBot="1" x14ac:dyDescent="0.3">
      <c r="A87" s="618"/>
      <c r="B87" s="648" t="s">
        <v>1267</v>
      </c>
      <c r="C87" s="657">
        <v>0</v>
      </c>
      <c r="D87" s="657">
        <v>0</v>
      </c>
      <c r="E87" s="657">
        <v>0</v>
      </c>
      <c r="F87" s="657">
        <v>0</v>
      </c>
      <c r="G87" s="618"/>
    </row>
    <row r="88" spans="1:7" ht="16.5" thickBot="1" x14ac:dyDescent="0.3">
      <c r="A88" s="618"/>
      <c r="B88" s="648" t="s">
        <v>1303</v>
      </c>
      <c r="C88" s="657">
        <v>0</v>
      </c>
      <c r="D88" s="657">
        <v>0</v>
      </c>
      <c r="E88" s="657">
        <v>0</v>
      </c>
      <c r="F88" s="657">
        <v>0</v>
      </c>
      <c r="G88" s="618"/>
    </row>
    <row r="89" spans="1:7" ht="16.5" thickBot="1" x14ac:dyDescent="0.3">
      <c r="A89" s="618"/>
      <c r="B89" s="648" t="s">
        <v>1286</v>
      </c>
      <c r="C89" s="657">
        <v>0</v>
      </c>
      <c r="D89" s="657">
        <v>0</v>
      </c>
      <c r="E89" s="657">
        <v>0</v>
      </c>
      <c r="F89" s="657">
        <v>0</v>
      </c>
      <c r="G89" s="618"/>
    </row>
    <row r="90" spans="1:7" ht="16.5" thickBot="1" x14ac:dyDescent="0.3">
      <c r="A90" s="618"/>
      <c r="B90" s="648" t="s">
        <v>1287</v>
      </c>
      <c r="C90" s="657">
        <v>0</v>
      </c>
      <c r="D90" s="657">
        <v>0</v>
      </c>
      <c r="E90" s="657">
        <v>0</v>
      </c>
      <c r="F90" s="657">
        <v>0</v>
      </c>
      <c r="G90" s="618"/>
    </row>
    <row r="91" spans="1:7" ht="32.25" thickBot="1" x14ac:dyDescent="0.3">
      <c r="A91" s="618"/>
      <c r="B91" s="650" t="s">
        <v>1275</v>
      </c>
      <c r="C91" s="649">
        <f>C81+C86</f>
        <v>0</v>
      </c>
      <c r="D91" s="649">
        <f t="shared" ref="D91:F91" si="7">D81+D86</f>
        <v>0</v>
      </c>
      <c r="E91" s="649">
        <f t="shared" si="7"/>
        <v>0</v>
      </c>
      <c r="F91" s="649">
        <f t="shared" si="7"/>
        <v>0</v>
      </c>
      <c r="G91" s="618"/>
    </row>
    <row r="92" spans="1:7" ht="16.5" thickBot="1" x14ac:dyDescent="0.3">
      <c r="A92" s="618"/>
      <c r="B92" s="2235" t="s">
        <v>1277</v>
      </c>
      <c r="C92" s="2236"/>
      <c r="D92" s="2236"/>
      <c r="E92" s="2236"/>
      <c r="F92" s="2237"/>
      <c r="G92" s="618"/>
    </row>
    <row r="93" spans="1:7" ht="34.5" customHeight="1" thickBot="1" x14ac:dyDescent="0.3">
      <c r="A93" s="618"/>
      <c r="B93" s="2235" t="s">
        <v>1295</v>
      </c>
      <c r="C93" s="2236"/>
      <c r="D93" s="2236"/>
      <c r="E93" s="2236"/>
      <c r="F93" s="2237"/>
      <c r="G93" s="618"/>
    </row>
    <row r="94" spans="1:7" ht="33.75" customHeight="1" thickBot="1" x14ac:dyDescent="0.3">
      <c r="A94" s="618"/>
      <c r="B94" s="653" t="s">
        <v>1322</v>
      </c>
      <c r="C94" s="2273" t="s">
        <v>1708</v>
      </c>
      <c r="D94" s="2274"/>
      <c r="E94" s="2275"/>
      <c r="F94" s="2276"/>
      <c r="G94" s="618"/>
    </row>
    <row r="95" spans="1:7" ht="48" thickBot="1" x14ac:dyDescent="0.3">
      <c r="A95" s="618"/>
      <c r="B95" s="637" t="s">
        <v>1279</v>
      </c>
      <c r="C95" s="654"/>
      <c r="D95" s="655" t="s">
        <v>1280</v>
      </c>
      <c r="E95" s="2277" t="s">
        <v>1709</v>
      </c>
      <c r="F95" s="2278"/>
      <c r="G95" s="618"/>
    </row>
    <row r="96" spans="1:7" ht="16.5" thickBot="1" x14ac:dyDescent="0.3">
      <c r="A96" s="618"/>
      <c r="B96" s="656"/>
      <c r="C96" s="2273"/>
      <c r="D96" s="2279"/>
      <c r="E96" s="2275"/>
      <c r="F96" s="2276"/>
      <c r="G96" s="618"/>
    </row>
    <row r="97" spans="1:7" ht="23.25" customHeight="1" thickBot="1" x14ac:dyDescent="0.3">
      <c r="A97" s="618"/>
      <c r="B97" s="639" t="s">
        <v>1258</v>
      </c>
      <c r="C97" s="2243" t="s">
        <v>1708</v>
      </c>
      <c r="D97" s="2244"/>
      <c r="E97" s="2244"/>
      <c r="F97" s="2245"/>
      <c r="G97" s="618"/>
    </row>
    <row r="98" spans="1:7" ht="12.75" customHeight="1" thickBot="1" x14ac:dyDescent="0.3">
      <c r="A98" s="618"/>
      <c r="B98" s="639" t="s">
        <v>54</v>
      </c>
      <c r="C98" s="2267" t="s">
        <v>1707</v>
      </c>
      <c r="D98" s="2268"/>
      <c r="E98" s="2268"/>
      <c r="F98" s="2269"/>
      <c r="G98" s="618"/>
    </row>
    <row r="99" spans="1:7" ht="26.25" customHeight="1" x14ac:dyDescent="0.25">
      <c r="A99" s="618"/>
      <c r="B99" s="2255"/>
      <c r="C99" s="640">
        <v>2023</v>
      </c>
      <c r="D99" s="640">
        <v>2024</v>
      </c>
      <c r="E99" s="640">
        <v>2025</v>
      </c>
      <c r="F99" s="640">
        <v>2026</v>
      </c>
      <c r="G99" s="618"/>
    </row>
    <row r="100" spans="1:7" ht="26.25" customHeight="1" thickBot="1" x14ac:dyDescent="0.3">
      <c r="A100" s="618"/>
      <c r="B100" s="2256"/>
      <c r="C100" s="641" t="s">
        <v>17</v>
      </c>
      <c r="D100" s="641" t="s">
        <v>18</v>
      </c>
      <c r="E100" s="641" t="s">
        <v>18</v>
      </c>
      <c r="F100" s="641" t="s">
        <v>18</v>
      </c>
      <c r="G100" s="618"/>
    </row>
    <row r="101" spans="1:7" ht="22.5" customHeight="1" thickBot="1" x14ac:dyDescent="0.3">
      <c r="A101" s="618"/>
      <c r="B101" s="639" t="s">
        <v>56</v>
      </c>
      <c r="C101" s="644">
        <v>1</v>
      </c>
      <c r="D101" s="644">
        <v>1</v>
      </c>
      <c r="E101" s="644">
        <v>1</v>
      </c>
      <c r="F101" s="644">
        <v>1</v>
      </c>
      <c r="G101" s="618"/>
    </row>
    <row r="102" spans="1:7" ht="15.75" customHeight="1" thickBot="1" x14ac:dyDescent="0.3">
      <c r="A102" s="618"/>
      <c r="B102" s="639" t="s">
        <v>1260</v>
      </c>
      <c r="C102" s="644">
        <v>14000</v>
      </c>
      <c r="D102" s="644">
        <v>50000</v>
      </c>
      <c r="E102" s="644">
        <v>50000</v>
      </c>
      <c r="F102" s="644">
        <v>50000</v>
      </c>
      <c r="G102" s="618"/>
    </row>
    <row r="103" spans="1:7" ht="32.25" thickBot="1" x14ac:dyDescent="0.3">
      <c r="A103" s="618"/>
      <c r="B103" s="639" t="s">
        <v>1261</v>
      </c>
      <c r="C103" s="644">
        <v>14000</v>
      </c>
      <c r="D103" s="644">
        <v>50000</v>
      </c>
      <c r="E103" s="644">
        <v>50000</v>
      </c>
      <c r="F103" s="644">
        <v>50000</v>
      </c>
      <c r="G103" s="618"/>
    </row>
    <row r="104" spans="1:7" ht="15.75" customHeight="1" thickBot="1" x14ac:dyDescent="0.3">
      <c r="A104" s="618"/>
      <c r="B104" s="639" t="s">
        <v>1262</v>
      </c>
      <c r="C104" s="623" t="s">
        <v>1263</v>
      </c>
      <c r="D104" s="645">
        <f>D101/C101-1</f>
        <v>0</v>
      </c>
      <c r="E104" s="645">
        <f t="shared" ref="E104:F106" si="8">E101/D101-1</f>
        <v>0</v>
      </c>
      <c r="F104" s="645">
        <f t="shared" si="8"/>
        <v>0</v>
      </c>
      <c r="G104" s="618"/>
    </row>
    <row r="105" spans="1:7" ht="32.25" thickBot="1" x14ac:dyDescent="0.3">
      <c r="A105" s="618"/>
      <c r="B105" s="639" t="s">
        <v>1264</v>
      </c>
      <c r="C105" s="623" t="s">
        <v>1263</v>
      </c>
      <c r="D105" s="645">
        <f>D102/C102-1</f>
        <v>2.5714285714285716</v>
      </c>
      <c r="E105" s="645">
        <f t="shared" si="8"/>
        <v>0</v>
      </c>
      <c r="F105" s="645">
        <f t="shared" si="8"/>
        <v>0</v>
      </c>
      <c r="G105" s="618"/>
    </row>
    <row r="106" spans="1:7" ht="32.25" thickBot="1" x14ac:dyDescent="0.3">
      <c r="A106" s="618"/>
      <c r="B106" s="639" t="s">
        <v>77</v>
      </c>
      <c r="C106" s="623" t="s">
        <v>1263</v>
      </c>
      <c r="D106" s="645">
        <f>D103/C103-1</f>
        <v>2.5714285714285716</v>
      </c>
      <c r="E106" s="645">
        <f t="shared" si="8"/>
        <v>0</v>
      </c>
      <c r="F106" s="645">
        <f t="shared" si="8"/>
        <v>0</v>
      </c>
      <c r="G106" s="618"/>
    </row>
    <row r="107" spans="1:7" ht="16.5" thickBot="1" x14ac:dyDescent="0.3">
      <c r="A107" s="618"/>
      <c r="B107" s="2270" t="s">
        <v>1618</v>
      </c>
      <c r="C107" s="2271"/>
      <c r="D107" s="2271"/>
      <c r="E107" s="2271"/>
      <c r="F107" s="2272"/>
      <c r="G107" s="618"/>
    </row>
    <row r="108" spans="1:7" ht="15.75" x14ac:dyDescent="0.25">
      <c r="A108" s="618"/>
      <c r="B108" s="2255"/>
      <c r="C108" s="640">
        <v>2023</v>
      </c>
      <c r="D108" s="640">
        <v>2024</v>
      </c>
      <c r="E108" s="640">
        <v>2025</v>
      </c>
      <c r="F108" s="640">
        <v>2026</v>
      </c>
      <c r="G108" s="618"/>
    </row>
    <row r="109" spans="1:7" ht="16.5" thickBot="1" x14ac:dyDescent="0.3">
      <c r="A109" s="618"/>
      <c r="B109" s="2256"/>
      <c r="C109" s="641" t="s">
        <v>17</v>
      </c>
      <c r="D109" s="641" t="s">
        <v>18</v>
      </c>
      <c r="E109" s="641" t="s">
        <v>18</v>
      </c>
      <c r="F109" s="641" t="s">
        <v>18</v>
      </c>
      <c r="G109" s="618"/>
    </row>
    <row r="110" spans="1:7" ht="20.25" customHeight="1" thickBot="1" x14ac:dyDescent="0.3">
      <c r="A110" s="618"/>
      <c r="B110" s="646" t="s">
        <v>1284</v>
      </c>
      <c r="C110" s="647">
        <v>0</v>
      </c>
      <c r="D110" s="647">
        <v>0</v>
      </c>
      <c r="E110" s="647">
        <v>0</v>
      </c>
      <c r="F110" s="647">
        <v>0</v>
      </c>
      <c r="G110" s="618"/>
    </row>
    <row r="111" spans="1:7" ht="23.25" customHeight="1" thickBot="1" x14ac:dyDescent="0.3">
      <c r="A111" s="618"/>
      <c r="B111" s="648" t="s">
        <v>1267</v>
      </c>
      <c r="C111" s="649">
        <v>0</v>
      </c>
      <c r="D111" s="649">
        <v>0</v>
      </c>
      <c r="E111" s="649">
        <v>0</v>
      </c>
      <c r="F111" s="649">
        <v>0</v>
      </c>
      <c r="G111" s="618"/>
    </row>
    <row r="112" spans="1:7" ht="16.5" thickBot="1" x14ac:dyDescent="0.3">
      <c r="A112" s="618"/>
      <c r="B112" s="648" t="s">
        <v>1303</v>
      </c>
      <c r="C112" s="649">
        <v>0</v>
      </c>
      <c r="D112" s="649">
        <v>0</v>
      </c>
      <c r="E112" s="649">
        <v>0</v>
      </c>
      <c r="F112" s="649">
        <v>0</v>
      </c>
      <c r="G112" s="618"/>
    </row>
    <row r="113" spans="1:9" ht="16.5" thickBot="1" x14ac:dyDescent="0.3">
      <c r="A113" s="618"/>
      <c r="B113" s="648" t="s">
        <v>1286</v>
      </c>
      <c r="C113" s="649">
        <v>0</v>
      </c>
      <c r="D113" s="649">
        <v>0</v>
      </c>
      <c r="E113" s="649">
        <v>0</v>
      </c>
      <c r="F113" s="649">
        <v>0</v>
      </c>
      <c r="G113" s="618"/>
    </row>
    <row r="114" spans="1:9" ht="15.75" customHeight="1" thickBot="1" x14ac:dyDescent="0.3">
      <c r="A114" s="618"/>
      <c r="B114" s="648" t="s">
        <v>1287</v>
      </c>
      <c r="C114" s="649">
        <v>0</v>
      </c>
      <c r="D114" s="649">
        <v>0</v>
      </c>
      <c r="E114" s="649">
        <v>0</v>
      </c>
      <c r="F114" s="649">
        <v>0</v>
      </c>
      <c r="G114" s="618"/>
    </row>
    <row r="115" spans="1:9" ht="16.5" thickBot="1" x14ac:dyDescent="0.3">
      <c r="A115" s="618"/>
      <c r="B115" s="646" t="s">
        <v>1288</v>
      </c>
      <c r="C115" s="647">
        <f>C116+C117+C118+C119</f>
        <v>14000</v>
      </c>
      <c r="D115" s="647">
        <f t="shared" ref="D115:F115" si="9">D116+D117+D118+D119</f>
        <v>50000</v>
      </c>
      <c r="E115" s="647">
        <f t="shared" si="9"/>
        <v>50000</v>
      </c>
      <c r="F115" s="647">
        <f t="shared" si="9"/>
        <v>50000</v>
      </c>
      <c r="G115" s="618"/>
    </row>
    <row r="116" spans="1:9" ht="16.5" thickBot="1" x14ac:dyDescent="0.3">
      <c r="A116" s="618"/>
      <c r="B116" s="648" t="s">
        <v>1267</v>
      </c>
      <c r="C116" s="649">
        <v>14000</v>
      </c>
      <c r="D116" s="658">
        <v>50000</v>
      </c>
      <c r="E116" s="649">
        <v>50000</v>
      </c>
      <c r="F116" s="649">
        <v>50000</v>
      </c>
      <c r="G116" s="618"/>
    </row>
    <row r="117" spans="1:9" ht="16.5" thickBot="1" x14ac:dyDescent="0.3">
      <c r="A117" s="618"/>
      <c r="B117" s="648" t="s">
        <v>1303</v>
      </c>
      <c r="C117" s="649">
        <v>0</v>
      </c>
      <c r="D117" s="649">
        <v>0</v>
      </c>
      <c r="E117" s="649">
        <v>0</v>
      </c>
      <c r="F117" s="649">
        <v>0</v>
      </c>
      <c r="G117" s="618"/>
    </row>
    <row r="118" spans="1:9" ht="16.5" thickBot="1" x14ac:dyDescent="0.3">
      <c r="A118" s="618"/>
      <c r="B118" s="648" t="s">
        <v>1286</v>
      </c>
      <c r="C118" s="649">
        <v>0</v>
      </c>
      <c r="D118" s="649">
        <v>0</v>
      </c>
      <c r="E118" s="649">
        <v>0</v>
      </c>
      <c r="F118" s="649">
        <v>0</v>
      </c>
      <c r="G118" s="618"/>
    </row>
    <row r="119" spans="1:9" ht="16.5" thickBot="1" x14ac:dyDescent="0.3">
      <c r="A119" s="618"/>
      <c r="B119" s="648" t="s">
        <v>1287</v>
      </c>
      <c r="C119" s="649">
        <v>0</v>
      </c>
      <c r="D119" s="649">
        <v>0</v>
      </c>
      <c r="E119" s="649">
        <v>0</v>
      </c>
      <c r="F119" s="649">
        <v>0</v>
      </c>
      <c r="G119" s="618"/>
    </row>
    <row r="120" spans="1:9" ht="32.25" thickBot="1" x14ac:dyDescent="0.3">
      <c r="A120" s="618"/>
      <c r="B120" s="650" t="s">
        <v>1275</v>
      </c>
      <c r="C120" s="649">
        <f>C110+C115</f>
        <v>14000</v>
      </c>
      <c r="D120" s="649">
        <f t="shared" ref="D120:F120" si="10">D110+D115</f>
        <v>50000</v>
      </c>
      <c r="E120" s="649">
        <f t="shared" si="10"/>
        <v>50000</v>
      </c>
      <c r="F120" s="649">
        <f t="shared" si="10"/>
        <v>50000</v>
      </c>
      <c r="G120" s="618"/>
    </row>
    <row r="121" spans="1:9" ht="37.5" customHeight="1" thickBot="1" x14ac:dyDescent="0.3">
      <c r="A121" s="618"/>
      <c r="B121" s="659" t="s">
        <v>1364</v>
      </c>
      <c r="C121" s="2273"/>
      <c r="D121" s="2275"/>
      <c r="E121" s="2275"/>
      <c r="F121" s="2276"/>
      <c r="G121" s="618"/>
    </row>
    <row r="122" spans="1:9" ht="51" customHeight="1" thickBot="1" x14ac:dyDescent="0.3">
      <c r="A122" s="618"/>
      <c r="B122" s="660" t="s">
        <v>1299</v>
      </c>
      <c r="C122" s="661">
        <f>C40+C43+C46+C58+C116</f>
        <v>200212</v>
      </c>
      <c r="D122" s="661">
        <f t="shared" ref="D122:F122" si="11">D40+D43+D46+D58+D116</f>
        <v>235942</v>
      </c>
      <c r="E122" s="661">
        <f t="shared" si="11"/>
        <v>235293</v>
      </c>
      <c r="F122" s="661">
        <f t="shared" si="11"/>
        <v>228293</v>
      </c>
      <c r="G122" s="618"/>
    </row>
    <row r="123" spans="1:9" ht="48" thickBot="1" x14ac:dyDescent="0.3">
      <c r="A123" s="618"/>
      <c r="B123" s="662" t="s">
        <v>1300</v>
      </c>
      <c r="C123" s="663">
        <f>C124+C127+C130+C142+C150</f>
        <v>200212</v>
      </c>
      <c r="D123" s="663">
        <f t="shared" ref="D123:F123" si="12">D124+D127+D130+D142+D150</f>
        <v>235942</v>
      </c>
      <c r="E123" s="663">
        <f t="shared" si="12"/>
        <v>235293</v>
      </c>
      <c r="F123" s="663">
        <f t="shared" si="12"/>
        <v>228293</v>
      </c>
      <c r="G123" s="664"/>
      <c r="H123" s="642"/>
      <c r="I123" s="642"/>
    </row>
    <row r="124" spans="1:9" ht="16.5" thickBot="1" x14ac:dyDescent="0.3">
      <c r="A124" s="618"/>
      <c r="B124" s="646" t="s">
        <v>1266</v>
      </c>
      <c r="C124" s="665">
        <f>C125+C126</f>
        <v>138541</v>
      </c>
      <c r="D124" s="665">
        <f t="shared" ref="D124:F124" si="13">D125+D126</f>
        <v>138541</v>
      </c>
      <c r="E124" s="665">
        <f t="shared" si="13"/>
        <v>138541</v>
      </c>
      <c r="F124" s="665">
        <f t="shared" si="13"/>
        <v>138541</v>
      </c>
      <c r="G124" s="664"/>
    </row>
    <row r="125" spans="1:9" ht="16.5" thickBot="1" x14ac:dyDescent="0.3">
      <c r="A125" s="618"/>
      <c r="B125" s="648" t="s">
        <v>1267</v>
      </c>
      <c r="C125" s="649">
        <f>C41</f>
        <v>138541</v>
      </c>
      <c r="D125" s="649">
        <f t="shared" ref="D125:F126" si="14">D41</f>
        <v>138541</v>
      </c>
      <c r="E125" s="649">
        <f t="shared" si="14"/>
        <v>138541</v>
      </c>
      <c r="F125" s="649">
        <f t="shared" si="14"/>
        <v>138541</v>
      </c>
      <c r="G125" s="618"/>
    </row>
    <row r="126" spans="1:9" ht="24.75" customHeight="1" thickBot="1" x14ac:dyDescent="0.3">
      <c r="A126" s="618"/>
      <c r="B126" s="648" t="s">
        <v>1301</v>
      </c>
      <c r="C126" s="649">
        <f>C42</f>
        <v>0</v>
      </c>
      <c r="D126" s="649">
        <f t="shared" si="14"/>
        <v>0</v>
      </c>
      <c r="E126" s="649">
        <f t="shared" si="14"/>
        <v>0</v>
      </c>
      <c r="F126" s="649">
        <f t="shared" si="14"/>
        <v>0</v>
      </c>
      <c r="G126" s="618"/>
    </row>
    <row r="127" spans="1:9" ht="15.75" customHeight="1" thickBot="1" x14ac:dyDescent="0.3">
      <c r="A127" s="618"/>
      <c r="B127" s="646" t="s">
        <v>1269</v>
      </c>
      <c r="C127" s="665">
        <f>C128+C129</f>
        <v>18819</v>
      </c>
      <c r="D127" s="665">
        <f t="shared" ref="D127:F127" si="15">D128+D129</f>
        <v>18819</v>
      </c>
      <c r="E127" s="665">
        <f t="shared" si="15"/>
        <v>18819</v>
      </c>
      <c r="F127" s="665">
        <f t="shared" si="15"/>
        <v>18819</v>
      </c>
      <c r="G127" s="664"/>
    </row>
    <row r="128" spans="1:9" ht="16.5" thickBot="1" x14ac:dyDescent="0.3">
      <c r="A128" s="618"/>
      <c r="B128" s="648" t="s">
        <v>1267</v>
      </c>
      <c r="C128" s="649">
        <f>C44+C45</f>
        <v>18819</v>
      </c>
      <c r="D128" s="649">
        <f t="shared" ref="D128:F128" si="16">D44+D45</f>
        <v>18819</v>
      </c>
      <c r="E128" s="649">
        <f t="shared" si="16"/>
        <v>18819</v>
      </c>
      <c r="F128" s="649">
        <f t="shared" si="16"/>
        <v>18819</v>
      </c>
      <c r="G128" s="618"/>
    </row>
    <row r="129" spans="1:7" ht="16.5" thickBot="1" x14ac:dyDescent="0.3">
      <c r="A129" s="618"/>
      <c r="B129" s="648" t="s">
        <v>1301</v>
      </c>
      <c r="C129" s="649">
        <v>0</v>
      </c>
      <c r="D129" s="649">
        <v>0</v>
      </c>
      <c r="E129" s="649">
        <v>0</v>
      </c>
      <c r="F129" s="649">
        <v>0</v>
      </c>
      <c r="G129" s="618"/>
    </row>
    <row r="130" spans="1:7" ht="16.5" thickBot="1" x14ac:dyDescent="0.3">
      <c r="A130" s="618"/>
      <c r="B130" s="646" t="s">
        <v>1270</v>
      </c>
      <c r="C130" s="665">
        <f>C131+C132</f>
        <v>28552</v>
      </c>
      <c r="D130" s="665">
        <f>D131+D132</f>
        <v>28582</v>
      </c>
      <c r="E130" s="665">
        <f t="shared" ref="E130:F130" si="17">E131+E132</f>
        <v>27933</v>
      </c>
      <c r="F130" s="665">
        <f t="shared" si="17"/>
        <v>20933</v>
      </c>
      <c r="G130" s="618"/>
    </row>
    <row r="131" spans="1:7" ht="16.5" thickBot="1" x14ac:dyDescent="0.3">
      <c r="A131" s="618"/>
      <c r="B131" s="648" t="s">
        <v>1267</v>
      </c>
      <c r="C131" s="649">
        <f>C47</f>
        <v>28552</v>
      </c>
      <c r="D131" s="649">
        <f t="shared" ref="D131:F131" si="18">D47</f>
        <v>28582</v>
      </c>
      <c r="E131" s="649">
        <f t="shared" si="18"/>
        <v>27933</v>
      </c>
      <c r="F131" s="649">
        <f t="shared" si="18"/>
        <v>20933</v>
      </c>
      <c r="G131" s="618"/>
    </row>
    <row r="132" spans="1:7" ht="16.5" thickBot="1" x14ac:dyDescent="0.3">
      <c r="A132" s="618"/>
      <c r="B132" s="648" t="s">
        <v>1301</v>
      </c>
      <c r="C132" s="649">
        <v>0</v>
      </c>
      <c r="D132" s="649">
        <v>0</v>
      </c>
      <c r="E132" s="649">
        <v>0</v>
      </c>
      <c r="F132" s="649">
        <v>0</v>
      </c>
      <c r="G132" s="618"/>
    </row>
    <row r="133" spans="1:7" ht="16.5" thickBot="1" x14ac:dyDescent="0.3">
      <c r="A133" s="618"/>
      <c r="B133" s="646" t="s">
        <v>1271</v>
      </c>
      <c r="C133" s="665">
        <f>C134+C135</f>
        <v>0</v>
      </c>
      <c r="D133" s="665">
        <f t="shared" ref="D133:F133" si="19">D134+D135</f>
        <v>0</v>
      </c>
      <c r="E133" s="665">
        <f t="shared" si="19"/>
        <v>0</v>
      </c>
      <c r="F133" s="665">
        <f t="shared" si="19"/>
        <v>0</v>
      </c>
      <c r="G133" s="618"/>
    </row>
    <row r="134" spans="1:7" ht="16.5" thickBot="1" x14ac:dyDescent="0.3">
      <c r="A134" s="618"/>
      <c r="B134" s="648" t="s">
        <v>1267</v>
      </c>
      <c r="C134" s="649">
        <f>C50</f>
        <v>0</v>
      </c>
      <c r="D134" s="649">
        <f t="shared" ref="D134:F135" si="20">D50</f>
        <v>0</v>
      </c>
      <c r="E134" s="649">
        <f t="shared" si="20"/>
        <v>0</v>
      </c>
      <c r="F134" s="649">
        <f t="shared" si="20"/>
        <v>0</v>
      </c>
      <c r="G134" s="618"/>
    </row>
    <row r="135" spans="1:7" ht="15.75" customHeight="1" thickBot="1" x14ac:dyDescent="0.3">
      <c r="A135" s="618"/>
      <c r="B135" s="648" t="s">
        <v>1301</v>
      </c>
      <c r="C135" s="649">
        <f>C51</f>
        <v>0</v>
      </c>
      <c r="D135" s="649">
        <f t="shared" si="20"/>
        <v>0</v>
      </c>
      <c r="E135" s="649">
        <f t="shared" si="20"/>
        <v>0</v>
      </c>
      <c r="F135" s="649">
        <f t="shared" si="20"/>
        <v>0</v>
      </c>
      <c r="G135" s="618"/>
    </row>
    <row r="136" spans="1:7" ht="32.25" thickBot="1" x14ac:dyDescent="0.3">
      <c r="A136" s="618"/>
      <c r="B136" s="646" t="s">
        <v>1272</v>
      </c>
      <c r="C136" s="665">
        <f>C137+C138</f>
        <v>0</v>
      </c>
      <c r="D136" s="665">
        <f t="shared" ref="D136:F136" si="21">D137+D138</f>
        <v>0</v>
      </c>
      <c r="E136" s="665">
        <f t="shared" si="21"/>
        <v>0</v>
      </c>
      <c r="F136" s="665">
        <f t="shared" si="21"/>
        <v>0</v>
      </c>
      <c r="G136" s="618"/>
    </row>
    <row r="137" spans="1:7" ht="16.5" thickBot="1" x14ac:dyDescent="0.3">
      <c r="A137" s="618"/>
      <c r="B137" s="648" t="s">
        <v>1267</v>
      </c>
      <c r="C137" s="649">
        <f>C53</f>
        <v>0</v>
      </c>
      <c r="D137" s="649">
        <f t="shared" ref="D137:F138" si="22">D53</f>
        <v>0</v>
      </c>
      <c r="E137" s="649">
        <f t="shared" si="22"/>
        <v>0</v>
      </c>
      <c r="F137" s="649">
        <f t="shared" si="22"/>
        <v>0</v>
      </c>
      <c r="G137" s="618"/>
    </row>
    <row r="138" spans="1:7" ht="16.5" thickBot="1" x14ac:dyDescent="0.3">
      <c r="A138" s="618"/>
      <c r="B138" s="648" t="s">
        <v>1301</v>
      </c>
      <c r="C138" s="649">
        <f>C54</f>
        <v>0</v>
      </c>
      <c r="D138" s="649">
        <f t="shared" si="22"/>
        <v>0</v>
      </c>
      <c r="E138" s="649">
        <f t="shared" si="22"/>
        <v>0</v>
      </c>
      <c r="F138" s="649">
        <f t="shared" si="22"/>
        <v>0</v>
      </c>
      <c r="G138" s="618"/>
    </row>
    <row r="139" spans="1:7" ht="16.5" thickBot="1" x14ac:dyDescent="0.3">
      <c r="A139" s="618"/>
      <c r="B139" s="646" t="s">
        <v>1273</v>
      </c>
      <c r="C139" s="665">
        <f>C140+C141</f>
        <v>0</v>
      </c>
      <c r="D139" s="665">
        <f t="shared" ref="D139:F139" si="23">D140+D141</f>
        <v>0</v>
      </c>
      <c r="E139" s="665">
        <f t="shared" si="23"/>
        <v>0</v>
      </c>
      <c r="F139" s="665">
        <f t="shared" si="23"/>
        <v>0</v>
      </c>
      <c r="G139" s="618"/>
    </row>
    <row r="140" spans="1:7" ht="16.5" thickBot="1" x14ac:dyDescent="0.3">
      <c r="A140" s="618"/>
      <c r="B140" s="648" t="s">
        <v>1267</v>
      </c>
      <c r="C140" s="649">
        <f>C56</f>
        <v>0</v>
      </c>
      <c r="D140" s="649">
        <f t="shared" ref="D140:F141" si="24">D56</f>
        <v>0</v>
      </c>
      <c r="E140" s="649">
        <f t="shared" si="24"/>
        <v>0</v>
      </c>
      <c r="F140" s="649">
        <f t="shared" si="24"/>
        <v>0</v>
      </c>
      <c r="G140" s="618"/>
    </row>
    <row r="141" spans="1:7" ht="16.5" thickBot="1" x14ac:dyDescent="0.3">
      <c r="A141" s="618"/>
      <c r="B141" s="648" t="s">
        <v>1301</v>
      </c>
      <c r="C141" s="649">
        <f>C57</f>
        <v>0</v>
      </c>
      <c r="D141" s="649">
        <f t="shared" si="24"/>
        <v>0</v>
      </c>
      <c r="E141" s="649">
        <f t="shared" si="24"/>
        <v>0</v>
      </c>
      <c r="F141" s="649">
        <f t="shared" si="24"/>
        <v>0</v>
      </c>
      <c r="G141" s="618"/>
    </row>
    <row r="142" spans="1:7" ht="26.25" customHeight="1" thickBot="1" x14ac:dyDescent="0.3">
      <c r="A142" s="618"/>
      <c r="B142" s="646" t="s">
        <v>1274</v>
      </c>
      <c r="C142" s="665">
        <f>C143+C144</f>
        <v>300</v>
      </c>
      <c r="D142" s="665">
        <f t="shared" ref="D142:F142" si="25">D143+D144</f>
        <v>0</v>
      </c>
      <c r="E142" s="665">
        <f t="shared" si="25"/>
        <v>0</v>
      </c>
      <c r="F142" s="665">
        <f t="shared" si="25"/>
        <v>0</v>
      </c>
      <c r="G142" s="618"/>
    </row>
    <row r="143" spans="1:7" ht="16.5" thickBot="1" x14ac:dyDescent="0.3">
      <c r="A143" s="618"/>
      <c r="B143" s="648" t="s">
        <v>1267</v>
      </c>
      <c r="C143" s="649">
        <f>C59</f>
        <v>300</v>
      </c>
      <c r="D143" s="649">
        <f t="shared" ref="D143:F144" si="26">D59</f>
        <v>0</v>
      </c>
      <c r="E143" s="649">
        <f t="shared" si="26"/>
        <v>0</v>
      </c>
      <c r="F143" s="649">
        <f t="shared" si="26"/>
        <v>0</v>
      </c>
      <c r="G143" s="618"/>
    </row>
    <row r="144" spans="1:7" ht="16.5" thickBot="1" x14ac:dyDescent="0.3">
      <c r="A144" s="618"/>
      <c r="B144" s="648" t="s">
        <v>1301</v>
      </c>
      <c r="C144" s="649">
        <f>C60</f>
        <v>0</v>
      </c>
      <c r="D144" s="649">
        <f t="shared" si="26"/>
        <v>0</v>
      </c>
      <c r="E144" s="649">
        <f t="shared" si="26"/>
        <v>0</v>
      </c>
      <c r="F144" s="649">
        <f t="shared" si="26"/>
        <v>0</v>
      </c>
      <c r="G144" s="618"/>
    </row>
    <row r="145" spans="1:8" ht="32.25" thickBot="1" x14ac:dyDescent="0.3">
      <c r="A145" s="618"/>
      <c r="B145" s="646" t="s">
        <v>1302</v>
      </c>
      <c r="C145" s="665">
        <f>C81</f>
        <v>0</v>
      </c>
      <c r="D145" s="665">
        <f t="shared" ref="D145:F145" si="27">D81</f>
        <v>0</v>
      </c>
      <c r="E145" s="665">
        <f t="shared" si="27"/>
        <v>0</v>
      </c>
      <c r="F145" s="665">
        <f t="shared" si="27"/>
        <v>0</v>
      </c>
      <c r="G145" s="618"/>
    </row>
    <row r="146" spans="1:8" ht="15" customHeight="1" thickBot="1" x14ac:dyDescent="0.3">
      <c r="A146" s="618"/>
      <c r="B146" s="648" t="s">
        <v>1267</v>
      </c>
      <c r="C146" s="649">
        <v>0</v>
      </c>
      <c r="D146" s="649">
        <v>0</v>
      </c>
      <c r="E146" s="649">
        <v>0</v>
      </c>
      <c r="F146" s="649">
        <v>0</v>
      </c>
      <c r="G146" s="618"/>
    </row>
    <row r="147" spans="1:8" ht="15.75" customHeight="1" thickBot="1" x14ac:dyDescent="0.3">
      <c r="A147" s="618"/>
      <c r="B147" s="648" t="s">
        <v>1303</v>
      </c>
      <c r="C147" s="649">
        <v>0</v>
      </c>
      <c r="D147" s="649">
        <v>0</v>
      </c>
      <c r="E147" s="649">
        <v>0</v>
      </c>
      <c r="F147" s="649">
        <v>0</v>
      </c>
      <c r="G147" s="618"/>
    </row>
    <row r="148" spans="1:8" ht="19.5" customHeight="1" thickBot="1" x14ac:dyDescent="0.3">
      <c r="A148" s="618"/>
      <c r="B148" s="648" t="s">
        <v>1286</v>
      </c>
      <c r="C148" s="649">
        <v>0</v>
      </c>
      <c r="D148" s="649">
        <v>0</v>
      </c>
      <c r="E148" s="649">
        <v>0</v>
      </c>
      <c r="F148" s="649">
        <v>0</v>
      </c>
      <c r="G148" s="618"/>
    </row>
    <row r="149" spans="1:8" ht="16.5" thickBot="1" x14ac:dyDescent="0.3">
      <c r="A149" s="618"/>
      <c r="B149" s="648" t="s">
        <v>1287</v>
      </c>
      <c r="C149" s="649">
        <v>0</v>
      </c>
      <c r="D149" s="649">
        <v>0</v>
      </c>
      <c r="E149" s="649">
        <v>0</v>
      </c>
      <c r="F149" s="649">
        <v>0</v>
      </c>
      <c r="G149" s="618"/>
      <c r="H149" s="666"/>
    </row>
    <row r="150" spans="1:8" ht="16.5" thickBot="1" x14ac:dyDescent="0.3">
      <c r="A150" s="618"/>
      <c r="B150" s="646" t="s">
        <v>1304</v>
      </c>
      <c r="C150" s="665">
        <f>C151+C152+C153+C154</f>
        <v>14000</v>
      </c>
      <c r="D150" s="665">
        <f t="shared" ref="D150:F150" si="28">D151+D152+D153+D154</f>
        <v>50000</v>
      </c>
      <c r="E150" s="665">
        <f t="shared" si="28"/>
        <v>50000</v>
      </c>
      <c r="F150" s="665">
        <f t="shared" si="28"/>
        <v>50000</v>
      </c>
      <c r="G150" s="618"/>
      <c r="H150" s="666"/>
    </row>
    <row r="151" spans="1:8" ht="21.75" customHeight="1" thickBot="1" x14ac:dyDescent="0.3">
      <c r="A151" s="618"/>
      <c r="B151" s="648" t="s">
        <v>1267</v>
      </c>
      <c r="C151" s="649">
        <f>C116</f>
        <v>14000</v>
      </c>
      <c r="D151" s="649">
        <f t="shared" ref="D151:F151" si="29">D116</f>
        <v>50000</v>
      </c>
      <c r="E151" s="649">
        <f t="shared" si="29"/>
        <v>50000</v>
      </c>
      <c r="F151" s="649">
        <f t="shared" si="29"/>
        <v>50000</v>
      </c>
      <c r="G151" s="618"/>
      <c r="H151" s="667"/>
    </row>
    <row r="152" spans="1:8" ht="19.5" customHeight="1" thickBot="1" x14ac:dyDescent="0.3">
      <c r="A152" s="618"/>
      <c r="B152" s="648" t="s">
        <v>1303</v>
      </c>
      <c r="C152" s="649">
        <v>0</v>
      </c>
      <c r="D152" s="649">
        <v>0</v>
      </c>
      <c r="E152" s="649">
        <v>0</v>
      </c>
      <c r="F152" s="649">
        <v>0</v>
      </c>
      <c r="G152" s="618"/>
    </row>
    <row r="153" spans="1:8" ht="12" customHeight="1" thickBot="1" x14ac:dyDescent="0.3">
      <c r="A153" s="618"/>
      <c r="B153" s="648" t="s">
        <v>1286</v>
      </c>
      <c r="C153" s="649">
        <v>0</v>
      </c>
      <c r="D153" s="649">
        <v>0</v>
      </c>
      <c r="E153" s="649">
        <v>0</v>
      </c>
      <c r="F153" s="649">
        <v>0</v>
      </c>
      <c r="G153" s="618"/>
    </row>
    <row r="154" spans="1:8" ht="16.5" thickBot="1" x14ac:dyDescent="0.3">
      <c r="A154" s="618"/>
      <c r="B154" s="648" t="s">
        <v>1287</v>
      </c>
      <c r="C154" s="649">
        <v>0</v>
      </c>
      <c r="D154" s="649">
        <v>0</v>
      </c>
      <c r="E154" s="649">
        <v>0</v>
      </c>
      <c r="F154" s="649">
        <v>0</v>
      </c>
      <c r="G154" s="618"/>
    </row>
    <row r="155" spans="1:8" ht="16.5" thickBot="1" x14ac:dyDescent="0.3">
      <c r="A155" s="618"/>
      <c r="B155" s="651" t="s">
        <v>1276</v>
      </c>
      <c r="C155" s="652">
        <f>IF(C123-C122=0,0,"Error")</f>
        <v>0</v>
      </c>
      <c r="D155" s="652">
        <f>IF(D123-D122=0,0,"Error")</f>
        <v>0</v>
      </c>
      <c r="E155" s="652">
        <f>IF(E123-E122=0,0,"Error")</f>
        <v>0</v>
      </c>
      <c r="F155" s="652">
        <f>IF(F123-F122=0,0,"Error")</f>
        <v>0</v>
      </c>
      <c r="G155" s="618"/>
    </row>
    <row r="156" spans="1:8" ht="15.75" x14ac:dyDescent="0.25">
      <c r="A156" s="618"/>
      <c r="B156" s="668"/>
      <c r="C156" s="669"/>
      <c r="D156" s="669"/>
      <c r="E156" s="669"/>
      <c r="F156" s="669"/>
      <c r="G156" s="618"/>
    </row>
    <row r="169" spans="1:2" x14ac:dyDescent="0.25">
      <c r="A169" s="2280"/>
      <c r="B169" s="671"/>
    </row>
    <row r="170" spans="1:2" x14ac:dyDescent="0.25">
      <c r="A170" s="2280"/>
      <c r="B170" s="671"/>
    </row>
    <row r="171" spans="1:2" x14ac:dyDescent="0.25">
      <c r="A171" s="2280"/>
      <c r="B171" s="671"/>
    </row>
    <row r="174" spans="1:2" x14ac:dyDescent="0.25">
      <c r="B174" s="2280"/>
    </row>
    <row r="175" spans="1:2" x14ac:dyDescent="0.25">
      <c r="B175" s="2280"/>
    </row>
    <row r="176" spans="1:2" x14ac:dyDescent="0.25">
      <c r="B176" s="2280"/>
    </row>
    <row r="177" spans="3:6" x14ac:dyDescent="0.25">
      <c r="C177" s="671"/>
      <c r="D177" s="672"/>
      <c r="E177" s="670"/>
      <c r="F177" s="671"/>
    </row>
  </sheetData>
  <mergeCells count="41">
    <mergeCell ref="A169:A171"/>
    <mergeCell ref="B174:B176"/>
    <mergeCell ref="B107:F107"/>
    <mergeCell ref="B108:B109"/>
    <mergeCell ref="C121:F121"/>
    <mergeCell ref="B99:B100"/>
    <mergeCell ref="C69:F69"/>
    <mergeCell ref="B70:B71"/>
    <mergeCell ref="B78:F78"/>
    <mergeCell ref="B79:B80"/>
    <mergeCell ref="B92:F92"/>
    <mergeCell ref="B93:F93"/>
    <mergeCell ref="C94:F94"/>
    <mergeCell ref="E95:F95"/>
    <mergeCell ref="C96:F96"/>
    <mergeCell ref="C97:F97"/>
    <mergeCell ref="C98:F98"/>
    <mergeCell ref="C68:F68"/>
    <mergeCell ref="C26:F26"/>
    <mergeCell ref="C27:F27"/>
    <mergeCell ref="C28:F28"/>
    <mergeCell ref="B29:B30"/>
    <mergeCell ref="B37:F37"/>
    <mergeCell ref="B38:B39"/>
    <mergeCell ref="B63:F63"/>
    <mergeCell ref="B64:F64"/>
    <mergeCell ref="C65:F65"/>
    <mergeCell ref="E66:F66"/>
    <mergeCell ref="C67:F67"/>
    <mergeCell ref="B25:F25"/>
    <mergeCell ref="B3:F3"/>
    <mergeCell ref="C5:F5"/>
    <mergeCell ref="C6:F6"/>
    <mergeCell ref="C7:F7"/>
    <mergeCell ref="B8:F8"/>
    <mergeCell ref="B9:F11"/>
    <mergeCell ref="C12:F12"/>
    <mergeCell ref="B13:B14"/>
    <mergeCell ref="C18:F18"/>
    <mergeCell ref="B19:F19"/>
    <mergeCell ref="B24:F24"/>
  </mergeCells>
  <printOptions horizontalCentered="1" verticalCentered="1"/>
  <pageMargins left="0" right="0" top="0" bottom="0" header="0" footer="0"/>
  <pageSetup scale="86" fitToHeight="4" orientation="portrait" r:id="rId1"/>
  <rowBreaks count="2" manualBreakCount="2">
    <brk id="44" max="16383" man="1"/>
    <brk id="79"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D3043-B488-43D3-A127-B71B651F949D}">
  <sheetPr>
    <tabColor theme="2"/>
    <pageSetUpPr fitToPage="1"/>
  </sheetPr>
  <dimension ref="A1:F390"/>
  <sheetViews>
    <sheetView view="pageBreakPreview" topLeftCell="A42" zoomScale="75" zoomScaleNormal="100" zoomScaleSheetLayoutView="75" workbookViewId="0">
      <selection activeCell="G42" sqref="G1:U1048576"/>
    </sheetView>
  </sheetViews>
  <sheetFormatPr defaultRowHeight="15" x14ac:dyDescent="0.25"/>
  <cols>
    <col min="1" max="1" width="6.42578125" style="675" customWidth="1"/>
    <col min="2" max="2" width="32.42578125" style="674" customWidth="1"/>
    <col min="3" max="6" width="26.140625" style="675" customWidth="1"/>
    <col min="7" max="241" width="9.140625" style="675"/>
    <col min="242" max="242" width="12.85546875" style="675" customWidth="1"/>
    <col min="243" max="243" width="32.42578125" style="675" customWidth="1"/>
    <col min="244" max="247" width="26.140625" style="675" customWidth="1"/>
    <col min="248" max="248" width="20.5703125" style="675" customWidth="1"/>
    <col min="249" max="249" width="9.140625" style="675"/>
    <col min="250" max="250" width="11" style="675" customWidth="1"/>
    <col min="251" max="251" width="15.85546875" style="675" customWidth="1"/>
    <col min="252" max="252" width="9.140625" style="675"/>
    <col min="253" max="253" width="15.28515625" style="675" customWidth="1"/>
    <col min="254" max="497" width="9.140625" style="675"/>
    <col min="498" max="498" width="12.85546875" style="675" customWidth="1"/>
    <col min="499" max="499" width="32.42578125" style="675" customWidth="1"/>
    <col min="500" max="503" width="26.140625" style="675" customWidth="1"/>
    <col min="504" max="504" width="20.5703125" style="675" customWidth="1"/>
    <col min="505" max="505" width="9.140625" style="675"/>
    <col min="506" max="506" width="11" style="675" customWidth="1"/>
    <col min="507" max="507" width="15.85546875" style="675" customWidth="1"/>
    <col min="508" max="508" width="9.140625" style="675"/>
    <col min="509" max="509" width="15.28515625" style="675" customWidth="1"/>
    <col min="510" max="753" width="9.140625" style="675"/>
    <col min="754" max="754" width="12.85546875" style="675" customWidth="1"/>
    <col min="755" max="755" width="32.42578125" style="675" customWidth="1"/>
    <col min="756" max="759" width="26.140625" style="675" customWidth="1"/>
    <col min="760" max="760" width="20.5703125" style="675" customWidth="1"/>
    <col min="761" max="761" width="9.140625" style="675"/>
    <col min="762" max="762" width="11" style="675" customWidth="1"/>
    <col min="763" max="763" width="15.85546875" style="675" customWidth="1"/>
    <col min="764" max="764" width="9.140625" style="675"/>
    <col min="765" max="765" width="15.28515625" style="675" customWidth="1"/>
    <col min="766" max="1009" width="9.140625" style="675"/>
    <col min="1010" max="1010" width="12.85546875" style="675" customWidth="1"/>
    <col min="1011" max="1011" width="32.42578125" style="675" customWidth="1"/>
    <col min="1012" max="1015" width="26.140625" style="675" customWidth="1"/>
    <col min="1016" max="1016" width="20.5703125" style="675" customWidth="1"/>
    <col min="1017" max="1017" width="9.140625" style="675"/>
    <col min="1018" max="1018" width="11" style="675" customWidth="1"/>
    <col min="1019" max="1019" width="15.85546875" style="675" customWidth="1"/>
    <col min="1020" max="1020" width="9.140625" style="675"/>
    <col min="1021" max="1021" width="15.28515625" style="675" customWidth="1"/>
    <col min="1022" max="1265" width="9.140625" style="675"/>
    <col min="1266" max="1266" width="12.85546875" style="675" customWidth="1"/>
    <col min="1267" max="1267" width="32.42578125" style="675" customWidth="1"/>
    <col min="1268" max="1271" width="26.140625" style="675" customWidth="1"/>
    <col min="1272" max="1272" width="20.5703125" style="675" customWidth="1"/>
    <col min="1273" max="1273" width="9.140625" style="675"/>
    <col min="1274" max="1274" width="11" style="675" customWidth="1"/>
    <col min="1275" max="1275" width="15.85546875" style="675" customWidth="1"/>
    <col min="1276" max="1276" width="9.140625" style="675"/>
    <col min="1277" max="1277" width="15.28515625" style="675" customWidth="1"/>
    <col min="1278" max="1521" width="9.140625" style="675"/>
    <col min="1522" max="1522" width="12.85546875" style="675" customWidth="1"/>
    <col min="1523" max="1523" width="32.42578125" style="675" customWidth="1"/>
    <col min="1524" max="1527" width="26.140625" style="675" customWidth="1"/>
    <col min="1528" max="1528" width="20.5703125" style="675" customWidth="1"/>
    <col min="1529" max="1529" width="9.140625" style="675"/>
    <col min="1530" max="1530" width="11" style="675" customWidth="1"/>
    <col min="1531" max="1531" width="15.85546875" style="675" customWidth="1"/>
    <col min="1532" max="1532" width="9.140625" style="675"/>
    <col min="1533" max="1533" width="15.28515625" style="675" customWidth="1"/>
    <col min="1534" max="1777" width="9.140625" style="675"/>
    <col min="1778" max="1778" width="12.85546875" style="675" customWidth="1"/>
    <col min="1779" max="1779" width="32.42578125" style="675" customWidth="1"/>
    <col min="1780" max="1783" width="26.140625" style="675" customWidth="1"/>
    <col min="1784" max="1784" width="20.5703125" style="675" customWidth="1"/>
    <col min="1785" max="1785" width="9.140625" style="675"/>
    <col min="1786" max="1786" width="11" style="675" customWidth="1"/>
    <col min="1787" max="1787" width="15.85546875" style="675" customWidth="1"/>
    <col min="1788" max="1788" width="9.140625" style="675"/>
    <col min="1789" max="1789" width="15.28515625" style="675" customWidth="1"/>
    <col min="1790" max="2033" width="9.140625" style="675"/>
    <col min="2034" max="2034" width="12.85546875" style="675" customWidth="1"/>
    <col min="2035" max="2035" width="32.42578125" style="675" customWidth="1"/>
    <col min="2036" max="2039" width="26.140625" style="675" customWidth="1"/>
    <col min="2040" max="2040" width="20.5703125" style="675" customWidth="1"/>
    <col min="2041" max="2041" width="9.140625" style="675"/>
    <col min="2042" max="2042" width="11" style="675" customWidth="1"/>
    <col min="2043" max="2043" width="15.85546875" style="675" customWidth="1"/>
    <col min="2044" max="2044" width="9.140625" style="675"/>
    <col min="2045" max="2045" width="15.28515625" style="675" customWidth="1"/>
    <col min="2046" max="2289" width="9.140625" style="675"/>
    <col min="2290" max="2290" width="12.85546875" style="675" customWidth="1"/>
    <col min="2291" max="2291" width="32.42578125" style="675" customWidth="1"/>
    <col min="2292" max="2295" width="26.140625" style="675" customWidth="1"/>
    <col min="2296" max="2296" width="20.5703125" style="675" customWidth="1"/>
    <col min="2297" max="2297" width="9.140625" style="675"/>
    <col min="2298" max="2298" width="11" style="675" customWidth="1"/>
    <col min="2299" max="2299" width="15.85546875" style="675" customWidth="1"/>
    <col min="2300" max="2300" width="9.140625" style="675"/>
    <col min="2301" max="2301" width="15.28515625" style="675" customWidth="1"/>
    <col min="2302" max="2545" width="9.140625" style="675"/>
    <col min="2546" max="2546" width="12.85546875" style="675" customWidth="1"/>
    <col min="2547" max="2547" width="32.42578125" style="675" customWidth="1"/>
    <col min="2548" max="2551" width="26.140625" style="675" customWidth="1"/>
    <col min="2552" max="2552" width="20.5703125" style="675" customWidth="1"/>
    <col min="2553" max="2553" width="9.140625" style="675"/>
    <col min="2554" max="2554" width="11" style="675" customWidth="1"/>
    <col min="2555" max="2555" width="15.85546875" style="675" customWidth="1"/>
    <col min="2556" max="2556" width="9.140625" style="675"/>
    <col min="2557" max="2557" width="15.28515625" style="675" customWidth="1"/>
    <col min="2558" max="2801" width="9.140625" style="675"/>
    <col min="2802" max="2802" width="12.85546875" style="675" customWidth="1"/>
    <col min="2803" max="2803" width="32.42578125" style="675" customWidth="1"/>
    <col min="2804" max="2807" width="26.140625" style="675" customWidth="1"/>
    <col min="2808" max="2808" width="20.5703125" style="675" customWidth="1"/>
    <col min="2809" max="2809" width="9.140625" style="675"/>
    <col min="2810" max="2810" width="11" style="675" customWidth="1"/>
    <col min="2811" max="2811" width="15.85546875" style="675" customWidth="1"/>
    <col min="2812" max="2812" width="9.140625" style="675"/>
    <col min="2813" max="2813" width="15.28515625" style="675" customWidth="1"/>
    <col min="2814" max="3057" width="9.140625" style="675"/>
    <col min="3058" max="3058" width="12.85546875" style="675" customWidth="1"/>
    <col min="3059" max="3059" width="32.42578125" style="675" customWidth="1"/>
    <col min="3060" max="3063" width="26.140625" style="675" customWidth="1"/>
    <col min="3064" max="3064" width="20.5703125" style="675" customWidth="1"/>
    <col min="3065" max="3065" width="9.140625" style="675"/>
    <col min="3066" max="3066" width="11" style="675" customWidth="1"/>
    <col min="3067" max="3067" width="15.85546875" style="675" customWidth="1"/>
    <col min="3068" max="3068" width="9.140625" style="675"/>
    <col min="3069" max="3069" width="15.28515625" style="675" customWidth="1"/>
    <col min="3070" max="3313" width="9.140625" style="675"/>
    <col min="3314" max="3314" width="12.85546875" style="675" customWidth="1"/>
    <col min="3315" max="3315" width="32.42578125" style="675" customWidth="1"/>
    <col min="3316" max="3319" width="26.140625" style="675" customWidth="1"/>
    <col min="3320" max="3320" width="20.5703125" style="675" customWidth="1"/>
    <col min="3321" max="3321" width="9.140625" style="675"/>
    <col min="3322" max="3322" width="11" style="675" customWidth="1"/>
    <col min="3323" max="3323" width="15.85546875" style="675" customWidth="1"/>
    <col min="3324" max="3324" width="9.140625" style="675"/>
    <col min="3325" max="3325" width="15.28515625" style="675" customWidth="1"/>
    <col min="3326" max="3569" width="9.140625" style="675"/>
    <col min="3570" max="3570" width="12.85546875" style="675" customWidth="1"/>
    <col min="3571" max="3571" width="32.42578125" style="675" customWidth="1"/>
    <col min="3572" max="3575" width="26.140625" style="675" customWidth="1"/>
    <col min="3576" max="3576" width="20.5703125" style="675" customWidth="1"/>
    <col min="3577" max="3577" width="9.140625" style="675"/>
    <col min="3578" max="3578" width="11" style="675" customWidth="1"/>
    <col min="3579" max="3579" width="15.85546875" style="675" customWidth="1"/>
    <col min="3580" max="3580" width="9.140625" style="675"/>
    <col min="3581" max="3581" width="15.28515625" style="675" customWidth="1"/>
    <col min="3582" max="3825" width="9.140625" style="675"/>
    <col min="3826" max="3826" width="12.85546875" style="675" customWidth="1"/>
    <col min="3827" max="3827" width="32.42578125" style="675" customWidth="1"/>
    <col min="3828" max="3831" width="26.140625" style="675" customWidth="1"/>
    <col min="3832" max="3832" width="20.5703125" style="675" customWidth="1"/>
    <col min="3833" max="3833" width="9.140625" style="675"/>
    <col min="3834" max="3834" width="11" style="675" customWidth="1"/>
    <col min="3835" max="3835" width="15.85546875" style="675" customWidth="1"/>
    <col min="3836" max="3836" width="9.140625" style="675"/>
    <col min="3837" max="3837" width="15.28515625" style="675" customWidth="1"/>
    <col min="3838" max="4081" width="9.140625" style="675"/>
    <col min="4082" max="4082" width="12.85546875" style="675" customWidth="1"/>
    <col min="4083" max="4083" width="32.42578125" style="675" customWidth="1"/>
    <col min="4084" max="4087" width="26.140625" style="675" customWidth="1"/>
    <col min="4088" max="4088" width="20.5703125" style="675" customWidth="1"/>
    <col min="4089" max="4089" width="9.140625" style="675"/>
    <col min="4090" max="4090" width="11" style="675" customWidth="1"/>
    <col min="4091" max="4091" width="15.85546875" style="675" customWidth="1"/>
    <col min="4092" max="4092" width="9.140625" style="675"/>
    <col min="4093" max="4093" width="15.28515625" style="675" customWidth="1"/>
    <col min="4094" max="4337" width="9.140625" style="675"/>
    <col min="4338" max="4338" width="12.85546875" style="675" customWidth="1"/>
    <col min="4339" max="4339" width="32.42578125" style="675" customWidth="1"/>
    <col min="4340" max="4343" width="26.140625" style="675" customWidth="1"/>
    <col min="4344" max="4344" width="20.5703125" style="675" customWidth="1"/>
    <col min="4345" max="4345" width="9.140625" style="675"/>
    <col min="4346" max="4346" width="11" style="675" customWidth="1"/>
    <col min="4347" max="4347" width="15.85546875" style="675" customWidth="1"/>
    <col min="4348" max="4348" width="9.140625" style="675"/>
    <col min="4349" max="4349" width="15.28515625" style="675" customWidth="1"/>
    <col min="4350" max="4593" width="9.140625" style="675"/>
    <col min="4594" max="4594" width="12.85546875" style="675" customWidth="1"/>
    <col min="4595" max="4595" width="32.42578125" style="675" customWidth="1"/>
    <col min="4596" max="4599" width="26.140625" style="675" customWidth="1"/>
    <col min="4600" max="4600" width="20.5703125" style="675" customWidth="1"/>
    <col min="4601" max="4601" width="9.140625" style="675"/>
    <col min="4602" max="4602" width="11" style="675" customWidth="1"/>
    <col min="4603" max="4603" width="15.85546875" style="675" customWidth="1"/>
    <col min="4604" max="4604" width="9.140625" style="675"/>
    <col min="4605" max="4605" width="15.28515625" style="675" customWidth="1"/>
    <col min="4606" max="4849" width="9.140625" style="675"/>
    <col min="4850" max="4850" width="12.85546875" style="675" customWidth="1"/>
    <col min="4851" max="4851" width="32.42578125" style="675" customWidth="1"/>
    <col min="4852" max="4855" width="26.140625" style="675" customWidth="1"/>
    <col min="4856" max="4856" width="20.5703125" style="675" customWidth="1"/>
    <col min="4857" max="4857" width="9.140625" style="675"/>
    <col min="4858" max="4858" width="11" style="675" customWidth="1"/>
    <col min="4859" max="4859" width="15.85546875" style="675" customWidth="1"/>
    <col min="4860" max="4860" width="9.140625" style="675"/>
    <col min="4861" max="4861" width="15.28515625" style="675" customWidth="1"/>
    <col min="4862" max="5105" width="9.140625" style="675"/>
    <col min="5106" max="5106" width="12.85546875" style="675" customWidth="1"/>
    <col min="5107" max="5107" width="32.42578125" style="675" customWidth="1"/>
    <col min="5108" max="5111" width="26.140625" style="675" customWidth="1"/>
    <col min="5112" max="5112" width="20.5703125" style="675" customWidth="1"/>
    <col min="5113" max="5113" width="9.140625" style="675"/>
    <col min="5114" max="5114" width="11" style="675" customWidth="1"/>
    <col min="5115" max="5115" width="15.85546875" style="675" customWidth="1"/>
    <col min="5116" max="5116" width="9.140625" style="675"/>
    <col min="5117" max="5117" width="15.28515625" style="675" customWidth="1"/>
    <col min="5118" max="5361" width="9.140625" style="675"/>
    <col min="5362" max="5362" width="12.85546875" style="675" customWidth="1"/>
    <col min="5363" max="5363" width="32.42578125" style="675" customWidth="1"/>
    <col min="5364" max="5367" width="26.140625" style="675" customWidth="1"/>
    <col min="5368" max="5368" width="20.5703125" style="675" customWidth="1"/>
    <col min="5369" max="5369" width="9.140625" style="675"/>
    <col min="5370" max="5370" width="11" style="675" customWidth="1"/>
    <col min="5371" max="5371" width="15.85546875" style="675" customWidth="1"/>
    <col min="5372" max="5372" width="9.140625" style="675"/>
    <col min="5373" max="5373" width="15.28515625" style="675" customWidth="1"/>
    <col min="5374" max="5617" width="9.140625" style="675"/>
    <col min="5618" max="5618" width="12.85546875" style="675" customWidth="1"/>
    <col min="5619" max="5619" width="32.42578125" style="675" customWidth="1"/>
    <col min="5620" max="5623" width="26.140625" style="675" customWidth="1"/>
    <col min="5624" max="5624" width="20.5703125" style="675" customWidth="1"/>
    <col min="5625" max="5625" width="9.140625" style="675"/>
    <col min="5626" max="5626" width="11" style="675" customWidth="1"/>
    <col min="5627" max="5627" width="15.85546875" style="675" customWidth="1"/>
    <col min="5628" max="5628" width="9.140625" style="675"/>
    <col min="5629" max="5629" width="15.28515625" style="675" customWidth="1"/>
    <col min="5630" max="5873" width="9.140625" style="675"/>
    <col min="5874" max="5874" width="12.85546875" style="675" customWidth="1"/>
    <col min="5875" max="5875" width="32.42578125" style="675" customWidth="1"/>
    <col min="5876" max="5879" width="26.140625" style="675" customWidth="1"/>
    <col min="5880" max="5880" width="20.5703125" style="675" customWidth="1"/>
    <col min="5881" max="5881" width="9.140625" style="675"/>
    <col min="5882" max="5882" width="11" style="675" customWidth="1"/>
    <col min="5883" max="5883" width="15.85546875" style="675" customWidth="1"/>
    <col min="5884" max="5884" width="9.140625" style="675"/>
    <col min="5885" max="5885" width="15.28515625" style="675" customWidth="1"/>
    <col min="5886" max="6129" width="9.140625" style="675"/>
    <col min="6130" max="6130" width="12.85546875" style="675" customWidth="1"/>
    <col min="6131" max="6131" width="32.42578125" style="675" customWidth="1"/>
    <col min="6132" max="6135" width="26.140625" style="675" customWidth="1"/>
    <col min="6136" max="6136" width="20.5703125" style="675" customWidth="1"/>
    <col min="6137" max="6137" width="9.140625" style="675"/>
    <col min="6138" max="6138" width="11" style="675" customWidth="1"/>
    <col min="6139" max="6139" width="15.85546875" style="675" customWidth="1"/>
    <col min="6140" max="6140" width="9.140625" style="675"/>
    <col min="6141" max="6141" width="15.28515625" style="675" customWidth="1"/>
    <col min="6142" max="6385" width="9.140625" style="675"/>
    <col min="6386" max="6386" width="12.85546875" style="675" customWidth="1"/>
    <col min="6387" max="6387" width="32.42578125" style="675" customWidth="1"/>
    <col min="6388" max="6391" width="26.140625" style="675" customWidth="1"/>
    <col min="6392" max="6392" width="20.5703125" style="675" customWidth="1"/>
    <col min="6393" max="6393" width="9.140625" style="675"/>
    <col min="6394" max="6394" width="11" style="675" customWidth="1"/>
    <col min="6395" max="6395" width="15.85546875" style="675" customWidth="1"/>
    <col min="6396" max="6396" width="9.140625" style="675"/>
    <col min="6397" max="6397" width="15.28515625" style="675" customWidth="1"/>
    <col min="6398" max="6641" width="9.140625" style="675"/>
    <col min="6642" max="6642" width="12.85546875" style="675" customWidth="1"/>
    <col min="6643" max="6643" width="32.42578125" style="675" customWidth="1"/>
    <col min="6644" max="6647" width="26.140625" style="675" customWidth="1"/>
    <col min="6648" max="6648" width="20.5703125" style="675" customWidth="1"/>
    <col min="6649" max="6649" width="9.140625" style="675"/>
    <col min="6650" max="6650" width="11" style="675" customWidth="1"/>
    <col min="6651" max="6651" width="15.85546875" style="675" customWidth="1"/>
    <col min="6652" max="6652" width="9.140625" style="675"/>
    <col min="6653" max="6653" width="15.28515625" style="675" customWidth="1"/>
    <col min="6654" max="6897" width="9.140625" style="675"/>
    <col min="6898" max="6898" width="12.85546875" style="675" customWidth="1"/>
    <col min="6899" max="6899" width="32.42578125" style="675" customWidth="1"/>
    <col min="6900" max="6903" width="26.140625" style="675" customWidth="1"/>
    <col min="6904" max="6904" width="20.5703125" style="675" customWidth="1"/>
    <col min="6905" max="6905" width="9.140625" style="675"/>
    <col min="6906" max="6906" width="11" style="675" customWidth="1"/>
    <col min="6907" max="6907" width="15.85546875" style="675" customWidth="1"/>
    <col min="6908" max="6908" width="9.140625" style="675"/>
    <col min="6909" max="6909" width="15.28515625" style="675" customWidth="1"/>
    <col min="6910" max="7153" width="9.140625" style="675"/>
    <col min="7154" max="7154" width="12.85546875" style="675" customWidth="1"/>
    <col min="7155" max="7155" width="32.42578125" style="675" customWidth="1"/>
    <col min="7156" max="7159" width="26.140625" style="675" customWidth="1"/>
    <col min="7160" max="7160" width="20.5703125" style="675" customWidth="1"/>
    <col min="7161" max="7161" width="9.140625" style="675"/>
    <col min="7162" max="7162" width="11" style="675" customWidth="1"/>
    <col min="7163" max="7163" width="15.85546875" style="675" customWidth="1"/>
    <col min="7164" max="7164" width="9.140625" style="675"/>
    <col min="7165" max="7165" width="15.28515625" style="675" customWidth="1"/>
    <col min="7166" max="7409" width="9.140625" style="675"/>
    <col min="7410" max="7410" width="12.85546875" style="675" customWidth="1"/>
    <col min="7411" max="7411" width="32.42578125" style="675" customWidth="1"/>
    <col min="7412" max="7415" width="26.140625" style="675" customWidth="1"/>
    <col min="7416" max="7416" width="20.5703125" style="675" customWidth="1"/>
    <col min="7417" max="7417" width="9.140625" style="675"/>
    <col min="7418" max="7418" width="11" style="675" customWidth="1"/>
    <col min="7419" max="7419" width="15.85546875" style="675" customWidth="1"/>
    <col min="7420" max="7420" width="9.140625" style="675"/>
    <col min="7421" max="7421" width="15.28515625" style="675" customWidth="1"/>
    <col min="7422" max="7665" width="9.140625" style="675"/>
    <col min="7666" max="7666" width="12.85546875" style="675" customWidth="1"/>
    <col min="7667" max="7667" width="32.42578125" style="675" customWidth="1"/>
    <col min="7668" max="7671" width="26.140625" style="675" customWidth="1"/>
    <col min="7672" max="7672" width="20.5703125" style="675" customWidth="1"/>
    <col min="7673" max="7673" width="9.140625" style="675"/>
    <col min="7674" max="7674" width="11" style="675" customWidth="1"/>
    <col min="7675" max="7675" width="15.85546875" style="675" customWidth="1"/>
    <col min="7676" max="7676" width="9.140625" style="675"/>
    <col min="7677" max="7677" width="15.28515625" style="675" customWidth="1"/>
    <col min="7678" max="7921" width="9.140625" style="675"/>
    <col min="7922" max="7922" width="12.85546875" style="675" customWidth="1"/>
    <col min="7923" max="7923" width="32.42578125" style="675" customWidth="1"/>
    <col min="7924" max="7927" width="26.140625" style="675" customWidth="1"/>
    <col min="7928" max="7928" width="20.5703125" style="675" customWidth="1"/>
    <col min="7929" max="7929" width="9.140625" style="675"/>
    <col min="7930" max="7930" width="11" style="675" customWidth="1"/>
    <col min="7931" max="7931" width="15.85546875" style="675" customWidth="1"/>
    <col min="7932" max="7932" width="9.140625" style="675"/>
    <col min="7933" max="7933" width="15.28515625" style="675" customWidth="1"/>
    <col min="7934" max="8177" width="9.140625" style="675"/>
    <col min="8178" max="8178" width="12.85546875" style="675" customWidth="1"/>
    <col min="8179" max="8179" width="32.42578125" style="675" customWidth="1"/>
    <col min="8180" max="8183" width="26.140625" style="675" customWidth="1"/>
    <col min="8184" max="8184" width="20.5703125" style="675" customWidth="1"/>
    <col min="8185" max="8185" width="9.140625" style="675"/>
    <col min="8186" max="8186" width="11" style="675" customWidth="1"/>
    <col min="8187" max="8187" width="15.85546875" style="675" customWidth="1"/>
    <col min="8188" max="8188" width="9.140625" style="675"/>
    <col min="8189" max="8189" width="15.28515625" style="675" customWidth="1"/>
    <col min="8190" max="8433" width="9.140625" style="675"/>
    <col min="8434" max="8434" width="12.85546875" style="675" customWidth="1"/>
    <col min="8435" max="8435" width="32.42578125" style="675" customWidth="1"/>
    <col min="8436" max="8439" width="26.140625" style="675" customWidth="1"/>
    <col min="8440" max="8440" width="20.5703125" style="675" customWidth="1"/>
    <col min="8441" max="8441" width="9.140625" style="675"/>
    <col min="8442" max="8442" width="11" style="675" customWidth="1"/>
    <col min="8443" max="8443" width="15.85546875" style="675" customWidth="1"/>
    <col min="8444" max="8444" width="9.140625" style="675"/>
    <col min="8445" max="8445" width="15.28515625" style="675" customWidth="1"/>
    <col min="8446" max="8689" width="9.140625" style="675"/>
    <col min="8690" max="8690" width="12.85546875" style="675" customWidth="1"/>
    <col min="8691" max="8691" width="32.42578125" style="675" customWidth="1"/>
    <col min="8692" max="8695" width="26.140625" style="675" customWidth="1"/>
    <col min="8696" max="8696" width="20.5703125" style="675" customWidth="1"/>
    <col min="8697" max="8697" width="9.140625" style="675"/>
    <col min="8698" max="8698" width="11" style="675" customWidth="1"/>
    <col min="8699" max="8699" width="15.85546875" style="675" customWidth="1"/>
    <col min="8700" max="8700" width="9.140625" style="675"/>
    <col min="8701" max="8701" width="15.28515625" style="675" customWidth="1"/>
    <col min="8702" max="8945" width="9.140625" style="675"/>
    <col min="8946" max="8946" width="12.85546875" style="675" customWidth="1"/>
    <col min="8947" max="8947" width="32.42578125" style="675" customWidth="1"/>
    <col min="8948" max="8951" width="26.140625" style="675" customWidth="1"/>
    <col min="8952" max="8952" width="20.5703125" style="675" customWidth="1"/>
    <col min="8953" max="8953" width="9.140625" style="675"/>
    <col min="8954" max="8954" width="11" style="675" customWidth="1"/>
    <col min="8955" max="8955" width="15.85546875" style="675" customWidth="1"/>
    <col min="8956" max="8956" width="9.140625" style="675"/>
    <col min="8957" max="8957" width="15.28515625" style="675" customWidth="1"/>
    <col min="8958" max="9201" width="9.140625" style="675"/>
    <col min="9202" max="9202" width="12.85546875" style="675" customWidth="1"/>
    <col min="9203" max="9203" width="32.42578125" style="675" customWidth="1"/>
    <col min="9204" max="9207" width="26.140625" style="675" customWidth="1"/>
    <col min="9208" max="9208" width="20.5703125" style="675" customWidth="1"/>
    <col min="9209" max="9209" width="9.140625" style="675"/>
    <col min="9210" max="9210" width="11" style="675" customWidth="1"/>
    <col min="9211" max="9211" width="15.85546875" style="675" customWidth="1"/>
    <col min="9212" max="9212" width="9.140625" style="675"/>
    <col min="9213" max="9213" width="15.28515625" style="675" customWidth="1"/>
    <col min="9214" max="9457" width="9.140625" style="675"/>
    <col min="9458" max="9458" width="12.85546875" style="675" customWidth="1"/>
    <col min="9459" max="9459" width="32.42578125" style="675" customWidth="1"/>
    <col min="9460" max="9463" width="26.140625" style="675" customWidth="1"/>
    <col min="9464" max="9464" width="20.5703125" style="675" customWidth="1"/>
    <col min="9465" max="9465" width="9.140625" style="675"/>
    <col min="9466" max="9466" width="11" style="675" customWidth="1"/>
    <col min="9467" max="9467" width="15.85546875" style="675" customWidth="1"/>
    <col min="9468" max="9468" width="9.140625" style="675"/>
    <col min="9469" max="9469" width="15.28515625" style="675" customWidth="1"/>
    <col min="9470" max="9713" width="9.140625" style="675"/>
    <col min="9714" max="9714" width="12.85546875" style="675" customWidth="1"/>
    <col min="9715" max="9715" width="32.42578125" style="675" customWidth="1"/>
    <col min="9716" max="9719" width="26.140625" style="675" customWidth="1"/>
    <col min="9720" max="9720" width="20.5703125" style="675" customWidth="1"/>
    <col min="9721" max="9721" width="9.140625" style="675"/>
    <col min="9722" max="9722" width="11" style="675" customWidth="1"/>
    <col min="9723" max="9723" width="15.85546875" style="675" customWidth="1"/>
    <col min="9724" max="9724" width="9.140625" style="675"/>
    <col min="9725" max="9725" width="15.28515625" style="675" customWidth="1"/>
    <col min="9726" max="9969" width="9.140625" style="675"/>
    <col min="9970" max="9970" width="12.85546875" style="675" customWidth="1"/>
    <col min="9971" max="9971" width="32.42578125" style="675" customWidth="1"/>
    <col min="9972" max="9975" width="26.140625" style="675" customWidth="1"/>
    <col min="9976" max="9976" width="20.5703125" style="675" customWidth="1"/>
    <col min="9977" max="9977" width="9.140625" style="675"/>
    <col min="9978" max="9978" width="11" style="675" customWidth="1"/>
    <col min="9979" max="9979" width="15.85546875" style="675" customWidth="1"/>
    <col min="9980" max="9980" width="9.140625" style="675"/>
    <col min="9981" max="9981" width="15.28515625" style="675" customWidth="1"/>
    <col min="9982" max="10225" width="9.140625" style="675"/>
    <col min="10226" max="10226" width="12.85546875" style="675" customWidth="1"/>
    <col min="10227" max="10227" width="32.42578125" style="675" customWidth="1"/>
    <col min="10228" max="10231" width="26.140625" style="675" customWidth="1"/>
    <col min="10232" max="10232" width="20.5703125" style="675" customWidth="1"/>
    <col min="10233" max="10233" width="9.140625" style="675"/>
    <col min="10234" max="10234" width="11" style="675" customWidth="1"/>
    <col min="10235" max="10235" width="15.85546875" style="675" customWidth="1"/>
    <col min="10236" max="10236" width="9.140625" style="675"/>
    <col min="10237" max="10237" width="15.28515625" style="675" customWidth="1"/>
    <col min="10238" max="10481" width="9.140625" style="675"/>
    <col min="10482" max="10482" width="12.85546875" style="675" customWidth="1"/>
    <col min="10483" max="10483" width="32.42578125" style="675" customWidth="1"/>
    <col min="10484" max="10487" width="26.140625" style="675" customWidth="1"/>
    <col min="10488" max="10488" width="20.5703125" style="675" customWidth="1"/>
    <col min="10489" max="10489" width="9.140625" style="675"/>
    <col min="10490" max="10490" width="11" style="675" customWidth="1"/>
    <col min="10491" max="10491" width="15.85546875" style="675" customWidth="1"/>
    <col min="10492" max="10492" width="9.140625" style="675"/>
    <col min="10493" max="10493" width="15.28515625" style="675" customWidth="1"/>
    <col min="10494" max="10737" width="9.140625" style="675"/>
    <col min="10738" max="10738" width="12.85546875" style="675" customWidth="1"/>
    <col min="10739" max="10739" width="32.42578125" style="675" customWidth="1"/>
    <col min="10740" max="10743" width="26.140625" style="675" customWidth="1"/>
    <col min="10744" max="10744" width="20.5703125" style="675" customWidth="1"/>
    <col min="10745" max="10745" width="9.140625" style="675"/>
    <col min="10746" max="10746" width="11" style="675" customWidth="1"/>
    <col min="10747" max="10747" width="15.85546875" style="675" customWidth="1"/>
    <col min="10748" max="10748" width="9.140625" style="675"/>
    <col min="10749" max="10749" width="15.28515625" style="675" customWidth="1"/>
    <col min="10750" max="10993" width="9.140625" style="675"/>
    <col min="10994" max="10994" width="12.85546875" style="675" customWidth="1"/>
    <col min="10995" max="10995" width="32.42578125" style="675" customWidth="1"/>
    <col min="10996" max="10999" width="26.140625" style="675" customWidth="1"/>
    <col min="11000" max="11000" width="20.5703125" style="675" customWidth="1"/>
    <col min="11001" max="11001" width="9.140625" style="675"/>
    <col min="11002" max="11002" width="11" style="675" customWidth="1"/>
    <col min="11003" max="11003" width="15.85546875" style="675" customWidth="1"/>
    <col min="11004" max="11004" width="9.140625" style="675"/>
    <col min="11005" max="11005" width="15.28515625" style="675" customWidth="1"/>
    <col min="11006" max="11249" width="9.140625" style="675"/>
    <col min="11250" max="11250" width="12.85546875" style="675" customWidth="1"/>
    <col min="11251" max="11251" width="32.42578125" style="675" customWidth="1"/>
    <col min="11252" max="11255" width="26.140625" style="675" customWidth="1"/>
    <col min="11256" max="11256" width="20.5703125" style="675" customWidth="1"/>
    <col min="11257" max="11257" width="9.140625" style="675"/>
    <col min="11258" max="11258" width="11" style="675" customWidth="1"/>
    <col min="11259" max="11259" width="15.85546875" style="675" customWidth="1"/>
    <col min="11260" max="11260" width="9.140625" style="675"/>
    <col min="11261" max="11261" width="15.28515625" style="675" customWidth="1"/>
    <col min="11262" max="11505" width="9.140625" style="675"/>
    <col min="11506" max="11506" width="12.85546875" style="675" customWidth="1"/>
    <col min="11507" max="11507" width="32.42578125" style="675" customWidth="1"/>
    <col min="11508" max="11511" width="26.140625" style="675" customWidth="1"/>
    <col min="11512" max="11512" width="20.5703125" style="675" customWidth="1"/>
    <col min="11513" max="11513" width="9.140625" style="675"/>
    <col min="11514" max="11514" width="11" style="675" customWidth="1"/>
    <col min="11515" max="11515" width="15.85546875" style="675" customWidth="1"/>
    <col min="11516" max="11516" width="9.140625" style="675"/>
    <col min="11517" max="11517" width="15.28515625" style="675" customWidth="1"/>
    <col min="11518" max="11761" width="9.140625" style="675"/>
    <col min="11762" max="11762" width="12.85546875" style="675" customWidth="1"/>
    <col min="11763" max="11763" width="32.42578125" style="675" customWidth="1"/>
    <col min="11764" max="11767" width="26.140625" style="675" customWidth="1"/>
    <col min="11768" max="11768" width="20.5703125" style="675" customWidth="1"/>
    <col min="11769" max="11769" width="9.140625" style="675"/>
    <col min="11770" max="11770" width="11" style="675" customWidth="1"/>
    <col min="11771" max="11771" width="15.85546875" style="675" customWidth="1"/>
    <col min="11772" max="11772" width="9.140625" style="675"/>
    <col min="11773" max="11773" width="15.28515625" style="675" customWidth="1"/>
    <col min="11774" max="12017" width="9.140625" style="675"/>
    <col min="12018" max="12018" width="12.85546875" style="675" customWidth="1"/>
    <col min="12019" max="12019" width="32.42578125" style="675" customWidth="1"/>
    <col min="12020" max="12023" width="26.140625" style="675" customWidth="1"/>
    <col min="12024" max="12024" width="20.5703125" style="675" customWidth="1"/>
    <col min="12025" max="12025" width="9.140625" style="675"/>
    <col min="12026" max="12026" width="11" style="675" customWidth="1"/>
    <col min="12027" max="12027" width="15.85546875" style="675" customWidth="1"/>
    <col min="12028" max="12028" width="9.140625" style="675"/>
    <col min="12029" max="12029" width="15.28515625" style="675" customWidth="1"/>
    <col min="12030" max="12273" width="9.140625" style="675"/>
    <col min="12274" max="12274" width="12.85546875" style="675" customWidth="1"/>
    <col min="12275" max="12275" width="32.42578125" style="675" customWidth="1"/>
    <col min="12276" max="12279" width="26.140625" style="675" customWidth="1"/>
    <col min="12280" max="12280" width="20.5703125" style="675" customWidth="1"/>
    <col min="12281" max="12281" width="9.140625" style="675"/>
    <col min="12282" max="12282" width="11" style="675" customWidth="1"/>
    <col min="12283" max="12283" width="15.85546875" style="675" customWidth="1"/>
    <col min="12284" max="12284" width="9.140625" style="675"/>
    <col min="12285" max="12285" width="15.28515625" style="675" customWidth="1"/>
    <col min="12286" max="12529" width="9.140625" style="675"/>
    <col min="12530" max="12530" width="12.85546875" style="675" customWidth="1"/>
    <col min="12531" max="12531" width="32.42578125" style="675" customWidth="1"/>
    <col min="12532" max="12535" width="26.140625" style="675" customWidth="1"/>
    <col min="12536" max="12536" width="20.5703125" style="675" customWidth="1"/>
    <col min="12537" max="12537" width="9.140625" style="675"/>
    <col min="12538" max="12538" width="11" style="675" customWidth="1"/>
    <col min="12539" max="12539" width="15.85546875" style="675" customWidth="1"/>
    <col min="12540" max="12540" width="9.140625" style="675"/>
    <col min="12541" max="12541" width="15.28515625" style="675" customWidth="1"/>
    <col min="12542" max="12785" width="9.140625" style="675"/>
    <col min="12786" max="12786" width="12.85546875" style="675" customWidth="1"/>
    <col min="12787" max="12787" width="32.42578125" style="675" customWidth="1"/>
    <col min="12788" max="12791" width="26.140625" style="675" customWidth="1"/>
    <col min="12792" max="12792" width="20.5703125" style="675" customWidth="1"/>
    <col min="12793" max="12793" width="9.140625" style="675"/>
    <col min="12794" max="12794" width="11" style="675" customWidth="1"/>
    <col min="12795" max="12795" width="15.85546875" style="675" customWidth="1"/>
    <col min="12796" max="12796" width="9.140625" style="675"/>
    <col min="12797" max="12797" width="15.28515625" style="675" customWidth="1"/>
    <col min="12798" max="13041" width="9.140625" style="675"/>
    <col min="13042" max="13042" width="12.85546875" style="675" customWidth="1"/>
    <col min="13043" max="13043" width="32.42578125" style="675" customWidth="1"/>
    <col min="13044" max="13047" width="26.140625" style="675" customWidth="1"/>
    <col min="13048" max="13048" width="20.5703125" style="675" customWidth="1"/>
    <col min="13049" max="13049" width="9.140625" style="675"/>
    <col min="13050" max="13050" width="11" style="675" customWidth="1"/>
    <col min="13051" max="13051" width="15.85546875" style="675" customWidth="1"/>
    <col min="13052" max="13052" width="9.140625" style="675"/>
    <col min="13053" max="13053" width="15.28515625" style="675" customWidth="1"/>
    <col min="13054" max="13297" width="9.140625" style="675"/>
    <col min="13298" max="13298" width="12.85546875" style="675" customWidth="1"/>
    <col min="13299" max="13299" width="32.42578125" style="675" customWidth="1"/>
    <col min="13300" max="13303" width="26.140625" style="675" customWidth="1"/>
    <col min="13304" max="13304" width="20.5703125" style="675" customWidth="1"/>
    <col min="13305" max="13305" width="9.140625" style="675"/>
    <col min="13306" max="13306" width="11" style="675" customWidth="1"/>
    <col min="13307" max="13307" width="15.85546875" style="675" customWidth="1"/>
    <col min="13308" max="13308" width="9.140625" style="675"/>
    <col min="13309" max="13309" width="15.28515625" style="675" customWidth="1"/>
    <col min="13310" max="13553" width="9.140625" style="675"/>
    <col min="13554" max="13554" width="12.85546875" style="675" customWidth="1"/>
    <col min="13555" max="13555" width="32.42578125" style="675" customWidth="1"/>
    <col min="13556" max="13559" width="26.140625" style="675" customWidth="1"/>
    <col min="13560" max="13560" width="20.5703125" style="675" customWidth="1"/>
    <col min="13561" max="13561" width="9.140625" style="675"/>
    <col min="13562" max="13562" width="11" style="675" customWidth="1"/>
    <col min="13563" max="13563" width="15.85546875" style="675" customWidth="1"/>
    <col min="13564" max="13564" width="9.140625" style="675"/>
    <col min="13565" max="13565" width="15.28515625" style="675" customWidth="1"/>
    <col min="13566" max="13809" width="9.140625" style="675"/>
    <col min="13810" max="13810" width="12.85546875" style="675" customWidth="1"/>
    <col min="13811" max="13811" width="32.42578125" style="675" customWidth="1"/>
    <col min="13812" max="13815" width="26.140625" style="675" customWidth="1"/>
    <col min="13816" max="13816" width="20.5703125" style="675" customWidth="1"/>
    <col min="13817" max="13817" width="9.140625" style="675"/>
    <col min="13818" max="13818" width="11" style="675" customWidth="1"/>
    <col min="13819" max="13819" width="15.85546875" style="675" customWidth="1"/>
    <col min="13820" max="13820" width="9.140625" style="675"/>
    <col min="13821" max="13821" width="15.28515625" style="675" customWidth="1"/>
    <col min="13822" max="14065" width="9.140625" style="675"/>
    <col min="14066" max="14066" width="12.85546875" style="675" customWidth="1"/>
    <col min="14067" max="14067" width="32.42578125" style="675" customWidth="1"/>
    <col min="14068" max="14071" width="26.140625" style="675" customWidth="1"/>
    <col min="14072" max="14072" width="20.5703125" style="675" customWidth="1"/>
    <col min="14073" max="14073" width="9.140625" style="675"/>
    <col min="14074" max="14074" width="11" style="675" customWidth="1"/>
    <col min="14075" max="14075" width="15.85546875" style="675" customWidth="1"/>
    <col min="14076" max="14076" width="9.140625" style="675"/>
    <col min="14077" max="14077" width="15.28515625" style="675" customWidth="1"/>
    <col min="14078" max="14321" width="9.140625" style="675"/>
    <col min="14322" max="14322" width="12.85546875" style="675" customWidth="1"/>
    <col min="14323" max="14323" width="32.42578125" style="675" customWidth="1"/>
    <col min="14324" max="14327" width="26.140625" style="675" customWidth="1"/>
    <col min="14328" max="14328" width="20.5703125" style="675" customWidth="1"/>
    <col min="14329" max="14329" width="9.140625" style="675"/>
    <col min="14330" max="14330" width="11" style="675" customWidth="1"/>
    <col min="14331" max="14331" width="15.85546875" style="675" customWidth="1"/>
    <col min="14332" max="14332" width="9.140625" style="675"/>
    <col min="14333" max="14333" width="15.28515625" style="675" customWidth="1"/>
    <col min="14334" max="14577" width="9.140625" style="675"/>
    <col min="14578" max="14578" width="12.85546875" style="675" customWidth="1"/>
    <col min="14579" max="14579" width="32.42578125" style="675" customWidth="1"/>
    <col min="14580" max="14583" width="26.140625" style="675" customWidth="1"/>
    <col min="14584" max="14584" width="20.5703125" style="675" customWidth="1"/>
    <col min="14585" max="14585" width="9.140625" style="675"/>
    <col min="14586" max="14586" width="11" style="675" customWidth="1"/>
    <col min="14587" max="14587" width="15.85546875" style="675" customWidth="1"/>
    <col min="14588" max="14588" width="9.140625" style="675"/>
    <col min="14589" max="14589" width="15.28515625" style="675" customWidth="1"/>
    <col min="14590" max="14833" width="9.140625" style="675"/>
    <col min="14834" max="14834" width="12.85546875" style="675" customWidth="1"/>
    <col min="14835" max="14835" width="32.42578125" style="675" customWidth="1"/>
    <col min="14836" max="14839" width="26.140625" style="675" customWidth="1"/>
    <col min="14840" max="14840" width="20.5703125" style="675" customWidth="1"/>
    <col min="14841" max="14841" width="9.140625" style="675"/>
    <col min="14842" max="14842" width="11" style="675" customWidth="1"/>
    <col min="14843" max="14843" width="15.85546875" style="675" customWidth="1"/>
    <col min="14844" max="14844" width="9.140625" style="675"/>
    <col min="14845" max="14845" width="15.28515625" style="675" customWidth="1"/>
    <col min="14846" max="15089" width="9.140625" style="675"/>
    <col min="15090" max="15090" width="12.85546875" style="675" customWidth="1"/>
    <col min="15091" max="15091" width="32.42578125" style="675" customWidth="1"/>
    <col min="15092" max="15095" width="26.140625" style="675" customWidth="1"/>
    <col min="15096" max="15096" width="20.5703125" style="675" customWidth="1"/>
    <col min="15097" max="15097" width="9.140625" style="675"/>
    <col min="15098" max="15098" width="11" style="675" customWidth="1"/>
    <col min="15099" max="15099" width="15.85546875" style="675" customWidth="1"/>
    <col min="15100" max="15100" width="9.140625" style="675"/>
    <col min="15101" max="15101" width="15.28515625" style="675" customWidth="1"/>
    <col min="15102" max="15345" width="9.140625" style="675"/>
    <col min="15346" max="15346" width="12.85546875" style="675" customWidth="1"/>
    <col min="15347" max="15347" width="32.42578125" style="675" customWidth="1"/>
    <col min="15348" max="15351" width="26.140625" style="675" customWidth="1"/>
    <col min="15352" max="15352" width="20.5703125" style="675" customWidth="1"/>
    <col min="15353" max="15353" width="9.140625" style="675"/>
    <col min="15354" max="15354" width="11" style="675" customWidth="1"/>
    <col min="15355" max="15355" width="15.85546875" style="675" customWidth="1"/>
    <col min="15356" max="15356" width="9.140625" style="675"/>
    <col min="15357" max="15357" width="15.28515625" style="675" customWidth="1"/>
    <col min="15358" max="15601" width="9.140625" style="675"/>
    <col min="15602" max="15602" width="12.85546875" style="675" customWidth="1"/>
    <col min="15603" max="15603" width="32.42578125" style="675" customWidth="1"/>
    <col min="15604" max="15607" width="26.140625" style="675" customWidth="1"/>
    <col min="15608" max="15608" width="20.5703125" style="675" customWidth="1"/>
    <col min="15609" max="15609" width="9.140625" style="675"/>
    <col min="15610" max="15610" width="11" style="675" customWidth="1"/>
    <col min="15611" max="15611" width="15.85546875" style="675" customWidth="1"/>
    <col min="15612" max="15612" width="9.140625" style="675"/>
    <col min="15613" max="15613" width="15.28515625" style="675" customWidth="1"/>
    <col min="15614" max="15857" width="9.140625" style="675"/>
    <col min="15858" max="15858" width="12.85546875" style="675" customWidth="1"/>
    <col min="15859" max="15859" width="32.42578125" style="675" customWidth="1"/>
    <col min="15860" max="15863" width="26.140625" style="675" customWidth="1"/>
    <col min="15864" max="15864" width="20.5703125" style="675" customWidth="1"/>
    <col min="15865" max="15865" width="9.140625" style="675"/>
    <col min="15866" max="15866" width="11" style="675" customWidth="1"/>
    <col min="15867" max="15867" width="15.85546875" style="675" customWidth="1"/>
    <col min="15868" max="15868" width="9.140625" style="675"/>
    <col min="15869" max="15869" width="15.28515625" style="675" customWidth="1"/>
    <col min="15870" max="16113" width="9.140625" style="675"/>
    <col min="16114" max="16114" width="12.85546875" style="675" customWidth="1"/>
    <col min="16115" max="16115" width="32.42578125" style="675" customWidth="1"/>
    <col min="16116" max="16119" width="26.140625" style="675" customWidth="1"/>
    <col min="16120" max="16120" width="20.5703125" style="675" customWidth="1"/>
    <col min="16121" max="16121" width="9.140625" style="675"/>
    <col min="16122" max="16122" width="11" style="675" customWidth="1"/>
    <col min="16123" max="16123" width="15.85546875" style="675" customWidth="1"/>
    <col min="16124" max="16124" width="9.140625" style="675"/>
    <col min="16125" max="16125" width="15.28515625" style="675" customWidth="1"/>
    <col min="16126" max="16384" width="9.140625" style="675"/>
  </cols>
  <sheetData>
    <row r="1" spans="1:6" x14ac:dyDescent="0.25">
      <c r="A1" s="673"/>
    </row>
    <row r="2" spans="1:6" ht="18" customHeight="1" x14ac:dyDescent="0.25">
      <c r="A2" s="2284" t="s">
        <v>1241</v>
      </c>
      <c r="B2" s="2284"/>
      <c r="C2" s="2284"/>
      <c r="D2" s="2284"/>
      <c r="E2" s="2284"/>
      <c r="F2" s="2284"/>
    </row>
    <row r="3" spans="1:6" ht="18" customHeight="1" x14ac:dyDescent="0.25">
      <c r="A3" s="676"/>
      <c r="B3" s="2285" t="s">
        <v>1394</v>
      </c>
      <c r="C3" s="2285"/>
      <c r="D3" s="2285"/>
      <c r="E3" s="2285"/>
      <c r="F3" s="2285"/>
    </row>
    <row r="4" spans="1:6" ht="15.75" thickBot="1" x14ac:dyDescent="0.3"/>
    <row r="5" spans="1:6" ht="19.5" thickBot="1" x14ac:dyDescent="0.3">
      <c r="B5" s="677" t="s">
        <v>6</v>
      </c>
      <c r="C5" s="2286" t="s">
        <v>1710</v>
      </c>
      <c r="D5" s="2286"/>
      <c r="E5" s="2286"/>
      <c r="F5" s="2286"/>
    </row>
    <row r="6" spans="1:6" ht="19.5" thickBot="1" x14ac:dyDescent="0.3">
      <c r="B6" s="677" t="s">
        <v>8</v>
      </c>
      <c r="C6" s="2287" t="s">
        <v>1691</v>
      </c>
      <c r="D6" s="2288"/>
      <c r="E6" s="2288"/>
      <c r="F6" s="2289"/>
    </row>
    <row r="7" spans="1:6" ht="19.5" thickBot="1" x14ac:dyDescent="0.3">
      <c r="B7" s="677" t="s">
        <v>10</v>
      </c>
      <c r="C7" s="2290" t="s">
        <v>1243</v>
      </c>
      <c r="D7" s="2291"/>
      <c r="E7" s="2291"/>
      <c r="F7" s="2292"/>
    </row>
    <row r="8" spans="1:6" ht="15.75" thickBot="1" x14ac:dyDescent="0.3">
      <c r="B8" s="2293" t="s">
        <v>12</v>
      </c>
      <c r="C8" s="2294"/>
      <c r="D8" s="2294"/>
      <c r="E8" s="2294"/>
      <c r="F8" s="2295"/>
    </row>
    <row r="9" spans="1:6" ht="15.75" thickBot="1" x14ac:dyDescent="0.3">
      <c r="B9" s="2296" t="s">
        <v>1711</v>
      </c>
      <c r="C9" s="2297"/>
      <c r="D9" s="2297"/>
      <c r="E9" s="2297"/>
      <c r="F9" s="2298"/>
    </row>
    <row r="10" spans="1:6" ht="36.75" customHeight="1" thickBot="1" x14ac:dyDescent="0.3">
      <c r="B10" s="2296"/>
      <c r="C10" s="2297"/>
      <c r="D10" s="2297"/>
      <c r="E10" s="2297"/>
      <c r="F10" s="2298"/>
    </row>
    <row r="11" spans="1:6" ht="33.75" customHeight="1" thickBot="1" x14ac:dyDescent="0.3">
      <c r="B11" s="2296"/>
      <c r="C11" s="2297"/>
      <c r="D11" s="2297"/>
      <c r="E11" s="2297"/>
      <c r="F11" s="2298"/>
    </row>
    <row r="12" spans="1:6" ht="38.25" customHeight="1" thickBot="1" x14ac:dyDescent="0.3">
      <c r="B12" s="678" t="s">
        <v>14</v>
      </c>
      <c r="C12" s="2299" t="s">
        <v>1712</v>
      </c>
      <c r="D12" s="2300"/>
      <c r="E12" s="2300"/>
      <c r="F12" s="2301"/>
    </row>
    <row r="13" spans="1:6" ht="23.25" customHeight="1" x14ac:dyDescent="0.25">
      <c r="B13" s="2302" t="s">
        <v>16</v>
      </c>
      <c r="C13" s="679">
        <v>2023</v>
      </c>
      <c r="D13" s="679">
        <v>2024</v>
      </c>
      <c r="E13" s="679">
        <v>2025</v>
      </c>
      <c r="F13" s="679">
        <v>2026</v>
      </c>
    </row>
    <row r="14" spans="1:6" ht="15.75" thickBot="1" x14ac:dyDescent="0.3">
      <c r="B14" s="2303"/>
      <c r="C14" s="680" t="s">
        <v>17</v>
      </c>
      <c r="D14" s="680" t="s">
        <v>18</v>
      </c>
      <c r="E14" s="680" t="s">
        <v>18</v>
      </c>
      <c r="F14" s="680" t="s">
        <v>18</v>
      </c>
    </row>
    <row r="15" spans="1:6" ht="32.25" customHeight="1" thickBot="1" x14ac:dyDescent="0.3">
      <c r="B15" s="681" t="s">
        <v>1713</v>
      </c>
      <c r="C15" s="682">
        <v>36892</v>
      </c>
      <c r="D15" s="682">
        <v>36892</v>
      </c>
      <c r="E15" s="682">
        <v>36892</v>
      </c>
      <c r="F15" s="682">
        <v>36892</v>
      </c>
    </row>
    <row r="16" spans="1:6" ht="31.5" customHeight="1" thickBot="1" x14ac:dyDescent="0.3">
      <c r="B16" s="681" t="s">
        <v>1714</v>
      </c>
      <c r="C16" s="683">
        <v>6728</v>
      </c>
      <c r="D16" s="684">
        <v>6728</v>
      </c>
      <c r="E16" s="684">
        <v>6728</v>
      </c>
      <c r="F16" s="684">
        <v>6728</v>
      </c>
    </row>
    <row r="17" spans="2:6" ht="15.75" thickBot="1" x14ac:dyDescent="0.3">
      <c r="B17" s="685"/>
      <c r="C17" s="686" t="s">
        <v>1401</v>
      </c>
      <c r="D17" s="686" t="s">
        <v>1402</v>
      </c>
      <c r="E17" s="686" t="s">
        <v>1402</v>
      </c>
      <c r="F17" s="686" t="s">
        <v>1402</v>
      </c>
    </row>
    <row r="18" spans="2:6" ht="30.75" thickBot="1" x14ac:dyDescent="0.3">
      <c r="B18" s="685" t="s">
        <v>1403</v>
      </c>
      <c r="C18" s="686" t="s">
        <v>1401</v>
      </c>
      <c r="D18" s="686" t="s">
        <v>1402</v>
      </c>
      <c r="E18" s="686" t="s">
        <v>1402</v>
      </c>
      <c r="F18" s="686" t="s">
        <v>1402</v>
      </c>
    </row>
    <row r="19" spans="2:6" ht="50.25" customHeight="1" thickBot="1" x14ac:dyDescent="0.3">
      <c r="B19" s="687" t="s">
        <v>1247</v>
      </c>
      <c r="C19" s="2304" t="s">
        <v>1715</v>
      </c>
      <c r="D19" s="2299"/>
      <c r="E19" s="2299"/>
      <c r="F19" s="2305"/>
    </row>
    <row r="20" spans="2:6" ht="23.25" customHeight="1" thickBot="1" x14ac:dyDescent="0.3">
      <c r="B20" s="2306" t="s">
        <v>1716</v>
      </c>
      <c r="C20" s="2307"/>
      <c r="D20" s="2307"/>
      <c r="E20" s="2307"/>
      <c r="F20" s="2308"/>
    </row>
    <row r="21" spans="2:6" ht="27" customHeight="1" thickBot="1" x14ac:dyDescent="0.3">
      <c r="B21" s="681" t="s">
        <v>1717</v>
      </c>
      <c r="C21" s="688">
        <v>55937</v>
      </c>
      <c r="D21" s="688">
        <v>58737</v>
      </c>
      <c r="E21" s="688">
        <v>58737</v>
      </c>
      <c r="F21" s="688">
        <v>58737</v>
      </c>
    </row>
    <row r="22" spans="2:6" ht="30.75" customHeight="1" thickBot="1" x14ac:dyDescent="0.3">
      <c r="B22" s="685"/>
      <c r="C22" s="686" t="s">
        <v>1401</v>
      </c>
      <c r="D22" s="686" t="s">
        <v>1402</v>
      </c>
      <c r="E22" s="686" t="s">
        <v>1402</v>
      </c>
      <c r="F22" s="686" t="s">
        <v>1402</v>
      </c>
    </row>
    <row r="23" spans="2:6" ht="30.75" customHeight="1" thickBot="1" x14ac:dyDescent="0.3">
      <c r="B23" s="685" t="s">
        <v>1403</v>
      </c>
      <c r="C23" s="686" t="s">
        <v>1401</v>
      </c>
      <c r="D23" s="686" t="s">
        <v>1402</v>
      </c>
      <c r="E23" s="686" t="s">
        <v>1402</v>
      </c>
      <c r="F23" s="686" t="s">
        <v>1402</v>
      </c>
    </row>
    <row r="24" spans="2:6" ht="30.75" customHeight="1" thickBot="1" x14ac:dyDescent="0.3">
      <c r="B24" s="687" t="s">
        <v>1252</v>
      </c>
      <c r="C24" s="2281" t="s">
        <v>1718</v>
      </c>
      <c r="D24" s="2282"/>
      <c r="E24" s="2282"/>
      <c r="F24" s="2283"/>
    </row>
    <row r="25" spans="2:6" ht="30.75" customHeight="1" thickBot="1" x14ac:dyDescent="0.3">
      <c r="B25" s="2312" t="s">
        <v>1719</v>
      </c>
      <c r="C25" s="2313"/>
      <c r="D25" s="2313"/>
      <c r="E25" s="2313"/>
      <c r="F25" s="2314"/>
    </row>
    <row r="26" spans="2:6" ht="30.75" customHeight="1" thickBot="1" x14ac:dyDescent="0.3">
      <c r="B26" s="681" t="s">
        <v>1720</v>
      </c>
      <c r="C26" s="689">
        <v>21233</v>
      </c>
      <c r="D26" s="689">
        <v>21233</v>
      </c>
      <c r="E26" s="689">
        <v>21233</v>
      </c>
      <c r="F26" s="689">
        <v>21233</v>
      </c>
    </row>
    <row r="27" spans="2:6" ht="30.75" customHeight="1" thickBot="1" x14ac:dyDescent="0.3">
      <c r="B27" s="681" t="s">
        <v>1721</v>
      </c>
      <c r="C27" s="690">
        <v>9760</v>
      </c>
      <c r="D27" s="690">
        <v>9760</v>
      </c>
      <c r="E27" s="690">
        <v>9760</v>
      </c>
      <c r="F27" s="690">
        <v>9760</v>
      </c>
    </row>
    <row r="28" spans="2:6" ht="30.75" customHeight="1" thickBot="1" x14ac:dyDescent="0.3">
      <c r="B28" s="681" t="s">
        <v>1722</v>
      </c>
      <c r="C28" s="690">
        <v>5760</v>
      </c>
      <c r="D28" s="690">
        <v>5760</v>
      </c>
      <c r="E28" s="690">
        <v>5760</v>
      </c>
      <c r="F28" s="690">
        <v>5760</v>
      </c>
    </row>
    <row r="29" spans="2:6" ht="30.75" customHeight="1" thickBot="1" x14ac:dyDescent="0.3">
      <c r="B29" s="685"/>
      <c r="C29" s="691" t="s">
        <v>1401</v>
      </c>
      <c r="D29" s="692" t="s">
        <v>1402</v>
      </c>
      <c r="E29" s="692" t="s">
        <v>1402</v>
      </c>
      <c r="F29" s="692" t="s">
        <v>1402</v>
      </c>
    </row>
    <row r="30" spans="2:6" ht="30.75" customHeight="1" thickBot="1" x14ac:dyDescent="0.3">
      <c r="B30" s="685" t="s">
        <v>1403</v>
      </c>
      <c r="C30" s="686" t="s">
        <v>1401</v>
      </c>
      <c r="D30" s="686" t="s">
        <v>1402</v>
      </c>
      <c r="E30" s="686" t="s">
        <v>1402</v>
      </c>
      <c r="F30" s="686" t="s">
        <v>1402</v>
      </c>
    </row>
    <row r="31" spans="2:6" ht="30.75" customHeight="1" thickBot="1" x14ac:dyDescent="0.3">
      <c r="B31" s="693"/>
      <c r="C31" s="694"/>
      <c r="D31" s="695"/>
      <c r="E31" s="695"/>
      <c r="F31" s="696"/>
    </row>
    <row r="32" spans="2:6" ht="24" customHeight="1" thickBot="1" x14ac:dyDescent="0.3">
      <c r="B32" s="2315" t="s">
        <v>1723</v>
      </c>
      <c r="C32" s="2316"/>
      <c r="D32" s="2316"/>
      <c r="E32" s="2316"/>
      <c r="F32" s="2317"/>
    </row>
    <row r="33" spans="2:6" ht="15.75" thickBot="1" x14ac:dyDescent="0.3">
      <c r="B33" s="2318" t="s">
        <v>1255</v>
      </c>
      <c r="C33" s="2319"/>
      <c r="D33" s="2319"/>
      <c r="E33" s="2319"/>
      <c r="F33" s="2320"/>
    </row>
    <row r="34" spans="2:6" ht="18.75" customHeight="1" thickBot="1" x14ac:dyDescent="0.3">
      <c r="B34" s="697" t="s">
        <v>1256</v>
      </c>
      <c r="C34" s="2281" t="s">
        <v>1724</v>
      </c>
      <c r="D34" s="2321"/>
      <c r="E34" s="2321"/>
      <c r="F34" s="2322"/>
    </row>
    <row r="35" spans="2:6" ht="31.5" customHeight="1" thickBot="1" x14ac:dyDescent="0.3">
      <c r="B35" s="685" t="s">
        <v>1258</v>
      </c>
      <c r="C35" s="2323" t="s">
        <v>1725</v>
      </c>
      <c r="D35" s="2324"/>
      <c r="E35" s="2324"/>
      <c r="F35" s="2325"/>
    </row>
    <row r="36" spans="2:6" ht="15.75" thickBot="1" x14ac:dyDescent="0.3">
      <c r="B36" s="685" t="s">
        <v>54</v>
      </c>
      <c r="C36" s="2309" t="s">
        <v>1726</v>
      </c>
      <c r="D36" s="2310"/>
      <c r="E36" s="2310"/>
      <c r="F36" s="2311"/>
    </row>
    <row r="37" spans="2:6" ht="12.75" customHeight="1" x14ac:dyDescent="0.25">
      <c r="B37" s="2302"/>
      <c r="C37" s="698">
        <v>2023</v>
      </c>
      <c r="D37" s="698">
        <v>2024</v>
      </c>
      <c r="E37" s="698">
        <v>2025</v>
      </c>
      <c r="F37" s="698">
        <v>2026</v>
      </c>
    </row>
    <row r="38" spans="2:6" ht="12" customHeight="1" thickBot="1" x14ac:dyDescent="0.3">
      <c r="B38" s="2303"/>
      <c r="C38" s="699" t="s">
        <v>17</v>
      </c>
      <c r="D38" s="699" t="s">
        <v>18</v>
      </c>
      <c r="E38" s="699" t="s">
        <v>18</v>
      </c>
      <c r="F38" s="699" t="s">
        <v>18</v>
      </c>
    </row>
    <row r="39" spans="2:6" ht="15.75" thickBot="1" x14ac:dyDescent="0.3">
      <c r="B39" s="685" t="s">
        <v>56</v>
      </c>
      <c r="C39" s="700">
        <v>36892</v>
      </c>
      <c r="D39" s="700">
        <v>36892</v>
      </c>
      <c r="E39" s="700">
        <v>36892</v>
      </c>
      <c r="F39" s="700">
        <v>36892</v>
      </c>
    </row>
    <row r="40" spans="2:6" ht="15.75" thickBot="1" x14ac:dyDescent="0.3">
      <c r="B40" s="685" t="s">
        <v>1260</v>
      </c>
      <c r="C40" s="701">
        <f>C69</f>
        <v>53937</v>
      </c>
      <c r="D40" s="701">
        <f>D69</f>
        <v>53737</v>
      </c>
      <c r="E40" s="701">
        <f>E69</f>
        <v>53737</v>
      </c>
      <c r="F40" s="701">
        <f>F69</f>
        <v>53737</v>
      </c>
    </row>
    <row r="41" spans="2:6" ht="15.75" thickBot="1" x14ac:dyDescent="0.3">
      <c r="B41" s="685" t="s">
        <v>1261</v>
      </c>
      <c r="C41" s="701">
        <f>C40/C39</f>
        <v>1.4620242871083162</v>
      </c>
      <c r="D41" s="701">
        <f>D40/D39</f>
        <v>1.4566030575734576</v>
      </c>
      <c r="E41" s="701">
        <f>E40/E39</f>
        <v>1.4566030575734576</v>
      </c>
      <c r="F41" s="701">
        <f>F40/F39</f>
        <v>1.4566030575734576</v>
      </c>
    </row>
    <row r="42" spans="2:6" ht="15.75" thickBot="1" x14ac:dyDescent="0.3">
      <c r="B42" s="685" t="s">
        <v>1262</v>
      </c>
      <c r="C42" s="702" t="s">
        <v>1263</v>
      </c>
      <c r="D42" s="703">
        <f>D39/C39-1</f>
        <v>0</v>
      </c>
      <c r="E42" s="703">
        <f t="shared" ref="E42:F44" si="0">E39/D39-1</f>
        <v>0</v>
      </c>
      <c r="F42" s="703">
        <f t="shared" si="0"/>
        <v>0</v>
      </c>
    </row>
    <row r="43" spans="2:6" ht="15.75" thickBot="1" x14ac:dyDescent="0.3">
      <c r="B43" s="685" t="s">
        <v>1264</v>
      </c>
      <c r="C43" s="702" t="s">
        <v>1263</v>
      </c>
      <c r="D43" s="703">
        <f>D40/C40-1</f>
        <v>-3.7080297383984551E-3</v>
      </c>
      <c r="E43" s="703">
        <f t="shared" si="0"/>
        <v>0</v>
      </c>
      <c r="F43" s="703">
        <f t="shared" si="0"/>
        <v>0</v>
      </c>
    </row>
    <row r="44" spans="2:6" ht="15.75" thickBot="1" x14ac:dyDescent="0.3">
      <c r="B44" s="685" t="s">
        <v>77</v>
      </c>
      <c r="C44" s="702" t="s">
        <v>1263</v>
      </c>
      <c r="D44" s="703">
        <f>D41/C41-1</f>
        <v>-3.7080297383985661E-3</v>
      </c>
      <c r="E44" s="703">
        <f t="shared" si="0"/>
        <v>0</v>
      </c>
      <c r="F44" s="703">
        <f t="shared" si="0"/>
        <v>0</v>
      </c>
    </row>
    <row r="45" spans="2:6" ht="15.75" thickBot="1" x14ac:dyDescent="0.3">
      <c r="B45" s="2326" t="s">
        <v>1727</v>
      </c>
      <c r="C45" s="2327"/>
      <c r="D45" s="2327"/>
      <c r="E45" s="2327"/>
      <c r="F45" s="2328"/>
    </row>
    <row r="46" spans="2:6" ht="12.75" customHeight="1" x14ac:dyDescent="0.25">
      <c r="B46" s="2302"/>
      <c r="C46" s="698">
        <v>2023</v>
      </c>
      <c r="D46" s="698">
        <v>2024</v>
      </c>
      <c r="E46" s="698">
        <v>2025</v>
      </c>
      <c r="F46" s="698">
        <v>2026</v>
      </c>
    </row>
    <row r="47" spans="2:6" ht="11.25" customHeight="1" thickBot="1" x14ac:dyDescent="0.3">
      <c r="B47" s="2303"/>
      <c r="C47" s="699" t="s">
        <v>17</v>
      </c>
      <c r="D47" s="699" t="s">
        <v>18</v>
      </c>
      <c r="E47" s="699" t="s">
        <v>18</v>
      </c>
      <c r="F47" s="699" t="s">
        <v>18</v>
      </c>
    </row>
    <row r="48" spans="2:6" ht="15.75" thickBot="1" x14ac:dyDescent="0.3">
      <c r="B48" s="704" t="s">
        <v>1266</v>
      </c>
      <c r="C48" s="705">
        <f>C49+C50</f>
        <v>25357</v>
      </c>
      <c r="D48" s="706">
        <f>D49+D50</f>
        <v>25357</v>
      </c>
      <c r="E48" s="706">
        <f>E49+E50</f>
        <v>25357</v>
      </c>
      <c r="F48" s="706">
        <f>F49+F50</f>
        <v>25357</v>
      </c>
    </row>
    <row r="49" spans="2:6" ht="15.75" thickBot="1" x14ac:dyDescent="0.3">
      <c r="B49" s="707" t="s">
        <v>1267</v>
      </c>
      <c r="C49" s="708">
        <v>25357</v>
      </c>
      <c r="D49" s="709">
        <v>25357</v>
      </c>
      <c r="E49" s="709">
        <v>25357</v>
      </c>
      <c r="F49" s="709">
        <v>25357</v>
      </c>
    </row>
    <row r="50" spans="2:6" ht="15.75" thickBot="1" x14ac:dyDescent="0.3">
      <c r="B50" s="707" t="s">
        <v>1268</v>
      </c>
      <c r="C50" s="709"/>
      <c r="D50" s="709"/>
      <c r="E50" s="709"/>
      <c r="F50" s="709"/>
    </row>
    <row r="51" spans="2:6" ht="30.75" thickBot="1" x14ac:dyDescent="0.3">
      <c r="B51" s="704" t="s">
        <v>1269</v>
      </c>
      <c r="C51" s="706">
        <f>C52+C53</f>
        <v>4380</v>
      </c>
      <c r="D51" s="706">
        <f>D52+D53</f>
        <v>4380</v>
      </c>
      <c r="E51" s="706">
        <f>E52+E53</f>
        <v>4380</v>
      </c>
      <c r="F51" s="706">
        <f>F52+F53</f>
        <v>4380</v>
      </c>
    </row>
    <row r="52" spans="2:6" ht="15.75" thickBot="1" x14ac:dyDescent="0.3">
      <c r="B52" s="707" t="s">
        <v>1267</v>
      </c>
      <c r="C52" s="708">
        <v>4380</v>
      </c>
      <c r="D52" s="709">
        <v>4380</v>
      </c>
      <c r="E52" s="709">
        <v>4380</v>
      </c>
      <c r="F52" s="709">
        <v>4380</v>
      </c>
    </row>
    <row r="53" spans="2:6" ht="15.75" thickBot="1" x14ac:dyDescent="0.3">
      <c r="B53" s="707" t="s">
        <v>1268</v>
      </c>
      <c r="C53" s="709"/>
      <c r="D53" s="706"/>
      <c r="E53" s="706"/>
      <c r="F53" s="706"/>
    </row>
    <row r="54" spans="2:6" ht="15.75" thickBot="1" x14ac:dyDescent="0.3">
      <c r="B54" s="704" t="s">
        <v>1270</v>
      </c>
      <c r="C54" s="709">
        <f>C55+C56</f>
        <v>24000</v>
      </c>
      <c r="D54" s="706">
        <f>D55+D56</f>
        <v>24000</v>
      </c>
      <c r="E54" s="706">
        <f>E55+E56</f>
        <v>24000</v>
      </c>
      <c r="F54" s="706">
        <f>F55+F56</f>
        <v>24000</v>
      </c>
    </row>
    <row r="55" spans="2:6" ht="15.75" thickBot="1" x14ac:dyDescent="0.3">
      <c r="B55" s="707" t="s">
        <v>1267</v>
      </c>
      <c r="C55" s="708">
        <v>22000</v>
      </c>
      <c r="D55" s="709">
        <v>22000</v>
      </c>
      <c r="E55" s="709">
        <v>22000</v>
      </c>
      <c r="F55" s="709">
        <v>22000</v>
      </c>
    </row>
    <row r="56" spans="2:6" ht="15.75" thickBot="1" x14ac:dyDescent="0.3">
      <c r="B56" s="707" t="s">
        <v>1268</v>
      </c>
      <c r="C56" s="709">
        <v>2000</v>
      </c>
      <c r="D56" s="709">
        <v>2000</v>
      </c>
      <c r="E56" s="709">
        <v>2000</v>
      </c>
      <c r="F56" s="709">
        <v>2000</v>
      </c>
    </row>
    <row r="57" spans="2:6" ht="15.75" thickBot="1" x14ac:dyDescent="0.3">
      <c r="B57" s="704" t="s">
        <v>1271</v>
      </c>
      <c r="C57" s="709"/>
      <c r="D57" s="706"/>
      <c r="E57" s="706"/>
      <c r="F57" s="706"/>
    </row>
    <row r="58" spans="2:6" ht="15.75" thickBot="1" x14ac:dyDescent="0.3">
      <c r="B58" s="707" t="s">
        <v>1267</v>
      </c>
      <c r="C58" s="709"/>
      <c r="D58" s="706"/>
      <c r="E58" s="706"/>
      <c r="F58" s="706"/>
    </row>
    <row r="59" spans="2:6" ht="15.75" thickBot="1" x14ac:dyDescent="0.3">
      <c r="B59" s="707" t="s">
        <v>1268</v>
      </c>
      <c r="C59" s="709"/>
      <c r="D59" s="706"/>
      <c r="E59" s="706"/>
      <c r="F59" s="706"/>
    </row>
    <row r="60" spans="2:6" ht="15.75" thickBot="1" x14ac:dyDescent="0.3">
      <c r="B60" s="704" t="s">
        <v>1272</v>
      </c>
      <c r="C60" s="709"/>
      <c r="D60" s="706"/>
      <c r="E60" s="706"/>
      <c r="F60" s="706"/>
    </row>
    <row r="61" spans="2:6" ht="15.75" thickBot="1" x14ac:dyDescent="0.3">
      <c r="B61" s="707" t="s">
        <v>1267</v>
      </c>
      <c r="C61" s="709"/>
      <c r="D61" s="706"/>
      <c r="E61" s="706"/>
      <c r="F61" s="706"/>
    </row>
    <row r="62" spans="2:6" ht="15.75" thickBot="1" x14ac:dyDescent="0.3">
      <c r="B62" s="707" t="s">
        <v>1268</v>
      </c>
      <c r="C62" s="709"/>
      <c r="D62" s="706"/>
      <c r="E62" s="706"/>
      <c r="F62" s="706"/>
    </row>
    <row r="63" spans="2:6" ht="15.75" thickBot="1" x14ac:dyDescent="0.3">
      <c r="B63" s="704" t="s">
        <v>1273</v>
      </c>
      <c r="C63" s="709">
        <f>C64+C65</f>
        <v>0</v>
      </c>
      <c r="D63" s="706">
        <f>D64+D65</f>
        <v>0</v>
      </c>
      <c r="E63" s="706">
        <f>E64+E65</f>
        <v>0</v>
      </c>
      <c r="F63" s="706">
        <f>F64+F65</f>
        <v>0</v>
      </c>
    </row>
    <row r="64" spans="2:6" ht="15.75" thickBot="1" x14ac:dyDescent="0.3">
      <c r="B64" s="707" t="s">
        <v>1267</v>
      </c>
      <c r="C64" s="710"/>
      <c r="D64" s="706">
        <v>0</v>
      </c>
      <c r="E64" s="705">
        <v>0</v>
      </c>
      <c r="F64" s="705">
        <v>0</v>
      </c>
    </row>
    <row r="65" spans="2:6" ht="15.75" thickBot="1" x14ac:dyDescent="0.3">
      <c r="B65" s="707" t="s">
        <v>1268</v>
      </c>
      <c r="C65" s="709"/>
      <c r="D65" s="709"/>
      <c r="E65" s="709"/>
      <c r="F65" s="709"/>
    </row>
    <row r="66" spans="2:6" ht="30.75" thickBot="1" x14ac:dyDescent="0.3">
      <c r="B66" s="704" t="s">
        <v>1274</v>
      </c>
      <c r="C66" s="709">
        <f>C67+C68</f>
        <v>200</v>
      </c>
      <c r="D66" s="709">
        <f>D67+D68</f>
        <v>0</v>
      </c>
      <c r="E66" s="709">
        <f>E67+E68</f>
        <v>0</v>
      </c>
      <c r="F66" s="709">
        <f>F67+F68</f>
        <v>0</v>
      </c>
    </row>
    <row r="67" spans="2:6" ht="15.75" thickBot="1" x14ac:dyDescent="0.3">
      <c r="B67" s="707" t="s">
        <v>1267</v>
      </c>
      <c r="C67" s="709">
        <v>200</v>
      </c>
      <c r="D67" s="709">
        <v>0</v>
      </c>
      <c r="E67" s="709">
        <v>0</v>
      </c>
      <c r="F67" s="709">
        <v>0</v>
      </c>
    </row>
    <row r="68" spans="2:6" ht="15.75" thickBot="1" x14ac:dyDescent="0.3">
      <c r="B68" s="707" t="s">
        <v>1268</v>
      </c>
      <c r="C68" s="709"/>
      <c r="D68" s="711"/>
      <c r="E68" s="712"/>
      <c r="F68" s="712"/>
    </row>
    <row r="69" spans="2:6" ht="15.75" thickBot="1" x14ac:dyDescent="0.3">
      <c r="B69" s="713" t="s">
        <v>1275</v>
      </c>
      <c r="C69" s="709">
        <f>C66+C63+C60+C57+C54+C51+C48</f>
        <v>53937</v>
      </c>
      <c r="D69" s="709">
        <f>D66+D63+D60+D57+D54+D51+D48</f>
        <v>53737</v>
      </c>
      <c r="E69" s="709">
        <f>E66+E63+E60+E57+E54+E51+E48</f>
        <v>53737</v>
      </c>
      <c r="F69" s="709">
        <f>F66+F63+F60+F57+F54+F51+F48</f>
        <v>53737</v>
      </c>
    </row>
    <row r="70" spans="2:6" ht="15.75" thickBot="1" x14ac:dyDescent="0.3">
      <c r="B70" s="714" t="s">
        <v>1276</v>
      </c>
      <c r="C70" s="715">
        <f>IF(C69-C40=0,0,"Error")</f>
        <v>0</v>
      </c>
      <c r="D70" s="715">
        <f>IF(D69-D40=0,0,"Error")</f>
        <v>0</v>
      </c>
      <c r="E70" s="715">
        <f>IF(E69-E40=0,0,"Error")</f>
        <v>0</v>
      </c>
      <c r="F70" s="715">
        <f>IF(F69-F40=0,0,"Error")</f>
        <v>0</v>
      </c>
    </row>
    <row r="71" spans="2:6" ht="30.75" hidden="1" thickBot="1" x14ac:dyDescent="0.3">
      <c r="B71" s="716" t="s">
        <v>1728</v>
      </c>
      <c r="C71" s="2329"/>
      <c r="D71" s="2330"/>
      <c r="E71" s="2330"/>
      <c r="F71" s="2331"/>
    </row>
    <row r="72" spans="2:6" ht="26.25" hidden="1" customHeight="1" thickBot="1" x14ac:dyDescent="0.3">
      <c r="B72" s="685" t="s">
        <v>1258</v>
      </c>
      <c r="C72" s="2306"/>
      <c r="D72" s="2307"/>
      <c r="E72" s="2307"/>
      <c r="F72" s="2308"/>
    </row>
    <row r="73" spans="2:6" ht="15.75" hidden="1" thickBot="1" x14ac:dyDescent="0.3">
      <c r="B73" s="685" t="s">
        <v>54</v>
      </c>
      <c r="C73" s="2309"/>
      <c r="D73" s="2310"/>
      <c r="E73" s="2310"/>
      <c r="F73" s="2311"/>
    </row>
    <row r="74" spans="2:6" ht="12.75" hidden="1" customHeight="1" thickBot="1" x14ac:dyDescent="0.3">
      <c r="B74" s="2302"/>
      <c r="C74" s="698">
        <v>2018</v>
      </c>
      <c r="D74" s="698">
        <v>2019</v>
      </c>
      <c r="E74" s="698">
        <v>2020</v>
      </c>
      <c r="F74" s="698">
        <v>2021</v>
      </c>
    </row>
    <row r="75" spans="2:6" ht="9" hidden="1" customHeight="1" thickBot="1" x14ac:dyDescent="0.3">
      <c r="B75" s="2303"/>
      <c r="C75" s="699" t="s">
        <v>17</v>
      </c>
      <c r="D75" s="699" t="s">
        <v>18</v>
      </c>
      <c r="E75" s="699" t="s">
        <v>18</v>
      </c>
      <c r="F75" s="699" t="s">
        <v>18</v>
      </c>
    </row>
    <row r="76" spans="2:6" ht="15.75" hidden="1" thickBot="1" x14ac:dyDescent="0.3">
      <c r="B76" s="685" t="s">
        <v>56</v>
      </c>
      <c r="C76" s="717"/>
      <c r="D76" s="717"/>
      <c r="E76" s="717"/>
      <c r="F76" s="717"/>
    </row>
    <row r="77" spans="2:6" ht="15.75" hidden="1" thickBot="1" x14ac:dyDescent="0.3">
      <c r="B77" s="685" t="s">
        <v>1260</v>
      </c>
      <c r="C77" s="701">
        <f>C106</f>
        <v>0</v>
      </c>
      <c r="D77" s="701">
        <f>D106</f>
        <v>0</v>
      </c>
      <c r="E77" s="701">
        <f>E106</f>
        <v>0</v>
      </c>
      <c r="F77" s="701">
        <f>F106</f>
        <v>0</v>
      </c>
    </row>
    <row r="78" spans="2:6" ht="15.75" hidden="1" thickBot="1" x14ac:dyDescent="0.3">
      <c r="B78" s="685" t="s">
        <v>1261</v>
      </c>
      <c r="C78" s="701" t="e">
        <f>C77/C76</f>
        <v>#DIV/0!</v>
      </c>
      <c r="D78" s="701" t="e">
        <f>D77/D76</f>
        <v>#DIV/0!</v>
      </c>
      <c r="E78" s="701" t="e">
        <f>E77/E76</f>
        <v>#DIV/0!</v>
      </c>
      <c r="F78" s="701" t="e">
        <f>F77/F76</f>
        <v>#DIV/0!</v>
      </c>
    </row>
    <row r="79" spans="2:6" ht="15.75" hidden="1" thickBot="1" x14ac:dyDescent="0.3">
      <c r="B79" s="685" t="s">
        <v>1262</v>
      </c>
      <c r="C79" s="702"/>
      <c r="D79" s="703" t="e">
        <f t="shared" ref="D79:F81" si="1">D76/C76-1</f>
        <v>#DIV/0!</v>
      </c>
      <c r="E79" s="703" t="e">
        <f t="shared" si="1"/>
        <v>#DIV/0!</v>
      </c>
      <c r="F79" s="703" t="e">
        <f t="shared" si="1"/>
        <v>#DIV/0!</v>
      </c>
    </row>
    <row r="80" spans="2:6" ht="15.75" hidden="1" thickBot="1" x14ac:dyDescent="0.3">
      <c r="B80" s="685" t="s">
        <v>1264</v>
      </c>
      <c r="C80" s="702"/>
      <c r="D80" s="703" t="e">
        <f t="shared" si="1"/>
        <v>#DIV/0!</v>
      </c>
      <c r="E80" s="703" t="e">
        <f t="shared" si="1"/>
        <v>#DIV/0!</v>
      </c>
      <c r="F80" s="703" t="e">
        <f t="shared" si="1"/>
        <v>#DIV/0!</v>
      </c>
    </row>
    <row r="81" spans="2:6" ht="15.75" hidden="1" thickBot="1" x14ac:dyDescent="0.3">
      <c r="B81" s="685" t="s">
        <v>77</v>
      </c>
      <c r="C81" s="702"/>
      <c r="D81" s="703" t="e">
        <f t="shared" si="1"/>
        <v>#DIV/0!</v>
      </c>
      <c r="E81" s="703" t="e">
        <f t="shared" si="1"/>
        <v>#DIV/0!</v>
      </c>
      <c r="F81" s="703" t="e">
        <f t="shared" si="1"/>
        <v>#DIV/0!</v>
      </c>
    </row>
    <row r="82" spans="2:6" ht="24.75" hidden="1" customHeight="1" thickBot="1" x14ac:dyDescent="0.3">
      <c r="B82" s="2326" t="s">
        <v>1729</v>
      </c>
      <c r="C82" s="2327"/>
      <c r="D82" s="2327"/>
      <c r="E82" s="2327"/>
      <c r="F82" s="2328"/>
    </row>
    <row r="83" spans="2:6" ht="12.75" hidden="1" customHeight="1" thickBot="1" x14ac:dyDescent="0.3">
      <c r="B83" s="2302"/>
      <c r="C83" s="698">
        <v>2018</v>
      </c>
      <c r="D83" s="698">
        <v>2019</v>
      </c>
      <c r="E83" s="698">
        <v>2020</v>
      </c>
      <c r="F83" s="698">
        <v>2021</v>
      </c>
    </row>
    <row r="84" spans="2:6" ht="9" hidden="1" customHeight="1" thickBot="1" x14ac:dyDescent="0.3">
      <c r="B84" s="2303"/>
      <c r="C84" s="699" t="s">
        <v>17</v>
      </c>
      <c r="D84" s="699" t="s">
        <v>18</v>
      </c>
      <c r="E84" s="699" t="s">
        <v>18</v>
      </c>
      <c r="F84" s="699" t="s">
        <v>18</v>
      </c>
    </row>
    <row r="85" spans="2:6" ht="24.75" hidden="1" customHeight="1" thickBot="1" x14ac:dyDescent="0.3">
      <c r="B85" s="704" t="s">
        <v>1266</v>
      </c>
      <c r="C85" s="718"/>
      <c r="D85" s="718"/>
      <c r="E85" s="718"/>
      <c r="F85" s="718"/>
    </row>
    <row r="86" spans="2:6" ht="38.25" hidden="1" customHeight="1" thickBot="1" x14ac:dyDescent="0.3">
      <c r="B86" s="707" t="s">
        <v>1267</v>
      </c>
      <c r="C86" s="719"/>
      <c r="D86" s="720"/>
      <c r="E86" s="720"/>
      <c r="F86" s="720"/>
    </row>
    <row r="87" spans="2:6" ht="24.75" hidden="1" customHeight="1" thickBot="1" x14ac:dyDescent="0.3">
      <c r="B87" s="707" t="s">
        <v>1268</v>
      </c>
      <c r="C87" s="719"/>
      <c r="D87" s="720"/>
      <c r="E87" s="720"/>
      <c r="F87" s="720"/>
    </row>
    <row r="88" spans="2:6" ht="24.75" hidden="1" customHeight="1" thickBot="1" x14ac:dyDescent="0.3">
      <c r="B88" s="704" t="s">
        <v>1269</v>
      </c>
      <c r="C88" s="718"/>
      <c r="D88" s="718"/>
      <c r="E88" s="718"/>
      <c r="F88" s="718"/>
    </row>
    <row r="89" spans="2:6" ht="15.75" hidden="1" thickBot="1" x14ac:dyDescent="0.3">
      <c r="B89" s="707" t="s">
        <v>1267</v>
      </c>
      <c r="C89" s="719"/>
      <c r="D89" s="718"/>
      <c r="E89" s="718"/>
      <c r="F89" s="718"/>
    </row>
    <row r="90" spans="2:6" ht="15.75" hidden="1" thickBot="1" x14ac:dyDescent="0.3">
      <c r="B90" s="707" t="s">
        <v>1268</v>
      </c>
      <c r="C90" s="719"/>
      <c r="D90" s="718"/>
      <c r="E90" s="718"/>
      <c r="F90" s="718"/>
    </row>
    <row r="91" spans="2:6" ht="24.75" hidden="1" customHeight="1" thickBot="1" x14ac:dyDescent="0.3">
      <c r="B91" s="704" t="s">
        <v>1270</v>
      </c>
      <c r="C91" s="719">
        <v>0</v>
      </c>
      <c r="D91" s="718">
        <v>0</v>
      </c>
      <c r="E91" s="718">
        <v>0</v>
      </c>
      <c r="F91" s="718">
        <v>0</v>
      </c>
    </row>
    <row r="92" spans="2:6" ht="15.75" hidden="1" thickBot="1" x14ac:dyDescent="0.3">
      <c r="B92" s="707" t="s">
        <v>1267</v>
      </c>
      <c r="C92" s="719"/>
      <c r="D92" s="718"/>
      <c r="E92" s="718"/>
      <c r="F92" s="718"/>
    </row>
    <row r="93" spans="2:6" ht="15.75" hidden="1" thickBot="1" x14ac:dyDescent="0.3">
      <c r="B93" s="707" t="s">
        <v>1268</v>
      </c>
      <c r="C93" s="719"/>
      <c r="D93" s="718"/>
      <c r="E93" s="718"/>
      <c r="F93" s="718"/>
    </row>
    <row r="94" spans="2:6" ht="15.75" hidden="1" thickBot="1" x14ac:dyDescent="0.3">
      <c r="B94" s="704" t="s">
        <v>1271</v>
      </c>
      <c r="C94" s="719"/>
      <c r="D94" s="718"/>
      <c r="E94" s="718"/>
      <c r="F94" s="718"/>
    </row>
    <row r="95" spans="2:6" ht="15.75" hidden="1" thickBot="1" x14ac:dyDescent="0.3">
      <c r="B95" s="707" t="s">
        <v>1267</v>
      </c>
      <c r="C95" s="719"/>
      <c r="D95" s="718"/>
      <c r="E95" s="718"/>
      <c r="F95" s="718"/>
    </row>
    <row r="96" spans="2:6" ht="15.75" hidden="1" thickBot="1" x14ac:dyDescent="0.3">
      <c r="B96" s="707" t="s">
        <v>1268</v>
      </c>
      <c r="C96" s="719"/>
      <c r="D96" s="718"/>
      <c r="E96" s="718"/>
      <c r="F96" s="718"/>
    </row>
    <row r="97" spans="2:6" ht="15.75" hidden="1" thickBot="1" x14ac:dyDescent="0.3">
      <c r="B97" s="704" t="s">
        <v>1272</v>
      </c>
      <c r="C97" s="719"/>
      <c r="D97" s="718"/>
      <c r="E97" s="718"/>
      <c r="F97" s="718"/>
    </row>
    <row r="98" spans="2:6" ht="15.75" hidden="1" thickBot="1" x14ac:dyDescent="0.3">
      <c r="B98" s="707" t="s">
        <v>1267</v>
      </c>
      <c r="C98" s="719"/>
      <c r="D98" s="718"/>
      <c r="E98" s="718"/>
      <c r="F98" s="718"/>
    </row>
    <row r="99" spans="2:6" ht="15.75" hidden="1" thickBot="1" x14ac:dyDescent="0.3">
      <c r="B99" s="707" t="s">
        <v>1268</v>
      </c>
      <c r="C99" s="719"/>
      <c r="D99" s="718"/>
      <c r="E99" s="718"/>
      <c r="F99" s="718"/>
    </row>
    <row r="100" spans="2:6" ht="15.75" hidden="1" thickBot="1" x14ac:dyDescent="0.3">
      <c r="B100" s="704" t="s">
        <v>1273</v>
      </c>
      <c r="C100" s="719"/>
      <c r="D100" s="718"/>
      <c r="E100" s="718"/>
      <c r="F100" s="718"/>
    </row>
    <row r="101" spans="2:6" ht="15.75" hidden="1" thickBot="1" x14ac:dyDescent="0.3">
      <c r="B101" s="707" t="s">
        <v>1267</v>
      </c>
      <c r="C101" s="719"/>
      <c r="D101" s="718"/>
      <c r="E101" s="718"/>
      <c r="F101" s="718"/>
    </row>
    <row r="102" spans="2:6" ht="15.75" hidden="1" thickBot="1" x14ac:dyDescent="0.3">
      <c r="B102" s="707" t="s">
        <v>1268</v>
      </c>
      <c r="C102" s="719"/>
      <c r="D102" s="718"/>
      <c r="E102" s="718"/>
      <c r="F102" s="718"/>
    </row>
    <row r="103" spans="2:6" ht="30.75" hidden="1" thickBot="1" x14ac:dyDescent="0.3">
      <c r="B103" s="704" t="s">
        <v>1274</v>
      </c>
      <c r="C103" s="719"/>
      <c r="D103" s="718"/>
      <c r="E103" s="718"/>
      <c r="F103" s="718"/>
    </row>
    <row r="104" spans="2:6" ht="15.75" hidden="1" thickBot="1" x14ac:dyDescent="0.3">
      <c r="B104" s="707" t="s">
        <v>1267</v>
      </c>
      <c r="C104" s="719"/>
      <c r="D104" s="718"/>
      <c r="E104" s="718"/>
      <c r="F104" s="718"/>
    </row>
    <row r="105" spans="2:6" ht="15.75" hidden="1" thickBot="1" x14ac:dyDescent="0.3">
      <c r="B105" s="707" t="s">
        <v>1268</v>
      </c>
      <c r="C105" s="719"/>
      <c r="D105" s="718"/>
      <c r="E105" s="718"/>
      <c r="F105" s="718"/>
    </row>
    <row r="106" spans="2:6" ht="15.75" hidden="1" thickBot="1" x14ac:dyDescent="0.3">
      <c r="B106" s="721" t="s">
        <v>1320</v>
      </c>
      <c r="C106" s="719">
        <f>C103+C100+C97+C94+C91+C88+C85</f>
        <v>0</v>
      </c>
      <c r="D106" s="719">
        <f>D103+D100+D97+D94+D91+D88+D85</f>
        <v>0</v>
      </c>
      <c r="E106" s="719">
        <f>E103+E100+E97+E94+E91+E88+E85</f>
        <v>0</v>
      </c>
      <c r="F106" s="719">
        <f>F103+F100+F97+F94+F91+F88+F85</f>
        <v>0</v>
      </c>
    </row>
    <row r="107" spans="2:6" ht="17.25" hidden="1" customHeight="1" thickBot="1" x14ac:dyDescent="0.3">
      <c r="B107" s="714" t="s">
        <v>1276</v>
      </c>
      <c r="C107" s="715">
        <f>IF(C106-C77=0,0,"Error")</f>
        <v>0</v>
      </c>
      <c r="D107" s="715">
        <f>IF(D106-D77=0,0,"Error")</f>
        <v>0</v>
      </c>
      <c r="E107" s="715">
        <f>IF(E106-E77=0,0,"Error")</f>
        <v>0</v>
      </c>
      <c r="F107" s="715">
        <f>IF(F106-F77=0,0,"Error")</f>
        <v>0</v>
      </c>
    </row>
    <row r="108" spans="2:6" ht="30.75" hidden="1" thickBot="1" x14ac:dyDescent="0.3">
      <c r="B108" s="716" t="s">
        <v>1730</v>
      </c>
      <c r="C108" s="2329"/>
      <c r="D108" s="2330"/>
      <c r="E108" s="2330"/>
      <c r="F108" s="2331"/>
    </row>
    <row r="109" spans="2:6" ht="26.25" hidden="1" customHeight="1" thickBot="1" x14ac:dyDescent="0.3">
      <c r="B109" s="685" t="s">
        <v>1258</v>
      </c>
      <c r="C109" s="2306"/>
      <c r="D109" s="2307"/>
      <c r="E109" s="2307"/>
      <c r="F109" s="2308"/>
    </row>
    <row r="110" spans="2:6" ht="15.75" hidden="1" thickBot="1" x14ac:dyDescent="0.3">
      <c r="B110" s="685" t="s">
        <v>54</v>
      </c>
      <c r="C110" s="2309"/>
      <c r="D110" s="2310"/>
      <c r="E110" s="2310"/>
      <c r="F110" s="2311"/>
    </row>
    <row r="111" spans="2:6" ht="12.75" hidden="1" customHeight="1" thickBot="1" x14ac:dyDescent="0.3">
      <c r="B111" s="2302"/>
      <c r="C111" s="698">
        <v>2018</v>
      </c>
      <c r="D111" s="698">
        <v>2019</v>
      </c>
      <c r="E111" s="698">
        <v>2020</v>
      </c>
      <c r="F111" s="698">
        <v>2021</v>
      </c>
    </row>
    <row r="112" spans="2:6" ht="9" hidden="1" customHeight="1" thickBot="1" x14ac:dyDescent="0.3">
      <c r="B112" s="2303"/>
      <c r="C112" s="699" t="s">
        <v>17</v>
      </c>
      <c r="D112" s="699" t="s">
        <v>18</v>
      </c>
      <c r="E112" s="699" t="s">
        <v>18</v>
      </c>
      <c r="F112" s="699" t="s">
        <v>18</v>
      </c>
    </row>
    <row r="113" spans="2:6" ht="15.75" hidden="1" thickBot="1" x14ac:dyDescent="0.3">
      <c r="B113" s="685" t="s">
        <v>56</v>
      </c>
      <c r="C113" s="722"/>
      <c r="D113" s="722"/>
      <c r="E113" s="722"/>
      <c r="F113" s="722"/>
    </row>
    <row r="114" spans="2:6" ht="15.75" hidden="1" thickBot="1" x14ac:dyDescent="0.3">
      <c r="B114" s="685" t="s">
        <v>1260</v>
      </c>
      <c r="C114" s="701">
        <f>C143</f>
        <v>0</v>
      </c>
      <c r="D114" s="701">
        <f>D143</f>
        <v>0</v>
      </c>
      <c r="E114" s="701">
        <f>E143</f>
        <v>0</v>
      </c>
      <c r="F114" s="701">
        <f>F143</f>
        <v>0</v>
      </c>
    </row>
    <row r="115" spans="2:6" ht="15.75" hidden="1" thickBot="1" x14ac:dyDescent="0.3">
      <c r="B115" s="685" t="s">
        <v>1261</v>
      </c>
      <c r="C115" s="701" t="e">
        <f>C114/C113</f>
        <v>#DIV/0!</v>
      </c>
      <c r="D115" s="701" t="e">
        <f>D114/D113</f>
        <v>#DIV/0!</v>
      </c>
      <c r="E115" s="701" t="e">
        <f>E114/E113</f>
        <v>#DIV/0!</v>
      </c>
      <c r="F115" s="701" t="e">
        <f>F114/F113</f>
        <v>#DIV/0!</v>
      </c>
    </row>
    <row r="116" spans="2:6" ht="15.75" hidden="1" thickBot="1" x14ac:dyDescent="0.3">
      <c r="B116" s="685" t="s">
        <v>1262</v>
      </c>
      <c r="C116" s="702"/>
      <c r="D116" s="703" t="e">
        <f t="shared" ref="D116:F118" si="2">D113/C113-1</f>
        <v>#DIV/0!</v>
      </c>
      <c r="E116" s="703" t="e">
        <f t="shared" si="2"/>
        <v>#DIV/0!</v>
      </c>
      <c r="F116" s="703" t="e">
        <f t="shared" si="2"/>
        <v>#DIV/0!</v>
      </c>
    </row>
    <row r="117" spans="2:6" ht="15.75" hidden="1" thickBot="1" x14ac:dyDescent="0.3">
      <c r="B117" s="685" t="s">
        <v>1264</v>
      </c>
      <c r="C117" s="702"/>
      <c r="D117" s="703" t="e">
        <f t="shared" si="2"/>
        <v>#DIV/0!</v>
      </c>
      <c r="E117" s="703" t="e">
        <f t="shared" si="2"/>
        <v>#DIV/0!</v>
      </c>
      <c r="F117" s="703" t="e">
        <f t="shared" si="2"/>
        <v>#DIV/0!</v>
      </c>
    </row>
    <row r="118" spans="2:6" ht="15.75" hidden="1" thickBot="1" x14ac:dyDescent="0.3">
      <c r="B118" s="685" t="s">
        <v>77</v>
      </c>
      <c r="C118" s="702"/>
      <c r="D118" s="703" t="e">
        <f t="shared" si="2"/>
        <v>#DIV/0!</v>
      </c>
      <c r="E118" s="703" t="e">
        <f t="shared" si="2"/>
        <v>#DIV/0!</v>
      </c>
      <c r="F118" s="703" t="e">
        <f t="shared" si="2"/>
        <v>#DIV/0!</v>
      </c>
    </row>
    <row r="119" spans="2:6" ht="24.75" hidden="1" customHeight="1" thickBot="1" x14ac:dyDescent="0.3">
      <c r="B119" s="2326" t="s">
        <v>1729</v>
      </c>
      <c r="C119" s="2327"/>
      <c r="D119" s="2327"/>
      <c r="E119" s="2327"/>
      <c r="F119" s="2328"/>
    </row>
    <row r="120" spans="2:6" ht="12.75" hidden="1" customHeight="1" thickBot="1" x14ac:dyDescent="0.3">
      <c r="B120" s="2302"/>
      <c r="C120" s="698">
        <v>2018</v>
      </c>
      <c r="D120" s="698">
        <v>2019</v>
      </c>
      <c r="E120" s="698">
        <v>2020</v>
      </c>
      <c r="F120" s="698">
        <v>2021</v>
      </c>
    </row>
    <row r="121" spans="2:6" ht="9" hidden="1" customHeight="1" thickBot="1" x14ac:dyDescent="0.3">
      <c r="B121" s="2303"/>
      <c r="C121" s="699" t="s">
        <v>17</v>
      </c>
      <c r="D121" s="699" t="s">
        <v>18</v>
      </c>
      <c r="E121" s="699" t="s">
        <v>18</v>
      </c>
      <c r="F121" s="699" t="s">
        <v>18</v>
      </c>
    </row>
    <row r="122" spans="2:6" ht="24.75" hidden="1" customHeight="1" thickBot="1" x14ac:dyDescent="0.3">
      <c r="B122" s="704" t="s">
        <v>1266</v>
      </c>
      <c r="C122" s="718"/>
      <c r="D122" s="718"/>
      <c r="E122" s="718"/>
      <c r="F122" s="718"/>
    </row>
    <row r="123" spans="2:6" ht="15.75" hidden="1" thickBot="1" x14ac:dyDescent="0.3">
      <c r="B123" s="707" t="s">
        <v>1267</v>
      </c>
      <c r="C123" s="719"/>
      <c r="D123" s="720"/>
      <c r="E123" s="720"/>
      <c r="F123" s="720"/>
    </row>
    <row r="124" spans="2:6" ht="15.75" hidden="1" thickBot="1" x14ac:dyDescent="0.3">
      <c r="B124" s="707" t="s">
        <v>1268</v>
      </c>
      <c r="C124" s="719"/>
      <c r="D124" s="720"/>
      <c r="E124" s="720"/>
      <c r="F124" s="720"/>
    </row>
    <row r="125" spans="2:6" ht="24.75" hidden="1" customHeight="1" thickBot="1" x14ac:dyDescent="0.3">
      <c r="B125" s="704" t="s">
        <v>1269</v>
      </c>
      <c r="C125" s="718"/>
      <c r="D125" s="718"/>
      <c r="E125" s="718"/>
      <c r="F125" s="718"/>
    </row>
    <row r="126" spans="2:6" ht="15.75" hidden="1" thickBot="1" x14ac:dyDescent="0.3">
      <c r="B126" s="707" t="s">
        <v>1267</v>
      </c>
      <c r="C126" s="719"/>
      <c r="D126" s="718"/>
      <c r="E126" s="718"/>
      <c r="F126" s="718"/>
    </row>
    <row r="127" spans="2:6" ht="15.75" hidden="1" thickBot="1" x14ac:dyDescent="0.3">
      <c r="B127" s="707" t="s">
        <v>1268</v>
      </c>
      <c r="C127" s="719"/>
      <c r="D127" s="718"/>
      <c r="E127" s="718"/>
      <c r="F127" s="718"/>
    </row>
    <row r="128" spans="2:6" ht="24.75" hidden="1" customHeight="1" thickBot="1" x14ac:dyDescent="0.3">
      <c r="B128" s="704" t="s">
        <v>1270</v>
      </c>
      <c r="C128" s="719">
        <v>0</v>
      </c>
      <c r="D128" s="718">
        <v>0</v>
      </c>
      <c r="E128" s="718">
        <v>0</v>
      </c>
      <c r="F128" s="718">
        <v>0</v>
      </c>
    </row>
    <row r="129" spans="2:6" ht="15.75" hidden="1" thickBot="1" x14ac:dyDescent="0.3">
      <c r="B129" s="707" t="s">
        <v>1267</v>
      </c>
      <c r="C129" s="719"/>
      <c r="D129" s="718"/>
      <c r="E129" s="718"/>
      <c r="F129" s="718"/>
    </row>
    <row r="130" spans="2:6" ht="15.75" hidden="1" thickBot="1" x14ac:dyDescent="0.3">
      <c r="B130" s="707" t="s">
        <v>1268</v>
      </c>
      <c r="C130" s="719"/>
      <c r="D130" s="718"/>
      <c r="E130" s="718"/>
      <c r="F130" s="718"/>
    </row>
    <row r="131" spans="2:6" ht="15.75" hidden="1" thickBot="1" x14ac:dyDescent="0.3">
      <c r="B131" s="704" t="s">
        <v>1271</v>
      </c>
      <c r="C131" s="719"/>
      <c r="D131" s="718"/>
      <c r="E131" s="718"/>
      <c r="F131" s="718"/>
    </row>
    <row r="132" spans="2:6" ht="15.75" hidden="1" thickBot="1" x14ac:dyDescent="0.3">
      <c r="B132" s="707" t="s">
        <v>1267</v>
      </c>
      <c r="C132" s="719"/>
      <c r="D132" s="718"/>
      <c r="E132" s="718"/>
      <c r="F132" s="718"/>
    </row>
    <row r="133" spans="2:6" ht="15.75" hidden="1" thickBot="1" x14ac:dyDescent="0.3">
      <c r="B133" s="707" t="s">
        <v>1268</v>
      </c>
      <c r="C133" s="719"/>
      <c r="D133" s="718"/>
      <c r="E133" s="718"/>
      <c r="F133" s="718"/>
    </row>
    <row r="134" spans="2:6" ht="15.75" hidden="1" thickBot="1" x14ac:dyDescent="0.3">
      <c r="B134" s="704" t="s">
        <v>1272</v>
      </c>
      <c r="C134" s="719"/>
      <c r="D134" s="718"/>
      <c r="E134" s="718"/>
      <c r="F134" s="718"/>
    </row>
    <row r="135" spans="2:6" ht="15.75" hidden="1" thickBot="1" x14ac:dyDescent="0.3">
      <c r="B135" s="707" t="s">
        <v>1267</v>
      </c>
      <c r="C135" s="719"/>
      <c r="D135" s="718"/>
      <c r="E135" s="718"/>
      <c r="F135" s="718"/>
    </row>
    <row r="136" spans="2:6" ht="15" hidden="1" customHeight="1" thickBot="1" x14ac:dyDescent="0.3">
      <c r="B136" s="707" t="s">
        <v>1268</v>
      </c>
      <c r="C136" s="719"/>
      <c r="D136" s="718"/>
      <c r="E136" s="718"/>
      <c r="F136" s="718"/>
    </row>
    <row r="137" spans="2:6" ht="15.75" hidden="1" thickBot="1" x14ac:dyDescent="0.3">
      <c r="B137" s="704" t="s">
        <v>1273</v>
      </c>
      <c r="C137" s="719">
        <v>0</v>
      </c>
      <c r="D137" s="718">
        <v>0</v>
      </c>
      <c r="E137" s="718">
        <v>0</v>
      </c>
      <c r="F137" s="718">
        <v>0</v>
      </c>
    </row>
    <row r="138" spans="2:6" ht="15.75" hidden="1" thickBot="1" x14ac:dyDescent="0.3">
      <c r="B138" s="707" t="s">
        <v>1267</v>
      </c>
      <c r="C138" s="719"/>
      <c r="D138" s="718"/>
      <c r="E138" s="718"/>
      <c r="F138" s="718"/>
    </row>
    <row r="139" spans="2:6" ht="15.75" hidden="1" thickBot="1" x14ac:dyDescent="0.3">
      <c r="B139" s="707" t="s">
        <v>1268</v>
      </c>
      <c r="C139" s="719"/>
      <c r="D139" s="718"/>
      <c r="E139" s="718"/>
      <c r="F139" s="718"/>
    </row>
    <row r="140" spans="2:6" ht="30.75" hidden="1" thickBot="1" x14ac:dyDescent="0.3">
      <c r="B140" s="704" t="s">
        <v>1274</v>
      </c>
      <c r="C140" s="719"/>
      <c r="D140" s="718"/>
      <c r="E140" s="718"/>
      <c r="F140" s="718"/>
    </row>
    <row r="141" spans="2:6" ht="15.75" hidden="1" thickBot="1" x14ac:dyDescent="0.3">
      <c r="B141" s="707" t="s">
        <v>1267</v>
      </c>
      <c r="C141" s="719"/>
      <c r="D141" s="718"/>
      <c r="E141" s="718"/>
      <c r="F141" s="718"/>
    </row>
    <row r="142" spans="2:6" ht="15.75" hidden="1" thickBot="1" x14ac:dyDescent="0.3">
      <c r="B142" s="707" t="s">
        <v>1268</v>
      </c>
      <c r="C142" s="719"/>
      <c r="D142" s="718"/>
      <c r="E142" s="718"/>
      <c r="F142" s="718"/>
    </row>
    <row r="143" spans="2:6" ht="15.75" hidden="1" thickBot="1" x14ac:dyDescent="0.3">
      <c r="B143" s="721" t="s">
        <v>1320</v>
      </c>
      <c r="C143" s="719">
        <f>C140+C137+C134+C131+C128+C125+C122</f>
        <v>0</v>
      </c>
      <c r="D143" s="719">
        <f>D140+D137+D134+D131+D128+D125+D122</f>
        <v>0</v>
      </c>
      <c r="E143" s="719">
        <f>E140+E137+E134+E131+E128+E125+E122</f>
        <v>0</v>
      </c>
      <c r="F143" s="719">
        <f>F140+F137+F134+F131+F128+F125+F122</f>
        <v>0</v>
      </c>
    </row>
    <row r="144" spans="2:6" ht="17.25" hidden="1" customHeight="1" thickBot="1" x14ac:dyDescent="0.3">
      <c r="B144" s="714" t="s">
        <v>1276</v>
      </c>
      <c r="C144" s="715">
        <f>IF(C143-C114=0,0,"Error")</f>
        <v>0</v>
      </c>
      <c r="D144" s="715">
        <f>IF(D143-D114=0,0,"Error")</f>
        <v>0</v>
      </c>
      <c r="E144" s="715">
        <f>IF(E143-E114=0,0,"Error")</f>
        <v>0</v>
      </c>
      <c r="F144" s="715">
        <f>IF(F143-F114=0,0,"Error")</f>
        <v>0</v>
      </c>
    </row>
    <row r="145" spans="2:6" ht="15.75" thickBot="1" x14ac:dyDescent="0.3">
      <c r="B145" s="2318" t="s">
        <v>1277</v>
      </c>
      <c r="C145" s="2319"/>
      <c r="D145" s="2319"/>
      <c r="E145" s="2319"/>
      <c r="F145" s="2320"/>
    </row>
    <row r="146" spans="2:6" ht="15.75" thickBot="1" x14ac:dyDescent="0.3">
      <c r="B146" s="2318" t="s">
        <v>1278</v>
      </c>
      <c r="C146" s="2319"/>
      <c r="D146" s="2319"/>
      <c r="E146" s="2319"/>
      <c r="F146" s="2320"/>
    </row>
    <row r="147" spans="2:6" ht="30.75" thickBot="1" x14ac:dyDescent="0.3">
      <c r="B147" s="697" t="s">
        <v>1731</v>
      </c>
      <c r="C147" s="2332" t="s">
        <v>1732</v>
      </c>
      <c r="D147" s="2333"/>
      <c r="E147" s="2333"/>
      <c r="F147" s="2334"/>
    </row>
    <row r="148" spans="2:6" ht="38.25" customHeight="1" thickBot="1" x14ac:dyDescent="0.3">
      <c r="B148" s="697" t="s">
        <v>1279</v>
      </c>
      <c r="C148" s="723"/>
      <c r="D148" s="724" t="s">
        <v>1280</v>
      </c>
      <c r="E148" s="2332" t="s">
        <v>1733</v>
      </c>
      <c r="F148" s="2334"/>
    </row>
    <row r="149" spans="2:6" ht="15.75" thickBot="1" x14ac:dyDescent="0.3">
      <c r="B149" s="725"/>
      <c r="C149" s="2329"/>
      <c r="D149" s="2330"/>
      <c r="E149" s="2330"/>
      <c r="F149" s="2331"/>
    </row>
    <row r="150" spans="2:6" ht="27.75" customHeight="1" thickBot="1" x14ac:dyDescent="0.3">
      <c r="B150" s="685" t="s">
        <v>1258</v>
      </c>
      <c r="C150" s="2335" t="s">
        <v>1734</v>
      </c>
      <c r="D150" s="2336"/>
      <c r="E150" s="2336"/>
      <c r="F150" s="2337"/>
    </row>
    <row r="151" spans="2:6" ht="15.75" thickBot="1" x14ac:dyDescent="0.3">
      <c r="B151" s="685" t="s">
        <v>54</v>
      </c>
      <c r="C151" s="2309"/>
      <c r="D151" s="2310"/>
      <c r="E151" s="2310"/>
      <c r="F151" s="2311"/>
    </row>
    <row r="152" spans="2:6" ht="12.75" customHeight="1" x14ac:dyDescent="0.25">
      <c r="B152" s="2302"/>
      <c r="C152" s="698">
        <v>2023</v>
      </c>
      <c r="D152" s="698">
        <v>2024</v>
      </c>
      <c r="E152" s="698">
        <v>2025</v>
      </c>
      <c r="F152" s="698">
        <v>2026</v>
      </c>
    </row>
    <row r="153" spans="2:6" ht="15.75" customHeight="1" thickBot="1" x14ac:dyDescent="0.3">
      <c r="B153" s="2303"/>
      <c r="C153" s="699" t="s">
        <v>17</v>
      </c>
      <c r="D153" s="699" t="s">
        <v>18</v>
      </c>
      <c r="E153" s="699" t="s">
        <v>18</v>
      </c>
      <c r="F153" s="699" t="s">
        <v>18</v>
      </c>
    </row>
    <row r="154" spans="2:6" ht="15.75" thickBot="1" x14ac:dyDescent="0.3">
      <c r="B154" s="685" t="s">
        <v>56</v>
      </c>
      <c r="C154" s="726">
        <v>23</v>
      </c>
      <c r="D154" s="701">
        <v>23</v>
      </c>
      <c r="E154" s="701">
        <v>23</v>
      </c>
      <c r="F154" s="701">
        <v>23</v>
      </c>
    </row>
    <row r="155" spans="2:6" ht="15.75" thickBot="1" x14ac:dyDescent="0.3">
      <c r="B155" s="685" t="s">
        <v>1260</v>
      </c>
      <c r="C155" s="701">
        <f>C173</f>
        <v>2000</v>
      </c>
      <c r="D155" s="701">
        <f>D173</f>
        <v>5000</v>
      </c>
      <c r="E155" s="701">
        <f>E173</f>
        <v>5000</v>
      </c>
      <c r="F155" s="701">
        <f>F173</f>
        <v>5000</v>
      </c>
    </row>
    <row r="156" spans="2:6" ht="15.75" thickBot="1" x14ac:dyDescent="0.3">
      <c r="B156" s="685" t="s">
        <v>1261</v>
      </c>
      <c r="C156" s="701">
        <f>C155/C154</f>
        <v>86.956521739130437</v>
      </c>
      <c r="D156" s="701">
        <f>D155/D154</f>
        <v>217.39130434782609</v>
      </c>
      <c r="E156" s="701">
        <f>E155/E154</f>
        <v>217.39130434782609</v>
      </c>
      <c r="F156" s="701">
        <f>F155/F154</f>
        <v>217.39130434782609</v>
      </c>
    </row>
    <row r="157" spans="2:6" ht="15.75" thickBot="1" x14ac:dyDescent="0.3">
      <c r="B157" s="685" t="s">
        <v>1262</v>
      </c>
      <c r="C157" s="702" t="s">
        <v>1263</v>
      </c>
      <c r="D157" s="703">
        <f>D154/C154-1</f>
        <v>0</v>
      </c>
      <c r="E157" s="703">
        <f t="shared" ref="E157:F159" si="3">E154/D154-1</f>
        <v>0</v>
      </c>
      <c r="F157" s="703">
        <f t="shared" si="3"/>
        <v>0</v>
      </c>
    </row>
    <row r="158" spans="2:6" ht="15.75" thickBot="1" x14ac:dyDescent="0.3">
      <c r="B158" s="685" t="s">
        <v>1264</v>
      </c>
      <c r="C158" s="702" t="s">
        <v>1263</v>
      </c>
      <c r="D158" s="703">
        <f>D155/C155-1</f>
        <v>1.5</v>
      </c>
      <c r="E158" s="703">
        <f t="shared" si="3"/>
        <v>0</v>
      </c>
      <c r="F158" s="703">
        <f t="shared" si="3"/>
        <v>0</v>
      </c>
    </row>
    <row r="159" spans="2:6" ht="15.75" thickBot="1" x14ac:dyDescent="0.3">
      <c r="B159" s="685" t="s">
        <v>77</v>
      </c>
      <c r="C159" s="702" t="s">
        <v>1263</v>
      </c>
      <c r="D159" s="703">
        <f>D156/C156-1</f>
        <v>1.5</v>
      </c>
      <c r="E159" s="703">
        <f t="shared" si="3"/>
        <v>0</v>
      </c>
      <c r="F159" s="703">
        <f t="shared" si="3"/>
        <v>0</v>
      </c>
    </row>
    <row r="160" spans="2:6" ht="19.5" customHeight="1" thickBot="1" x14ac:dyDescent="0.3">
      <c r="B160" s="2326" t="s">
        <v>1735</v>
      </c>
      <c r="C160" s="2327"/>
      <c r="D160" s="2327"/>
      <c r="E160" s="2327"/>
      <c r="F160" s="2328"/>
    </row>
    <row r="161" spans="2:6" ht="12.75" customHeight="1" x14ac:dyDescent="0.25">
      <c r="B161" s="2302"/>
      <c r="C161" s="698">
        <v>2023</v>
      </c>
      <c r="D161" s="698">
        <v>2024</v>
      </c>
      <c r="E161" s="698">
        <v>2025</v>
      </c>
      <c r="F161" s="698">
        <v>2026</v>
      </c>
    </row>
    <row r="162" spans="2:6" ht="18" customHeight="1" thickBot="1" x14ac:dyDescent="0.3">
      <c r="B162" s="2303"/>
      <c r="C162" s="699" t="s">
        <v>17</v>
      </c>
      <c r="D162" s="699" t="s">
        <v>18</v>
      </c>
      <c r="E162" s="699" t="s">
        <v>18</v>
      </c>
      <c r="F162" s="699" t="s">
        <v>18</v>
      </c>
    </row>
    <row r="163" spans="2:6" ht="15.75" thickBot="1" x14ac:dyDescent="0.3">
      <c r="B163" s="704" t="s">
        <v>1284</v>
      </c>
      <c r="C163" s="718">
        <f>C164+C165+C166+C167</f>
        <v>0</v>
      </c>
      <c r="D163" s="718">
        <f>D164+D165+D166+D167</f>
        <v>0</v>
      </c>
      <c r="E163" s="718">
        <f>E164+E165+E166+E167</f>
        <v>0</v>
      </c>
      <c r="F163" s="718">
        <f>F164+F165+F166+F167</f>
        <v>0</v>
      </c>
    </row>
    <row r="164" spans="2:6" ht="15.75" thickBot="1" x14ac:dyDescent="0.3">
      <c r="B164" s="707" t="s">
        <v>1267</v>
      </c>
      <c r="C164" s="718"/>
      <c r="D164" s="718"/>
      <c r="E164" s="718"/>
      <c r="F164" s="718"/>
    </row>
    <row r="165" spans="2:6" ht="15.75" thickBot="1" x14ac:dyDescent="0.3">
      <c r="B165" s="707" t="s">
        <v>1285</v>
      </c>
      <c r="C165" s="718"/>
      <c r="D165" s="718"/>
      <c r="E165" s="718"/>
      <c r="F165" s="718"/>
    </row>
    <row r="166" spans="2:6" ht="15.75" thickBot="1" x14ac:dyDescent="0.3">
      <c r="B166" s="707" t="s">
        <v>1286</v>
      </c>
      <c r="C166" s="718"/>
      <c r="D166" s="718"/>
      <c r="E166" s="718"/>
      <c r="F166" s="718"/>
    </row>
    <row r="167" spans="2:6" ht="15.75" thickBot="1" x14ac:dyDescent="0.3">
      <c r="B167" s="707" t="s">
        <v>1287</v>
      </c>
      <c r="C167" s="718"/>
      <c r="D167" s="718"/>
      <c r="E167" s="718"/>
      <c r="F167" s="718"/>
    </row>
    <row r="168" spans="2:6" ht="15.75" thickBot="1" x14ac:dyDescent="0.3">
      <c r="B168" s="704" t="s">
        <v>1288</v>
      </c>
      <c r="C168" s="719">
        <f>C169+C170+C171+C172</f>
        <v>2000</v>
      </c>
      <c r="D168" s="719">
        <f>D169+D170+D171+D172</f>
        <v>5000</v>
      </c>
      <c r="E168" s="719">
        <f>E169+E170+E171+E172</f>
        <v>5000</v>
      </c>
      <c r="F168" s="719">
        <f>F169+F170+F171+F172</f>
        <v>5000</v>
      </c>
    </row>
    <row r="169" spans="2:6" ht="15.75" thickBot="1" x14ac:dyDescent="0.3">
      <c r="B169" s="707" t="s">
        <v>1267</v>
      </c>
      <c r="C169" s="727">
        <v>2000</v>
      </c>
      <c r="D169" s="727">
        <v>5000</v>
      </c>
      <c r="E169" s="727">
        <v>5000</v>
      </c>
      <c r="F169" s="727">
        <v>5000</v>
      </c>
    </row>
    <row r="170" spans="2:6" ht="15.75" thickBot="1" x14ac:dyDescent="0.3">
      <c r="B170" s="707" t="s">
        <v>1285</v>
      </c>
      <c r="C170" s="719"/>
      <c r="D170" s="718"/>
      <c r="E170" s="718"/>
      <c r="F170" s="718"/>
    </row>
    <row r="171" spans="2:6" ht="15.75" thickBot="1" x14ac:dyDescent="0.3">
      <c r="B171" s="707" t="s">
        <v>1286</v>
      </c>
      <c r="C171" s="719"/>
      <c r="D171" s="718"/>
      <c r="E171" s="718"/>
      <c r="F171" s="718"/>
    </row>
    <row r="172" spans="2:6" ht="15.75" thickBot="1" x14ac:dyDescent="0.3">
      <c r="B172" s="707" t="s">
        <v>1287</v>
      </c>
      <c r="C172" s="719"/>
      <c r="D172" s="718"/>
      <c r="E172" s="718"/>
      <c r="F172" s="718"/>
    </row>
    <row r="173" spans="2:6" ht="15.75" thickBot="1" x14ac:dyDescent="0.3">
      <c r="B173" s="728" t="s">
        <v>1275</v>
      </c>
      <c r="C173" s="719">
        <f>C163+C168</f>
        <v>2000</v>
      </c>
      <c r="D173" s="719">
        <f>D163+D168</f>
        <v>5000</v>
      </c>
      <c r="E173" s="719">
        <f>E163+E168</f>
        <v>5000</v>
      </c>
      <c r="F173" s="719">
        <f>F163+F168</f>
        <v>5000</v>
      </c>
    </row>
    <row r="174" spans="2:6" ht="23.25" hidden="1" thickBot="1" x14ac:dyDescent="0.3">
      <c r="B174" s="697" t="s">
        <v>1736</v>
      </c>
      <c r="C174" s="723"/>
      <c r="D174" s="729" t="s">
        <v>1280</v>
      </c>
      <c r="E174" s="2338" t="s">
        <v>1733</v>
      </c>
      <c r="F174" s="2339"/>
    </row>
    <row r="175" spans="2:6" ht="24.75" hidden="1" customHeight="1" thickBot="1" x14ac:dyDescent="0.3">
      <c r="B175" s="685" t="s">
        <v>1737</v>
      </c>
      <c r="C175" s="2335" t="s">
        <v>1738</v>
      </c>
      <c r="D175" s="2336"/>
      <c r="E175" s="2336"/>
      <c r="F175" s="2337"/>
    </row>
    <row r="176" spans="2:6" ht="15.75" hidden="1" thickBot="1" x14ac:dyDescent="0.3">
      <c r="B176" s="685" t="s">
        <v>54</v>
      </c>
      <c r="C176" s="2309" t="s">
        <v>236</v>
      </c>
      <c r="D176" s="2310"/>
      <c r="E176" s="2310"/>
      <c r="F176" s="2311"/>
    </row>
    <row r="177" spans="2:6" ht="12.75" hidden="1" customHeight="1" x14ac:dyDescent="0.25">
      <c r="B177" s="2302"/>
      <c r="C177" s="698">
        <v>2023</v>
      </c>
      <c r="D177" s="698">
        <v>2024</v>
      </c>
      <c r="E177" s="698">
        <v>2025</v>
      </c>
      <c r="F177" s="698">
        <v>2026</v>
      </c>
    </row>
    <row r="178" spans="2:6" ht="9" hidden="1" customHeight="1" thickBot="1" x14ac:dyDescent="0.3">
      <c r="B178" s="2303"/>
      <c r="C178" s="699" t="s">
        <v>17</v>
      </c>
      <c r="D178" s="699" t="s">
        <v>18</v>
      </c>
      <c r="E178" s="699" t="s">
        <v>18</v>
      </c>
      <c r="F178" s="699" t="s">
        <v>18</v>
      </c>
    </row>
    <row r="179" spans="2:6" ht="15.75" hidden="1" thickBot="1" x14ac:dyDescent="0.3">
      <c r="B179" s="685" t="s">
        <v>56</v>
      </c>
      <c r="C179" s="730"/>
      <c r="D179" s="730"/>
      <c r="E179" s="702"/>
      <c r="F179" s="702"/>
    </row>
    <row r="180" spans="2:6" ht="15.75" hidden="1" thickBot="1" x14ac:dyDescent="0.3">
      <c r="B180" s="685" t="s">
        <v>1260</v>
      </c>
      <c r="C180" s="701">
        <f>C198</f>
        <v>0</v>
      </c>
      <c r="D180" s="701">
        <f>D198</f>
        <v>0</v>
      </c>
      <c r="E180" s="701">
        <f>E198</f>
        <v>0</v>
      </c>
      <c r="F180" s="701">
        <f>F198</f>
        <v>0</v>
      </c>
    </row>
    <row r="181" spans="2:6" ht="15.75" hidden="1" thickBot="1" x14ac:dyDescent="0.3">
      <c r="B181" s="685" t="s">
        <v>1261</v>
      </c>
      <c r="C181" s="701" t="e">
        <f>C180/C179</f>
        <v>#DIV/0!</v>
      </c>
      <c r="D181" s="701" t="e">
        <f>D180/D179</f>
        <v>#DIV/0!</v>
      </c>
      <c r="E181" s="701" t="e">
        <f>E180/E179</f>
        <v>#DIV/0!</v>
      </c>
      <c r="F181" s="701" t="e">
        <f>F180/F179</f>
        <v>#DIV/0!</v>
      </c>
    </row>
    <row r="182" spans="2:6" ht="15.75" hidden="1" thickBot="1" x14ac:dyDescent="0.3">
      <c r="B182" s="685" t="s">
        <v>1262</v>
      </c>
      <c r="C182" s="702" t="s">
        <v>1263</v>
      </c>
      <c r="D182" s="703" t="e">
        <f>D179/C179-1</f>
        <v>#DIV/0!</v>
      </c>
      <c r="E182" s="703" t="e">
        <f t="shared" ref="E182:F184" si="4">E179/D179-1</f>
        <v>#DIV/0!</v>
      </c>
      <c r="F182" s="703" t="e">
        <f t="shared" si="4"/>
        <v>#DIV/0!</v>
      </c>
    </row>
    <row r="183" spans="2:6" ht="15.75" hidden="1" thickBot="1" x14ac:dyDescent="0.3">
      <c r="B183" s="685" t="s">
        <v>1264</v>
      </c>
      <c r="C183" s="702" t="s">
        <v>1263</v>
      </c>
      <c r="D183" s="703" t="e">
        <f>D180/C180-1</f>
        <v>#DIV/0!</v>
      </c>
      <c r="E183" s="703" t="e">
        <f t="shared" si="4"/>
        <v>#DIV/0!</v>
      </c>
      <c r="F183" s="703" t="e">
        <f t="shared" si="4"/>
        <v>#DIV/0!</v>
      </c>
    </row>
    <row r="184" spans="2:6" ht="15.75" hidden="1" thickBot="1" x14ac:dyDescent="0.3">
      <c r="B184" s="685" t="s">
        <v>77</v>
      </c>
      <c r="C184" s="702" t="s">
        <v>1263</v>
      </c>
      <c r="D184" s="703" t="e">
        <f>D181/C181-1</f>
        <v>#DIV/0!</v>
      </c>
      <c r="E184" s="703" t="e">
        <f t="shared" si="4"/>
        <v>#DIV/0!</v>
      </c>
      <c r="F184" s="703" t="e">
        <f t="shared" si="4"/>
        <v>#DIV/0!</v>
      </c>
    </row>
    <row r="185" spans="2:6" ht="15.75" hidden="1" customHeight="1" thickBot="1" x14ac:dyDescent="0.3">
      <c r="B185" s="2326" t="s">
        <v>1739</v>
      </c>
      <c r="C185" s="2327"/>
      <c r="D185" s="2327"/>
      <c r="E185" s="2327"/>
      <c r="F185" s="2328"/>
    </row>
    <row r="186" spans="2:6" ht="12.75" hidden="1" customHeight="1" x14ac:dyDescent="0.25">
      <c r="B186" s="2302"/>
      <c r="C186" s="698">
        <v>2023</v>
      </c>
      <c r="D186" s="698">
        <v>2024</v>
      </c>
      <c r="E186" s="698">
        <v>2025</v>
      </c>
      <c r="F186" s="698">
        <v>2026</v>
      </c>
    </row>
    <row r="187" spans="2:6" ht="9" hidden="1" customHeight="1" thickBot="1" x14ac:dyDescent="0.3">
      <c r="B187" s="2303"/>
      <c r="C187" s="699" t="s">
        <v>17</v>
      </c>
      <c r="D187" s="699" t="s">
        <v>18</v>
      </c>
      <c r="E187" s="699" t="s">
        <v>18</v>
      </c>
      <c r="F187" s="699" t="s">
        <v>18</v>
      </c>
    </row>
    <row r="188" spans="2:6" ht="15.75" hidden="1" thickBot="1" x14ac:dyDescent="0.3">
      <c r="B188" s="704" t="s">
        <v>1284</v>
      </c>
      <c r="C188" s="718">
        <f>C189+C190+C191+C192</f>
        <v>0</v>
      </c>
      <c r="D188" s="718">
        <f>D189+D190+D191+D192</f>
        <v>0</v>
      </c>
      <c r="E188" s="718">
        <f>E189+E190+E191+E192</f>
        <v>0</v>
      </c>
      <c r="F188" s="718">
        <f>F189+F190+F191+F192</f>
        <v>0</v>
      </c>
    </row>
    <row r="189" spans="2:6" ht="15.75" hidden="1" thickBot="1" x14ac:dyDescent="0.3">
      <c r="B189" s="707" t="s">
        <v>1267</v>
      </c>
      <c r="C189" s="731"/>
      <c r="D189" s="718"/>
      <c r="E189" s="718"/>
      <c r="F189" s="718"/>
    </row>
    <row r="190" spans="2:6" ht="15.75" hidden="1" thickBot="1" x14ac:dyDescent="0.3">
      <c r="B190" s="707" t="s">
        <v>1285</v>
      </c>
      <c r="C190" s="718"/>
      <c r="D190" s="718"/>
      <c r="E190" s="718"/>
      <c r="F190" s="718"/>
    </row>
    <row r="191" spans="2:6" ht="15.75" hidden="1" thickBot="1" x14ac:dyDescent="0.3">
      <c r="B191" s="707" t="s">
        <v>1286</v>
      </c>
      <c r="C191" s="718"/>
      <c r="D191" s="718"/>
      <c r="E191" s="718"/>
      <c r="F191" s="718"/>
    </row>
    <row r="192" spans="2:6" ht="15.75" hidden="1" thickBot="1" x14ac:dyDescent="0.3">
      <c r="B192" s="707" t="s">
        <v>1287</v>
      </c>
      <c r="C192" s="718"/>
      <c r="D192" s="718"/>
      <c r="E192" s="718"/>
      <c r="F192" s="718"/>
    </row>
    <row r="193" spans="2:6" ht="15.75" hidden="1" thickBot="1" x14ac:dyDescent="0.3">
      <c r="B193" s="704" t="s">
        <v>1288</v>
      </c>
      <c r="C193" s="719">
        <f>C194+C195+C196+C197</f>
        <v>0</v>
      </c>
      <c r="D193" s="719">
        <f>D194+D195+D196+D197</f>
        <v>0</v>
      </c>
      <c r="E193" s="719">
        <f>E194+E195+E196+E197</f>
        <v>0</v>
      </c>
      <c r="F193" s="719">
        <f>F194+F195+F196+F197</f>
        <v>0</v>
      </c>
    </row>
    <row r="194" spans="2:6" ht="15.75" hidden="1" thickBot="1" x14ac:dyDescent="0.3">
      <c r="B194" s="707" t="s">
        <v>1267</v>
      </c>
      <c r="C194" s="732"/>
      <c r="D194" s="718"/>
      <c r="E194" s="718"/>
      <c r="F194" s="718"/>
    </row>
    <row r="195" spans="2:6" ht="15.75" hidden="1" thickBot="1" x14ac:dyDescent="0.3">
      <c r="B195" s="707" t="s">
        <v>1285</v>
      </c>
      <c r="C195" s="719"/>
      <c r="D195" s="718"/>
      <c r="E195" s="718"/>
      <c r="F195" s="718"/>
    </row>
    <row r="196" spans="2:6" ht="15.75" hidden="1" thickBot="1" x14ac:dyDescent="0.3">
      <c r="B196" s="707" t="s">
        <v>1286</v>
      </c>
      <c r="C196" s="719"/>
      <c r="D196" s="718"/>
      <c r="E196" s="718"/>
      <c r="F196" s="718"/>
    </row>
    <row r="197" spans="2:6" ht="15.75" hidden="1" thickBot="1" x14ac:dyDescent="0.3">
      <c r="B197" s="707" t="s">
        <v>1287</v>
      </c>
      <c r="C197" s="719"/>
      <c r="D197" s="718"/>
      <c r="E197" s="718"/>
      <c r="F197" s="718"/>
    </row>
    <row r="198" spans="2:6" ht="15.75" hidden="1" thickBot="1" x14ac:dyDescent="0.3">
      <c r="B198" s="728" t="s">
        <v>1294</v>
      </c>
      <c r="C198" s="719">
        <f>C188+C193</f>
        <v>0</v>
      </c>
      <c r="D198" s="719">
        <f>D188+D193</f>
        <v>0</v>
      </c>
      <c r="E198" s="719">
        <f>E188+E193</f>
        <v>0</v>
      </c>
      <c r="F198" s="719">
        <f>F188+F193</f>
        <v>0</v>
      </c>
    </row>
    <row r="199" spans="2:6" ht="23.25" hidden="1" thickBot="1" x14ac:dyDescent="0.3">
      <c r="B199" s="697" t="s">
        <v>1740</v>
      </c>
      <c r="C199" s="733"/>
      <c r="D199" s="734" t="s">
        <v>1280</v>
      </c>
      <c r="E199" s="2329" t="s">
        <v>1741</v>
      </c>
      <c r="F199" s="2331"/>
    </row>
    <row r="200" spans="2:6" ht="17.25" hidden="1" customHeight="1" thickBot="1" x14ac:dyDescent="0.3">
      <c r="B200" s="685" t="s">
        <v>1258</v>
      </c>
      <c r="C200" s="2306" t="s">
        <v>1742</v>
      </c>
      <c r="D200" s="2307"/>
      <c r="E200" s="2307"/>
      <c r="F200" s="2308"/>
    </row>
    <row r="201" spans="2:6" ht="15.75" hidden="1" thickBot="1" x14ac:dyDescent="0.3">
      <c r="B201" s="685" t="s">
        <v>54</v>
      </c>
      <c r="C201" s="2309" t="s">
        <v>1743</v>
      </c>
      <c r="D201" s="2310"/>
      <c r="E201" s="2310"/>
      <c r="F201" s="2311"/>
    </row>
    <row r="202" spans="2:6" ht="12.75" hidden="1" customHeight="1" x14ac:dyDescent="0.25">
      <c r="B202" s="2302"/>
      <c r="C202" s="698">
        <v>2023</v>
      </c>
      <c r="D202" s="698">
        <v>2024</v>
      </c>
      <c r="E202" s="698">
        <v>2025</v>
      </c>
      <c r="F202" s="698">
        <v>2026</v>
      </c>
    </row>
    <row r="203" spans="2:6" ht="9" hidden="1" customHeight="1" thickBot="1" x14ac:dyDescent="0.3">
      <c r="B203" s="2303"/>
      <c r="C203" s="699" t="s">
        <v>17</v>
      </c>
      <c r="D203" s="699" t="s">
        <v>18</v>
      </c>
      <c r="E203" s="699" t="s">
        <v>18</v>
      </c>
      <c r="F203" s="699" t="s">
        <v>18</v>
      </c>
    </row>
    <row r="204" spans="2:6" ht="15.75" hidden="1" thickBot="1" x14ac:dyDescent="0.3">
      <c r="B204" s="685" t="s">
        <v>56</v>
      </c>
      <c r="C204" s="730">
        <v>646</v>
      </c>
      <c r="D204" s="702">
        <v>646</v>
      </c>
      <c r="E204" s="702">
        <v>646</v>
      </c>
      <c r="F204" s="702">
        <v>646</v>
      </c>
    </row>
    <row r="205" spans="2:6" ht="15.75" hidden="1" thickBot="1" x14ac:dyDescent="0.3">
      <c r="B205" s="685" t="s">
        <v>1260</v>
      </c>
      <c r="C205" s="701">
        <f>C223</f>
        <v>0</v>
      </c>
      <c r="D205" s="701">
        <f>D223</f>
        <v>0</v>
      </c>
      <c r="E205" s="701">
        <f>E223</f>
        <v>0</v>
      </c>
      <c r="F205" s="701">
        <f>F223</f>
        <v>0</v>
      </c>
    </row>
    <row r="206" spans="2:6" ht="15.75" hidden="1" thickBot="1" x14ac:dyDescent="0.3">
      <c r="B206" s="685" t="s">
        <v>1261</v>
      </c>
      <c r="C206" s="701">
        <f>C205/C204</f>
        <v>0</v>
      </c>
      <c r="D206" s="701">
        <f>D205/D204</f>
        <v>0</v>
      </c>
      <c r="E206" s="701">
        <f>E205/E204</f>
        <v>0</v>
      </c>
      <c r="F206" s="701">
        <f>F205/F204</f>
        <v>0</v>
      </c>
    </row>
    <row r="207" spans="2:6" ht="15.75" hidden="1" thickBot="1" x14ac:dyDescent="0.3">
      <c r="B207" s="685" t="s">
        <v>1262</v>
      </c>
      <c r="C207" s="702" t="s">
        <v>1263</v>
      </c>
      <c r="D207" s="703">
        <f>D204/C204-1</f>
        <v>0</v>
      </c>
      <c r="E207" s="703">
        <f t="shared" ref="E207:F209" si="5">E204/D204-1</f>
        <v>0</v>
      </c>
      <c r="F207" s="703">
        <f t="shared" si="5"/>
        <v>0</v>
      </c>
    </row>
    <row r="208" spans="2:6" ht="15.75" hidden="1" thickBot="1" x14ac:dyDescent="0.3">
      <c r="B208" s="685" t="s">
        <v>1264</v>
      </c>
      <c r="C208" s="702" t="s">
        <v>1263</v>
      </c>
      <c r="D208" s="703" t="e">
        <f>D205/C205-1</f>
        <v>#DIV/0!</v>
      </c>
      <c r="E208" s="703" t="e">
        <f t="shared" si="5"/>
        <v>#DIV/0!</v>
      </c>
      <c r="F208" s="703" t="e">
        <f t="shared" si="5"/>
        <v>#DIV/0!</v>
      </c>
    </row>
    <row r="209" spans="2:6" ht="15.75" hidden="1" thickBot="1" x14ac:dyDescent="0.3">
      <c r="B209" s="685" t="s">
        <v>77</v>
      </c>
      <c r="C209" s="702" t="s">
        <v>1263</v>
      </c>
      <c r="D209" s="703" t="e">
        <f>D206/C206-1</f>
        <v>#DIV/0!</v>
      </c>
      <c r="E209" s="703" t="e">
        <f t="shared" si="5"/>
        <v>#DIV/0!</v>
      </c>
      <c r="F209" s="703" t="e">
        <f t="shared" si="5"/>
        <v>#DIV/0!</v>
      </c>
    </row>
    <row r="210" spans="2:6" ht="15.75" hidden="1" thickBot="1" x14ac:dyDescent="0.3">
      <c r="B210" s="2326" t="s">
        <v>1744</v>
      </c>
      <c r="C210" s="2327"/>
      <c r="D210" s="2327"/>
      <c r="E210" s="2327"/>
      <c r="F210" s="2328"/>
    </row>
    <row r="211" spans="2:6" ht="12.75" hidden="1" customHeight="1" x14ac:dyDescent="0.25">
      <c r="B211" s="2302"/>
      <c r="C211" s="698">
        <v>2023</v>
      </c>
      <c r="D211" s="698">
        <v>2024</v>
      </c>
      <c r="E211" s="698">
        <v>2025</v>
      </c>
      <c r="F211" s="698">
        <v>2026</v>
      </c>
    </row>
    <row r="212" spans="2:6" ht="9" hidden="1" customHeight="1" thickBot="1" x14ac:dyDescent="0.3">
      <c r="B212" s="2303"/>
      <c r="C212" s="699" t="s">
        <v>17</v>
      </c>
      <c r="D212" s="699" t="s">
        <v>18</v>
      </c>
      <c r="E212" s="699" t="s">
        <v>18</v>
      </c>
      <c r="F212" s="699" t="s">
        <v>18</v>
      </c>
    </row>
    <row r="213" spans="2:6" ht="15.75" hidden="1" thickBot="1" x14ac:dyDescent="0.3">
      <c r="B213" s="704" t="s">
        <v>1284</v>
      </c>
      <c r="C213" s="706">
        <f>C214+C215+C216+C217</f>
        <v>0</v>
      </c>
      <c r="D213" s="706">
        <f>D214+D215+D216+D217</f>
        <v>0</v>
      </c>
      <c r="E213" s="706">
        <f>E214+E215+E216+E217</f>
        <v>0</v>
      </c>
      <c r="F213" s="706">
        <f>F214+F215+F216+F217</f>
        <v>0</v>
      </c>
    </row>
    <row r="214" spans="2:6" ht="15.75" hidden="1" thickBot="1" x14ac:dyDescent="0.3">
      <c r="B214" s="707" t="s">
        <v>1267</v>
      </c>
      <c r="C214" s="706"/>
      <c r="D214" s="706"/>
      <c r="E214" s="706"/>
      <c r="F214" s="706"/>
    </row>
    <row r="215" spans="2:6" ht="15.75" hidden="1" thickBot="1" x14ac:dyDescent="0.3">
      <c r="B215" s="707" t="s">
        <v>1285</v>
      </c>
      <c r="C215" s="706"/>
      <c r="D215" s="706"/>
      <c r="E215" s="706"/>
      <c r="F215" s="706"/>
    </row>
    <row r="216" spans="2:6" ht="15.75" hidden="1" thickBot="1" x14ac:dyDescent="0.3">
      <c r="B216" s="707" t="s">
        <v>1286</v>
      </c>
      <c r="C216" s="706"/>
      <c r="D216" s="706"/>
      <c r="E216" s="706"/>
      <c r="F216" s="706"/>
    </row>
    <row r="217" spans="2:6" ht="15.75" hidden="1" thickBot="1" x14ac:dyDescent="0.3">
      <c r="B217" s="707" t="s">
        <v>1287</v>
      </c>
      <c r="C217" s="706"/>
      <c r="D217" s="706"/>
      <c r="E217" s="706"/>
      <c r="F217" s="706"/>
    </row>
    <row r="218" spans="2:6" ht="15.75" hidden="1" thickBot="1" x14ac:dyDescent="0.3">
      <c r="B218" s="704" t="s">
        <v>1288</v>
      </c>
      <c r="C218" s="709">
        <f>C219+C220+C221+C222</f>
        <v>0</v>
      </c>
      <c r="D218" s="709">
        <f>D219+D220+D221+D222</f>
        <v>0</v>
      </c>
      <c r="E218" s="709">
        <f>E219+E220+E221+E222</f>
        <v>0</v>
      </c>
      <c r="F218" s="709">
        <f>F219+F220+F221+F222</f>
        <v>0</v>
      </c>
    </row>
    <row r="219" spans="2:6" ht="15.75" hidden="1" thickBot="1" x14ac:dyDescent="0.3">
      <c r="B219" s="707" t="s">
        <v>1267</v>
      </c>
      <c r="C219" s="735"/>
      <c r="D219" s="735"/>
      <c r="E219" s="735"/>
      <c r="F219" s="735"/>
    </row>
    <row r="220" spans="2:6" ht="15.75" hidden="1" thickBot="1" x14ac:dyDescent="0.3">
      <c r="B220" s="707" t="s">
        <v>1285</v>
      </c>
      <c r="C220" s="709"/>
      <c r="D220" s="706"/>
      <c r="E220" s="706"/>
      <c r="F220" s="706"/>
    </row>
    <row r="221" spans="2:6" ht="15.75" hidden="1" thickBot="1" x14ac:dyDescent="0.3">
      <c r="B221" s="707" t="s">
        <v>1286</v>
      </c>
      <c r="C221" s="709"/>
      <c r="D221" s="706"/>
      <c r="E221" s="706"/>
      <c r="F221" s="706"/>
    </row>
    <row r="222" spans="2:6" ht="15.75" hidden="1" thickBot="1" x14ac:dyDescent="0.3">
      <c r="B222" s="707" t="s">
        <v>1287</v>
      </c>
      <c r="C222" s="709"/>
      <c r="D222" s="706"/>
      <c r="E222" s="706"/>
      <c r="F222" s="706"/>
    </row>
    <row r="223" spans="2:6" ht="15.75" hidden="1" thickBot="1" x14ac:dyDescent="0.3">
      <c r="B223" s="713" t="s">
        <v>1421</v>
      </c>
      <c r="C223" s="709">
        <f>C213+C218</f>
        <v>0</v>
      </c>
      <c r="D223" s="709">
        <f>D213+D218</f>
        <v>0</v>
      </c>
      <c r="E223" s="709">
        <f>E213+E218</f>
        <v>0</v>
      </c>
      <c r="F223" s="709">
        <f>F213+F218</f>
        <v>0</v>
      </c>
    </row>
    <row r="224" spans="2:6" ht="25.5" hidden="1" customHeight="1" thickBot="1" x14ac:dyDescent="0.3">
      <c r="B224" s="736" t="s">
        <v>1364</v>
      </c>
      <c r="C224" s="2338" t="s">
        <v>1745</v>
      </c>
      <c r="D224" s="2340"/>
      <c r="E224" s="2340"/>
      <c r="F224" s="2339"/>
    </row>
    <row r="225" spans="2:6" ht="30.75" hidden="1" thickBot="1" x14ac:dyDescent="0.3">
      <c r="B225" s="697" t="s">
        <v>1422</v>
      </c>
      <c r="C225" s="733"/>
      <c r="D225" s="734" t="s">
        <v>1280</v>
      </c>
      <c r="E225" s="737"/>
      <c r="F225" s="738"/>
    </row>
    <row r="226" spans="2:6" ht="17.25" hidden="1" customHeight="1" thickBot="1" x14ac:dyDescent="0.3">
      <c r="B226" s="685" t="s">
        <v>1258</v>
      </c>
      <c r="C226" s="2306" t="s">
        <v>1746</v>
      </c>
      <c r="D226" s="2307"/>
      <c r="E226" s="2307"/>
      <c r="F226" s="2308"/>
    </row>
    <row r="227" spans="2:6" ht="15.75" hidden="1" thickBot="1" x14ac:dyDescent="0.3">
      <c r="B227" s="685" t="s">
        <v>54</v>
      </c>
      <c r="C227" s="2341" t="s">
        <v>1747</v>
      </c>
      <c r="D227" s="2310"/>
      <c r="E227" s="2310"/>
      <c r="F227" s="2311"/>
    </row>
    <row r="228" spans="2:6" ht="12.75" hidden="1" customHeight="1" x14ac:dyDescent="0.25">
      <c r="B228" s="2302"/>
      <c r="C228" s="698">
        <v>2023</v>
      </c>
      <c r="D228" s="698">
        <v>2024</v>
      </c>
      <c r="E228" s="698">
        <v>2025</v>
      </c>
      <c r="F228" s="698">
        <v>2026</v>
      </c>
    </row>
    <row r="229" spans="2:6" ht="9" hidden="1" customHeight="1" thickBot="1" x14ac:dyDescent="0.3">
      <c r="B229" s="2303"/>
      <c r="C229" s="699" t="s">
        <v>17</v>
      </c>
      <c r="D229" s="699" t="s">
        <v>18</v>
      </c>
      <c r="E229" s="699" t="s">
        <v>18</v>
      </c>
      <c r="F229" s="699" t="s">
        <v>18</v>
      </c>
    </row>
    <row r="230" spans="2:6" ht="15.75" hidden="1" thickBot="1" x14ac:dyDescent="0.3">
      <c r="B230" s="685" t="s">
        <v>56</v>
      </c>
      <c r="C230" s="730">
        <v>0</v>
      </c>
      <c r="D230" s="702">
        <v>0</v>
      </c>
      <c r="E230" s="702">
        <v>0</v>
      </c>
      <c r="F230" s="702">
        <v>5</v>
      </c>
    </row>
    <row r="231" spans="2:6" ht="15.75" hidden="1" thickBot="1" x14ac:dyDescent="0.3">
      <c r="B231" s="685" t="s">
        <v>1260</v>
      </c>
      <c r="C231" s="701">
        <f>C249</f>
        <v>0</v>
      </c>
      <c r="D231" s="701">
        <f>D249</f>
        <v>0</v>
      </c>
      <c r="E231" s="701">
        <f>E249</f>
        <v>0</v>
      </c>
      <c r="F231" s="701">
        <f>F249</f>
        <v>0</v>
      </c>
    </row>
    <row r="232" spans="2:6" ht="15.75" hidden="1" thickBot="1" x14ac:dyDescent="0.3">
      <c r="B232" s="685" t="s">
        <v>1261</v>
      </c>
      <c r="C232" s="701" t="e">
        <f>C231/C230</f>
        <v>#DIV/0!</v>
      </c>
      <c r="D232" s="701" t="e">
        <f>D231/D230</f>
        <v>#DIV/0!</v>
      </c>
      <c r="E232" s="701" t="e">
        <f>E231/E230</f>
        <v>#DIV/0!</v>
      </c>
      <c r="F232" s="701">
        <f>F231/F230</f>
        <v>0</v>
      </c>
    </row>
    <row r="233" spans="2:6" ht="15.75" hidden="1" thickBot="1" x14ac:dyDescent="0.3">
      <c r="B233" s="685" t="s">
        <v>1262</v>
      </c>
      <c r="C233" s="702" t="s">
        <v>1263</v>
      </c>
      <c r="D233" s="703" t="e">
        <f>D230/C230-1</f>
        <v>#DIV/0!</v>
      </c>
      <c r="E233" s="703" t="e">
        <f t="shared" ref="E233:F235" si="6">E230/D230-1</f>
        <v>#DIV/0!</v>
      </c>
      <c r="F233" s="703" t="e">
        <f t="shared" si="6"/>
        <v>#DIV/0!</v>
      </c>
    </row>
    <row r="234" spans="2:6" ht="15.75" hidden="1" thickBot="1" x14ac:dyDescent="0.3">
      <c r="B234" s="685" t="s">
        <v>1264</v>
      </c>
      <c r="C234" s="702" t="s">
        <v>1263</v>
      </c>
      <c r="D234" s="703" t="e">
        <f>D231/C231-1</f>
        <v>#DIV/0!</v>
      </c>
      <c r="E234" s="703" t="e">
        <f t="shared" si="6"/>
        <v>#DIV/0!</v>
      </c>
      <c r="F234" s="703" t="e">
        <f t="shared" si="6"/>
        <v>#DIV/0!</v>
      </c>
    </row>
    <row r="235" spans="2:6" ht="15.75" hidden="1" thickBot="1" x14ac:dyDescent="0.3">
      <c r="B235" s="685" t="s">
        <v>77</v>
      </c>
      <c r="C235" s="702" t="s">
        <v>1263</v>
      </c>
      <c r="D235" s="703" t="e">
        <f>D232/C232-1</f>
        <v>#DIV/0!</v>
      </c>
      <c r="E235" s="703" t="e">
        <f t="shared" si="6"/>
        <v>#DIV/0!</v>
      </c>
      <c r="F235" s="703" t="e">
        <f t="shared" si="6"/>
        <v>#DIV/0!</v>
      </c>
    </row>
    <row r="236" spans="2:6" ht="15.75" hidden="1" thickBot="1" x14ac:dyDescent="0.3">
      <c r="B236" s="2326" t="s">
        <v>1748</v>
      </c>
      <c r="C236" s="2327"/>
      <c r="D236" s="2327"/>
      <c r="E236" s="2327"/>
      <c r="F236" s="2328"/>
    </row>
    <row r="237" spans="2:6" ht="12.75" hidden="1" customHeight="1" x14ac:dyDescent="0.25">
      <c r="B237" s="2302"/>
      <c r="C237" s="698">
        <v>2023</v>
      </c>
      <c r="D237" s="698">
        <v>2024</v>
      </c>
      <c r="E237" s="698">
        <v>2025</v>
      </c>
      <c r="F237" s="698">
        <v>2026</v>
      </c>
    </row>
    <row r="238" spans="2:6" ht="9" hidden="1" customHeight="1" thickBot="1" x14ac:dyDescent="0.3">
      <c r="B238" s="2303"/>
      <c r="C238" s="699" t="s">
        <v>17</v>
      </c>
      <c r="D238" s="699" t="s">
        <v>18</v>
      </c>
      <c r="E238" s="699" t="s">
        <v>18</v>
      </c>
      <c r="F238" s="699" t="s">
        <v>18</v>
      </c>
    </row>
    <row r="239" spans="2:6" ht="15.75" hidden="1" thickBot="1" x14ac:dyDescent="0.3">
      <c r="B239" s="704" t="s">
        <v>1284</v>
      </c>
      <c r="C239" s="718">
        <f>C240+C241+C242+C243</f>
        <v>0</v>
      </c>
      <c r="D239" s="718">
        <f>D240+D241+D242+D243</f>
        <v>0</v>
      </c>
      <c r="E239" s="718">
        <f>E240+E241+E242+E243</f>
        <v>0</v>
      </c>
      <c r="F239" s="718">
        <f>F240+F241+F242+F243</f>
        <v>0</v>
      </c>
    </row>
    <row r="240" spans="2:6" ht="15.75" hidden="1" thickBot="1" x14ac:dyDescent="0.3">
      <c r="B240" s="707" t="s">
        <v>1267</v>
      </c>
      <c r="C240" s="718"/>
      <c r="D240" s="718"/>
      <c r="E240" s="718"/>
      <c r="F240" s="718"/>
    </row>
    <row r="241" spans="2:6" ht="15.75" hidden="1" thickBot="1" x14ac:dyDescent="0.3">
      <c r="B241" s="707" t="s">
        <v>1285</v>
      </c>
      <c r="C241" s="718"/>
      <c r="D241" s="718"/>
      <c r="E241" s="718"/>
      <c r="F241" s="718"/>
    </row>
    <row r="242" spans="2:6" ht="15.75" hidden="1" thickBot="1" x14ac:dyDescent="0.3">
      <c r="B242" s="707" t="s">
        <v>1286</v>
      </c>
      <c r="C242" s="718"/>
      <c r="D242" s="718"/>
      <c r="E242" s="718"/>
      <c r="F242" s="718"/>
    </row>
    <row r="243" spans="2:6" ht="15.75" hidden="1" thickBot="1" x14ac:dyDescent="0.3">
      <c r="B243" s="707" t="s">
        <v>1287</v>
      </c>
      <c r="C243" s="718"/>
      <c r="D243" s="718"/>
      <c r="E243" s="718"/>
      <c r="F243" s="718"/>
    </row>
    <row r="244" spans="2:6" ht="15.75" hidden="1" thickBot="1" x14ac:dyDescent="0.3">
      <c r="B244" s="704" t="s">
        <v>1288</v>
      </c>
      <c r="C244" s="719">
        <f>C245+C246+C247+C248</f>
        <v>0</v>
      </c>
      <c r="D244" s="719">
        <f>D245+D246+D247+D248</f>
        <v>0</v>
      </c>
      <c r="E244" s="719">
        <f>E245+E246+E247+E248</f>
        <v>0</v>
      </c>
      <c r="F244" s="719">
        <f>F245+F246+F247+F248</f>
        <v>0</v>
      </c>
    </row>
    <row r="245" spans="2:6" ht="15.75" hidden="1" thickBot="1" x14ac:dyDescent="0.3">
      <c r="B245" s="707" t="s">
        <v>1267</v>
      </c>
      <c r="C245" s="719"/>
      <c r="D245" s="719">
        <v>0</v>
      </c>
      <c r="E245" s="719">
        <v>0</v>
      </c>
      <c r="F245" s="719">
        <v>0</v>
      </c>
    </row>
    <row r="246" spans="2:6" ht="15.75" hidden="1" thickBot="1" x14ac:dyDescent="0.3">
      <c r="B246" s="707" t="s">
        <v>1285</v>
      </c>
      <c r="C246" s="719"/>
      <c r="D246" s="719"/>
      <c r="E246" s="719"/>
      <c r="F246" s="719"/>
    </row>
    <row r="247" spans="2:6" ht="15.75" hidden="1" thickBot="1" x14ac:dyDescent="0.3">
      <c r="B247" s="707" t="s">
        <v>1286</v>
      </c>
      <c r="C247" s="719"/>
      <c r="D247" s="719"/>
      <c r="E247" s="719"/>
      <c r="F247" s="719"/>
    </row>
    <row r="248" spans="2:6" ht="15.75" hidden="1" thickBot="1" x14ac:dyDescent="0.3">
      <c r="B248" s="707" t="s">
        <v>1287</v>
      </c>
      <c r="C248" s="719"/>
      <c r="D248" s="719"/>
      <c r="E248" s="719"/>
      <c r="F248" s="719"/>
    </row>
    <row r="249" spans="2:6" ht="15.75" hidden="1" thickBot="1" x14ac:dyDescent="0.3">
      <c r="B249" s="713" t="s">
        <v>1320</v>
      </c>
      <c r="C249" s="719">
        <f>C239+C244</f>
        <v>0</v>
      </c>
      <c r="D249" s="719">
        <f>D239+D244</f>
        <v>0</v>
      </c>
      <c r="E249" s="719">
        <f>E239+E244</f>
        <v>0</v>
      </c>
      <c r="F249" s="719">
        <f>F239+F244</f>
        <v>0</v>
      </c>
    </row>
    <row r="250" spans="2:6" ht="15.75" hidden="1" thickBot="1" x14ac:dyDescent="0.3">
      <c r="B250" s="2318" t="s">
        <v>101</v>
      </c>
      <c r="C250" s="2319"/>
      <c r="D250" s="2319"/>
      <c r="E250" s="2319"/>
      <c r="F250" s="2320"/>
    </row>
    <row r="251" spans="2:6" ht="15.75" hidden="1" thickBot="1" x14ac:dyDescent="0.3">
      <c r="B251" s="2318" t="s">
        <v>1295</v>
      </c>
      <c r="C251" s="2319"/>
      <c r="D251" s="2319"/>
      <c r="E251" s="2319"/>
      <c r="F251" s="2320"/>
    </row>
    <row r="252" spans="2:6" ht="30.75" hidden="1" thickBot="1" x14ac:dyDescent="0.3">
      <c r="B252" s="697" t="s">
        <v>1322</v>
      </c>
      <c r="C252" s="2332"/>
      <c r="D252" s="2333"/>
      <c r="E252" s="2333"/>
      <c r="F252" s="2334"/>
    </row>
    <row r="253" spans="2:6" ht="30.75" hidden="1" customHeight="1" thickBot="1" x14ac:dyDescent="0.3">
      <c r="B253" s="697" t="s">
        <v>1279</v>
      </c>
      <c r="C253" s="723"/>
      <c r="D253" s="729" t="s">
        <v>1280</v>
      </c>
      <c r="E253" s="2340"/>
      <c r="F253" s="2339"/>
    </row>
    <row r="254" spans="2:6" ht="15.75" hidden="1" thickBot="1" x14ac:dyDescent="0.3">
      <c r="B254" s="725"/>
      <c r="C254" s="2338"/>
      <c r="D254" s="2342"/>
      <c r="E254" s="2340"/>
      <c r="F254" s="2339"/>
    </row>
    <row r="255" spans="2:6" ht="17.25" hidden="1" customHeight="1" thickBot="1" x14ac:dyDescent="0.3">
      <c r="B255" s="685" t="s">
        <v>1258</v>
      </c>
      <c r="C255" s="2329"/>
      <c r="D255" s="2330"/>
      <c r="E255" s="2330"/>
      <c r="F255" s="2331"/>
    </row>
    <row r="256" spans="2:6" ht="15.75" hidden="1" thickBot="1" x14ac:dyDescent="0.3">
      <c r="B256" s="685" t="s">
        <v>54</v>
      </c>
      <c r="C256" s="2309"/>
      <c r="D256" s="2310"/>
      <c r="E256" s="2310"/>
      <c r="F256" s="2311"/>
    </row>
    <row r="257" spans="2:6" ht="12.75" hidden="1" customHeight="1" x14ac:dyDescent="0.25">
      <c r="B257" s="2302"/>
      <c r="C257" s="698">
        <v>2023</v>
      </c>
      <c r="D257" s="698">
        <v>2024</v>
      </c>
      <c r="E257" s="698">
        <v>2025</v>
      </c>
      <c r="F257" s="698">
        <v>2026</v>
      </c>
    </row>
    <row r="258" spans="2:6" ht="9" hidden="1" customHeight="1" thickBot="1" x14ac:dyDescent="0.3">
      <c r="B258" s="2303"/>
      <c r="C258" s="699" t="s">
        <v>17</v>
      </c>
      <c r="D258" s="699" t="s">
        <v>18</v>
      </c>
      <c r="E258" s="699" t="s">
        <v>18</v>
      </c>
      <c r="F258" s="699" t="s">
        <v>18</v>
      </c>
    </row>
    <row r="259" spans="2:6" ht="15.75" hidden="1" thickBot="1" x14ac:dyDescent="0.3">
      <c r="B259" s="685" t="s">
        <v>56</v>
      </c>
      <c r="C259" s="701"/>
      <c r="D259" s="701" t="s">
        <v>1749</v>
      </c>
      <c r="E259" s="701"/>
      <c r="F259" s="701"/>
    </row>
    <row r="260" spans="2:6" ht="15.75" hidden="1" thickBot="1" x14ac:dyDescent="0.3">
      <c r="B260" s="685" t="s">
        <v>1260</v>
      </c>
      <c r="C260" s="701">
        <f>C323-C285</f>
        <v>0</v>
      </c>
      <c r="D260" s="701">
        <f>D323-D285</f>
        <v>0</v>
      </c>
      <c r="E260" s="701">
        <f>E323-E285</f>
        <v>0</v>
      </c>
      <c r="F260" s="701">
        <f>F278</f>
        <v>0</v>
      </c>
    </row>
    <row r="261" spans="2:6" ht="15.75" hidden="1" thickBot="1" x14ac:dyDescent="0.3">
      <c r="B261" s="685" t="s">
        <v>1261</v>
      </c>
      <c r="C261" s="701" t="e">
        <f>C260/C259</f>
        <v>#DIV/0!</v>
      </c>
      <c r="D261" s="701" t="e">
        <f>D260/D259</f>
        <v>#VALUE!</v>
      </c>
      <c r="E261" s="701" t="e">
        <f>E260/E259</f>
        <v>#DIV/0!</v>
      </c>
      <c r="F261" s="701" t="e">
        <f>F260/F259</f>
        <v>#DIV/0!</v>
      </c>
    </row>
    <row r="262" spans="2:6" ht="15.75" hidden="1" thickBot="1" x14ac:dyDescent="0.3">
      <c r="B262" s="685" t="s">
        <v>1262</v>
      </c>
      <c r="C262" s="702" t="s">
        <v>1263</v>
      </c>
      <c r="D262" s="703" t="e">
        <f>D259/C259-1</f>
        <v>#VALUE!</v>
      </c>
      <c r="E262" s="703" t="e">
        <f t="shared" ref="E262:F264" si="7">E259/D259-1</f>
        <v>#VALUE!</v>
      </c>
      <c r="F262" s="703" t="e">
        <f t="shared" si="7"/>
        <v>#DIV/0!</v>
      </c>
    </row>
    <row r="263" spans="2:6" ht="15.75" hidden="1" thickBot="1" x14ac:dyDescent="0.3">
      <c r="B263" s="685" t="s">
        <v>1264</v>
      </c>
      <c r="C263" s="702" t="s">
        <v>1263</v>
      </c>
      <c r="D263" s="703" t="e">
        <f>D260/C260-1</f>
        <v>#DIV/0!</v>
      </c>
      <c r="E263" s="703" t="e">
        <f t="shared" si="7"/>
        <v>#DIV/0!</v>
      </c>
      <c r="F263" s="703" t="e">
        <f t="shared" si="7"/>
        <v>#DIV/0!</v>
      </c>
    </row>
    <row r="264" spans="2:6" ht="15.75" hidden="1" thickBot="1" x14ac:dyDescent="0.3">
      <c r="B264" s="685" t="s">
        <v>77</v>
      </c>
      <c r="C264" s="702" t="s">
        <v>1263</v>
      </c>
      <c r="D264" s="703" t="e">
        <f>D261/C261-1</f>
        <v>#VALUE!</v>
      </c>
      <c r="E264" s="703" t="e">
        <f t="shared" si="7"/>
        <v>#DIV/0!</v>
      </c>
      <c r="F264" s="703" t="e">
        <f t="shared" si="7"/>
        <v>#DIV/0!</v>
      </c>
    </row>
    <row r="265" spans="2:6" ht="15.75" hidden="1" thickBot="1" x14ac:dyDescent="0.3">
      <c r="B265" s="2326" t="s">
        <v>1735</v>
      </c>
      <c r="C265" s="2327"/>
      <c r="D265" s="2327"/>
      <c r="E265" s="2327"/>
      <c r="F265" s="2328"/>
    </row>
    <row r="266" spans="2:6" ht="12.75" hidden="1" customHeight="1" x14ac:dyDescent="0.25">
      <c r="B266" s="2302"/>
      <c r="C266" s="698">
        <v>2023</v>
      </c>
      <c r="D266" s="698">
        <v>2024</v>
      </c>
      <c r="E266" s="698">
        <v>2025</v>
      </c>
      <c r="F266" s="698">
        <v>2026</v>
      </c>
    </row>
    <row r="267" spans="2:6" ht="9" hidden="1" customHeight="1" thickBot="1" x14ac:dyDescent="0.3">
      <c r="B267" s="2303"/>
      <c r="C267" s="699" t="s">
        <v>17</v>
      </c>
      <c r="D267" s="699" t="s">
        <v>18</v>
      </c>
      <c r="E267" s="699" t="s">
        <v>18</v>
      </c>
      <c r="F267" s="699" t="s">
        <v>18</v>
      </c>
    </row>
    <row r="268" spans="2:6" ht="15.75" hidden="1" thickBot="1" x14ac:dyDescent="0.3">
      <c r="B268" s="704" t="s">
        <v>1284</v>
      </c>
      <c r="C268" s="718">
        <f>C269+C270+C271+C272</f>
        <v>0</v>
      </c>
      <c r="D268" s="718">
        <f>D269+D270+D271+D272</f>
        <v>0</v>
      </c>
      <c r="E268" s="718">
        <f>E269+E270+E271+E272</f>
        <v>0</v>
      </c>
      <c r="F268" s="718">
        <f>F269+F270+F271+F272</f>
        <v>0</v>
      </c>
    </row>
    <row r="269" spans="2:6" ht="15.75" hidden="1" thickBot="1" x14ac:dyDescent="0.3">
      <c r="B269" s="707" t="s">
        <v>1267</v>
      </c>
      <c r="C269" s="718"/>
      <c r="D269" s="718"/>
      <c r="E269" s="718"/>
      <c r="F269" s="718"/>
    </row>
    <row r="270" spans="2:6" ht="15.75" hidden="1" thickBot="1" x14ac:dyDescent="0.3">
      <c r="B270" s="707" t="s">
        <v>1285</v>
      </c>
      <c r="C270" s="718"/>
      <c r="D270" s="718"/>
      <c r="E270" s="718"/>
      <c r="F270" s="718"/>
    </row>
    <row r="271" spans="2:6" ht="15.75" hidden="1" thickBot="1" x14ac:dyDescent="0.3">
      <c r="B271" s="707" t="s">
        <v>1286</v>
      </c>
      <c r="C271" s="718"/>
      <c r="D271" s="718"/>
      <c r="E271" s="718"/>
      <c r="F271" s="718"/>
    </row>
    <row r="272" spans="2:6" ht="15.75" hidden="1" thickBot="1" x14ac:dyDescent="0.3">
      <c r="B272" s="707" t="s">
        <v>1287</v>
      </c>
      <c r="C272" s="718"/>
      <c r="D272" s="718"/>
      <c r="E272" s="718"/>
      <c r="F272" s="718"/>
    </row>
    <row r="273" spans="2:6" ht="15.75" hidden="1" thickBot="1" x14ac:dyDescent="0.3">
      <c r="B273" s="704" t="s">
        <v>1288</v>
      </c>
      <c r="C273" s="719">
        <f>C274+C275+C276+C277</f>
        <v>0</v>
      </c>
      <c r="D273" s="719">
        <f>D274+D275+D276+D277</f>
        <v>0</v>
      </c>
      <c r="E273" s="719">
        <f>E274+E275+E276+E277</f>
        <v>0</v>
      </c>
      <c r="F273" s="719">
        <f>F274+F275+F276+F277</f>
        <v>0</v>
      </c>
    </row>
    <row r="274" spans="2:6" ht="15.75" hidden="1" thickBot="1" x14ac:dyDescent="0.3">
      <c r="B274" s="707" t="s">
        <v>1267</v>
      </c>
      <c r="C274" s="718"/>
      <c r="D274" s="718"/>
      <c r="E274" s="718"/>
      <c r="F274" s="718">
        <v>0</v>
      </c>
    </row>
    <row r="275" spans="2:6" ht="15.75" hidden="1" thickBot="1" x14ac:dyDescent="0.3">
      <c r="B275" s="707" t="s">
        <v>1285</v>
      </c>
      <c r="C275" s="719"/>
      <c r="D275" s="718"/>
      <c r="E275" s="718"/>
      <c r="F275" s="718"/>
    </row>
    <row r="276" spans="2:6" ht="15.75" hidden="1" thickBot="1" x14ac:dyDescent="0.3">
      <c r="B276" s="707" t="s">
        <v>1286</v>
      </c>
      <c r="C276" s="719"/>
      <c r="D276" s="718"/>
      <c r="E276" s="718"/>
      <c r="F276" s="718"/>
    </row>
    <row r="277" spans="2:6" ht="15.75" hidden="1" thickBot="1" x14ac:dyDescent="0.3">
      <c r="B277" s="707" t="s">
        <v>1287</v>
      </c>
      <c r="C277" s="719"/>
      <c r="D277" s="718"/>
      <c r="E277" s="718"/>
      <c r="F277" s="718"/>
    </row>
    <row r="278" spans="2:6" ht="15.75" hidden="1" thickBot="1" x14ac:dyDescent="0.3">
      <c r="B278" s="728" t="s">
        <v>1275</v>
      </c>
      <c r="C278" s="719">
        <f>C268+C273</f>
        <v>0</v>
      </c>
      <c r="D278" s="719">
        <f>D268+D273</f>
        <v>0</v>
      </c>
      <c r="E278" s="719">
        <f>E268+E273</f>
        <v>0</v>
      </c>
      <c r="F278" s="719">
        <f>F268+F273</f>
        <v>0</v>
      </c>
    </row>
    <row r="279" spans="2:6" ht="23.25" hidden="1" thickBot="1" x14ac:dyDescent="0.3">
      <c r="B279" s="697" t="s">
        <v>1289</v>
      </c>
      <c r="C279" s="723"/>
      <c r="D279" s="729" t="s">
        <v>1280</v>
      </c>
      <c r="E279" s="2340"/>
      <c r="F279" s="2339"/>
    </row>
    <row r="280" spans="2:6" ht="17.25" hidden="1" customHeight="1" thickBot="1" x14ac:dyDescent="0.3">
      <c r="B280" s="685" t="s">
        <v>1258</v>
      </c>
      <c r="C280" s="2306"/>
      <c r="D280" s="2307"/>
      <c r="E280" s="2307"/>
      <c r="F280" s="2308"/>
    </row>
    <row r="281" spans="2:6" ht="15.75" hidden="1" thickBot="1" x14ac:dyDescent="0.3">
      <c r="B281" s="685" t="s">
        <v>54</v>
      </c>
      <c r="C281" s="2309"/>
      <c r="D281" s="2310"/>
      <c r="E281" s="2310"/>
      <c r="F281" s="2311"/>
    </row>
    <row r="282" spans="2:6" ht="12.75" hidden="1" customHeight="1" x14ac:dyDescent="0.25">
      <c r="B282" s="2302"/>
      <c r="C282" s="698">
        <v>2023</v>
      </c>
      <c r="D282" s="698">
        <v>2024</v>
      </c>
      <c r="E282" s="698">
        <v>2025</v>
      </c>
      <c r="F282" s="698">
        <v>2026</v>
      </c>
    </row>
    <row r="283" spans="2:6" ht="9" hidden="1" customHeight="1" thickBot="1" x14ac:dyDescent="0.3">
      <c r="B283" s="2303"/>
      <c r="C283" s="699" t="s">
        <v>17</v>
      </c>
      <c r="D283" s="699" t="s">
        <v>18</v>
      </c>
      <c r="E283" s="699" t="s">
        <v>18</v>
      </c>
      <c r="F283" s="699" t="s">
        <v>18</v>
      </c>
    </row>
    <row r="284" spans="2:6" ht="15.75" hidden="1" thickBot="1" x14ac:dyDescent="0.3">
      <c r="B284" s="685" t="s">
        <v>56</v>
      </c>
      <c r="C284" s="717"/>
      <c r="D284" s="717"/>
      <c r="E284" s="717"/>
      <c r="F284" s="717"/>
    </row>
    <row r="285" spans="2:6" ht="15.75" hidden="1" thickBot="1" x14ac:dyDescent="0.3">
      <c r="B285" s="685" t="s">
        <v>1260</v>
      </c>
      <c r="C285" s="701"/>
      <c r="D285" s="701"/>
      <c r="E285" s="701"/>
      <c r="F285" s="701"/>
    </row>
    <row r="286" spans="2:6" ht="15.75" hidden="1" thickBot="1" x14ac:dyDescent="0.3">
      <c r="B286" s="685" t="s">
        <v>1261</v>
      </c>
      <c r="C286" s="701" t="e">
        <f>C285/C284</f>
        <v>#DIV/0!</v>
      </c>
      <c r="D286" s="701" t="e">
        <f>D285/D284</f>
        <v>#DIV/0!</v>
      </c>
      <c r="E286" s="701" t="e">
        <f>E285/E284</f>
        <v>#DIV/0!</v>
      </c>
      <c r="F286" s="701" t="e">
        <f>F285/F284</f>
        <v>#DIV/0!</v>
      </c>
    </row>
    <row r="287" spans="2:6" ht="15.75" hidden="1" thickBot="1" x14ac:dyDescent="0.3">
      <c r="B287" s="685" t="s">
        <v>1262</v>
      </c>
      <c r="C287" s="702" t="s">
        <v>1263</v>
      </c>
      <c r="D287" s="703" t="e">
        <f>D284/C284-1</f>
        <v>#DIV/0!</v>
      </c>
      <c r="E287" s="703" t="e">
        <f t="shared" ref="E287:F289" si="8">E284/D284-1</f>
        <v>#DIV/0!</v>
      </c>
      <c r="F287" s="703" t="e">
        <f t="shared" si="8"/>
        <v>#DIV/0!</v>
      </c>
    </row>
    <row r="288" spans="2:6" ht="15.75" hidden="1" thickBot="1" x14ac:dyDescent="0.3">
      <c r="B288" s="685" t="s">
        <v>1264</v>
      </c>
      <c r="C288" s="702" t="s">
        <v>1263</v>
      </c>
      <c r="D288" s="703" t="e">
        <f>D285/C285-1</f>
        <v>#DIV/0!</v>
      </c>
      <c r="E288" s="703" t="e">
        <f t="shared" si="8"/>
        <v>#DIV/0!</v>
      </c>
      <c r="F288" s="703" t="e">
        <f t="shared" si="8"/>
        <v>#DIV/0!</v>
      </c>
    </row>
    <row r="289" spans="2:6" ht="15.75" hidden="1" thickBot="1" x14ac:dyDescent="0.3">
      <c r="B289" s="685" t="s">
        <v>77</v>
      </c>
      <c r="C289" s="702" t="s">
        <v>1263</v>
      </c>
      <c r="D289" s="703" t="e">
        <f>D286/C286-1</f>
        <v>#DIV/0!</v>
      </c>
      <c r="E289" s="703" t="e">
        <f t="shared" si="8"/>
        <v>#DIV/0!</v>
      </c>
      <c r="F289" s="703" t="e">
        <f t="shared" si="8"/>
        <v>#DIV/0!</v>
      </c>
    </row>
    <row r="290" spans="2:6" ht="15.75" hidden="1" thickBot="1" x14ac:dyDescent="0.3">
      <c r="B290" s="2326" t="s">
        <v>1739</v>
      </c>
      <c r="C290" s="2327"/>
      <c r="D290" s="2327"/>
      <c r="E290" s="2327"/>
      <c r="F290" s="2328"/>
    </row>
    <row r="291" spans="2:6" ht="12.75" hidden="1" customHeight="1" x14ac:dyDescent="0.25">
      <c r="B291" s="2302"/>
      <c r="C291" s="698">
        <v>2023</v>
      </c>
      <c r="D291" s="698">
        <v>2024</v>
      </c>
      <c r="E291" s="698">
        <v>2025</v>
      </c>
      <c r="F291" s="698">
        <v>2026</v>
      </c>
    </row>
    <row r="292" spans="2:6" ht="9" hidden="1" customHeight="1" thickBot="1" x14ac:dyDescent="0.3">
      <c r="B292" s="2303"/>
      <c r="C292" s="699" t="s">
        <v>17</v>
      </c>
      <c r="D292" s="699" t="s">
        <v>18</v>
      </c>
      <c r="E292" s="699" t="s">
        <v>18</v>
      </c>
      <c r="F292" s="699" t="s">
        <v>18</v>
      </c>
    </row>
    <row r="293" spans="2:6" ht="15.75" hidden="1" thickBot="1" x14ac:dyDescent="0.3">
      <c r="B293" s="704" t="s">
        <v>1284</v>
      </c>
      <c r="C293" s="718">
        <f>C294+C295+C296+C297</f>
        <v>0</v>
      </c>
      <c r="D293" s="718">
        <f>D294+D295+D296+D297</f>
        <v>0</v>
      </c>
      <c r="E293" s="718">
        <f>E294+E295+E296+E297</f>
        <v>0</v>
      </c>
      <c r="F293" s="718">
        <f>F294+F295+F296+F297</f>
        <v>0</v>
      </c>
    </row>
    <row r="294" spans="2:6" ht="15.75" hidden="1" thickBot="1" x14ac:dyDescent="0.3">
      <c r="B294" s="707" t="s">
        <v>1267</v>
      </c>
      <c r="C294" s="718"/>
      <c r="D294" s="718"/>
      <c r="E294" s="718"/>
      <c r="F294" s="718"/>
    </row>
    <row r="295" spans="2:6" ht="15.75" hidden="1" thickBot="1" x14ac:dyDescent="0.3">
      <c r="B295" s="707" t="s">
        <v>1285</v>
      </c>
      <c r="C295" s="718"/>
      <c r="D295" s="718"/>
      <c r="E295" s="718"/>
      <c r="F295" s="718"/>
    </row>
    <row r="296" spans="2:6" ht="15.75" hidden="1" thickBot="1" x14ac:dyDescent="0.3">
      <c r="B296" s="707" t="s">
        <v>1286</v>
      </c>
      <c r="C296" s="718"/>
      <c r="D296" s="718"/>
      <c r="E296" s="718"/>
      <c r="F296" s="718"/>
    </row>
    <row r="297" spans="2:6" ht="15.75" hidden="1" thickBot="1" x14ac:dyDescent="0.3">
      <c r="B297" s="707" t="s">
        <v>1287</v>
      </c>
      <c r="C297" s="718"/>
      <c r="D297" s="718"/>
      <c r="E297" s="718"/>
      <c r="F297" s="718"/>
    </row>
    <row r="298" spans="2:6" ht="15.75" hidden="1" thickBot="1" x14ac:dyDescent="0.3">
      <c r="B298" s="704" t="s">
        <v>1288</v>
      </c>
      <c r="C298" s="719">
        <f>C299+C300+C301+C302</f>
        <v>0</v>
      </c>
      <c r="D298" s="719">
        <f>D299+D300+D301+D302</f>
        <v>0</v>
      </c>
      <c r="E298" s="719">
        <f>E299+E300+E301+E302</f>
        <v>0</v>
      </c>
      <c r="F298" s="719">
        <f>F299+F300+F301+F302</f>
        <v>0</v>
      </c>
    </row>
    <row r="299" spans="2:6" ht="15.75" hidden="1" thickBot="1" x14ac:dyDescent="0.3">
      <c r="B299" s="707" t="s">
        <v>1267</v>
      </c>
      <c r="C299" s="719"/>
      <c r="D299" s="718"/>
      <c r="E299" s="718"/>
      <c r="F299" s="718"/>
    </row>
    <row r="300" spans="2:6" ht="15.75" hidden="1" thickBot="1" x14ac:dyDescent="0.3">
      <c r="B300" s="707" t="s">
        <v>1285</v>
      </c>
      <c r="C300" s="719"/>
      <c r="D300" s="718"/>
      <c r="E300" s="718"/>
      <c r="F300" s="718"/>
    </row>
    <row r="301" spans="2:6" ht="15.75" hidden="1" thickBot="1" x14ac:dyDescent="0.3">
      <c r="B301" s="707" t="s">
        <v>1286</v>
      </c>
      <c r="C301" s="719"/>
      <c r="D301" s="718"/>
      <c r="E301" s="718"/>
      <c r="F301" s="718"/>
    </row>
    <row r="302" spans="2:6" ht="15.75" hidden="1" thickBot="1" x14ac:dyDescent="0.3">
      <c r="B302" s="707" t="s">
        <v>1287</v>
      </c>
      <c r="C302" s="719"/>
      <c r="D302" s="718"/>
      <c r="E302" s="718"/>
      <c r="F302" s="718"/>
    </row>
    <row r="303" spans="2:6" ht="15.75" hidden="1" thickBot="1" x14ac:dyDescent="0.3">
      <c r="B303" s="728" t="s">
        <v>1294</v>
      </c>
      <c r="C303" s="719">
        <f>C293+C298</f>
        <v>0</v>
      </c>
      <c r="D303" s="719">
        <f>D293+D298</f>
        <v>0</v>
      </c>
      <c r="E303" s="719">
        <f>E293+E298</f>
        <v>0</v>
      </c>
      <c r="F303" s="719">
        <f>F293+F298</f>
        <v>0</v>
      </c>
    </row>
    <row r="304" spans="2:6" ht="30.75" hidden="1" thickBot="1" x14ac:dyDescent="0.3">
      <c r="B304" s="697" t="s">
        <v>1419</v>
      </c>
      <c r="C304" s="733"/>
      <c r="D304" s="734" t="s">
        <v>1280</v>
      </c>
      <c r="E304" s="2329"/>
      <c r="F304" s="2331"/>
    </row>
    <row r="305" spans="2:6" ht="17.25" hidden="1" customHeight="1" thickBot="1" x14ac:dyDescent="0.3">
      <c r="B305" s="685" t="s">
        <v>1258</v>
      </c>
      <c r="C305" s="2329"/>
      <c r="D305" s="2330"/>
      <c r="E305" s="2330"/>
      <c r="F305" s="2331"/>
    </row>
    <row r="306" spans="2:6" ht="15.75" hidden="1" thickBot="1" x14ac:dyDescent="0.3">
      <c r="B306" s="685" t="s">
        <v>54</v>
      </c>
      <c r="C306" s="2309"/>
      <c r="D306" s="2310"/>
      <c r="E306" s="2310"/>
      <c r="F306" s="2311"/>
    </row>
    <row r="307" spans="2:6" ht="12.75" hidden="1" customHeight="1" x14ac:dyDescent="0.25">
      <c r="B307" s="2302"/>
      <c r="C307" s="698">
        <v>2023</v>
      </c>
      <c r="D307" s="698">
        <v>2024</v>
      </c>
      <c r="E307" s="698">
        <v>2025</v>
      </c>
      <c r="F307" s="698">
        <v>2026</v>
      </c>
    </row>
    <row r="308" spans="2:6" ht="9" hidden="1" customHeight="1" thickBot="1" x14ac:dyDescent="0.3">
      <c r="B308" s="2303"/>
      <c r="C308" s="699" t="s">
        <v>17</v>
      </c>
      <c r="D308" s="699" t="s">
        <v>18</v>
      </c>
      <c r="E308" s="699" t="s">
        <v>18</v>
      </c>
      <c r="F308" s="699" t="s">
        <v>18</v>
      </c>
    </row>
    <row r="309" spans="2:6" ht="15.75" hidden="1" thickBot="1" x14ac:dyDescent="0.3">
      <c r="B309" s="685" t="s">
        <v>56</v>
      </c>
      <c r="C309" s="717"/>
      <c r="D309" s="702">
        <v>0</v>
      </c>
      <c r="E309" s="717"/>
      <c r="F309" s="717"/>
    </row>
    <row r="310" spans="2:6" ht="15.75" hidden="1" thickBot="1" x14ac:dyDescent="0.3">
      <c r="B310" s="685" t="s">
        <v>1260</v>
      </c>
      <c r="C310" s="701">
        <f>C328</f>
        <v>0</v>
      </c>
      <c r="D310" s="701">
        <f>D328</f>
        <v>0</v>
      </c>
      <c r="E310" s="701">
        <f>E328</f>
        <v>0</v>
      </c>
      <c r="F310" s="701">
        <f>F328</f>
        <v>0</v>
      </c>
    </row>
    <row r="311" spans="2:6" ht="15.75" hidden="1" thickBot="1" x14ac:dyDescent="0.3">
      <c r="B311" s="685" t="s">
        <v>1261</v>
      </c>
      <c r="C311" s="701" t="e">
        <f>C310/C309</f>
        <v>#DIV/0!</v>
      </c>
      <c r="D311" s="701" t="e">
        <f>D310/D309</f>
        <v>#DIV/0!</v>
      </c>
      <c r="E311" s="701" t="e">
        <f>E310/E309</f>
        <v>#DIV/0!</v>
      </c>
      <c r="F311" s="701" t="e">
        <f>F310/F309</f>
        <v>#DIV/0!</v>
      </c>
    </row>
    <row r="312" spans="2:6" ht="15.75" hidden="1" thickBot="1" x14ac:dyDescent="0.3">
      <c r="B312" s="685" t="s">
        <v>1262</v>
      </c>
      <c r="C312" s="702" t="s">
        <v>1263</v>
      </c>
      <c r="D312" s="703" t="e">
        <f>D309/C309-1</f>
        <v>#DIV/0!</v>
      </c>
      <c r="E312" s="703" t="e">
        <f t="shared" ref="E312:F314" si="9">E309/D309-1</f>
        <v>#DIV/0!</v>
      </c>
      <c r="F312" s="703" t="e">
        <f t="shared" si="9"/>
        <v>#DIV/0!</v>
      </c>
    </row>
    <row r="313" spans="2:6" ht="15.75" hidden="1" thickBot="1" x14ac:dyDescent="0.3">
      <c r="B313" s="685" t="s">
        <v>1264</v>
      </c>
      <c r="C313" s="702" t="s">
        <v>1263</v>
      </c>
      <c r="D313" s="703" t="e">
        <f>D310/C310-1</f>
        <v>#DIV/0!</v>
      </c>
      <c r="E313" s="703" t="e">
        <f t="shared" si="9"/>
        <v>#DIV/0!</v>
      </c>
      <c r="F313" s="703" t="e">
        <f t="shared" si="9"/>
        <v>#DIV/0!</v>
      </c>
    </row>
    <row r="314" spans="2:6" ht="15.75" hidden="1" thickBot="1" x14ac:dyDescent="0.3">
      <c r="B314" s="685" t="s">
        <v>77</v>
      </c>
      <c r="C314" s="702" t="s">
        <v>1263</v>
      </c>
      <c r="D314" s="703" t="e">
        <f>D311/C311-1</f>
        <v>#DIV/0!</v>
      </c>
      <c r="E314" s="703" t="e">
        <f t="shared" si="9"/>
        <v>#DIV/0!</v>
      </c>
      <c r="F314" s="703" t="e">
        <f t="shared" si="9"/>
        <v>#DIV/0!</v>
      </c>
    </row>
    <row r="315" spans="2:6" ht="15.75" hidden="1" thickBot="1" x14ac:dyDescent="0.3">
      <c r="B315" s="2326" t="s">
        <v>1750</v>
      </c>
      <c r="C315" s="2327"/>
      <c r="D315" s="2327"/>
      <c r="E315" s="2327"/>
      <c r="F315" s="2328"/>
    </row>
    <row r="316" spans="2:6" ht="12.75" hidden="1" customHeight="1" x14ac:dyDescent="0.25">
      <c r="B316" s="2302"/>
      <c r="C316" s="698">
        <v>2023</v>
      </c>
      <c r="D316" s="698">
        <v>2024</v>
      </c>
      <c r="E316" s="698">
        <v>2025</v>
      </c>
      <c r="F316" s="698">
        <v>2026</v>
      </c>
    </row>
    <row r="317" spans="2:6" ht="9" hidden="1" customHeight="1" thickBot="1" x14ac:dyDescent="0.3">
      <c r="B317" s="2303"/>
      <c r="C317" s="699" t="s">
        <v>17</v>
      </c>
      <c r="D317" s="699" t="s">
        <v>18</v>
      </c>
      <c r="E317" s="699" t="s">
        <v>18</v>
      </c>
      <c r="F317" s="699" t="s">
        <v>18</v>
      </c>
    </row>
    <row r="318" spans="2:6" ht="15.75" hidden="1" thickBot="1" x14ac:dyDescent="0.3">
      <c r="B318" s="704" t="s">
        <v>1284</v>
      </c>
      <c r="C318" s="718">
        <f>C319+C320+C321+C322</f>
        <v>0</v>
      </c>
      <c r="D318" s="718">
        <f>D319+D320+D321+D322</f>
        <v>0</v>
      </c>
      <c r="E318" s="718">
        <f>E319+E320+E321+E322</f>
        <v>0</v>
      </c>
      <c r="F318" s="718">
        <f>F319+F320+F321+F322</f>
        <v>0</v>
      </c>
    </row>
    <row r="319" spans="2:6" ht="15.75" hidden="1" thickBot="1" x14ac:dyDescent="0.3">
      <c r="B319" s="707" t="s">
        <v>1267</v>
      </c>
      <c r="C319" s="718"/>
      <c r="D319" s="718"/>
      <c r="E319" s="718"/>
      <c r="F319" s="718"/>
    </row>
    <row r="320" spans="2:6" ht="15.75" hidden="1" thickBot="1" x14ac:dyDescent="0.3">
      <c r="B320" s="707" t="s">
        <v>1285</v>
      </c>
      <c r="C320" s="718"/>
      <c r="D320" s="718"/>
      <c r="E320" s="718"/>
      <c r="F320" s="718"/>
    </row>
    <row r="321" spans="2:6" ht="15.75" hidden="1" thickBot="1" x14ac:dyDescent="0.3">
      <c r="B321" s="707" t="s">
        <v>1286</v>
      </c>
      <c r="C321" s="718"/>
      <c r="D321" s="718"/>
      <c r="E321" s="718"/>
      <c r="F321" s="718"/>
    </row>
    <row r="322" spans="2:6" ht="15.75" hidden="1" thickBot="1" x14ac:dyDescent="0.3">
      <c r="B322" s="707" t="s">
        <v>1287</v>
      </c>
      <c r="C322" s="718"/>
      <c r="D322" s="718"/>
      <c r="E322" s="718"/>
      <c r="F322" s="718"/>
    </row>
    <row r="323" spans="2:6" ht="15.75" hidden="1" thickBot="1" x14ac:dyDescent="0.3">
      <c r="B323" s="704" t="s">
        <v>1288</v>
      </c>
      <c r="C323" s="719">
        <f>C324+C325+C326+C327</f>
        <v>0</v>
      </c>
      <c r="D323" s="719">
        <f>D324+D325+D326+D327</f>
        <v>0</v>
      </c>
      <c r="E323" s="719">
        <f>E324+E325+E326+E327</f>
        <v>0</v>
      </c>
      <c r="F323" s="719">
        <f>F324+F325+F326+F327</f>
        <v>0</v>
      </c>
    </row>
    <row r="324" spans="2:6" ht="15.75" hidden="1" thickBot="1" x14ac:dyDescent="0.3">
      <c r="B324" s="707" t="s">
        <v>1267</v>
      </c>
      <c r="C324" s="719"/>
      <c r="D324" s="718"/>
      <c r="E324" s="718"/>
      <c r="F324" s="718"/>
    </row>
    <row r="325" spans="2:6" ht="15.75" hidden="1" thickBot="1" x14ac:dyDescent="0.3">
      <c r="B325" s="707" t="s">
        <v>1285</v>
      </c>
      <c r="C325" s="719"/>
      <c r="D325" s="718"/>
      <c r="E325" s="718"/>
      <c r="F325" s="718"/>
    </row>
    <row r="326" spans="2:6" ht="15.75" hidden="1" thickBot="1" x14ac:dyDescent="0.3">
      <c r="B326" s="707" t="s">
        <v>1286</v>
      </c>
      <c r="C326" s="719"/>
      <c r="D326" s="718"/>
      <c r="E326" s="718"/>
      <c r="F326" s="718"/>
    </row>
    <row r="327" spans="2:6" ht="15.75" hidden="1" thickBot="1" x14ac:dyDescent="0.3">
      <c r="B327" s="707" t="s">
        <v>1287</v>
      </c>
      <c r="C327" s="719"/>
      <c r="D327" s="718"/>
      <c r="E327" s="718"/>
      <c r="F327" s="718"/>
    </row>
    <row r="328" spans="2:6" ht="15.75" hidden="1" thickBot="1" x14ac:dyDescent="0.3">
      <c r="B328" s="713" t="s">
        <v>100</v>
      </c>
      <c r="C328" s="719">
        <f>C318+C323</f>
        <v>0</v>
      </c>
      <c r="D328" s="719">
        <f>D318+D323</f>
        <v>0</v>
      </c>
      <c r="E328" s="719">
        <f>E318+E323</f>
        <v>0</v>
      </c>
      <c r="F328" s="719">
        <f>F318+F323</f>
        <v>0</v>
      </c>
    </row>
    <row r="329" spans="2:6" ht="25.5" hidden="1" customHeight="1" thickBot="1" x14ac:dyDescent="0.3">
      <c r="B329" s="736" t="s">
        <v>1364</v>
      </c>
      <c r="C329" s="2338"/>
      <c r="D329" s="2340"/>
      <c r="E329" s="2340"/>
      <c r="F329" s="2339"/>
    </row>
    <row r="330" spans="2:6" ht="30.75" hidden="1" thickBot="1" x14ac:dyDescent="0.3">
      <c r="B330" s="697" t="s">
        <v>1419</v>
      </c>
      <c r="C330" s="733"/>
      <c r="D330" s="734" t="s">
        <v>1280</v>
      </c>
      <c r="E330" s="2329"/>
      <c r="F330" s="2331"/>
    </row>
    <row r="331" spans="2:6" ht="17.25" hidden="1" customHeight="1" thickBot="1" x14ac:dyDescent="0.3">
      <c r="B331" s="685" t="s">
        <v>1258</v>
      </c>
      <c r="C331" s="2306"/>
      <c r="D331" s="2307"/>
      <c r="E331" s="2307"/>
      <c r="F331" s="2308"/>
    </row>
    <row r="332" spans="2:6" ht="15.75" hidden="1" thickBot="1" x14ac:dyDescent="0.3">
      <c r="B332" s="685" t="s">
        <v>54</v>
      </c>
      <c r="C332" s="2309"/>
      <c r="D332" s="2310"/>
      <c r="E332" s="2310"/>
      <c r="F332" s="2311"/>
    </row>
    <row r="333" spans="2:6" ht="12.75" hidden="1" customHeight="1" x14ac:dyDescent="0.25">
      <c r="B333" s="2302"/>
      <c r="C333" s="698">
        <v>2023</v>
      </c>
      <c r="D333" s="698">
        <v>2024</v>
      </c>
      <c r="E333" s="698">
        <v>2025</v>
      </c>
      <c r="F333" s="698">
        <v>2026</v>
      </c>
    </row>
    <row r="334" spans="2:6" ht="9" hidden="1" customHeight="1" thickBot="1" x14ac:dyDescent="0.3">
      <c r="B334" s="2303"/>
      <c r="C334" s="699" t="s">
        <v>17</v>
      </c>
      <c r="D334" s="699" t="s">
        <v>18</v>
      </c>
      <c r="E334" s="699" t="s">
        <v>18</v>
      </c>
      <c r="F334" s="699" t="s">
        <v>18</v>
      </c>
    </row>
    <row r="335" spans="2:6" ht="15.75" hidden="1" thickBot="1" x14ac:dyDescent="0.3">
      <c r="B335" s="685" t="s">
        <v>56</v>
      </c>
      <c r="C335" s="717"/>
      <c r="D335" s="717"/>
      <c r="E335" s="717"/>
      <c r="F335" s="717"/>
    </row>
    <row r="336" spans="2:6" ht="15.75" hidden="1" thickBot="1" x14ac:dyDescent="0.3">
      <c r="B336" s="685" t="s">
        <v>1260</v>
      </c>
      <c r="C336" s="701">
        <f>C354</f>
        <v>0</v>
      </c>
      <c r="D336" s="701">
        <f>D354</f>
        <v>0</v>
      </c>
      <c r="E336" s="701">
        <f>E354</f>
        <v>0</v>
      </c>
      <c r="F336" s="701">
        <f>F354</f>
        <v>0</v>
      </c>
    </row>
    <row r="337" spans="2:6" ht="15.75" hidden="1" thickBot="1" x14ac:dyDescent="0.3">
      <c r="B337" s="685" t="s">
        <v>1261</v>
      </c>
      <c r="C337" s="701" t="e">
        <f>C336/C335</f>
        <v>#DIV/0!</v>
      </c>
      <c r="D337" s="701" t="e">
        <f>D336/D335</f>
        <v>#DIV/0!</v>
      </c>
      <c r="E337" s="701" t="e">
        <f>E336/E335</f>
        <v>#DIV/0!</v>
      </c>
      <c r="F337" s="701" t="e">
        <f>F336/F335</f>
        <v>#DIV/0!</v>
      </c>
    </row>
    <row r="338" spans="2:6" ht="15.75" hidden="1" thickBot="1" x14ac:dyDescent="0.3">
      <c r="B338" s="685" t="s">
        <v>1262</v>
      </c>
      <c r="C338" s="702" t="s">
        <v>1263</v>
      </c>
      <c r="D338" s="703" t="e">
        <f>D335/C335-1</f>
        <v>#DIV/0!</v>
      </c>
      <c r="E338" s="703" t="e">
        <f t="shared" ref="E338:F340" si="10">E335/D335-1</f>
        <v>#DIV/0!</v>
      </c>
      <c r="F338" s="703" t="e">
        <f t="shared" si="10"/>
        <v>#DIV/0!</v>
      </c>
    </row>
    <row r="339" spans="2:6" ht="15.75" hidden="1" thickBot="1" x14ac:dyDescent="0.3">
      <c r="B339" s="685" t="s">
        <v>1264</v>
      </c>
      <c r="C339" s="702" t="s">
        <v>1263</v>
      </c>
      <c r="D339" s="703" t="e">
        <f>D336/C336-1</f>
        <v>#DIV/0!</v>
      </c>
      <c r="E339" s="703" t="e">
        <f t="shared" si="10"/>
        <v>#DIV/0!</v>
      </c>
      <c r="F339" s="703" t="e">
        <f t="shared" si="10"/>
        <v>#DIV/0!</v>
      </c>
    </row>
    <row r="340" spans="2:6" ht="15.75" hidden="1" thickBot="1" x14ac:dyDescent="0.3">
      <c r="B340" s="685" t="s">
        <v>77</v>
      </c>
      <c r="C340" s="702" t="s">
        <v>1263</v>
      </c>
      <c r="D340" s="703" t="e">
        <f>D337/C337-1</f>
        <v>#DIV/0!</v>
      </c>
      <c r="E340" s="703" t="e">
        <f t="shared" si="10"/>
        <v>#DIV/0!</v>
      </c>
      <c r="F340" s="703" t="e">
        <f t="shared" si="10"/>
        <v>#DIV/0!</v>
      </c>
    </row>
    <row r="341" spans="2:6" ht="15.75" hidden="1" thickBot="1" x14ac:dyDescent="0.3">
      <c r="B341" s="2326" t="s">
        <v>1748</v>
      </c>
      <c r="C341" s="2327"/>
      <c r="D341" s="2327"/>
      <c r="E341" s="2327"/>
      <c r="F341" s="2328"/>
    </row>
    <row r="342" spans="2:6" ht="12.75" hidden="1" customHeight="1" x14ac:dyDescent="0.25">
      <c r="B342" s="2302"/>
      <c r="C342" s="698">
        <v>2023</v>
      </c>
      <c r="D342" s="698">
        <v>2024</v>
      </c>
      <c r="E342" s="698">
        <v>2025</v>
      </c>
      <c r="F342" s="698">
        <v>2026</v>
      </c>
    </row>
    <row r="343" spans="2:6" ht="9" hidden="1" customHeight="1" thickBot="1" x14ac:dyDescent="0.3">
      <c r="B343" s="2303"/>
      <c r="C343" s="699" t="s">
        <v>17</v>
      </c>
      <c r="D343" s="699" t="s">
        <v>18</v>
      </c>
      <c r="E343" s="699" t="s">
        <v>18</v>
      </c>
      <c r="F343" s="699" t="s">
        <v>18</v>
      </c>
    </row>
    <row r="344" spans="2:6" ht="15.75" hidden="1" thickBot="1" x14ac:dyDescent="0.3">
      <c r="B344" s="704" t="s">
        <v>1284</v>
      </c>
      <c r="C344" s="718">
        <f>C345+C346+C347+C348</f>
        <v>0</v>
      </c>
      <c r="D344" s="718">
        <f>D345+D346+D347+D348</f>
        <v>0</v>
      </c>
      <c r="E344" s="718">
        <f>E345+E346+E347+E348</f>
        <v>0</v>
      </c>
      <c r="F344" s="718">
        <f>F345+F346+F347+F348</f>
        <v>0</v>
      </c>
    </row>
    <row r="345" spans="2:6" ht="15.75" hidden="1" thickBot="1" x14ac:dyDescent="0.3">
      <c r="B345" s="707" t="s">
        <v>1267</v>
      </c>
      <c r="C345" s="718"/>
      <c r="D345" s="718"/>
      <c r="E345" s="718"/>
      <c r="F345" s="718"/>
    </row>
    <row r="346" spans="2:6" ht="15.75" hidden="1" thickBot="1" x14ac:dyDescent="0.3">
      <c r="B346" s="707" t="s">
        <v>1285</v>
      </c>
      <c r="C346" s="718"/>
      <c r="D346" s="718"/>
      <c r="E346" s="718"/>
      <c r="F346" s="718"/>
    </row>
    <row r="347" spans="2:6" ht="15.75" hidden="1" thickBot="1" x14ac:dyDescent="0.3">
      <c r="B347" s="707" t="s">
        <v>1286</v>
      </c>
      <c r="C347" s="718"/>
      <c r="D347" s="718"/>
      <c r="E347" s="718"/>
      <c r="F347" s="718"/>
    </row>
    <row r="348" spans="2:6" ht="15.75" hidden="1" thickBot="1" x14ac:dyDescent="0.3">
      <c r="B348" s="707" t="s">
        <v>1287</v>
      </c>
      <c r="C348" s="718"/>
      <c r="D348" s="718"/>
      <c r="E348" s="718"/>
      <c r="F348" s="718"/>
    </row>
    <row r="349" spans="2:6" ht="15.75" hidden="1" thickBot="1" x14ac:dyDescent="0.3">
      <c r="B349" s="704" t="s">
        <v>1288</v>
      </c>
      <c r="C349" s="719">
        <f>C350+C351+C352+C353</f>
        <v>0</v>
      </c>
      <c r="D349" s="719">
        <f>D350+D351+D352+D353</f>
        <v>0</v>
      </c>
      <c r="E349" s="719">
        <f>E350+E351+E352+E353</f>
        <v>0</v>
      </c>
      <c r="F349" s="719">
        <f>F350+F351+F352+F353</f>
        <v>0</v>
      </c>
    </row>
    <row r="350" spans="2:6" ht="15.75" hidden="1" thickBot="1" x14ac:dyDescent="0.3">
      <c r="B350" s="707" t="s">
        <v>1267</v>
      </c>
      <c r="C350" s="719"/>
      <c r="D350" s="719"/>
      <c r="E350" s="719"/>
      <c r="F350" s="719"/>
    </row>
    <row r="351" spans="2:6" ht="15.75" hidden="1" thickBot="1" x14ac:dyDescent="0.3">
      <c r="B351" s="707" t="s">
        <v>1285</v>
      </c>
      <c r="C351" s="719"/>
      <c r="D351" s="719"/>
      <c r="E351" s="719"/>
      <c r="F351" s="719"/>
    </row>
    <row r="352" spans="2:6" ht="15.75" hidden="1" thickBot="1" x14ac:dyDescent="0.3">
      <c r="B352" s="707" t="s">
        <v>1286</v>
      </c>
      <c r="C352" s="719"/>
      <c r="D352" s="719"/>
      <c r="E352" s="719"/>
      <c r="F352" s="719"/>
    </row>
    <row r="353" spans="2:6" ht="15.75" hidden="1" thickBot="1" x14ac:dyDescent="0.3">
      <c r="B353" s="707" t="s">
        <v>1287</v>
      </c>
      <c r="C353" s="719"/>
      <c r="D353" s="719"/>
      <c r="E353" s="719"/>
      <c r="F353" s="719"/>
    </row>
    <row r="354" spans="2:6" ht="15.75" hidden="1" thickBot="1" x14ac:dyDescent="0.3">
      <c r="B354" s="713" t="s">
        <v>1320</v>
      </c>
      <c r="C354" s="719">
        <f>C344+C349</f>
        <v>0</v>
      </c>
      <c r="D354" s="719">
        <f>D344+D349</f>
        <v>0</v>
      </c>
      <c r="E354" s="719">
        <f>E344+E349</f>
        <v>0</v>
      </c>
      <c r="F354" s="719">
        <f>F344+F349</f>
        <v>0</v>
      </c>
    </row>
    <row r="355" spans="2:6" ht="15.75" thickBot="1" x14ac:dyDescent="0.3">
      <c r="B355" s="739"/>
      <c r="C355" s="740"/>
      <c r="D355" s="740"/>
      <c r="E355" s="740"/>
      <c r="F355" s="740"/>
    </row>
    <row r="356" spans="2:6" ht="27" customHeight="1" thickBot="1" x14ac:dyDescent="0.3">
      <c r="B356" s="741" t="s">
        <v>1299</v>
      </c>
      <c r="C356" s="742">
        <f>+C231+C155+C77+C40+C180+C114+C336+C310+C285+C260+C205</f>
        <v>55937</v>
      </c>
      <c r="D356" s="742">
        <f>+D231+D155+D77+D40+D180+D114+D336+D310+D285+D260+D205</f>
        <v>58737</v>
      </c>
      <c r="E356" s="742">
        <f>+E231+E155+E77+E40+E180+E114+E336+E310+E285+E260+E205</f>
        <v>58737</v>
      </c>
      <c r="F356" s="742">
        <f>+F231+F155+F77+F40+F180+F114+F336+F310+F285+F260+F205</f>
        <v>58737</v>
      </c>
    </row>
    <row r="357" spans="2:6" ht="30.75" thickBot="1" x14ac:dyDescent="0.3">
      <c r="B357" s="741" t="s">
        <v>1300</v>
      </c>
      <c r="C357" s="742">
        <f>+C249+C223+C143+C106+C69+C354+C328+C303+C278+C198+C173</f>
        <v>55937</v>
      </c>
      <c r="D357" s="742">
        <f>+D249+D223+D143+D106+D69+D354+D328+D303+D278+D198+D173</f>
        <v>58737</v>
      </c>
      <c r="E357" s="742">
        <f>+E249+E223+E143+E106+E69+E354+E328+E303+E278+E198+E173</f>
        <v>58737</v>
      </c>
      <c r="F357" s="742">
        <f>+F249+F223+F143+F106+F69+F354+F328+F303+F278+F198+F173</f>
        <v>58737</v>
      </c>
    </row>
    <row r="358" spans="2:6" ht="15.75" thickBot="1" x14ac:dyDescent="0.3">
      <c r="B358" s="704" t="s">
        <v>1266</v>
      </c>
      <c r="C358" s="743">
        <f>C359+C360</f>
        <v>25357</v>
      </c>
      <c r="D358" s="743">
        <f>D359+D360</f>
        <v>25357</v>
      </c>
      <c r="E358" s="743">
        <f>E359+E360</f>
        <v>25357</v>
      </c>
      <c r="F358" s="743">
        <f>F359+F360</f>
        <v>25357</v>
      </c>
    </row>
    <row r="359" spans="2:6" ht="15.75" thickBot="1" x14ac:dyDescent="0.3">
      <c r="B359" s="707" t="s">
        <v>1267</v>
      </c>
      <c r="C359" s="709">
        <f t="shared" ref="C359:F360" si="11">C49+C86+C123</f>
        <v>25357</v>
      </c>
      <c r="D359" s="709">
        <f t="shared" si="11"/>
        <v>25357</v>
      </c>
      <c r="E359" s="709">
        <f t="shared" si="11"/>
        <v>25357</v>
      </c>
      <c r="F359" s="709">
        <f t="shared" si="11"/>
        <v>25357</v>
      </c>
    </row>
    <row r="360" spans="2:6" ht="15.75" thickBot="1" x14ac:dyDescent="0.3">
      <c r="B360" s="707" t="s">
        <v>1301</v>
      </c>
      <c r="C360" s="709">
        <f t="shared" si="11"/>
        <v>0</v>
      </c>
      <c r="D360" s="709">
        <f t="shared" si="11"/>
        <v>0</v>
      </c>
      <c r="E360" s="709">
        <f t="shared" si="11"/>
        <v>0</v>
      </c>
      <c r="F360" s="709">
        <f t="shared" si="11"/>
        <v>0</v>
      </c>
    </row>
    <row r="361" spans="2:6" ht="30.75" thickBot="1" x14ac:dyDescent="0.3">
      <c r="B361" s="704" t="s">
        <v>1269</v>
      </c>
      <c r="C361" s="743">
        <f>C362+C363</f>
        <v>4380</v>
      </c>
      <c r="D361" s="743">
        <f>D362+D363</f>
        <v>4380</v>
      </c>
      <c r="E361" s="743">
        <f>E362+E363</f>
        <v>4380</v>
      </c>
      <c r="F361" s="743">
        <f>F362+F363</f>
        <v>4380</v>
      </c>
    </row>
    <row r="362" spans="2:6" ht="15.75" thickBot="1" x14ac:dyDescent="0.3">
      <c r="B362" s="707" t="s">
        <v>1267</v>
      </c>
      <c r="C362" s="706">
        <f>C52+C89+C126</f>
        <v>4380</v>
      </c>
      <c r="D362" s="706">
        <f>D52+D89+D126</f>
        <v>4380</v>
      </c>
      <c r="E362" s="706">
        <f>E52+E89+E126</f>
        <v>4380</v>
      </c>
      <c r="F362" s="706">
        <f>F52+F89+F126</f>
        <v>4380</v>
      </c>
    </row>
    <row r="363" spans="2:6" ht="15.75" thickBot="1" x14ac:dyDescent="0.3">
      <c r="B363" s="707" t="s">
        <v>1301</v>
      </c>
      <c r="C363" s="709">
        <f>C53+C90+C124</f>
        <v>0</v>
      </c>
      <c r="D363" s="709">
        <f>D53+D90+D124</f>
        <v>0</v>
      </c>
      <c r="E363" s="709">
        <f>E53+E90+E124</f>
        <v>0</v>
      </c>
      <c r="F363" s="709">
        <f>F53+F90+F124</f>
        <v>0</v>
      </c>
    </row>
    <row r="364" spans="2:6" ht="15.75" thickBot="1" x14ac:dyDescent="0.3">
      <c r="B364" s="704" t="s">
        <v>1270</v>
      </c>
      <c r="C364" s="743">
        <f>C365+C366</f>
        <v>24000</v>
      </c>
      <c r="D364" s="743">
        <f>D365+D366</f>
        <v>24000</v>
      </c>
      <c r="E364" s="743">
        <f>E365+E366</f>
        <v>24000</v>
      </c>
      <c r="F364" s="743">
        <f>F365+F366</f>
        <v>24000</v>
      </c>
    </row>
    <row r="365" spans="2:6" ht="15.75" thickBot="1" x14ac:dyDescent="0.3">
      <c r="B365" s="707" t="s">
        <v>1267</v>
      </c>
      <c r="C365" s="709">
        <f t="shared" ref="C365:F366" si="12">C55+C92+C129</f>
        <v>22000</v>
      </c>
      <c r="D365" s="709">
        <f t="shared" si="12"/>
        <v>22000</v>
      </c>
      <c r="E365" s="709">
        <f t="shared" si="12"/>
        <v>22000</v>
      </c>
      <c r="F365" s="709">
        <f t="shared" si="12"/>
        <v>22000</v>
      </c>
    </row>
    <row r="366" spans="2:6" ht="15.75" thickBot="1" x14ac:dyDescent="0.3">
      <c r="B366" s="707" t="s">
        <v>1301</v>
      </c>
      <c r="C366" s="709">
        <f t="shared" si="12"/>
        <v>2000</v>
      </c>
      <c r="D366" s="709">
        <f t="shared" si="12"/>
        <v>2000</v>
      </c>
      <c r="E366" s="709">
        <f t="shared" si="12"/>
        <v>2000</v>
      </c>
      <c r="F366" s="709">
        <f t="shared" si="12"/>
        <v>2000</v>
      </c>
    </row>
    <row r="367" spans="2:6" ht="15.75" thickBot="1" x14ac:dyDescent="0.3">
      <c r="B367" s="704" t="s">
        <v>1271</v>
      </c>
      <c r="C367" s="743">
        <f>C368+C369</f>
        <v>0</v>
      </c>
      <c r="D367" s="743">
        <f>D368+D369</f>
        <v>0</v>
      </c>
      <c r="E367" s="743">
        <f>E368+E369</f>
        <v>0</v>
      </c>
      <c r="F367" s="743">
        <f>F368+F369</f>
        <v>0</v>
      </c>
    </row>
    <row r="368" spans="2:6" ht="15.75" thickBot="1" x14ac:dyDescent="0.3">
      <c r="B368" s="707" t="s">
        <v>1267</v>
      </c>
      <c r="C368" s="706">
        <f t="shared" ref="C368:F369" si="13">C58+C95+C132</f>
        <v>0</v>
      </c>
      <c r="D368" s="706">
        <f t="shared" si="13"/>
        <v>0</v>
      </c>
      <c r="E368" s="706">
        <f t="shared" si="13"/>
        <v>0</v>
      </c>
      <c r="F368" s="706">
        <f t="shared" si="13"/>
        <v>0</v>
      </c>
    </row>
    <row r="369" spans="2:6" ht="15.75" thickBot="1" x14ac:dyDescent="0.3">
      <c r="B369" s="707" t="s">
        <v>1301</v>
      </c>
      <c r="C369" s="709">
        <f t="shared" si="13"/>
        <v>0</v>
      </c>
      <c r="D369" s="709">
        <f t="shared" si="13"/>
        <v>0</v>
      </c>
      <c r="E369" s="709">
        <f t="shared" si="13"/>
        <v>0</v>
      </c>
      <c r="F369" s="709">
        <f t="shared" si="13"/>
        <v>0</v>
      </c>
    </row>
    <row r="370" spans="2:6" ht="15.75" thickBot="1" x14ac:dyDescent="0.3">
      <c r="B370" s="704" t="s">
        <v>1272</v>
      </c>
      <c r="C370" s="743">
        <f>C371+C372</f>
        <v>0</v>
      </c>
      <c r="D370" s="743">
        <f>D371+D372</f>
        <v>0</v>
      </c>
      <c r="E370" s="743">
        <f>E371+E372</f>
        <v>0</v>
      </c>
      <c r="F370" s="743">
        <f>F371+F372</f>
        <v>0</v>
      </c>
    </row>
    <row r="371" spans="2:6" ht="15.75" thickBot="1" x14ac:dyDescent="0.3">
      <c r="B371" s="707" t="s">
        <v>1267</v>
      </c>
      <c r="C371" s="706">
        <f t="shared" ref="C371:F372" si="14">C61+C98+C135</f>
        <v>0</v>
      </c>
      <c r="D371" s="706">
        <f t="shared" si="14"/>
        <v>0</v>
      </c>
      <c r="E371" s="706">
        <f t="shared" si="14"/>
        <v>0</v>
      </c>
      <c r="F371" s="706">
        <f t="shared" si="14"/>
        <v>0</v>
      </c>
    </row>
    <row r="372" spans="2:6" ht="15.75" thickBot="1" x14ac:dyDescent="0.3">
      <c r="B372" s="707" t="s">
        <v>1301</v>
      </c>
      <c r="C372" s="709">
        <f t="shared" si="14"/>
        <v>0</v>
      </c>
      <c r="D372" s="709">
        <f t="shared" si="14"/>
        <v>0</v>
      </c>
      <c r="E372" s="709">
        <f t="shared" si="14"/>
        <v>0</v>
      </c>
      <c r="F372" s="709">
        <f t="shared" si="14"/>
        <v>0</v>
      </c>
    </row>
    <row r="373" spans="2:6" ht="15.75" thickBot="1" x14ac:dyDescent="0.3">
      <c r="B373" s="704" t="s">
        <v>1273</v>
      </c>
      <c r="C373" s="743">
        <f>C374+C375</f>
        <v>0</v>
      </c>
      <c r="D373" s="743">
        <f>D374+D375</f>
        <v>0</v>
      </c>
      <c r="E373" s="743">
        <f>E374+E375</f>
        <v>0</v>
      </c>
      <c r="F373" s="743">
        <f>F374+F375</f>
        <v>0</v>
      </c>
    </row>
    <row r="374" spans="2:6" ht="15.75" thickBot="1" x14ac:dyDescent="0.3">
      <c r="B374" s="707" t="s">
        <v>1267</v>
      </c>
      <c r="C374" s="706">
        <f t="shared" ref="C374:F375" si="15">C64+C101+C138</f>
        <v>0</v>
      </c>
      <c r="D374" s="706">
        <f t="shared" si="15"/>
        <v>0</v>
      </c>
      <c r="E374" s="706">
        <f t="shared" si="15"/>
        <v>0</v>
      </c>
      <c r="F374" s="706">
        <f t="shared" si="15"/>
        <v>0</v>
      </c>
    </row>
    <row r="375" spans="2:6" ht="15.75" thickBot="1" x14ac:dyDescent="0.3">
      <c r="B375" s="707" t="s">
        <v>1301</v>
      </c>
      <c r="C375" s="709">
        <f t="shared" si="15"/>
        <v>0</v>
      </c>
      <c r="D375" s="709">
        <f t="shared" si="15"/>
        <v>0</v>
      </c>
      <c r="E375" s="709">
        <f t="shared" si="15"/>
        <v>0</v>
      </c>
      <c r="F375" s="709">
        <f t="shared" si="15"/>
        <v>0</v>
      </c>
    </row>
    <row r="376" spans="2:6" ht="30.75" thickBot="1" x14ac:dyDescent="0.3">
      <c r="B376" s="704" t="s">
        <v>1274</v>
      </c>
      <c r="C376" s="743">
        <f>C103+C66</f>
        <v>200</v>
      </c>
      <c r="D376" s="743">
        <f>D103+D66</f>
        <v>0</v>
      </c>
      <c r="E376" s="743">
        <f>E103+E66</f>
        <v>0</v>
      </c>
      <c r="F376" s="743">
        <f>F103+F66</f>
        <v>0</v>
      </c>
    </row>
    <row r="377" spans="2:6" ht="15.75" thickBot="1" x14ac:dyDescent="0.3">
      <c r="B377" s="707" t="s">
        <v>1267</v>
      </c>
      <c r="C377" s="706">
        <f>C67+C104+C141</f>
        <v>200</v>
      </c>
      <c r="D377" s="706">
        <v>0</v>
      </c>
      <c r="E377" s="706">
        <v>0</v>
      </c>
      <c r="F377" s="706">
        <v>0</v>
      </c>
    </row>
    <row r="378" spans="2:6" ht="15.75" thickBot="1" x14ac:dyDescent="0.3">
      <c r="B378" s="707" t="s">
        <v>1301</v>
      </c>
      <c r="C378" s="709">
        <f>C68+C105+C142</f>
        <v>0</v>
      </c>
      <c r="D378" s="709">
        <f>D68+D105+D142</f>
        <v>0</v>
      </c>
      <c r="E378" s="709">
        <f>E68+E105+E142</f>
        <v>0</v>
      </c>
      <c r="F378" s="709">
        <f>F68+F105+F142</f>
        <v>0</v>
      </c>
    </row>
    <row r="379" spans="2:6" ht="15.75" thickBot="1" x14ac:dyDescent="0.3">
      <c r="B379" s="704" t="s">
        <v>1302</v>
      </c>
      <c r="C379" s="743">
        <f>C380+C381+C382+C383</f>
        <v>0</v>
      </c>
      <c r="D379" s="743">
        <f>D380+D381+D382+D383</f>
        <v>0</v>
      </c>
      <c r="E379" s="743">
        <f>E380+E381+E382+E383</f>
        <v>0</v>
      </c>
      <c r="F379" s="743">
        <f>F380+F381+F382+F383</f>
        <v>0</v>
      </c>
    </row>
    <row r="380" spans="2:6" ht="15.75" thickBot="1" x14ac:dyDescent="0.3">
      <c r="B380" s="707" t="s">
        <v>1267</v>
      </c>
      <c r="C380" s="706">
        <f t="shared" ref="C380:F383" si="16">C164+C189+C214+C240+C269+C294+C319+C345</f>
        <v>0</v>
      </c>
      <c r="D380" s="706">
        <f t="shared" si="16"/>
        <v>0</v>
      </c>
      <c r="E380" s="706">
        <f t="shared" si="16"/>
        <v>0</v>
      </c>
      <c r="F380" s="706">
        <f t="shared" si="16"/>
        <v>0</v>
      </c>
    </row>
    <row r="381" spans="2:6" ht="15.75" thickBot="1" x14ac:dyDescent="0.3">
      <c r="B381" s="707" t="s">
        <v>1303</v>
      </c>
      <c r="C381" s="706">
        <f t="shared" si="16"/>
        <v>0</v>
      </c>
      <c r="D381" s="706">
        <f t="shared" si="16"/>
        <v>0</v>
      </c>
      <c r="E381" s="706">
        <f t="shared" si="16"/>
        <v>0</v>
      </c>
      <c r="F381" s="706">
        <f t="shared" si="16"/>
        <v>0</v>
      </c>
    </row>
    <row r="382" spans="2:6" ht="15.75" thickBot="1" x14ac:dyDescent="0.3">
      <c r="B382" s="707" t="s">
        <v>1286</v>
      </c>
      <c r="C382" s="706">
        <f t="shared" si="16"/>
        <v>0</v>
      </c>
      <c r="D382" s="706">
        <f t="shared" si="16"/>
        <v>0</v>
      </c>
      <c r="E382" s="706">
        <f t="shared" si="16"/>
        <v>0</v>
      </c>
      <c r="F382" s="706">
        <f t="shared" si="16"/>
        <v>0</v>
      </c>
    </row>
    <row r="383" spans="2:6" ht="15.75" thickBot="1" x14ac:dyDescent="0.3">
      <c r="B383" s="707" t="s">
        <v>1287</v>
      </c>
      <c r="C383" s="706">
        <f t="shared" si="16"/>
        <v>0</v>
      </c>
      <c r="D383" s="706">
        <f t="shared" si="16"/>
        <v>0</v>
      </c>
      <c r="E383" s="706">
        <f t="shared" si="16"/>
        <v>0</v>
      </c>
      <c r="F383" s="706">
        <f t="shared" si="16"/>
        <v>0</v>
      </c>
    </row>
    <row r="384" spans="2:6" ht="15.75" thickBot="1" x14ac:dyDescent="0.3">
      <c r="B384" s="704" t="s">
        <v>1304</v>
      </c>
      <c r="C384" s="743">
        <f>C385+C386+C387+C388</f>
        <v>2000</v>
      </c>
      <c r="D384" s="743">
        <f>D385+D386+D387+D388</f>
        <v>5000</v>
      </c>
      <c r="E384" s="743">
        <f>E385+E386+E387+E388</f>
        <v>5000</v>
      </c>
      <c r="F384" s="743">
        <v>5000</v>
      </c>
    </row>
    <row r="385" spans="2:6" ht="15.75" thickBot="1" x14ac:dyDescent="0.3">
      <c r="B385" s="707" t="s">
        <v>1267</v>
      </c>
      <c r="C385" s="706">
        <f t="shared" ref="C385:F388" si="17">C169+C194+C219+C245+C274+C299+C324+C350</f>
        <v>2000</v>
      </c>
      <c r="D385" s="706">
        <f t="shared" si="17"/>
        <v>5000</v>
      </c>
      <c r="E385" s="706">
        <v>5000</v>
      </c>
      <c r="F385" s="706">
        <v>5000</v>
      </c>
    </row>
    <row r="386" spans="2:6" ht="15.75" thickBot="1" x14ac:dyDescent="0.3">
      <c r="B386" s="707" t="s">
        <v>1303</v>
      </c>
      <c r="C386" s="706">
        <f t="shared" si="17"/>
        <v>0</v>
      </c>
      <c r="D386" s="706">
        <f t="shared" si="17"/>
        <v>0</v>
      </c>
      <c r="E386" s="706">
        <f t="shared" si="17"/>
        <v>0</v>
      </c>
      <c r="F386" s="706">
        <f t="shared" si="17"/>
        <v>0</v>
      </c>
    </row>
    <row r="387" spans="2:6" ht="15.75" thickBot="1" x14ac:dyDescent="0.3">
      <c r="B387" s="707" t="s">
        <v>1286</v>
      </c>
      <c r="C387" s="706">
        <f t="shared" si="17"/>
        <v>0</v>
      </c>
      <c r="D387" s="706">
        <f t="shared" si="17"/>
        <v>0</v>
      </c>
      <c r="E387" s="706">
        <f t="shared" si="17"/>
        <v>0</v>
      </c>
      <c r="F387" s="706">
        <f t="shared" si="17"/>
        <v>0</v>
      </c>
    </row>
    <row r="388" spans="2:6" ht="15.75" thickBot="1" x14ac:dyDescent="0.3">
      <c r="B388" s="707" t="s">
        <v>1287</v>
      </c>
      <c r="C388" s="706">
        <f t="shared" si="17"/>
        <v>0</v>
      </c>
      <c r="D388" s="706">
        <f t="shared" si="17"/>
        <v>0</v>
      </c>
      <c r="E388" s="706">
        <f t="shared" si="17"/>
        <v>0</v>
      </c>
      <c r="F388" s="706">
        <f t="shared" si="17"/>
        <v>0</v>
      </c>
    </row>
    <row r="389" spans="2:6" ht="15.75" thickBot="1" x14ac:dyDescent="0.3">
      <c r="B389" s="714" t="s">
        <v>1276</v>
      </c>
      <c r="C389" s="744">
        <f>IF(C357-C356=0,0,"Error")</f>
        <v>0</v>
      </c>
      <c r="D389" s="744">
        <f>IF(D357-D356=0,0,"Error")</f>
        <v>0</v>
      </c>
      <c r="E389" s="744">
        <f>IF(E357-E356=0,0,"Error")</f>
        <v>0</v>
      </c>
      <c r="F389" s="744">
        <f>IF(F357-F356=0,0,"Error")</f>
        <v>0</v>
      </c>
    </row>
    <row r="390" spans="2:6" x14ac:dyDescent="0.25">
      <c r="B390" s="745"/>
      <c r="C390" s="746"/>
      <c r="D390" s="746"/>
      <c r="E390" s="746"/>
      <c r="F390" s="746"/>
    </row>
  </sheetData>
  <mergeCells count="90">
    <mergeCell ref="B341:F341"/>
    <mergeCell ref="B342:B343"/>
    <mergeCell ref="B316:B317"/>
    <mergeCell ref="C329:F329"/>
    <mergeCell ref="E330:F330"/>
    <mergeCell ref="C331:F331"/>
    <mergeCell ref="C332:F332"/>
    <mergeCell ref="B333:B334"/>
    <mergeCell ref="B315:F315"/>
    <mergeCell ref="B266:B267"/>
    <mergeCell ref="E279:F279"/>
    <mergeCell ref="C280:F280"/>
    <mergeCell ref="C281:F281"/>
    <mergeCell ref="B282:B283"/>
    <mergeCell ref="B290:F290"/>
    <mergeCell ref="B291:B292"/>
    <mergeCell ref="E304:F304"/>
    <mergeCell ref="C305:F305"/>
    <mergeCell ref="C306:F306"/>
    <mergeCell ref="B307:B308"/>
    <mergeCell ref="C254:F254"/>
    <mergeCell ref="C255:F255"/>
    <mergeCell ref="C256:F256"/>
    <mergeCell ref="B257:B258"/>
    <mergeCell ref="B265:F265"/>
    <mergeCell ref="E253:F253"/>
    <mergeCell ref="B210:F210"/>
    <mergeCell ref="B211:B212"/>
    <mergeCell ref="C224:F224"/>
    <mergeCell ref="C226:F226"/>
    <mergeCell ref="C227:F227"/>
    <mergeCell ref="B228:B229"/>
    <mergeCell ref="B236:F236"/>
    <mergeCell ref="B237:B238"/>
    <mergeCell ref="B250:F250"/>
    <mergeCell ref="B251:F251"/>
    <mergeCell ref="C252:F252"/>
    <mergeCell ref="B202:B203"/>
    <mergeCell ref="B160:F160"/>
    <mergeCell ref="B161:B162"/>
    <mergeCell ref="E174:F174"/>
    <mergeCell ref="C175:F175"/>
    <mergeCell ref="C176:F176"/>
    <mergeCell ref="B177:B178"/>
    <mergeCell ref="B185:F185"/>
    <mergeCell ref="B186:B187"/>
    <mergeCell ref="E199:F199"/>
    <mergeCell ref="C200:F200"/>
    <mergeCell ref="C201:F201"/>
    <mergeCell ref="E148:F148"/>
    <mergeCell ref="C149:F149"/>
    <mergeCell ref="C150:F150"/>
    <mergeCell ref="C151:F151"/>
    <mergeCell ref="B152:B153"/>
    <mergeCell ref="C147:F147"/>
    <mergeCell ref="B74:B75"/>
    <mergeCell ref="B82:F82"/>
    <mergeCell ref="B83:B84"/>
    <mergeCell ref="C108:F108"/>
    <mergeCell ref="C109:F109"/>
    <mergeCell ref="C110:F110"/>
    <mergeCell ref="B111:B112"/>
    <mergeCell ref="B119:F119"/>
    <mergeCell ref="B120:B121"/>
    <mergeCell ref="B145:F145"/>
    <mergeCell ref="B146:F146"/>
    <mergeCell ref="C73:F73"/>
    <mergeCell ref="B25:F25"/>
    <mergeCell ref="B32:F32"/>
    <mergeCell ref="B33:F33"/>
    <mergeCell ref="C34:F34"/>
    <mergeCell ref="C35:F35"/>
    <mergeCell ref="C36:F36"/>
    <mergeCell ref="B37:B38"/>
    <mergeCell ref="B45:F45"/>
    <mergeCell ref="B46:B47"/>
    <mergeCell ref="C71:F71"/>
    <mergeCell ref="C72:F72"/>
    <mergeCell ref="C24:F24"/>
    <mergeCell ref="A2:F2"/>
    <mergeCell ref="B3:F3"/>
    <mergeCell ref="C5:F5"/>
    <mergeCell ref="C6:F6"/>
    <mergeCell ref="C7:F7"/>
    <mergeCell ref="B8:F8"/>
    <mergeCell ref="B9:F11"/>
    <mergeCell ref="C12:F12"/>
    <mergeCell ref="B13:B14"/>
    <mergeCell ref="C19:F19"/>
    <mergeCell ref="B20:F20"/>
  </mergeCells>
  <pageMargins left="0.7" right="0.7" top="0.75" bottom="0.75" header="0.3" footer="0.3"/>
  <pageSetup scale="63" fitToHeight="0" orientation="portrait" r:id="rId1"/>
  <rowBreaks count="3" manualBreakCount="3">
    <brk id="60" max="5" man="1"/>
    <brk id="239" max="5" man="1"/>
    <brk id="318" max="5" man="1"/>
  </rowBreaks>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27F58-823E-4B07-9086-F51167AA5DB9}">
  <sheetPr>
    <tabColor theme="2"/>
  </sheetPr>
  <dimension ref="A1:J506"/>
  <sheetViews>
    <sheetView view="pageBreakPreview" zoomScale="80" zoomScaleNormal="130" zoomScaleSheetLayoutView="80" workbookViewId="0">
      <selection activeCell="A104" sqref="A104"/>
    </sheetView>
  </sheetViews>
  <sheetFormatPr defaultRowHeight="15" x14ac:dyDescent="0.25"/>
  <cols>
    <col min="1" max="1" width="26.7109375" style="752" customWidth="1"/>
    <col min="2" max="2" width="17.140625" style="752" customWidth="1"/>
    <col min="3" max="3" width="15" style="752" customWidth="1"/>
    <col min="4" max="4" width="16" style="752" customWidth="1"/>
    <col min="5" max="5" width="18.140625" style="752" customWidth="1"/>
    <col min="6" max="6" width="7.140625" style="752" hidden="1" customWidth="1"/>
    <col min="7" max="7" width="19.28515625" style="752" customWidth="1"/>
    <col min="8" max="8" width="11" style="748" customWidth="1"/>
    <col min="9" max="9" width="14.5703125" style="748" customWidth="1"/>
    <col min="10" max="10" width="16" style="748" bestFit="1" customWidth="1"/>
    <col min="11" max="11" width="18.85546875" style="748" customWidth="1"/>
    <col min="12" max="12" width="18.5703125" style="748" customWidth="1"/>
    <col min="13" max="13" width="9.140625" style="748"/>
    <col min="14" max="14" width="11" style="748" bestFit="1" customWidth="1"/>
    <col min="15" max="16384" width="9.140625" style="748"/>
  </cols>
  <sheetData>
    <row r="1" spans="1:7" ht="26.25" customHeight="1" thickBot="1" x14ac:dyDescent="0.3">
      <c r="A1" s="2346" t="s">
        <v>1241</v>
      </c>
      <c r="B1" s="2347"/>
      <c r="C1" s="2347"/>
      <c r="D1" s="2347"/>
      <c r="E1" s="2347"/>
      <c r="F1" s="2348"/>
      <c r="G1" s="747"/>
    </row>
    <row r="2" spans="1:7" ht="15" customHeight="1" thickBot="1" x14ac:dyDescent="0.3">
      <c r="A2" s="2349" t="s">
        <v>1751</v>
      </c>
      <c r="B2" s="2350"/>
      <c r="C2" s="2350"/>
      <c r="D2" s="2350"/>
      <c r="E2" s="2351"/>
      <c r="F2" s="749"/>
      <c r="G2" s="749"/>
    </row>
    <row r="3" spans="1:7" ht="15" customHeight="1" thickBot="1" x14ac:dyDescent="0.3">
      <c r="A3" s="2352"/>
      <c r="B3" s="2352"/>
      <c r="C3" s="2352"/>
      <c r="D3" s="2352"/>
      <c r="E3" s="2352"/>
      <c r="F3" s="2352"/>
      <c r="G3" s="750"/>
    </row>
    <row r="4" spans="1:7" ht="27.75" customHeight="1" thickBot="1" x14ac:dyDescent="0.3">
      <c r="A4" s="751" t="s">
        <v>6</v>
      </c>
      <c r="B4" s="2353" t="s">
        <v>1752</v>
      </c>
      <c r="C4" s="2353"/>
      <c r="D4" s="2353"/>
      <c r="E4" s="2353"/>
    </row>
    <row r="5" spans="1:7" ht="15" customHeight="1" thickBot="1" x14ac:dyDescent="0.3">
      <c r="A5" s="751" t="s">
        <v>8</v>
      </c>
      <c r="B5" s="2354" t="s">
        <v>1691</v>
      </c>
      <c r="C5" s="2355"/>
      <c r="D5" s="2355"/>
      <c r="E5" s="2356"/>
    </row>
    <row r="6" spans="1:7" ht="28.5" customHeight="1" thickBot="1" x14ac:dyDescent="0.3">
      <c r="A6" s="751" t="s">
        <v>10</v>
      </c>
      <c r="B6" s="2343" t="s">
        <v>1243</v>
      </c>
      <c r="C6" s="2344"/>
      <c r="D6" s="2344"/>
      <c r="E6" s="2345"/>
    </row>
    <row r="7" spans="1:7" ht="15" customHeight="1" thickBot="1" x14ac:dyDescent="0.3">
      <c r="A7" s="2359" t="s">
        <v>12</v>
      </c>
      <c r="B7" s="2360"/>
      <c r="C7" s="2360"/>
      <c r="D7" s="2360"/>
      <c r="E7" s="2361"/>
    </row>
    <row r="8" spans="1:7" ht="15" customHeight="1" thickBot="1" x14ac:dyDescent="0.3">
      <c r="A8" s="2362" t="s">
        <v>1753</v>
      </c>
      <c r="B8" s="2363"/>
      <c r="C8" s="2363"/>
      <c r="D8" s="2363"/>
      <c r="E8" s="2364"/>
    </row>
    <row r="9" spans="1:7" ht="15" customHeight="1" thickBot="1" x14ac:dyDescent="0.3">
      <c r="A9" s="2362"/>
      <c r="B9" s="2363"/>
      <c r="C9" s="2363"/>
      <c r="D9" s="2363"/>
      <c r="E9" s="2364"/>
    </row>
    <row r="10" spans="1:7" ht="65.25" customHeight="1" thickBot="1" x14ac:dyDescent="0.3">
      <c r="A10" s="2362"/>
      <c r="B10" s="2363"/>
      <c r="C10" s="2363"/>
      <c r="D10" s="2363"/>
      <c r="E10" s="2364"/>
    </row>
    <row r="11" spans="1:7" s="755" customFormat="1" ht="46.5" customHeight="1" thickBot="1" x14ac:dyDescent="0.25">
      <c r="A11" s="753" t="s">
        <v>14</v>
      </c>
      <c r="B11" s="2365" t="s">
        <v>1754</v>
      </c>
      <c r="C11" s="2366"/>
      <c r="D11" s="2366"/>
      <c r="E11" s="2367"/>
      <c r="F11" s="754"/>
      <c r="G11" s="754"/>
    </row>
    <row r="12" spans="1:7" ht="15" customHeight="1" x14ac:dyDescent="0.25">
      <c r="A12" s="2357" t="s">
        <v>16</v>
      </c>
      <c r="B12" s="756">
        <v>2023</v>
      </c>
      <c r="C12" s="756">
        <v>2024</v>
      </c>
      <c r="D12" s="756">
        <v>2025</v>
      </c>
      <c r="E12" s="756">
        <v>2026</v>
      </c>
    </row>
    <row r="13" spans="1:7" ht="9.75" customHeight="1" thickBot="1" x14ac:dyDescent="0.3">
      <c r="A13" s="2358"/>
      <c r="B13" s="758" t="s">
        <v>17</v>
      </c>
      <c r="C13" s="758" t="s">
        <v>18</v>
      </c>
      <c r="D13" s="758" t="s">
        <v>18</v>
      </c>
      <c r="E13" s="758" t="s">
        <v>18</v>
      </c>
    </row>
    <row r="14" spans="1:7" ht="37.5" customHeight="1" thickBot="1" x14ac:dyDescent="0.3">
      <c r="A14" s="759" t="s">
        <v>1755</v>
      </c>
      <c r="B14" s="760">
        <v>288</v>
      </c>
      <c r="C14" s="761">
        <v>600</v>
      </c>
      <c r="D14" s="761">
        <v>720</v>
      </c>
      <c r="E14" s="761">
        <v>720</v>
      </c>
    </row>
    <row r="15" spans="1:7" ht="33.75" customHeight="1" thickBot="1" x14ac:dyDescent="0.3">
      <c r="A15" s="759" t="s">
        <v>1756</v>
      </c>
      <c r="B15" s="762">
        <v>204</v>
      </c>
      <c r="C15" s="762">
        <v>480</v>
      </c>
      <c r="D15" s="762">
        <v>480</v>
      </c>
      <c r="E15" s="762">
        <v>480</v>
      </c>
    </row>
    <row r="16" spans="1:7" ht="34.5" customHeight="1" thickBot="1" x14ac:dyDescent="0.3">
      <c r="A16" s="759" t="s">
        <v>1757</v>
      </c>
      <c r="B16" s="762">
        <v>2</v>
      </c>
      <c r="C16" s="762">
        <v>48</v>
      </c>
      <c r="D16" s="762">
        <v>48</v>
      </c>
      <c r="E16" s="762">
        <v>48</v>
      </c>
    </row>
    <row r="17" spans="1:5" ht="21" customHeight="1" thickBot="1" x14ac:dyDescent="0.3">
      <c r="A17" s="763" t="s">
        <v>1758</v>
      </c>
      <c r="B17" s="761">
        <v>0</v>
      </c>
      <c r="C17" s="761">
        <v>0</v>
      </c>
      <c r="D17" s="761">
        <v>0</v>
      </c>
      <c r="E17" s="761">
        <v>0</v>
      </c>
    </row>
    <row r="18" spans="1:5" ht="19.5" customHeight="1" thickBot="1" x14ac:dyDescent="0.3">
      <c r="A18" s="763" t="s">
        <v>1759</v>
      </c>
      <c r="B18" s="762">
        <v>0</v>
      </c>
      <c r="C18" s="762">
        <v>0</v>
      </c>
      <c r="D18" s="762">
        <v>0</v>
      </c>
      <c r="E18" s="762">
        <v>0</v>
      </c>
    </row>
    <row r="19" spans="1:5" ht="45.75" customHeight="1" thickBot="1" x14ac:dyDescent="0.3">
      <c r="A19" s="759" t="s">
        <v>1760</v>
      </c>
      <c r="B19" s="762">
        <v>27</v>
      </c>
      <c r="C19" s="762">
        <v>120</v>
      </c>
      <c r="D19" s="762">
        <v>120</v>
      </c>
      <c r="E19" s="762">
        <v>120</v>
      </c>
    </row>
    <row r="20" spans="1:5" ht="27" customHeight="1" thickBot="1" x14ac:dyDescent="0.3">
      <c r="A20" s="759" t="s">
        <v>1761</v>
      </c>
      <c r="B20" s="761">
        <v>0</v>
      </c>
      <c r="C20" s="761">
        <v>0</v>
      </c>
      <c r="D20" s="761">
        <v>0</v>
      </c>
      <c r="E20" s="761">
        <v>0</v>
      </c>
    </row>
    <row r="21" spans="1:5" ht="20.25" customHeight="1" thickBot="1" x14ac:dyDescent="0.3">
      <c r="A21" s="759" t="s">
        <v>1762</v>
      </c>
      <c r="B21" s="761">
        <v>0</v>
      </c>
      <c r="C21" s="761">
        <v>0</v>
      </c>
      <c r="D21" s="761">
        <v>0</v>
      </c>
      <c r="E21" s="761">
        <v>0</v>
      </c>
    </row>
    <row r="22" spans="1:5" ht="20.25" customHeight="1" thickBot="1" x14ac:dyDescent="0.3">
      <c r="A22" s="759" t="s">
        <v>1763</v>
      </c>
      <c r="B22" s="761">
        <v>0</v>
      </c>
      <c r="C22" s="761">
        <v>0</v>
      </c>
      <c r="D22" s="761">
        <v>0</v>
      </c>
      <c r="E22" s="761">
        <v>0</v>
      </c>
    </row>
    <row r="23" spans="1:5" ht="15" customHeight="1" thickBot="1" x14ac:dyDescent="0.3">
      <c r="A23" s="763"/>
      <c r="B23" s="762"/>
      <c r="C23" s="764"/>
      <c r="D23" s="764"/>
      <c r="E23" s="764"/>
    </row>
    <row r="24" spans="1:5" ht="78.75" customHeight="1" thickBot="1" x14ac:dyDescent="0.3">
      <c r="A24" s="765" t="s">
        <v>1247</v>
      </c>
      <c r="B24" s="2368" t="s">
        <v>1764</v>
      </c>
      <c r="C24" s="2369"/>
      <c r="D24" s="2369"/>
      <c r="E24" s="2370"/>
    </row>
    <row r="25" spans="1:5" ht="15" customHeight="1" thickBot="1" x14ac:dyDescent="0.3">
      <c r="A25" s="2371" t="s">
        <v>1249</v>
      </c>
      <c r="B25" s="2372"/>
      <c r="C25" s="2372"/>
      <c r="D25" s="2372"/>
      <c r="E25" s="2373"/>
    </row>
    <row r="26" spans="1:5" ht="19.5" customHeight="1" thickBot="1" x14ac:dyDescent="0.3">
      <c r="A26" s="766" t="s">
        <v>1642</v>
      </c>
      <c r="B26" s="767" t="s">
        <v>1401</v>
      </c>
      <c r="C26" s="768" t="s">
        <v>1402</v>
      </c>
      <c r="D26" s="768" t="s">
        <v>1402</v>
      </c>
      <c r="E26" s="768" t="s">
        <v>1402</v>
      </c>
    </row>
    <row r="27" spans="1:5" ht="37.5" customHeight="1" thickBot="1" x14ac:dyDescent="0.3">
      <c r="A27" s="766" t="s">
        <v>1765</v>
      </c>
      <c r="B27" s="768">
        <v>0.5</v>
      </c>
      <c r="C27" s="768">
        <v>0.9</v>
      </c>
      <c r="D27" s="768">
        <v>0.9</v>
      </c>
      <c r="E27" s="768">
        <v>0.9</v>
      </c>
    </row>
    <row r="28" spans="1:5" ht="39.75" customHeight="1" thickBot="1" x14ac:dyDescent="0.3">
      <c r="A28" s="2374" t="s">
        <v>1315</v>
      </c>
      <c r="B28" s="2375"/>
      <c r="C28" s="2375"/>
      <c r="D28" s="2375"/>
      <c r="E28" s="2376"/>
    </row>
    <row r="29" spans="1:5" ht="15" customHeight="1" thickBot="1" x14ac:dyDescent="0.3">
      <c r="A29" s="2377" t="s">
        <v>1255</v>
      </c>
      <c r="B29" s="2378"/>
      <c r="C29" s="2378"/>
      <c r="D29" s="2378"/>
      <c r="E29" s="2379"/>
    </row>
    <row r="30" spans="1:5" ht="18.75" customHeight="1" thickBot="1" x14ac:dyDescent="0.3">
      <c r="A30" s="769" t="s">
        <v>1256</v>
      </c>
      <c r="B30" s="2380" t="s">
        <v>1766</v>
      </c>
      <c r="C30" s="2381"/>
      <c r="D30" s="2381"/>
      <c r="E30" s="2382"/>
    </row>
    <row r="31" spans="1:5" ht="34.5" customHeight="1" thickBot="1" x14ac:dyDescent="0.3">
      <c r="A31" s="771" t="s">
        <v>1258</v>
      </c>
      <c r="B31" s="2371" t="s">
        <v>1767</v>
      </c>
      <c r="C31" s="2372"/>
      <c r="D31" s="2372"/>
      <c r="E31" s="2373"/>
    </row>
    <row r="32" spans="1:5" ht="15" customHeight="1" thickBot="1" x14ac:dyDescent="0.3">
      <c r="A32" s="771" t="s">
        <v>54</v>
      </c>
      <c r="B32" s="2383" t="s">
        <v>1768</v>
      </c>
      <c r="C32" s="2384"/>
      <c r="D32" s="2384"/>
      <c r="E32" s="2385"/>
    </row>
    <row r="33" spans="1:7" ht="15" customHeight="1" x14ac:dyDescent="0.25">
      <c r="A33" s="2357"/>
      <c r="B33" s="756">
        <v>2023</v>
      </c>
      <c r="C33" s="756">
        <v>2024</v>
      </c>
      <c r="D33" s="756">
        <v>2025</v>
      </c>
      <c r="E33" s="756">
        <v>2026</v>
      </c>
    </row>
    <row r="34" spans="1:7" ht="15" customHeight="1" thickBot="1" x14ac:dyDescent="0.3">
      <c r="A34" s="2358"/>
      <c r="B34" s="758" t="s">
        <v>17</v>
      </c>
      <c r="C34" s="758" t="s">
        <v>18</v>
      </c>
      <c r="D34" s="758" t="s">
        <v>18</v>
      </c>
      <c r="E34" s="758" t="s">
        <v>18</v>
      </c>
    </row>
    <row r="35" spans="1:7" ht="15" customHeight="1" thickBot="1" x14ac:dyDescent="0.3">
      <c r="A35" s="771" t="s">
        <v>56</v>
      </c>
      <c r="B35" s="760">
        <v>288</v>
      </c>
      <c r="C35" s="761">
        <v>600</v>
      </c>
      <c r="D35" s="761">
        <v>720</v>
      </c>
      <c r="E35" s="761">
        <v>720</v>
      </c>
    </row>
    <row r="36" spans="1:7" ht="15" customHeight="1" thickBot="1" x14ac:dyDescent="0.3">
      <c r="A36" s="771" t="s">
        <v>1260</v>
      </c>
      <c r="B36" s="760">
        <f>B65</f>
        <v>112673</v>
      </c>
      <c r="C36" s="760">
        <f t="shared" ref="C36:E36" si="0">C65</f>
        <v>112473</v>
      </c>
      <c r="D36" s="760">
        <f t="shared" si="0"/>
        <v>110901</v>
      </c>
      <c r="E36" s="760">
        <f t="shared" si="0"/>
        <v>107751</v>
      </c>
    </row>
    <row r="37" spans="1:7" ht="15" customHeight="1" thickBot="1" x14ac:dyDescent="0.3">
      <c r="A37" s="771" t="s">
        <v>1261</v>
      </c>
      <c r="B37" s="760">
        <v>115</v>
      </c>
      <c r="C37" s="760">
        <f t="shared" ref="C37:E37" si="1">C36/C35</f>
        <v>187.45500000000001</v>
      </c>
      <c r="D37" s="760">
        <f t="shared" si="1"/>
        <v>154.02916666666667</v>
      </c>
      <c r="E37" s="760">
        <f t="shared" si="1"/>
        <v>149.65416666666667</v>
      </c>
    </row>
    <row r="38" spans="1:7" ht="15" customHeight="1" thickBot="1" x14ac:dyDescent="0.3">
      <c r="A38" s="771" t="s">
        <v>1262</v>
      </c>
      <c r="B38" s="757" t="s">
        <v>1263</v>
      </c>
      <c r="C38" s="772">
        <f>C35/B35-1</f>
        <v>1.0833333333333335</v>
      </c>
      <c r="D38" s="772">
        <f t="shared" ref="D38:E40" si="2">D35/C35-1</f>
        <v>0.19999999999999996</v>
      </c>
      <c r="E38" s="772">
        <f t="shared" si="2"/>
        <v>0</v>
      </c>
    </row>
    <row r="39" spans="1:7" ht="15" customHeight="1" thickBot="1" x14ac:dyDescent="0.3">
      <c r="A39" s="771" t="s">
        <v>1264</v>
      </c>
      <c r="B39" s="757" t="s">
        <v>1263</v>
      </c>
      <c r="C39" s="772">
        <f>C36/B36-1</f>
        <v>-1.7750481481809688E-3</v>
      </c>
      <c r="D39" s="772">
        <f t="shared" si="2"/>
        <v>-1.3976687738390559E-2</v>
      </c>
      <c r="E39" s="772">
        <f t="shared" si="2"/>
        <v>-2.840371141829201E-2</v>
      </c>
    </row>
    <row r="40" spans="1:7" ht="15" customHeight="1" thickBot="1" x14ac:dyDescent="0.3">
      <c r="A40" s="771" t="s">
        <v>77</v>
      </c>
      <c r="B40" s="757" t="s">
        <v>1263</v>
      </c>
      <c r="C40" s="772">
        <f>C37/B37-1</f>
        <v>0.6300434782608697</v>
      </c>
      <c r="D40" s="772">
        <f t="shared" si="2"/>
        <v>-0.17831390644865885</v>
      </c>
      <c r="E40" s="772">
        <f t="shared" si="2"/>
        <v>-2.840371141829201E-2</v>
      </c>
    </row>
    <row r="41" spans="1:7" ht="15" customHeight="1" thickBot="1" x14ac:dyDescent="0.3">
      <c r="A41" s="2386" t="s">
        <v>1347</v>
      </c>
      <c r="B41" s="2387"/>
      <c r="C41" s="2387"/>
      <c r="D41" s="2387"/>
      <c r="E41" s="2388"/>
    </row>
    <row r="42" spans="1:7" ht="15" customHeight="1" x14ac:dyDescent="0.25">
      <c r="A42" s="2357"/>
      <c r="B42" s="756">
        <v>2023</v>
      </c>
      <c r="C42" s="756">
        <v>2024</v>
      </c>
      <c r="D42" s="756">
        <v>2025</v>
      </c>
      <c r="E42" s="756">
        <v>2026</v>
      </c>
    </row>
    <row r="43" spans="1:7" ht="15" customHeight="1" thickBot="1" x14ac:dyDescent="0.3">
      <c r="A43" s="2358"/>
      <c r="B43" s="758" t="s">
        <v>17</v>
      </c>
      <c r="C43" s="758" t="s">
        <v>18</v>
      </c>
      <c r="D43" s="758" t="s">
        <v>18</v>
      </c>
      <c r="E43" s="758" t="s">
        <v>18</v>
      </c>
    </row>
    <row r="44" spans="1:7" ht="15" customHeight="1" thickBot="1" x14ac:dyDescent="0.3">
      <c r="A44" s="773" t="s">
        <v>1266</v>
      </c>
      <c r="B44" s="774">
        <f>SUM(B45)</f>
        <v>79902</v>
      </c>
      <c r="C44" s="774">
        <f t="shared" ref="C44:E44" si="3">SUM(C45)</f>
        <v>79902</v>
      </c>
      <c r="D44" s="774">
        <f t="shared" si="3"/>
        <v>79902</v>
      </c>
      <c r="E44" s="774">
        <f t="shared" si="3"/>
        <v>79902</v>
      </c>
    </row>
    <row r="45" spans="1:7" ht="15" customHeight="1" thickBot="1" x14ac:dyDescent="0.3">
      <c r="A45" s="775" t="s">
        <v>1267</v>
      </c>
      <c r="B45" s="776">
        <v>79902</v>
      </c>
      <c r="C45" s="776">
        <v>79902</v>
      </c>
      <c r="D45" s="776">
        <v>79902</v>
      </c>
      <c r="E45" s="776">
        <v>79902</v>
      </c>
    </row>
    <row r="46" spans="1:7" ht="15" customHeight="1" thickBot="1" x14ac:dyDescent="0.3">
      <c r="A46" s="775" t="s">
        <v>1268</v>
      </c>
      <c r="B46" s="777"/>
      <c r="C46" s="778"/>
      <c r="D46" s="778"/>
      <c r="E46" s="778"/>
    </row>
    <row r="47" spans="1:7" ht="22.5" customHeight="1" thickBot="1" x14ac:dyDescent="0.3">
      <c r="A47" s="773" t="s">
        <v>1269</v>
      </c>
      <c r="B47" s="774">
        <f>SUM(B48)</f>
        <v>12571</v>
      </c>
      <c r="C47" s="774">
        <f t="shared" ref="C47:E47" si="4">SUM(C48)</f>
        <v>12571</v>
      </c>
      <c r="D47" s="774">
        <f t="shared" si="4"/>
        <v>12571</v>
      </c>
      <c r="E47" s="774">
        <f t="shared" si="4"/>
        <v>12571</v>
      </c>
      <c r="G47" s="779"/>
    </row>
    <row r="48" spans="1:7" ht="15" customHeight="1" thickBot="1" x14ac:dyDescent="0.3">
      <c r="A48" s="775" t="s">
        <v>1267</v>
      </c>
      <c r="B48" s="780">
        <v>12571</v>
      </c>
      <c r="C48" s="780">
        <v>12571</v>
      </c>
      <c r="D48" s="780">
        <v>12571</v>
      </c>
      <c r="E48" s="780">
        <v>12571</v>
      </c>
    </row>
    <row r="49" spans="1:8" ht="15" customHeight="1" thickBot="1" x14ac:dyDescent="0.3">
      <c r="A49" s="775" t="s">
        <v>1268</v>
      </c>
      <c r="B49" s="777"/>
      <c r="C49" s="774"/>
      <c r="D49" s="774"/>
      <c r="E49" s="774"/>
    </row>
    <row r="50" spans="1:8" ht="15" customHeight="1" thickBot="1" x14ac:dyDescent="0.3">
      <c r="A50" s="773" t="s">
        <v>1270</v>
      </c>
      <c r="B50" s="777">
        <f>SUM(B51)</f>
        <v>20000</v>
      </c>
      <c r="C50" s="777">
        <f>SUM(C51)</f>
        <v>20000</v>
      </c>
      <c r="D50" s="777">
        <f t="shared" ref="D50:E50" si="5">SUM(D51)</f>
        <v>18428</v>
      </c>
      <c r="E50" s="777">
        <f t="shared" si="5"/>
        <v>15278</v>
      </c>
    </row>
    <row r="51" spans="1:8" ht="15" customHeight="1" thickBot="1" x14ac:dyDescent="0.3">
      <c r="A51" s="775" t="s">
        <v>1267</v>
      </c>
      <c r="B51" s="776">
        <v>20000</v>
      </c>
      <c r="C51" s="780">
        <v>20000</v>
      </c>
      <c r="D51" s="780">
        <v>18428</v>
      </c>
      <c r="E51" s="780">
        <v>15278</v>
      </c>
      <c r="H51" s="781"/>
    </row>
    <row r="52" spans="1:8" ht="15" customHeight="1" thickBot="1" x14ac:dyDescent="0.3">
      <c r="A52" s="775" t="s">
        <v>1268</v>
      </c>
      <c r="B52" s="777"/>
      <c r="C52" s="774"/>
      <c r="D52" s="774"/>
      <c r="E52" s="774"/>
    </row>
    <row r="53" spans="1:8" ht="15" customHeight="1" thickBot="1" x14ac:dyDescent="0.3">
      <c r="A53" s="773" t="s">
        <v>1271</v>
      </c>
      <c r="B53" s="777"/>
      <c r="C53" s="774"/>
      <c r="D53" s="774"/>
      <c r="E53" s="774"/>
      <c r="H53" s="782"/>
    </row>
    <row r="54" spans="1:8" ht="15" customHeight="1" thickBot="1" x14ac:dyDescent="0.3">
      <c r="A54" s="775" t="s">
        <v>1267</v>
      </c>
      <c r="B54" s="777"/>
      <c r="C54" s="774"/>
      <c r="D54" s="774"/>
      <c r="E54" s="774"/>
    </row>
    <row r="55" spans="1:8" ht="15" customHeight="1" thickBot="1" x14ac:dyDescent="0.3">
      <c r="A55" s="775" t="s">
        <v>1268</v>
      </c>
      <c r="B55" s="777"/>
      <c r="C55" s="774"/>
      <c r="D55" s="774"/>
      <c r="E55" s="774"/>
    </row>
    <row r="56" spans="1:8" ht="15" customHeight="1" thickBot="1" x14ac:dyDescent="0.3">
      <c r="A56" s="773" t="s">
        <v>1272</v>
      </c>
      <c r="B56" s="777"/>
      <c r="C56" s="774"/>
      <c r="D56" s="774"/>
      <c r="E56" s="774"/>
    </row>
    <row r="57" spans="1:8" ht="15" customHeight="1" thickBot="1" x14ac:dyDescent="0.3">
      <c r="A57" s="775" t="s">
        <v>1267</v>
      </c>
      <c r="B57" s="777"/>
      <c r="C57" s="774"/>
      <c r="D57" s="774"/>
      <c r="E57" s="774"/>
    </row>
    <row r="58" spans="1:8" ht="15" customHeight="1" thickBot="1" x14ac:dyDescent="0.3">
      <c r="A58" s="775" t="s">
        <v>1268</v>
      </c>
      <c r="B58" s="777"/>
      <c r="C58" s="774"/>
      <c r="D58" s="774"/>
      <c r="E58" s="774"/>
    </row>
    <row r="59" spans="1:8" ht="15" customHeight="1" thickBot="1" x14ac:dyDescent="0.3">
      <c r="A59" s="773" t="s">
        <v>1273</v>
      </c>
      <c r="B59" s="777">
        <v>0</v>
      </c>
      <c r="C59" s="774">
        <v>0</v>
      </c>
      <c r="D59" s="774">
        <v>0</v>
      </c>
      <c r="E59" s="774">
        <v>0</v>
      </c>
    </row>
    <row r="60" spans="1:8" ht="15" customHeight="1" thickBot="1" x14ac:dyDescent="0.3">
      <c r="A60" s="775" t="s">
        <v>1267</v>
      </c>
      <c r="B60" s="777"/>
      <c r="C60" s="774"/>
      <c r="D60" s="774"/>
      <c r="E60" s="774"/>
    </row>
    <row r="61" spans="1:8" ht="15" customHeight="1" thickBot="1" x14ac:dyDescent="0.3">
      <c r="A61" s="775" t="s">
        <v>1268</v>
      </c>
      <c r="B61" s="777"/>
      <c r="C61" s="774"/>
      <c r="D61" s="774"/>
      <c r="E61" s="774"/>
    </row>
    <row r="62" spans="1:8" ht="24.75" customHeight="1" thickBot="1" x14ac:dyDescent="0.3">
      <c r="A62" s="773" t="s">
        <v>1274</v>
      </c>
      <c r="B62" s="777">
        <f>B63</f>
        <v>200</v>
      </c>
      <c r="C62" s="774">
        <v>0</v>
      </c>
      <c r="D62" s="774">
        <v>0</v>
      </c>
      <c r="E62" s="774">
        <v>0</v>
      </c>
    </row>
    <row r="63" spans="1:8" ht="15" customHeight="1" thickBot="1" x14ac:dyDescent="0.3">
      <c r="A63" s="775" t="s">
        <v>1267</v>
      </c>
      <c r="B63" s="777">
        <v>200</v>
      </c>
      <c r="C63" s="783"/>
      <c r="D63" s="783"/>
      <c r="E63" s="783"/>
    </row>
    <row r="64" spans="1:8" ht="15" customHeight="1" thickBot="1" x14ac:dyDescent="0.3">
      <c r="A64" s="775" t="s">
        <v>1268</v>
      </c>
      <c r="B64" s="777"/>
      <c r="C64" s="784"/>
      <c r="D64" s="783"/>
      <c r="E64" s="783"/>
    </row>
    <row r="65" spans="1:7" ht="15" customHeight="1" thickBot="1" x14ac:dyDescent="0.3">
      <c r="A65" s="785" t="s">
        <v>1275</v>
      </c>
      <c r="B65" s="777">
        <f>B62+B59+B56+B53+B50+B47+B44</f>
        <v>112673</v>
      </c>
      <c r="C65" s="777">
        <f t="shared" ref="C65" si="6">C62+C59+C56+C53+C50+C47+C44</f>
        <v>112473</v>
      </c>
      <c r="D65" s="777">
        <f>D62+D59+D56+D53+D50+D47+D44</f>
        <v>110901</v>
      </c>
      <c r="E65" s="777">
        <f t="shared" ref="E65" si="7">E62+E59+E56+E53+E50+E47+E44</f>
        <v>107751</v>
      </c>
    </row>
    <row r="66" spans="1:7" ht="15" customHeight="1" thickBot="1" x14ac:dyDescent="0.3">
      <c r="A66" s="786" t="s">
        <v>1276</v>
      </c>
      <c r="B66" s="787">
        <f>IF(B65-B36=0,0,"Error")</f>
        <v>0</v>
      </c>
      <c r="C66" s="787">
        <f>IF(C65-C36=0,0,"Error")</f>
        <v>0</v>
      </c>
      <c r="D66" s="787">
        <f>IF(D65-D36=0,0,"Error")</f>
        <v>0</v>
      </c>
      <c r="E66" s="787">
        <f>IF(E65-E36=0,0,"Error")</f>
        <v>0</v>
      </c>
      <c r="G66" s="788"/>
    </row>
    <row r="67" spans="1:7" ht="23.25" customHeight="1" thickBot="1" x14ac:dyDescent="0.3">
      <c r="A67" s="823" t="s">
        <v>1328</v>
      </c>
      <c r="B67" s="2389" t="s">
        <v>1769</v>
      </c>
      <c r="C67" s="2381"/>
      <c r="D67" s="2381"/>
      <c r="E67" s="2382"/>
    </row>
    <row r="68" spans="1:7" ht="30.75" customHeight="1" thickBot="1" x14ac:dyDescent="0.3">
      <c r="A68" s="771" t="s">
        <v>1258</v>
      </c>
      <c r="B68" s="2371" t="s">
        <v>1770</v>
      </c>
      <c r="C68" s="2372"/>
      <c r="D68" s="2372"/>
      <c r="E68" s="2373"/>
    </row>
    <row r="69" spans="1:7" ht="15" customHeight="1" thickBot="1" x14ac:dyDescent="0.3">
      <c r="A69" s="771" t="s">
        <v>54</v>
      </c>
      <c r="B69" s="2383" t="s">
        <v>1771</v>
      </c>
      <c r="C69" s="2384"/>
      <c r="D69" s="2384"/>
      <c r="E69" s="2385"/>
    </row>
    <row r="70" spans="1:7" ht="15" customHeight="1" x14ac:dyDescent="0.25">
      <c r="A70" s="2357"/>
      <c r="B70" s="756">
        <v>2023</v>
      </c>
      <c r="C70" s="756">
        <v>2024</v>
      </c>
      <c r="D70" s="756">
        <v>2025</v>
      </c>
      <c r="E70" s="756">
        <v>2026</v>
      </c>
    </row>
    <row r="71" spans="1:7" ht="15" customHeight="1" thickBot="1" x14ac:dyDescent="0.3">
      <c r="A71" s="2358"/>
      <c r="B71" s="758" t="s">
        <v>17</v>
      </c>
      <c r="C71" s="758" t="s">
        <v>18</v>
      </c>
      <c r="D71" s="758" t="s">
        <v>18</v>
      </c>
      <c r="E71" s="758" t="s">
        <v>18</v>
      </c>
    </row>
    <row r="72" spans="1:7" ht="15" customHeight="1" thickBot="1" x14ac:dyDescent="0.3">
      <c r="A72" s="771" t="s">
        <v>56</v>
      </c>
      <c r="B72" s="762">
        <v>204</v>
      </c>
      <c r="C72" s="762">
        <v>480</v>
      </c>
      <c r="D72" s="762">
        <v>480</v>
      </c>
      <c r="E72" s="762">
        <v>480</v>
      </c>
    </row>
    <row r="73" spans="1:7" ht="15" customHeight="1" thickBot="1" x14ac:dyDescent="0.3">
      <c r="A73" s="771" t="s">
        <v>1260</v>
      </c>
      <c r="B73" s="760">
        <f t="shared" ref="B73:E73" si="8">B102</f>
        <v>14000</v>
      </c>
      <c r="C73" s="760">
        <f t="shared" si="8"/>
        <v>14000</v>
      </c>
      <c r="D73" s="760">
        <f t="shared" si="8"/>
        <v>13103</v>
      </c>
      <c r="E73" s="760">
        <f t="shared" si="8"/>
        <v>10863</v>
      </c>
    </row>
    <row r="74" spans="1:7" ht="15" customHeight="1" thickBot="1" x14ac:dyDescent="0.3">
      <c r="A74" s="771" t="s">
        <v>1261</v>
      </c>
      <c r="B74" s="760">
        <f>B73/B72</f>
        <v>68.627450980392155</v>
      </c>
      <c r="C74" s="760">
        <v>10</v>
      </c>
      <c r="D74" s="760">
        <f>D73/D72</f>
        <v>27.297916666666666</v>
      </c>
      <c r="E74" s="760">
        <f>E73/E72</f>
        <v>22.631250000000001</v>
      </c>
    </row>
    <row r="75" spans="1:7" ht="15" customHeight="1" thickBot="1" x14ac:dyDescent="0.3">
      <c r="A75" s="771" t="s">
        <v>1262</v>
      </c>
      <c r="B75" s="757"/>
      <c r="C75" s="772">
        <f>C72/B72-1</f>
        <v>1.3529411764705883</v>
      </c>
      <c r="D75" s="772">
        <f>D72/C72-1</f>
        <v>0</v>
      </c>
      <c r="E75" s="772">
        <f>E72/D72-1</f>
        <v>0</v>
      </c>
    </row>
    <row r="76" spans="1:7" ht="15" customHeight="1" thickBot="1" x14ac:dyDescent="0.3">
      <c r="A76" s="771" t="s">
        <v>1264</v>
      </c>
      <c r="B76" s="757"/>
      <c r="C76" s="772">
        <f>C73/B73-1</f>
        <v>0</v>
      </c>
      <c r="D76" s="772">
        <f t="shared" ref="D76:E77" si="9">D73/C73-1</f>
        <v>-6.4071428571428557E-2</v>
      </c>
      <c r="E76" s="772">
        <f t="shared" si="9"/>
        <v>-0.1709532168205754</v>
      </c>
    </row>
    <row r="77" spans="1:7" ht="15" customHeight="1" thickBot="1" x14ac:dyDescent="0.3">
      <c r="A77" s="771" t="s">
        <v>77</v>
      </c>
      <c r="B77" s="757"/>
      <c r="C77" s="772">
        <f>C74/B74-1</f>
        <v>-0.85428571428571431</v>
      </c>
      <c r="D77" s="772">
        <f t="shared" si="9"/>
        <v>1.7297916666666664</v>
      </c>
      <c r="E77" s="772">
        <f t="shared" si="9"/>
        <v>-0.1709532168205754</v>
      </c>
    </row>
    <row r="78" spans="1:7" ht="15" customHeight="1" thickBot="1" x14ac:dyDescent="0.3">
      <c r="A78" s="2386" t="s">
        <v>1374</v>
      </c>
      <c r="B78" s="2387"/>
      <c r="C78" s="2387"/>
      <c r="D78" s="2387"/>
      <c r="E78" s="2388"/>
    </row>
    <row r="79" spans="1:7" ht="15" customHeight="1" x14ac:dyDescent="0.25">
      <c r="A79" s="2357"/>
      <c r="B79" s="756">
        <v>2023</v>
      </c>
      <c r="C79" s="756">
        <v>2024</v>
      </c>
      <c r="D79" s="756">
        <v>2025</v>
      </c>
      <c r="E79" s="756">
        <v>2026</v>
      </c>
    </row>
    <row r="80" spans="1:7" ht="15" customHeight="1" thickBot="1" x14ac:dyDescent="0.3">
      <c r="A80" s="2358"/>
      <c r="B80" s="758" t="s">
        <v>17</v>
      </c>
      <c r="C80" s="758" t="s">
        <v>18</v>
      </c>
      <c r="D80" s="758" t="s">
        <v>18</v>
      </c>
      <c r="E80" s="758" t="s">
        <v>18</v>
      </c>
    </row>
    <row r="81" spans="1:5" ht="15" customHeight="1" thickBot="1" x14ac:dyDescent="0.3">
      <c r="A81" s="773" t="s">
        <v>1266</v>
      </c>
      <c r="B81" s="774">
        <v>0</v>
      </c>
      <c r="C81" s="774">
        <v>0</v>
      </c>
      <c r="D81" s="774">
        <v>0</v>
      </c>
      <c r="E81" s="774">
        <v>0</v>
      </c>
    </row>
    <row r="82" spans="1:5" ht="15" customHeight="1" thickBot="1" x14ac:dyDescent="0.3">
      <c r="A82" s="775" t="s">
        <v>1267</v>
      </c>
      <c r="B82" s="777"/>
      <c r="C82" s="778"/>
      <c r="D82" s="778"/>
      <c r="E82" s="778"/>
    </row>
    <row r="83" spans="1:5" ht="15" customHeight="1" thickBot="1" x14ac:dyDescent="0.3">
      <c r="A83" s="775" t="s">
        <v>1268</v>
      </c>
      <c r="B83" s="777"/>
      <c r="C83" s="778"/>
      <c r="D83" s="778"/>
      <c r="E83" s="778"/>
    </row>
    <row r="84" spans="1:5" ht="23.25" customHeight="1" thickBot="1" x14ac:dyDescent="0.3">
      <c r="A84" s="773" t="s">
        <v>1269</v>
      </c>
      <c r="B84" s="774">
        <v>0</v>
      </c>
      <c r="C84" s="774">
        <v>0</v>
      </c>
      <c r="D84" s="774">
        <v>0</v>
      </c>
      <c r="E84" s="774">
        <v>0</v>
      </c>
    </row>
    <row r="85" spans="1:5" ht="15" customHeight="1" thickBot="1" x14ac:dyDescent="0.3">
      <c r="A85" s="775" t="s">
        <v>1267</v>
      </c>
      <c r="B85" s="777"/>
      <c r="C85" s="774"/>
      <c r="D85" s="774"/>
      <c r="E85" s="774"/>
    </row>
    <row r="86" spans="1:5" ht="15" customHeight="1" thickBot="1" x14ac:dyDescent="0.3">
      <c r="A86" s="775" t="s">
        <v>1268</v>
      </c>
      <c r="B86" s="777"/>
      <c r="C86" s="774"/>
      <c r="D86" s="774"/>
      <c r="E86" s="774"/>
    </row>
    <row r="87" spans="1:5" ht="15" customHeight="1" thickBot="1" x14ac:dyDescent="0.3">
      <c r="A87" s="773" t="s">
        <v>1270</v>
      </c>
      <c r="B87" s="777">
        <f>B88</f>
        <v>14000</v>
      </c>
      <c r="C87" s="777">
        <f t="shared" ref="C87:E87" si="10">C88</f>
        <v>14000</v>
      </c>
      <c r="D87" s="777">
        <f t="shared" si="10"/>
        <v>13103</v>
      </c>
      <c r="E87" s="777">
        <f t="shared" si="10"/>
        <v>10863</v>
      </c>
    </row>
    <row r="88" spans="1:5" ht="15" customHeight="1" thickBot="1" x14ac:dyDescent="0.3">
      <c r="A88" s="775" t="s">
        <v>1267</v>
      </c>
      <c r="B88" s="776">
        <v>14000</v>
      </c>
      <c r="C88" s="777">
        <v>14000</v>
      </c>
      <c r="D88" s="777">
        <v>13103</v>
      </c>
      <c r="E88" s="777">
        <v>10863</v>
      </c>
    </row>
    <row r="89" spans="1:5" ht="15" customHeight="1" thickBot="1" x14ac:dyDescent="0.3">
      <c r="A89" s="775" t="s">
        <v>1268</v>
      </c>
      <c r="B89" s="777"/>
      <c r="C89" s="774"/>
      <c r="D89" s="774"/>
      <c r="E89" s="774"/>
    </row>
    <row r="90" spans="1:5" ht="15" customHeight="1" thickBot="1" x14ac:dyDescent="0.3">
      <c r="A90" s="773" t="s">
        <v>1271</v>
      </c>
      <c r="B90" s="777"/>
      <c r="C90" s="774"/>
      <c r="D90" s="774"/>
      <c r="E90" s="774"/>
    </row>
    <row r="91" spans="1:5" ht="15" customHeight="1" thickBot="1" x14ac:dyDescent="0.3">
      <c r="A91" s="775" t="s">
        <v>1267</v>
      </c>
      <c r="B91" s="777"/>
      <c r="C91" s="774"/>
      <c r="D91" s="774"/>
      <c r="E91" s="774"/>
    </row>
    <row r="92" spans="1:5" ht="15" customHeight="1" thickBot="1" x14ac:dyDescent="0.3">
      <c r="A92" s="775" t="s">
        <v>1268</v>
      </c>
      <c r="B92" s="777"/>
      <c r="C92" s="774"/>
      <c r="D92" s="774"/>
      <c r="E92" s="774"/>
    </row>
    <row r="93" spans="1:5" ht="15" customHeight="1" thickBot="1" x14ac:dyDescent="0.3">
      <c r="A93" s="773" t="s">
        <v>1272</v>
      </c>
      <c r="B93" s="777"/>
      <c r="C93" s="774"/>
      <c r="D93" s="774"/>
      <c r="E93" s="774"/>
    </row>
    <row r="94" spans="1:5" ht="15" customHeight="1" thickBot="1" x14ac:dyDescent="0.3">
      <c r="A94" s="775" t="s">
        <v>1267</v>
      </c>
      <c r="B94" s="777"/>
      <c r="C94" s="774"/>
      <c r="D94" s="774"/>
      <c r="E94" s="774"/>
    </row>
    <row r="95" spans="1:5" ht="15" customHeight="1" thickBot="1" x14ac:dyDescent="0.3">
      <c r="A95" s="775" t="s">
        <v>1268</v>
      </c>
      <c r="B95" s="777"/>
      <c r="C95" s="774"/>
      <c r="D95" s="774"/>
      <c r="E95" s="774"/>
    </row>
    <row r="96" spans="1:5" ht="15" customHeight="1" thickBot="1" x14ac:dyDescent="0.3">
      <c r="A96" s="773" t="s">
        <v>1273</v>
      </c>
      <c r="B96" s="777">
        <v>0</v>
      </c>
      <c r="C96" s="774">
        <v>0</v>
      </c>
      <c r="D96" s="774">
        <v>0</v>
      </c>
      <c r="E96" s="774">
        <v>0</v>
      </c>
    </row>
    <row r="97" spans="1:5" ht="15" customHeight="1" thickBot="1" x14ac:dyDescent="0.3">
      <c r="A97" s="775" t="s">
        <v>1267</v>
      </c>
      <c r="B97" s="777"/>
      <c r="C97" s="774"/>
      <c r="D97" s="774"/>
      <c r="E97" s="774"/>
    </row>
    <row r="98" spans="1:5" ht="15" customHeight="1" thickBot="1" x14ac:dyDescent="0.3">
      <c r="A98" s="775" t="s">
        <v>1268</v>
      </c>
      <c r="B98" s="777"/>
      <c r="C98" s="774"/>
      <c r="D98" s="774"/>
      <c r="E98" s="774"/>
    </row>
    <row r="99" spans="1:5" ht="15" customHeight="1" thickBot="1" x14ac:dyDescent="0.3">
      <c r="A99" s="773" t="s">
        <v>1274</v>
      </c>
      <c r="B99" s="777"/>
      <c r="C99" s="774"/>
      <c r="D99" s="774"/>
      <c r="E99" s="774"/>
    </row>
    <row r="100" spans="1:5" ht="15" customHeight="1" thickBot="1" x14ac:dyDescent="0.3">
      <c r="A100" s="775" t="s">
        <v>1267</v>
      </c>
      <c r="B100" s="777"/>
      <c r="C100" s="774"/>
      <c r="D100" s="774"/>
      <c r="E100" s="774"/>
    </row>
    <row r="101" spans="1:5" ht="15" customHeight="1" thickBot="1" x14ac:dyDescent="0.3">
      <c r="A101" s="775" t="s">
        <v>1268</v>
      </c>
      <c r="B101" s="777"/>
      <c r="C101" s="774"/>
      <c r="D101" s="774"/>
      <c r="E101" s="774"/>
    </row>
    <row r="102" spans="1:5" ht="15" customHeight="1" thickBot="1" x14ac:dyDescent="0.3">
      <c r="A102" s="789" t="s">
        <v>1334</v>
      </c>
      <c r="B102" s="777">
        <f>B99+B96+B93+B90+B87+B84+B81</f>
        <v>14000</v>
      </c>
      <c r="C102" s="777">
        <f>C99+C96+C93+C90+C87+C84+C81</f>
        <v>14000</v>
      </c>
      <c r="D102" s="777">
        <f t="shared" ref="D102:E102" si="11">D99+D96+D93+D90+D87+D84+D81</f>
        <v>13103</v>
      </c>
      <c r="E102" s="777">
        <f t="shared" si="11"/>
        <v>10863</v>
      </c>
    </row>
    <row r="103" spans="1:5" ht="15" customHeight="1" thickBot="1" x14ac:dyDescent="0.3">
      <c r="A103" s="790" t="s">
        <v>1276</v>
      </c>
      <c r="B103" s="787">
        <f>IF(B102-B73=0,0,"Error")</f>
        <v>0</v>
      </c>
      <c r="C103" s="787">
        <f>IF(C102-C73=0,0,"Error")</f>
        <v>0</v>
      </c>
      <c r="D103" s="787">
        <f>IF(D102-D73=0,0,"Error")</f>
        <v>0</v>
      </c>
      <c r="E103" s="787">
        <f>IF(E102-E73=0,0,"Error")</f>
        <v>0</v>
      </c>
    </row>
    <row r="104" spans="1:5" ht="15" customHeight="1" thickBot="1" x14ac:dyDescent="0.3">
      <c r="A104" s="824" t="s">
        <v>1599</v>
      </c>
      <c r="B104" s="2380" t="s">
        <v>1772</v>
      </c>
      <c r="C104" s="2381"/>
      <c r="D104" s="2381"/>
      <c r="E104" s="2382"/>
    </row>
    <row r="105" spans="1:5" ht="27" customHeight="1" thickBot="1" x14ac:dyDescent="0.3">
      <c r="A105" s="771" t="s">
        <v>1258</v>
      </c>
      <c r="B105" s="2371" t="s">
        <v>1773</v>
      </c>
      <c r="C105" s="2372"/>
      <c r="D105" s="2372"/>
      <c r="E105" s="2373"/>
    </row>
    <row r="106" spans="1:5" ht="15" customHeight="1" thickBot="1" x14ac:dyDescent="0.3">
      <c r="A106" s="771" t="s">
        <v>54</v>
      </c>
      <c r="B106" s="2383" t="s">
        <v>1774</v>
      </c>
      <c r="C106" s="2384"/>
      <c r="D106" s="2384"/>
      <c r="E106" s="2385"/>
    </row>
    <row r="107" spans="1:5" ht="15" customHeight="1" x14ac:dyDescent="0.25">
      <c r="A107" s="2357"/>
      <c r="B107" s="756">
        <v>2023</v>
      </c>
      <c r="C107" s="756">
        <v>2024</v>
      </c>
      <c r="D107" s="756">
        <v>2025</v>
      </c>
      <c r="E107" s="756">
        <v>2026</v>
      </c>
    </row>
    <row r="108" spans="1:5" ht="15" customHeight="1" thickBot="1" x14ac:dyDescent="0.3">
      <c r="A108" s="2358"/>
      <c r="B108" s="758" t="s">
        <v>17</v>
      </c>
      <c r="C108" s="758" t="s">
        <v>18</v>
      </c>
      <c r="D108" s="758" t="s">
        <v>18</v>
      </c>
      <c r="E108" s="758" t="s">
        <v>18</v>
      </c>
    </row>
    <row r="109" spans="1:5" ht="15" customHeight="1" thickBot="1" x14ac:dyDescent="0.3">
      <c r="A109" s="771" t="s">
        <v>56</v>
      </c>
      <c r="B109" s="762">
        <v>1</v>
      </c>
      <c r="C109" s="762">
        <v>48</v>
      </c>
      <c r="D109" s="762">
        <v>48</v>
      </c>
      <c r="E109" s="762">
        <v>40</v>
      </c>
    </row>
    <row r="110" spans="1:5" ht="15" customHeight="1" thickBot="1" x14ac:dyDescent="0.3">
      <c r="A110" s="771" t="s">
        <v>1260</v>
      </c>
      <c r="B110" s="760">
        <f>B139</f>
        <v>28900</v>
      </c>
      <c r="C110" s="760">
        <f t="shared" ref="C110:E110" si="12">C139</f>
        <v>28900</v>
      </c>
      <c r="D110" s="760">
        <f t="shared" si="12"/>
        <v>28451</v>
      </c>
      <c r="E110" s="760">
        <f t="shared" si="12"/>
        <v>27331</v>
      </c>
    </row>
    <row r="111" spans="1:5" ht="15" customHeight="1" thickBot="1" x14ac:dyDescent="0.3">
      <c r="A111" s="771" t="s">
        <v>1261</v>
      </c>
      <c r="B111" s="760">
        <f>B110/B109</f>
        <v>28900</v>
      </c>
      <c r="C111" s="760">
        <f t="shared" ref="C111:E111" si="13">C110/C109</f>
        <v>602.08333333333337</v>
      </c>
      <c r="D111" s="760">
        <f t="shared" si="13"/>
        <v>592.72916666666663</v>
      </c>
      <c r="E111" s="760">
        <f t="shared" si="13"/>
        <v>683.27499999999998</v>
      </c>
    </row>
    <row r="112" spans="1:5" ht="15" customHeight="1" thickBot="1" x14ac:dyDescent="0.3">
      <c r="A112" s="771" t="s">
        <v>1262</v>
      </c>
      <c r="B112" s="757" t="s">
        <v>1263</v>
      </c>
      <c r="C112" s="772">
        <f>C109/B109-1</f>
        <v>47</v>
      </c>
      <c r="D112" s="772">
        <f t="shared" ref="D112:E114" si="14">D109/C109-1</f>
        <v>0</v>
      </c>
      <c r="E112" s="772">
        <f t="shared" si="14"/>
        <v>-0.16666666666666663</v>
      </c>
    </row>
    <row r="113" spans="1:5" ht="15" customHeight="1" thickBot="1" x14ac:dyDescent="0.3">
      <c r="A113" s="771" t="s">
        <v>1264</v>
      </c>
      <c r="B113" s="757" t="s">
        <v>1263</v>
      </c>
      <c r="C113" s="772">
        <f>C110/B110-1</f>
        <v>0</v>
      </c>
      <c r="D113" s="772">
        <f t="shared" si="14"/>
        <v>-1.5536332179930779E-2</v>
      </c>
      <c r="E113" s="772">
        <f t="shared" si="14"/>
        <v>-3.9365927383923194E-2</v>
      </c>
    </row>
    <row r="114" spans="1:5" ht="15" customHeight="1" thickBot="1" x14ac:dyDescent="0.3">
      <c r="A114" s="771" t="s">
        <v>77</v>
      </c>
      <c r="B114" s="757" t="s">
        <v>1263</v>
      </c>
      <c r="C114" s="772">
        <f>C111/B111-1</f>
        <v>-0.97916666666666663</v>
      </c>
      <c r="D114" s="772">
        <f t="shared" si="14"/>
        <v>-1.553633217993089E-2</v>
      </c>
      <c r="E114" s="772">
        <f t="shared" si="14"/>
        <v>0.15276088713929226</v>
      </c>
    </row>
    <row r="115" spans="1:5" ht="15" customHeight="1" thickBot="1" x14ac:dyDescent="0.3">
      <c r="A115" s="2386" t="s">
        <v>1381</v>
      </c>
      <c r="B115" s="2387"/>
      <c r="C115" s="2387"/>
      <c r="D115" s="2387"/>
      <c r="E115" s="2388"/>
    </row>
    <row r="116" spans="1:5" ht="15" customHeight="1" x14ac:dyDescent="0.25">
      <c r="A116" s="2357"/>
      <c r="B116" s="756">
        <v>2023</v>
      </c>
      <c r="C116" s="756">
        <v>2024</v>
      </c>
      <c r="D116" s="756">
        <v>2025</v>
      </c>
      <c r="E116" s="756">
        <v>2026</v>
      </c>
    </row>
    <row r="117" spans="1:5" ht="15" customHeight="1" thickBot="1" x14ac:dyDescent="0.3">
      <c r="A117" s="2358"/>
      <c r="B117" s="758" t="s">
        <v>17</v>
      </c>
      <c r="C117" s="758" t="s">
        <v>18</v>
      </c>
      <c r="D117" s="758" t="s">
        <v>18</v>
      </c>
      <c r="E117" s="758" t="s">
        <v>18</v>
      </c>
    </row>
    <row r="118" spans="1:5" ht="15" customHeight="1" thickBot="1" x14ac:dyDescent="0.3">
      <c r="A118" s="773" t="s">
        <v>1266</v>
      </c>
      <c r="B118" s="774">
        <v>0</v>
      </c>
      <c r="C118" s="774">
        <v>0</v>
      </c>
      <c r="D118" s="774">
        <v>0</v>
      </c>
      <c r="E118" s="774">
        <v>0</v>
      </c>
    </row>
    <row r="119" spans="1:5" ht="15" customHeight="1" thickBot="1" x14ac:dyDescent="0.3">
      <c r="A119" s="775" t="s">
        <v>1267</v>
      </c>
      <c r="B119" s="777"/>
      <c r="C119" s="190"/>
      <c r="D119" s="190"/>
      <c r="E119" s="190"/>
    </row>
    <row r="120" spans="1:5" ht="15" customHeight="1" thickBot="1" x14ac:dyDescent="0.3">
      <c r="A120" s="775" t="s">
        <v>1268</v>
      </c>
      <c r="B120" s="777"/>
      <c r="C120" s="778"/>
      <c r="D120" s="778"/>
      <c r="E120" s="778"/>
    </row>
    <row r="121" spans="1:5" ht="15" customHeight="1" thickBot="1" x14ac:dyDescent="0.3">
      <c r="A121" s="773" t="s">
        <v>1269</v>
      </c>
      <c r="B121" s="774">
        <v>0</v>
      </c>
      <c r="C121" s="774">
        <v>0</v>
      </c>
      <c r="D121" s="774">
        <v>0</v>
      </c>
      <c r="E121" s="774">
        <v>0</v>
      </c>
    </row>
    <row r="122" spans="1:5" ht="15" customHeight="1" thickBot="1" x14ac:dyDescent="0.3">
      <c r="A122" s="775" t="s">
        <v>1267</v>
      </c>
      <c r="B122" s="777"/>
      <c r="C122" s="774"/>
      <c r="D122" s="774"/>
      <c r="E122" s="774"/>
    </row>
    <row r="123" spans="1:5" ht="15" customHeight="1" thickBot="1" x14ac:dyDescent="0.3">
      <c r="A123" s="775" t="s">
        <v>1268</v>
      </c>
      <c r="B123" s="777"/>
      <c r="C123" s="774"/>
      <c r="D123" s="774"/>
      <c r="E123" s="774"/>
    </row>
    <row r="124" spans="1:5" ht="15" customHeight="1" thickBot="1" x14ac:dyDescent="0.3">
      <c r="A124" s="773" t="s">
        <v>1270</v>
      </c>
      <c r="B124" s="777">
        <f>B125</f>
        <v>7000</v>
      </c>
      <c r="C124" s="777">
        <f t="shared" ref="C124:E124" si="15">C125</f>
        <v>7000</v>
      </c>
      <c r="D124" s="777">
        <f t="shared" si="15"/>
        <v>6551</v>
      </c>
      <c r="E124" s="777">
        <f t="shared" si="15"/>
        <v>5431</v>
      </c>
    </row>
    <row r="125" spans="1:5" ht="15" customHeight="1" thickBot="1" x14ac:dyDescent="0.3">
      <c r="A125" s="775" t="s">
        <v>1267</v>
      </c>
      <c r="B125" s="777">
        <v>7000</v>
      </c>
      <c r="C125" s="777">
        <v>7000</v>
      </c>
      <c r="D125" s="777">
        <v>6551</v>
      </c>
      <c r="E125" s="777">
        <v>5431</v>
      </c>
    </row>
    <row r="126" spans="1:5" ht="15" customHeight="1" thickBot="1" x14ac:dyDescent="0.3">
      <c r="A126" s="775" t="s">
        <v>1268</v>
      </c>
      <c r="B126" s="777"/>
      <c r="C126" s="774"/>
      <c r="D126" s="774"/>
      <c r="E126" s="774"/>
    </row>
    <row r="127" spans="1:5" ht="15" customHeight="1" thickBot="1" x14ac:dyDescent="0.3">
      <c r="A127" s="773" t="s">
        <v>1271</v>
      </c>
      <c r="B127" s="777"/>
      <c r="C127" s="774"/>
      <c r="D127" s="774"/>
      <c r="E127" s="774"/>
    </row>
    <row r="128" spans="1:5" ht="15" customHeight="1" thickBot="1" x14ac:dyDescent="0.3">
      <c r="A128" s="775" t="s">
        <v>1267</v>
      </c>
      <c r="B128" s="777"/>
      <c r="C128" s="774"/>
      <c r="D128" s="774"/>
      <c r="E128" s="774"/>
    </row>
    <row r="129" spans="1:7" ht="15" customHeight="1" thickBot="1" x14ac:dyDescent="0.3">
      <c r="A129" s="775" t="s">
        <v>1268</v>
      </c>
      <c r="B129" s="777"/>
      <c r="C129" s="774"/>
      <c r="D129" s="774"/>
      <c r="E129" s="774"/>
    </row>
    <row r="130" spans="1:7" ht="15" customHeight="1" thickBot="1" x14ac:dyDescent="0.3">
      <c r="A130" s="773" t="s">
        <v>1272</v>
      </c>
      <c r="B130" s="777"/>
      <c r="C130" s="774"/>
      <c r="D130" s="774"/>
      <c r="E130" s="774"/>
    </row>
    <row r="131" spans="1:7" ht="15" customHeight="1" thickBot="1" x14ac:dyDescent="0.3">
      <c r="A131" s="775" t="s">
        <v>1267</v>
      </c>
      <c r="B131" s="777"/>
      <c r="C131" s="774"/>
      <c r="D131" s="774"/>
      <c r="E131" s="774"/>
    </row>
    <row r="132" spans="1:7" ht="15" customHeight="1" thickBot="1" x14ac:dyDescent="0.3">
      <c r="A132" s="775" t="s">
        <v>1268</v>
      </c>
      <c r="B132" s="777"/>
      <c r="C132" s="774"/>
      <c r="D132" s="774"/>
      <c r="E132" s="774"/>
    </row>
    <row r="133" spans="1:7" ht="15" customHeight="1" thickBot="1" x14ac:dyDescent="0.3">
      <c r="A133" s="773" t="s">
        <v>1273</v>
      </c>
      <c r="B133" s="774">
        <f>SUM(B134)</f>
        <v>21900</v>
      </c>
      <c r="C133" s="774">
        <f>SUM(C134)</f>
        <v>21900</v>
      </c>
      <c r="D133" s="774">
        <f t="shared" ref="D133:E133" si="16">SUM(D134)</f>
        <v>21900</v>
      </c>
      <c r="E133" s="774">
        <f t="shared" si="16"/>
        <v>21900</v>
      </c>
      <c r="G133" s="788"/>
    </row>
    <row r="134" spans="1:7" ht="15" customHeight="1" thickBot="1" x14ac:dyDescent="0.3">
      <c r="A134" s="775" t="s">
        <v>1267</v>
      </c>
      <c r="B134" s="777">
        <v>21900</v>
      </c>
      <c r="C134" s="774">
        <v>21900</v>
      </c>
      <c r="D134" s="774">
        <v>21900</v>
      </c>
      <c r="E134" s="774">
        <v>21900</v>
      </c>
    </row>
    <row r="135" spans="1:7" ht="15" customHeight="1" thickBot="1" x14ac:dyDescent="0.3">
      <c r="A135" s="775" t="s">
        <v>1268</v>
      </c>
      <c r="B135" s="777"/>
      <c r="C135" s="774"/>
      <c r="D135" s="774"/>
      <c r="E135" s="774"/>
    </row>
    <row r="136" spans="1:7" ht="15" customHeight="1" thickBot="1" x14ac:dyDescent="0.3">
      <c r="A136" s="773" t="s">
        <v>1274</v>
      </c>
      <c r="B136" s="777">
        <v>0</v>
      </c>
      <c r="C136" s="774">
        <v>0</v>
      </c>
      <c r="D136" s="774">
        <v>0</v>
      </c>
      <c r="E136" s="774">
        <v>0</v>
      </c>
    </row>
    <row r="137" spans="1:7" ht="15" customHeight="1" thickBot="1" x14ac:dyDescent="0.3">
      <c r="A137" s="775" t="s">
        <v>1267</v>
      </c>
      <c r="B137" s="777"/>
      <c r="C137" s="783"/>
      <c r="D137" s="783"/>
      <c r="E137" s="783"/>
    </row>
    <row r="138" spans="1:7" ht="15" customHeight="1" thickBot="1" x14ac:dyDescent="0.3">
      <c r="A138" s="775" t="s">
        <v>1268</v>
      </c>
      <c r="B138" s="777"/>
      <c r="C138" s="784"/>
      <c r="D138" s="783"/>
      <c r="E138" s="783"/>
    </row>
    <row r="139" spans="1:7" ht="15" customHeight="1" thickBot="1" x14ac:dyDescent="0.3">
      <c r="A139" s="785" t="s">
        <v>1382</v>
      </c>
      <c r="B139" s="777">
        <f>B136+B133+B130+B127+B124+B121+B118</f>
        <v>28900</v>
      </c>
      <c r="C139" s="777">
        <f t="shared" ref="C139:E139" si="17">C136+C133+C130+C127+C124+C121+C118</f>
        <v>28900</v>
      </c>
      <c r="D139" s="777">
        <f t="shared" si="17"/>
        <v>28451</v>
      </c>
      <c r="E139" s="777">
        <f t="shared" si="17"/>
        <v>27331</v>
      </c>
    </row>
    <row r="140" spans="1:7" ht="15" customHeight="1" thickBot="1" x14ac:dyDescent="0.3">
      <c r="A140" s="790" t="s">
        <v>1276</v>
      </c>
      <c r="B140" s="787">
        <f>IF(B139-B110=0,0,"Error")</f>
        <v>0</v>
      </c>
      <c r="C140" s="787">
        <f>IF(C139-C110=0,0,"Error")</f>
        <v>0</v>
      </c>
      <c r="D140" s="787">
        <f>IF(D139-D110=0,0,"Error")</f>
        <v>0</v>
      </c>
      <c r="E140" s="787">
        <f>IF(E139-E110=0,0,"Error")</f>
        <v>0</v>
      </c>
    </row>
    <row r="141" spans="1:7" ht="15" hidden="1" customHeight="1" thickBot="1" x14ac:dyDescent="0.3">
      <c r="A141" s="791" t="s">
        <v>1775</v>
      </c>
      <c r="B141" s="2380" t="s">
        <v>1758</v>
      </c>
      <c r="C141" s="2381"/>
      <c r="D141" s="2381"/>
      <c r="E141" s="2382"/>
    </row>
    <row r="142" spans="1:7" ht="26.25" hidden="1" customHeight="1" thickBot="1" x14ac:dyDescent="0.3">
      <c r="A142" s="771" t="s">
        <v>1258</v>
      </c>
      <c r="B142" s="2371" t="s">
        <v>1776</v>
      </c>
      <c r="C142" s="2372"/>
      <c r="D142" s="2372"/>
      <c r="E142" s="2373"/>
    </row>
    <row r="143" spans="1:7" ht="15" hidden="1" customHeight="1" thickBot="1" x14ac:dyDescent="0.3">
      <c r="A143" s="771" t="s">
        <v>54</v>
      </c>
      <c r="B143" s="2383" t="s">
        <v>1777</v>
      </c>
      <c r="C143" s="2384"/>
      <c r="D143" s="2384"/>
      <c r="E143" s="2385"/>
    </row>
    <row r="144" spans="1:7" ht="15" hidden="1" customHeight="1" x14ac:dyDescent="0.25">
      <c r="A144" s="2357"/>
      <c r="B144" s="756">
        <v>2023</v>
      </c>
      <c r="C144" s="756">
        <v>2024</v>
      </c>
      <c r="D144" s="756">
        <v>2025</v>
      </c>
      <c r="E144" s="756">
        <v>2026</v>
      </c>
    </row>
    <row r="145" spans="1:8" ht="15" hidden="1" customHeight="1" thickBot="1" x14ac:dyDescent="0.3">
      <c r="A145" s="2358"/>
      <c r="B145" s="758" t="s">
        <v>17</v>
      </c>
      <c r="C145" s="758" t="s">
        <v>18</v>
      </c>
      <c r="D145" s="758" t="s">
        <v>18</v>
      </c>
      <c r="E145" s="758" t="s">
        <v>18</v>
      </c>
    </row>
    <row r="146" spans="1:8" ht="15" hidden="1" customHeight="1" thickBot="1" x14ac:dyDescent="0.3">
      <c r="A146" s="771" t="s">
        <v>56</v>
      </c>
      <c r="B146" s="761">
        <v>1</v>
      </c>
      <c r="C146" s="761">
        <v>0</v>
      </c>
      <c r="D146" s="761">
        <v>0</v>
      </c>
      <c r="E146" s="761">
        <v>0</v>
      </c>
    </row>
    <row r="147" spans="1:8" ht="15" hidden="1" customHeight="1" thickBot="1" x14ac:dyDescent="0.3">
      <c r="A147" s="771" t="s">
        <v>1260</v>
      </c>
      <c r="B147" s="760">
        <f>B176</f>
        <v>0</v>
      </c>
      <c r="C147" s="760">
        <f t="shared" ref="C147:E147" si="18">C176</f>
        <v>0</v>
      </c>
      <c r="D147" s="760">
        <f t="shared" si="18"/>
        <v>0</v>
      </c>
      <c r="E147" s="760">
        <f t="shared" si="18"/>
        <v>0</v>
      </c>
      <c r="H147" s="792"/>
    </row>
    <row r="148" spans="1:8" ht="15" hidden="1" customHeight="1" thickBot="1" x14ac:dyDescent="0.3">
      <c r="A148" s="771" t="s">
        <v>1261</v>
      </c>
      <c r="B148" s="760">
        <f>B147/B146</f>
        <v>0</v>
      </c>
      <c r="C148" s="760" t="e">
        <f t="shared" ref="C148:E148" si="19">C147/C146</f>
        <v>#DIV/0!</v>
      </c>
      <c r="D148" s="760" t="e">
        <f t="shared" si="19"/>
        <v>#DIV/0!</v>
      </c>
      <c r="E148" s="760" t="e">
        <f t="shared" si="19"/>
        <v>#DIV/0!</v>
      </c>
    </row>
    <row r="149" spans="1:8" ht="15" hidden="1" customHeight="1" thickBot="1" x14ac:dyDescent="0.3">
      <c r="A149" s="771" t="s">
        <v>1262</v>
      </c>
      <c r="B149" s="757" t="s">
        <v>1263</v>
      </c>
      <c r="C149" s="772">
        <f>C146/B146-1</f>
        <v>-1</v>
      </c>
      <c r="D149" s="772" t="e">
        <f t="shared" ref="D149:E151" si="20">D146/C146-1</f>
        <v>#DIV/0!</v>
      </c>
      <c r="E149" s="772" t="e">
        <f t="shared" si="20"/>
        <v>#DIV/0!</v>
      </c>
    </row>
    <row r="150" spans="1:8" ht="15" hidden="1" customHeight="1" thickBot="1" x14ac:dyDescent="0.3">
      <c r="A150" s="771" t="s">
        <v>1264</v>
      </c>
      <c r="B150" s="757" t="s">
        <v>1263</v>
      </c>
      <c r="C150" s="772" t="e">
        <f>C147/B147-1</f>
        <v>#DIV/0!</v>
      </c>
      <c r="D150" s="772" t="e">
        <f t="shared" si="20"/>
        <v>#DIV/0!</v>
      </c>
      <c r="E150" s="772" t="e">
        <f t="shared" si="20"/>
        <v>#DIV/0!</v>
      </c>
    </row>
    <row r="151" spans="1:8" ht="15" hidden="1" customHeight="1" thickBot="1" x14ac:dyDescent="0.3">
      <c r="A151" s="771" t="s">
        <v>77</v>
      </c>
      <c r="B151" s="757" t="s">
        <v>1263</v>
      </c>
      <c r="C151" s="772" t="e">
        <f>C148/B148-1</f>
        <v>#DIV/0!</v>
      </c>
      <c r="D151" s="772" t="e">
        <f t="shared" si="20"/>
        <v>#DIV/0!</v>
      </c>
      <c r="E151" s="772" t="e">
        <f t="shared" si="20"/>
        <v>#DIV/0!</v>
      </c>
    </row>
    <row r="152" spans="1:8" ht="15" hidden="1" customHeight="1" thickBot="1" x14ac:dyDescent="0.3">
      <c r="A152" s="2386" t="s">
        <v>1778</v>
      </c>
      <c r="B152" s="2387"/>
      <c r="C152" s="2387"/>
      <c r="D152" s="2387"/>
      <c r="E152" s="2388"/>
    </row>
    <row r="153" spans="1:8" ht="15" hidden="1" customHeight="1" x14ac:dyDescent="0.25">
      <c r="A153" s="2357"/>
      <c r="B153" s="756">
        <v>2023</v>
      </c>
      <c r="C153" s="756">
        <v>2024</v>
      </c>
      <c r="D153" s="756">
        <v>2025</v>
      </c>
      <c r="E153" s="756">
        <v>2026</v>
      </c>
    </row>
    <row r="154" spans="1:8" ht="15" hidden="1" customHeight="1" thickBot="1" x14ac:dyDescent="0.3">
      <c r="A154" s="2358"/>
      <c r="B154" s="758" t="s">
        <v>17</v>
      </c>
      <c r="C154" s="758" t="s">
        <v>18</v>
      </c>
      <c r="D154" s="758" t="s">
        <v>18</v>
      </c>
      <c r="E154" s="758" t="s">
        <v>18</v>
      </c>
    </row>
    <row r="155" spans="1:8" ht="15" hidden="1" customHeight="1" thickBot="1" x14ac:dyDescent="0.3">
      <c r="A155" s="773" t="s">
        <v>1266</v>
      </c>
      <c r="B155" s="774">
        <v>0</v>
      </c>
      <c r="C155" s="774">
        <v>0</v>
      </c>
      <c r="D155" s="774">
        <v>0</v>
      </c>
      <c r="E155" s="774">
        <v>0</v>
      </c>
    </row>
    <row r="156" spans="1:8" ht="15" hidden="1" customHeight="1" thickBot="1" x14ac:dyDescent="0.3">
      <c r="A156" s="775" t="s">
        <v>1267</v>
      </c>
      <c r="B156" s="777"/>
      <c r="C156" s="190"/>
      <c r="D156" s="190"/>
      <c r="E156" s="190"/>
    </row>
    <row r="157" spans="1:8" ht="15" hidden="1" customHeight="1" thickBot="1" x14ac:dyDescent="0.3">
      <c r="A157" s="775" t="s">
        <v>1268</v>
      </c>
      <c r="B157" s="777"/>
      <c r="C157" s="778"/>
      <c r="D157" s="778"/>
      <c r="E157" s="778"/>
    </row>
    <row r="158" spans="1:8" ht="22.5" hidden="1" customHeight="1" thickBot="1" x14ac:dyDescent="0.3">
      <c r="A158" s="773" t="s">
        <v>1269</v>
      </c>
      <c r="B158" s="774">
        <v>0</v>
      </c>
      <c r="C158" s="774">
        <v>0</v>
      </c>
      <c r="D158" s="774">
        <v>0</v>
      </c>
      <c r="E158" s="774">
        <v>0</v>
      </c>
    </row>
    <row r="159" spans="1:8" ht="15" hidden="1" customHeight="1" thickBot="1" x14ac:dyDescent="0.3">
      <c r="A159" s="775" t="s">
        <v>1267</v>
      </c>
      <c r="B159" s="777"/>
      <c r="C159" s="774"/>
      <c r="D159" s="774"/>
      <c r="E159" s="774"/>
    </row>
    <row r="160" spans="1:8" ht="15" hidden="1" customHeight="1" thickBot="1" x14ac:dyDescent="0.3">
      <c r="A160" s="775" t="s">
        <v>1268</v>
      </c>
      <c r="B160" s="777"/>
      <c r="C160" s="774"/>
      <c r="D160" s="774"/>
      <c r="E160" s="774"/>
    </row>
    <row r="161" spans="1:9" ht="15" hidden="1" customHeight="1" thickBot="1" x14ac:dyDescent="0.3">
      <c r="A161" s="773" t="s">
        <v>1270</v>
      </c>
      <c r="B161" s="777">
        <f>SUM(B162)</f>
        <v>0</v>
      </c>
      <c r="C161" s="777">
        <f t="shared" ref="C161:E161" si="21">SUM(C162)</f>
        <v>0</v>
      </c>
      <c r="D161" s="777">
        <f t="shared" si="21"/>
        <v>0</v>
      </c>
      <c r="E161" s="777">
        <f t="shared" si="21"/>
        <v>0</v>
      </c>
    </row>
    <row r="162" spans="1:9" ht="15" hidden="1" customHeight="1" thickBot="1" x14ac:dyDescent="0.3">
      <c r="A162" s="775" t="s">
        <v>1267</v>
      </c>
      <c r="B162" s="777"/>
      <c r="C162" s="777">
        <v>0</v>
      </c>
      <c r="D162" s="777">
        <v>0</v>
      </c>
      <c r="E162" s="777">
        <v>0</v>
      </c>
      <c r="I162" s="782"/>
    </row>
    <row r="163" spans="1:9" ht="15" hidden="1" customHeight="1" thickBot="1" x14ac:dyDescent="0.3">
      <c r="A163" s="775" t="s">
        <v>1268</v>
      </c>
      <c r="B163" s="777"/>
      <c r="C163" s="774"/>
      <c r="D163" s="774"/>
      <c r="E163" s="774"/>
    </row>
    <row r="164" spans="1:9" ht="15" hidden="1" customHeight="1" thickBot="1" x14ac:dyDescent="0.3">
      <c r="A164" s="773" t="s">
        <v>1271</v>
      </c>
      <c r="B164" s="777"/>
      <c r="C164" s="774"/>
      <c r="D164" s="774"/>
      <c r="E164" s="774"/>
    </row>
    <row r="165" spans="1:9" ht="15" hidden="1" customHeight="1" thickBot="1" x14ac:dyDescent="0.3">
      <c r="A165" s="775" t="s">
        <v>1267</v>
      </c>
      <c r="B165" s="777"/>
      <c r="C165" s="774"/>
      <c r="D165" s="774"/>
      <c r="E165" s="774"/>
    </row>
    <row r="166" spans="1:9" ht="15" hidden="1" customHeight="1" thickBot="1" x14ac:dyDescent="0.3">
      <c r="A166" s="775" t="s">
        <v>1268</v>
      </c>
      <c r="B166" s="777"/>
      <c r="C166" s="774"/>
      <c r="D166" s="774"/>
      <c r="E166" s="774"/>
    </row>
    <row r="167" spans="1:9" ht="15" hidden="1" customHeight="1" thickBot="1" x14ac:dyDescent="0.3">
      <c r="A167" s="773" t="s">
        <v>1272</v>
      </c>
      <c r="B167" s="777"/>
      <c r="C167" s="774"/>
      <c r="D167" s="774"/>
      <c r="E167" s="774"/>
    </row>
    <row r="168" spans="1:9" ht="15" hidden="1" customHeight="1" thickBot="1" x14ac:dyDescent="0.3">
      <c r="A168" s="775" t="s">
        <v>1267</v>
      </c>
      <c r="B168" s="777"/>
      <c r="C168" s="774"/>
      <c r="D168" s="774"/>
      <c r="E168" s="774"/>
    </row>
    <row r="169" spans="1:9" ht="15" hidden="1" customHeight="1" thickBot="1" x14ac:dyDescent="0.3">
      <c r="A169" s="775" t="s">
        <v>1268</v>
      </c>
      <c r="B169" s="777"/>
      <c r="C169" s="774"/>
      <c r="D169" s="774"/>
      <c r="E169" s="774"/>
    </row>
    <row r="170" spans="1:9" ht="15" hidden="1" customHeight="1" thickBot="1" x14ac:dyDescent="0.3">
      <c r="A170" s="773" t="s">
        <v>1273</v>
      </c>
      <c r="B170" s="777">
        <f>SUM(B171)</f>
        <v>0</v>
      </c>
      <c r="C170" s="777">
        <f t="shared" ref="C170:E170" si="22">SUM(C171)</f>
        <v>0</v>
      </c>
      <c r="D170" s="777">
        <f t="shared" si="22"/>
        <v>0</v>
      </c>
      <c r="E170" s="777">
        <f t="shared" si="22"/>
        <v>0</v>
      </c>
    </row>
    <row r="171" spans="1:9" ht="15" hidden="1" customHeight="1" thickBot="1" x14ac:dyDescent="0.3">
      <c r="A171" s="775" t="s">
        <v>1267</v>
      </c>
      <c r="B171" s="777"/>
      <c r="C171" s="777">
        <v>0</v>
      </c>
      <c r="D171" s="777">
        <v>0</v>
      </c>
      <c r="E171" s="777">
        <v>0</v>
      </c>
    </row>
    <row r="172" spans="1:9" ht="15" hidden="1" customHeight="1" thickBot="1" x14ac:dyDescent="0.3">
      <c r="A172" s="775" t="s">
        <v>1268</v>
      </c>
      <c r="B172" s="777"/>
      <c r="C172" s="774"/>
      <c r="D172" s="774"/>
      <c r="E172" s="774"/>
    </row>
    <row r="173" spans="1:9" ht="22.5" hidden="1" customHeight="1" thickBot="1" x14ac:dyDescent="0.3">
      <c r="A173" s="773" t="s">
        <v>1274</v>
      </c>
      <c r="B173" s="777">
        <v>0</v>
      </c>
      <c r="C173" s="774">
        <v>0</v>
      </c>
      <c r="D173" s="774">
        <v>0</v>
      </c>
      <c r="E173" s="774">
        <v>0</v>
      </c>
    </row>
    <row r="174" spans="1:9" ht="15" hidden="1" customHeight="1" thickBot="1" x14ac:dyDescent="0.3">
      <c r="A174" s="775" t="s">
        <v>1267</v>
      </c>
      <c r="B174" s="777"/>
      <c r="C174" s="783"/>
      <c r="D174" s="783"/>
      <c r="E174" s="783"/>
    </row>
    <row r="175" spans="1:9" ht="15" hidden="1" customHeight="1" thickBot="1" x14ac:dyDescent="0.3">
      <c r="A175" s="775" t="s">
        <v>1268</v>
      </c>
      <c r="B175" s="777"/>
      <c r="C175" s="784"/>
      <c r="D175" s="783"/>
      <c r="E175" s="783"/>
    </row>
    <row r="176" spans="1:9" ht="15" hidden="1" customHeight="1" thickBot="1" x14ac:dyDescent="0.3">
      <c r="A176" s="785" t="s">
        <v>1557</v>
      </c>
      <c r="B176" s="777">
        <f>B173+B170+B167+B164+B161+B158+B155</f>
        <v>0</v>
      </c>
      <c r="C176" s="777">
        <f t="shared" ref="C176:E176" si="23">C173+C170+C167+C164+C161+C158+C155</f>
        <v>0</v>
      </c>
      <c r="D176" s="777">
        <f t="shared" si="23"/>
        <v>0</v>
      </c>
      <c r="E176" s="777">
        <f t="shared" si="23"/>
        <v>0</v>
      </c>
    </row>
    <row r="177" spans="1:7" ht="15" hidden="1" customHeight="1" thickBot="1" x14ac:dyDescent="0.3">
      <c r="A177" s="790" t="s">
        <v>1276</v>
      </c>
      <c r="B177" s="787">
        <f>IF(B176-B147=0,0,"Error")</f>
        <v>0</v>
      </c>
      <c r="C177" s="787">
        <f>IF(C176-C147=0,0,"Error")</f>
        <v>0</v>
      </c>
      <c r="D177" s="787">
        <f t="shared" ref="D177:E177" si="24">IF(D176-D147=0,0,"Error")</f>
        <v>0</v>
      </c>
      <c r="E177" s="787">
        <f t="shared" si="24"/>
        <v>0</v>
      </c>
    </row>
    <row r="178" spans="1:7" ht="15" hidden="1" customHeight="1" thickBot="1" x14ac:dyDescent="0.3">
      <c r="A178" s="793" t="s">
        <v>1779</v>
      </c>
      <c r="B178" s="2380" t="s">
        <v>1780</v>
      </c>
      <c r="C178" s="2390"/>
      <c r="D178" s="2390"/>
      <c r="E178" s="2391"/>
    </row>
    <row r="179" spans="1:7" ht="23.25" hidden="1" customHeight="1" thickBot="1" x14ac:dyDescent="0.3">
      <c r="A179" s="771" t="s">
        <v>1258</v>
      </c>
      <c r="B179" s="2371" t="s">
        <v>1781</v>
      </c>
      <c r="C179" s="2372"/>
      <c r="D179" s="2372"/>
      <c r="E179" s="2373"/>
    </row>
    <row r="180" spans="1:7" ht="15" hidden="1" customHeight="1" thickBot="1" x14ac:dyDescent="0.3">
      <c r="A180" s="771" t="s">
        <v>54</v>
      </c>
      <c r="B180" s="2383" t="s">
        <v>1782</v>
      </c>
      <c r="C180" s="2384"/>
      <c r="D180" s="2384"/>
      <c r="E180" s="2385"/>
      <c r="G180" s="788"/>
    </row>
    <row r="181" spans="1:7" ht="15" hidden="1" customHeight="1" x14ac:dyDescent="0.25">
      <c r="A181" s="2357"/>
      <c r="B181" s="756">
        <v>2023</v>
      </c>
      <c r="C181" s="756">
        <v>2024</v>
      </c>
      <c r="D181" s="756">
        <v>2025</v>
      </c>
      <c r="E181" s="756">
        <v>2026</v>
      </c>
    </row>
    <row r="182" spans="1:7" ht="15" hidden="1" customHeight="1" thickBot="1" x14ac:dyDescent="0.3">
      <c r="A182" s="2358"/>
      <c r="B182" s="794" t="s">
        <v>17</v>
      </c>
      <c r="C182" s="794" t="s">
        <v>18</v>
      </c>
      <c r="D182" s="794" t="s">
        <v>18</v>
      </c>
      <c r="E182" s="794" t="s">
        <v>18</v>
      </c>
    </row>
    <row r="183" spans="1:7" ht="15" hidden="1" customHeight="1" thickBot="1" x14ac:dyDescent="0.3">
      <c r="A183" s="771" t="s">
        <v>56</v>
      </c>
      <c r="B183" s="762"/>
      <c r="C183" s="762">
        <v>0</v>
      </c>
      <c r="D183" s="762">
        <v>0</v>
      </c>
      <c r="E183" s="762">
        <v>0</v>
      </c>
    </row>
    <row r="184" spans="1:7" ht="15" hidden="1" customHeight="1" thickBot="1" x14ac:dyDescent="0.3">
      <c r="A184" s="771" t="s">
        <v>1260</v>
      </c>
      <c r="B184" s="760">
        <f>B213</f>
        <v>0</v>
      </c>
      <c r="C184" s="760">
        <f t="shared" ref="C184:F184" si="25">C213</f>
        <v>0</v>
      </c>
      <c r="D184" s="760">
        <f t="shared" si="25"/>
        <v>0</v>
      </c>
      <c r="E184" s="760">
        <f t="shared" si="25"/>
        <v>0</v>
      </c>
      <c r="F184" s="760">
        <f t="shared" si="25"/>
        <v>0</v>
      </c>
      <c r="G184" s="795"/>
    </row>
    <row r="185" spans="1:7" ht="15" hidden="1" customHeight="1" thickBot="1" x14ac:dyDescent="0.3">
      <c r="A185" s="771" t="s">
        <v>1261</v>
      </c>
      <c r="B185" s="760" t="e">
        <f>B184/B183</f>
        <v>#DIV/0!</v>
      </c>
      <c r="C185" s="760" t="e">
        <f>C184/C183</f>
        <v>#DIV/0!</v>
      </c>
      <c r="D185" s="760" t="e">
        <f>D184/D183</f>
        <v>#DIV/0!</v>
      </c>
      <c r="E185" s="760" t="e">
        <f>E184/E183</f>
        <v>#DIV/0!</v>
      </c>
    </row>
    <row r="186" spans="1:7" ht="15" hidden="1" customHeight="1" thickBot="1" x14ac:dyDescent="0.3">
      <c r="A186" s="771" t="s">
        <v>1262</v>
      </c>
      <c r="B186" s="757"/>
      <c r="C186" s="772" t="e">
        <f>C183/B183-1</f>
        <v>#DIV/0!</v>
      </c>
      <c r="D186" s="772" t="e">
        <f>D183/C183-1</f>
        <v>#DIV/0!</v>
      </c>
      <c r="E186" s="772" t="e">
        <f>E183/D183-1</f>
        <v>#DIV/0!</v>
      </c>
    </row>
    <row r="187" spans="1:7" ht="15" hidden="1" customHeight="1" thickBot="1" x14ac:dyDescent="0.3">
      <c r="A187" s="771" t="s">
        <v>1264</v>
      </c>
      <c r="B187" s="757"/>
      <c r="C187" s="772" t="e">
        <f>C184/B184-1</f>
        <v>#DIV/0!</v>
      </c>
      <c r="D187" s="772" t="e">
        <f t="shared" ref="D187:E188" si="26">D184/C184-1</f>
        <v>#DIV/0!</v>
      </c>
      <c r="E187" s="772" t="e">
        <f t="shared" si="26"/>
        <v>#DIV/0!</v>
      </c>
    </row>
    <row r="188" spans="1:7" ht="15" hidden="1" customHeight="1" thickBot="1" x14ac:dyDescent="0.3">
      <c r="A188" s="771" t="s">
        <v>77</v>
      </c>
      <c r="B188" s="757"/>
      <c r="C188" s="772" t="e">
        <f>C185/B185-1</f>
        <v>#DIV/0!</v>
      </c>
      <c r="D188" s="772" t="e">
        <f t="shared" si="26"/>
        <v>#DIV/0!</v>
      </c>
      <c r="E188" s="772" t="e">
        <f t="shared" si="26"/>
        <v>#DIV/0!</v>
      </c>
    </row>
    <row r="189" spans="1:7" ht="15" hidden="1" customHeight="1" thickBot="1" x14ac:dyDescent="0.3">
      <c r="A189" s="2386" t="s">
        <v>1783</v>
      </c>
      <c r="B189" s="2387"/>
      <c r="C189" s="2387"/>
      <c r="D189" s="2387"/>
      <c r="E189" s="2388"/>
    </row>
    <row r="190" spans="1:7" ht="15" hidden="1" customHeight="1" x14ac:dyDescent="0.25">
      <c r="A190" s="2357"/>
      <c r="B190" s="756">
        <v>2023</v>
      </c>
      <c r="C190" s="756">
        <v>2024</v>
      </c>
      <c r="D190" s="756">
        <v>2025</v>
      </c>
      <c r="E190" s="756">
        <v>2026</v>
      </c>
    </row>
    <row r="191" spans="1:7" ht="15" hidden="1" customHeight="1" thickBot="1" x14ac:dyDescent="0.3">
      <c r="A191" s="2358"/>
      <c r="B191" s="758" t="s">
        <v>17</v>
      </c>
      <c r="C191" s="758" t="s">
        <v>18</v>
      </c>
      <c r="D191" s="758" t="s">
        <v>18</v>
      </c>
      <c r="E191" s="758" t="s">
        <v>18</v>
      </c>
    </row>
    <row r="192" spans="1:7" ht="15" hidden="1" customHeight="1" thickBot="1" x14ac:dyDescent="0.3">
      <c r="A192" s="773" t="s">
        <v>1266</v>
      </c>
      <c r="B192" s="774">
        <v>0</v>
      </c>
      <c r="C192" s="774">
        <v>0</v>
      </c>
      <c r="D192" s="774">
        <v>0</v>
      </c>
      <c r="E192" s="774">
        <v>0</v>
      </c>
    </row>
    <row r="193" spans="1:5" ht="15" hidden="1" customHeight="1" thickBot="1" x14ac:dyDescent="0.3">
      <c r="A193" s="775" t="s">
        <v>1267</v>
      </c>
      <c r="B193" s="777">
        <v>0</v>
      </c>
      <c r="C193" s="774">
        <v>0</v>
      </c>
      <c r="D193" s="774">
        <v>0</v>
      </c>
      <c r="E193" s="774">
        <v>0</v>
      </c>
    </row>
    <row r="194" spans="1:5" ht="15" hidden="1" customHeight="1" thickBot="1" x14ac:dyDescent="0.3">
      <c r="A194" s="775" t="s">
        <v>1268</v>
      </c>
      <c r="B194" s="777"/>
      <c r="C194" s="778"/>
      <c r="D194" s="778"/>
      <c r="E194" s="778"/>
    </row>
    <row r="195" spans="1:5" ht="15" hidden="1" customHeight="1" thickBot="1" x14ac:dyDescent="0.3">
      <c r="A195" s="773" t="s">
        <v>1269</v>
      </c>
      <c r="B195" s="774">
        <v>0</v>
      </c>
      <c r="C195" s="774">
        <v>0</v>
      </c>
      <c r="D195" s="774">
        <v>0</v>
      </c>
      <c r="E195" s="774">
        <v>0</v>
      </c>
    </row>
    <row r="196" spans="1:5" ht="15" hidden="1" customHeight="1" thickBot="1" x14ac:dyDescent="0.3">
      <c r="A196" s="775" t="s">
        <v>1267</v>
      </c>
      <c r="B196" s="777"/>
      <c r="C196" s="774"/>
      <c r="D196" s="774"/>
      <c r="E196" s="774"/>
    </row>
    <row r="197" spans="1:5" ht="15" hidden="1" customHeight="1" thickBot="1" x14ac:dyDescent="0.3">
      <c r="A197" s="775" t="s">
        <v>1268</v>
      </c>
      <c r="B197" s="777"/>
      <c r="C197" s="774"/>
      <c r="D197" s="774"/>
      <c r="E197" s="774"/>
    </row>
    <row r="198" spans="1:5" ht="15" hidden="1" customHeight="1" thickBot="1" x14ac:dyDescent="0.3">
      <c r="A198" s="773" t="s">
        <v>1270</v>
      </c>
      <c r="B198" s="760">
        <f>B199</f>
        <v>0</v>
      </c>
      <c r="C198" s="760">
        <f t="shared" ref="C198:E198" si="27">C199</f>
        <v>0</v>
      </c>
      <c r="D198" s="760">
        <f t="shared" si="27"/>
        <v>0</v>
      </c>
      <c r="E198" s="760">
        <f t="shared" si="27"/>
        <v>0</v>
      </c>
    </row>
    <row r="199" spans="1:5" ht="15" hidden="1" customHeight="1" thickBot="1" x14ac:dyDescent="0.3">
      <c r="A199" s="775" t="s">
        <v>1267</v>
      </c>
      <c r="B199" s="761"/>
      <c r="C199" s="761">
        <v>0</v>
      </c>
      <c r="D199" s="761">
        <v>0</v>
      </c>
      <c r="E199" s="761">
        <v>0</v>
      </c>
    </row>
    <row r="200" spans="1:5" ht="15" hidden="1" customHeight="1" thickBot="1" x14ac:dyDescent="0.3">
      <c r="A200" s="775" t="s">
        <v>1268</v>
      </c>
      <c r="B200" s="777"/>
      <c r="C200" s="774"/>
      <c r="D200" s="774"/>
      <c r="E200" s="774"/>
    </row>
    <row r="201" spans="1:5" ht="15" hidden="1" customHeight="1" thickBot="1" x14ac:dyDescent="0.3">
      <c r="A201" s="773" t="s">
        <v>1271</v>
      </c>
      <c r="B201" s="777"/>
      <c r="C201" s="774"/>
      <c r="D201" s="774"/>
      <c r="E201" s="774"/>
    </row>
    <row r="202" spans="1:5" ht="15" hidden="1" customHeight="1" thickBot="1" x14ac:dyDescent="0.3">
      <c r="A202" s="775" t="s">
        <v>1267</v>
      </c>
      <c r="B202" s="777"/>
      <c r="C202" s="774"/>
      <c r="D202" s="774"/>
      <c r="E202" s="774"/>
    </row>
    <row r="203" spans="1:5" ht="15" hidden="1" customHeight="1" thickBot="1" x14ac:dyDescent="0.3">
      <c r="A203" s="775" t="s">
        <v>1268</v>
      </c>
      <c r="B203" s="777"/>
      <c r="C203" s="774"/>
      <c r="D203" s="774"/>
      <c r="E203" s="774"/>
    </row>
    <row r="204" spans="1:5" ht="15" hidden="1" customHeight="1" thickBot="1" x14ac:dyDescent="0.3">
      <c r="A204" s="773" t="s">
        <v>1272</v>
      </c>
      <c r="B204" s="777"/>
      <c r="C204" s="774"/>
      <c r="D204" s="774"/>
      <c r="E204" s="774"/>
    </row>
    <row r="205" spans="1:5" ht="15" hidden="1" customHeight="1" thickBot="1" x14ac:dyDescent="0.3">
      <c r="A205" s="775" t="s">
        <v>1267</v>
      </c>
      <c r="B205" s="777"/>
      <c r="C205" s="774"/>
      <c r="D205" s="774"/>
      <c r="E205" s="774"/>
    </row>
    <row r="206" spans="1:5" ht="15" hidden="1" customHeight="1" thickBot="1" x14ac:dyDescent="0.3">
      <c r="A206" s="775" t="s">
        <v>1268</v>
      </c>
      <c r="B206" s="777"/>
      <c r="C206" s="774"/>
      <c r="D206" s="774"/>
      <c r="E206" s="774"/>
    </row>
    <row r="207" spans="1:5" ht="15" hidden="1" customHeight="1" thickBot="1" x14ac:dyDescent="0.3">
      <c r="A207" s="773" t="s">
        <v>1273</v>
      </c>
      <c r="B207" s="777">
        <v>0</v>
      </c>
      <c r="C207" s="774">
        <v>0</v>
      </c>
      <c r="D207" s="774">
        <v>0</v>
      </c>
      <c r="E207" s="774">
        <v>0</v>
      </c>
    </row>
    <row r="208" spans="1:5" ht="15" hidden="1" customHeight="1" thickBot="1" x14ac:dyDescent="0.3">
      <c r="A208" s="775" t="s">
        <v>1267</v>
      </c>
      <c r="B208" s="777"/>
      <c r="C208" s="774"/>
      <c r="D208" s="774"/>
      <c r="E208" s="774"/>
    </row>
    <row r="209" spans="1:5" ht="15" hidden="1" customHeight="1" thickBot="1" x14ac:dyDescent="0.3">
      <c r="A209" s="775" t="s">
        <v>1268</v>
      </c>
      <c r="B209" s="777"/>
      <c r="C209" s="774"/>
      <c r="D209" s="774"/>
      <c r="E209" s="774"/>
    </row>
    <row r="210" spans="1:5" ht="15" hidden="1" customHeight="1" thickBot="1" x14ac:dyDescent="0.3">
      <c r="A210" s="773" t="s">
        <v>1274</v>
      </c>
      <c r="B210" s="777"/>
      <c r="C210" s="774"/>
      <c r="D210" s="774"/>
      <c r="E210" s="774"/>
    </row>
    <row r="211" spans="1:5" ht="15" hidden="1" customHeight="1" thickBot="1" x14ac:dyDescent="0.3">
      <c r="A211" s="775" t="s">
        <v>1267</v>
      </c>
      <c r="B211" s="777"/>
      <c r="C211" s="774"/>
      <c r="D211" s="774"/>
      <c r="E211" s="774"/>
    </row>
    <row r="212" spans="1:5" ht="15" hidden="1" customHeight="1" thickBot="1" x14ac:dyDescent="0.3">
      <c r="A212" s="775" t="s">
        <v>1268</v>
      </c>
      <c r="B212" s="777"/>
      <c r="C212" s="774"/>
      <c r="D212" s="774"/>
      <c r="E212" s="774"/>
    </row>
    <row r="213" spans="1:5" ht="15" hidden="1" customHeight="1" thickBot="1" x14ac:dyDescent="0.3">
      <c r="A213" s="789" t="s">
        <v>1784</v>
      </c>
      <c r="B213" s="777">
        <f>B210+B207+B204+B201+B198+B195+B192</f>
        <v>0</v>
      </c>
      <c r="C213" s="777">
        <f>C210+C207+C204+C201+C198+C195+C192</f>
        <v>0</v>
      </c>
      <c r="D213" s="777">
        <f t="shared" ref="D213:E213" si="28">D210+D207+D204+D201+D198+D195+D192</f>
        <v>0</v>
      </c>
      <c r="E213" s="777">
        <f t="shared" si="28"/>
        <v>0</v>
      </c>
    </row>
    <row r="214" spans="1:5" ht="15" hidden="1" customHeight="1" thickBot="1" x14ac:dyDescent="0.3">
      <c r="A214" s="790" t="s">
        <v>1276</v>
      </c>
      <c r="B214" s="787">
        <f>IF(B213-B184=0,0,"Error")</f>
        <v>0</v>
      </c>
      <c r="C214" s="787">
        <f>IF(C213-C184=0,0,"Error")</f>
        <v>0</v>
      </c>
      <c r="D214" s="787">
        <f>IF(D213-D184=0,0,"Error")</f>
        <v>0</v>
      </c>
      <c r="E214" s="787">
        <f>IF(E213-E184=0,0,"Error")</f>
        <v>0</v>
      </c>
    </row>
    <row r="215" spans="1:5" ht="15" customHeight="1" thickBot="1" x14ac:dyDescent="0.3">
      <c r="A215" s="769" t="s">
        <v>1775</v>
      </c>
      <c r="B215" s="2380" t="s">
        <v>1785</v>
      </c>
      <c r="C215" s="2381"/>
      <c r="D215" s="2381"/>
      <c r="E215" s="2382"/>
    </row>
    <row r="216" spans="1:5" ht="21.75" customHeight="1" thickBot="1" x14ac:dyDescent="0.3">
      <c r="A216" s="771" t="s">
        <v>1258</v>
      </c>
      <c r="B216" s="2371" t="s">
        <v>1786</v>
      </c>
      <c r="C216" s="2372"/>
      <c r="D216" s="2372"/>
      <c r="E216" s="2373"/>
    </row>
    <row r="217" spans="1:5" ht="15" customHeight="1" thickBot="1" x14ac:dyDescent="0.3">
      <c r="A217" s="771" t="s">
        <v>54</v>
      </c>
      <c r="B217" s="2383" t="s">
        <v>1787</v>
      </c>
      <c r="C217" s="2384"/>
      <c r="D217" s="2384"/>
      <c r="E217" s="2385"/>
    </row>
    <row r="218" spans="1:5" ht="15" customHeight="1" x14ac:dyDescent="0.25">
      <c r="A218" s="2357"/>
      <c r="B218" s="756">
        <v>2023</v>
      </c>
      <c r="C218" s="756">
        <v>2024</v>
      </c>
      <c r="D218" s="756">
        <v>2025</v>
      </c>
      <c r="E218" s="756">
        <v>2026</v>
      </c>
    </row>
    <row r="219" spans="1:5" ht="15" customHeight="1" thickBot="1" x14ac:dyDescent="0.3">
      <c r="A219" s="2358"/>
      <c r="B219" s="758" t="s">
        <v>17</v>
      </c>
      <c r="C219" s="758" t="s">
        <v>18</v>
      </c>
      <c r="D219" s="758" t="s">
        <v>18</v>
      </c>
      <c r="E219" s="758" t="s">
        <v>18</v>
      </c>
    </row>
    <row r="220" spans="1:5" ht="15" customHeight="1" thickBot="1" x14ac:dyDescent="0.3">
      <c r="A220" s="771" t="s">
        <v>56</v>
      </c>
      <c r="B220" s="762">
        <v>28</v>
      </c>
      <c r="C220" s="762">
        <v>120</v>
      </c>
      <c r="D220" s="762">
        <v>120</v>
      </c>
      <c r="E220" s="762">
        <v>120</v>
      </c>
    </row>
    <row r="221" spans="1:5" ht="15" customHeight="1" thickBot="1" x14ac:dyDescent="0.3">
      <c r="A221" s="771" t="s">
        <v>1260</v>
      </c>
      <c r="B221" s="760">
        <f>B250</f>
        <v>2948</v>
      </c>
      <c r="C221" s="760">
        <f t="shared" ref="C221:E221" si="29">C250</f>
        <v>2948</v>
      </c>
      <c r="D221" s="760">
        <f t="shared" si="29"/>
        <v>2866</v>
      </c>
      <c r="E221" s="760">
        <f t="shared" si="29"/>
        <v>2376</v>
      </c>
    </row>
    <row r="222" spans="1:5" ht="15" customHeight="1" thickBot="1" x14ac:dyDescent="0.3">
      <c r="A222" s="771" t="s">
        <v>1261</v>
      </c>
      <c r="B222" s="760">
        <f>B221/B220</f>
        <v>105.28571428571429</v>
      </c>
      <c r="C222" s="760">
        <f t="shared" ref="C222:E222" si="30">C221/C220</f>
        <v>24.566666666666666</v>
      </c>
      <c r="D222" s="760">
        <f t="shared" si="30"/>
        <v>23.883333333333333</v>
      </c>
      <c r="E222" s="760">
        <f t="shared" si="30"/>
        <v>19.8</v>
      </c>
    </row>
    <row r="223" spans="1:5" ht="15" customHeight="1" thickBot="1" x14ac:dyDescent="0.3">
      <c r="A223" s="771" t="s">
        <v>1262</v>
      </c>
      <c r="B223" s="757" t="s">
        <v>1263</v>
      </c>
      <c r="C223" s="772">
        <f>C220/B220-1</f>
        <v>3.2857142857142856</v>
      </c>
      <c r="D223" s="772">
        <f t="shared" ref="D223:E225" si="31">D220/C220-1</f>
        <v>0</v>
      </c>
      <c r="E223" s="772">
        <f t="shared" si="31"/>
        <v>0</v>
      </c>
    </row>
    <row r="224" spans="1:5" ht="15" customHeight="1" thickBot="1" x14ac:dyDescent="0.3">
      <c r="A224" s="771" t="s">
        <v>1264</v>
      </c>
      <c r="B224" s="757" t="s">
        <v>1263</v>
      </c>
      <c r="C224" s="772">
        <f>C221/B221-1</f>
        <v>0</v>
      </c>
      <c r="D224" s="772">
        <f t="shared" si="31"/>
        <v>-2.7815468113975617E-2</v>
      </c>
      <c r="E224" s="772">
        <f t="shared" si="31"/>
        <v>-0.17096999302163296</v>
      </c>
    </row>
    <row r="225" spans="1:9" ht="15" customHeight="1" thickBot="1" x14ac:dyDescent="0.3">
      <c r="A225" s="771" t="s">
        <v>77</v>
      </c>
      <c r="B225" s="757" t="s">
        <v>1263</v>
      </c>
      <c r="C225" s="772">
        <f>C222/B222-1</f>
        <v>-0.76666666666666672</v>
      </c>
      <c r="D225" s="772">
        <f t="shared" si="31"/>
        <v>-2.7815468113975617E-2</v>
      </c>
      <c r="E225" s="772">
        <f t="shared" si="31"/>
        <v>-0.17096999302163285</v>
      </c>
    </row>
    <row r="226" spans="1:9" ht="15" customHeight="1" thickBot="1" x14ac:dyDescent="0.3">
      <c r="A226" s="2386" t="s">
        <v>1788</v>
      </c>
      <c r="B226" s="2387"/>
      <c r="C226" s="2387"/>
      <c r="D226" s="2387"/>
      <c r="E226" s="2388"/>
    </row>
    <row r="227" spans="1:9" ht="15" customHeight="1" x14ac:dyDescent="0.25">
      <c r="A227" s="2357"/>
      <c r="B227" s="756">
        <v>2023</v>
      </c>
      <c r="C227" s="756">
        <v>2024</v>
      </c>
      <c r="D227" s="756">
        <v>2025</v>
      </c>
      <c r="E227" s="756">
        <v>2026</v>
      </c>
    </row>
    <row r="228" spans="1:9" ht="15" customHeight="1" thickBot="1" x14ac:dyDescent="0.3">
      <c r="A228" s="2358"/>
      <c r="B228" s="758" t="s">
        <v>17</v>
      </c>
      <c r="C228" s="758" t="s">
        <v>18</v>
      </c>
      <c r="D228" s="758" t="s">
        <v>18</v>
      </c>
      <c r="E228" s="758" t="s">
        <v>18</v>
      </c>
    </row>
    <row r="229" spans="1:9" ht="15" customHeight="1" thickBot="1" x14ac:dyDescent="0.3">
      <c r="A229" s="773" t="s">
        <v>1266</v>
      </c>
      <c r="B229" s="774">
        <v>0</v>
      </c>
      <c r="C229" s="774">
        <v>0</v>
      </c>
      <c r="D229" s="774">
        <v>0</v>
      </c>
      <c r="E229" s="774">
        <v>0</v>
      </c>
    </row>
    <row r="230" spans="1:9" ht="15" customHeight="1" thickBot="1" x14ac:dyDescent="0.3">
      <c r="A230" s="775" t="s">
        <v>1267</v>
      </c>
      <c r="B230" s="777"/>
      <c r="C230" s="190"/>
      <c r="D230" s="190"/>
      <c r="E230" s="190"/>
    </row>
    <row r="231" spans="1:9" ht="15" customHeight="1" thickBot="1" x14ac:dyDescent="0.3">
      <c r="A231" s="775" t="s">
        <v>1268</v>
      </c>
      <c r="B231" s="777"/>
      <c r="C231" s="778"/>
      <c r="D231" s="778"/>
      <c r="E231" s="778"/>
    </row>
    <row r="232" spans="1:9" ht="23.25" customHeight="1" thickBot="1" x14ac:dyDescent="0.3">
      <c r="A232" s="773" t="s">
        <v>1269</v>
      </c>
      <c r="B232" s="774">
        <v>0</v>
      </c>
      <c r="C232" s="774">
        <v>0</v>
      </c>
      <c r="D232" s="774">
        <v>0</v>
      </c>
      <c r="E232" s="774">
        <v>0</v>
      </c>
    </row>
    <row r="233" spans="1:9" ht="15" customHeight="1" thickBot="1" x14ac:dyDescent="0.3">
      <c r="A233" s="775" t="s">
        <v>1267</v>
      </c>
      <c r="B233" s="777"/>
      <c r="C233" s="774"/>
      <c r="D233" s="774"/>
      <c r="E233" s="774"/>
    </row>
    <row r="234" spans="1:9" ht="15" customHeight="1" thickBot="1" x14ac:dyDescent="0.3">
      <c r="A234" s="775" t="s">
        <v>1268</v>
      </c>
      <c r="B234" s="777"/>
      <c r="C234" s="774"/>
      <c r="D234" s="774"/>
      <c r="E234" s="774"/>
      <c r="H234" s="752"/>
      <c r="I234" s="752"/>
    </row>
    <row r="235" spans="1:9" ht="15" customHeight="1" thickBot="1" x14ac:dyDescent="0.3">
      <c r="A235" s="773" t="s">
        <v>1270</v>
      </c>
      <c r="B235" s="777">
        <f>B236</f>
        <v>2948</v>
      </c>
      <c r="C235" s="777">
        <f t="shared" ref="C235:E235" si="32">C236</f>
        <v>2948</v>
      </c>
      <c r="D235" s="777">
        <f t="shared" si="32"/>
        <v>2866</v>
      </c>
      <c r="E235" s="777">
        <f t="shared" si="32"/>
        <v>2376</v>
      </c>
      <c r="H235" s="752"/>
      <c r="I235" s="752"/>
    </row>
    <row r="236" spans="1:9" ht="15" customHeight="1" thickBot="1" x14ac:dyDescent="0.3">
      <c r="A236" s="775" t="s">
        <v>1267</v>
      </c>
      <c r="B236" s="776">
        <v>2948</v>
      </c>
      <c r="C236" s="777">
        <v>2948</v>
      </c>
      <c r="D236" s="777">
        <v>2866</v>
      </c>
      <c r="E236" s="777">
        <v>2376</v>
      </c>
      <c r="H236" s="752"/>
      <c r="I236" s="752"/>
    </row>
    <row r="237" spans="1:9" ht="15" customHeight="1" thickBot="1" x14ac:dyDescent="0.3">
      <c r="A237" s="775" t="s">
        <v>1268</v>
      </c>
      <c r="B237" s="777"/>
      <c r="C237" s="774"/>
      <c r="D237" s="774"/>
      <c r="E237" s="774"/>
      <c r="H237" s="752"/>
      <c r="I237" s="752"/>
    </row>
    <row r="238" spans="1:9" ht="15" customHeight="1" thickBot="1" x14ac:dyDescent="0.3">
      <c r="A238" s="773" t="s">
        <v>1271</v>
      </c>
      <c r="B238" s="777"/>
      <c r="C238" s="774"/>
      <c r="D238" s="774"/>
      <c r="E238" s="774"/>
      <c r="H238" s="752"/>
      <c r="I238" s="752"/>
    </row>
    <row r="239" spans="1:9" ht="15" customHeight="1" thickBot="1" x14ac:dyDescent="0.3">
      <c r="A239" s="775" t="s">
        <v>1267</v>
      </c>
      <c r="B239" s="777"/>
      <c r="C239" s="774"/>
      <c r="D239" s="774"/>
      <c r="E239" s="774"/>
      <c r="H239" s="752"/>
      <c r="I239" s="752"/>
    </row>
    <row r="240" spans="1:9" ht="15" customHeight="1" thickBot="1" x14ac:dyDescent="0.3">
      <c r="A240" s="775" t="s">
        <v>1268</v>
      </c>
      <c r="B240" s="777"/>
      <c r="C240" s="774"/>
      <c r="D240" s="774"/>
      <c r="E240" s="774"/>
      <c r="H240" s="752"/>
      <c r="I240" s="752"/>
    </row>
    <row r="241" spans="1:5" ht="15" customHeight="1" thickBot="1" x14ac:dyDescent="0.3">
      <c r="A241" s="773" t="s">
        <v>1272</v>
      </c>
      <c r="B241" s="777"/>
      <c r="C241" s="774"/>
      <c r="D241" s="774"/>
      <c r="E241" s="774"/>
    </row>
    <row r="242" spans="1:5" ht="15" customHeight="1" thickBot="1" x14ac:dyDescent="0.3">
      <c r="A242" s="775" t="s">
        <v>1267</v>
      </c>
      <c r="B242" s="777"/>
      <c r="C242" s="774"/>
      <c r="D242" s="774"/>
      <c r="E242" s="774"/>
    </row>
    <row r="243" spans="1:5" ht="15" customHeight="1" thickBot="1" x14ac:dyDescent="0.3">
      <c r="A243" s="775" t="s">
        <v>1268</v>
      </c>
      <c r="B243" s="777"/>
      <c r="C243" s="774"/>
      <c r="D243" s="774"/>
      <c r="E243" s="774"/>
    </row>
    <row r="244" spans="1:5" ht="15" customHeight="1" thickBot="1" x14ac:dyDescent="0.3">
      <c r="A244" s="773" t="s">
        <v>1273</v>
      </c>
      <c r="B244" s="777">
        <v>0</v>
      </c>
      <c r="C244" s="774">
        <v>0</v>
      </c>
      <c r="D244" s="774">
        <v>0</v>
      </c>
      <c r="E244" s="774">
        <v>0</v>
      </c>
    </row>
    <row r="245" spans="1:5" ht="15" customHeight="1" thickBot="1" x14ac:dyDescent="0.3">
      <c r="A245" s="775" t="s">
        <v>1267</v>
      </c>
      <c r="B245" s="777">
        <v>0</v>
      </c>
      <c r="C245" s="774">
        <v>0</v>
      </c>
      <c r="D245" s="774">
        <v>0</v>
      </c>
      <c r="E245" s="774">
        <v>0</v>
      </c>
    </row>
    <row r="246" spans="1:5" ht="15" customHeight="1" thickBot="1" x14ac:dyDescent="0.3">
      <c r="A246" s="775" t="s">
        <v>1268</v>
      </c>
      <c r="B246" s="777"/>
      <c r="C246" s="774"/>
      <c r="D246" s="774"/>
      <c r="E246" s="774"/>
    </row>
    <row r="247" spans="1:5" ht="15" customHeight="1" thickBot="1" x14ac:dyDescent="0.3">
      <c r="A247" s="773" t="s">
        <v>1274</v>
      </c>
      <c r="B247" s="777">
        <v>0</v>
      </c>
      <c r="C247" s="774">
        <v>0</v>
      </c>
      <c r="D247" s="774">
        <v>0</v>
      </c>
      <c r="E247" s="774">
        <v>0</v>
      </c>
    </row>
    <row r="248" spans="1:5" ht="15" customHeight="1" thickBot="1" x14ac:dyDescent="0.3">
      <c r="A248" s="775" t="s">
        <v>1267</v>
      </c>
      <c r="B248" s="777"/>
      <c r="C248" s="783"/>
      <c r="D248" s="783"/>
      <c r="E248" s="783"/>
    </row>
    <row r="249" spans="1:5" ht="15" customHeight="1" thickBot="1" x14ac:dyDescent="0.3">
      <c r="A249" s="775" t="s">
        <v>1268</v>
      </c>
      <c r="B249" s="777"/>
      <c r="C249" s="784"/>
      <c r="D249" s="783"/>
      <c r="E249" s="783"/>
    </row>
    <row r="250" spans="1:5" ht="15" customHeight="1" thickBot="1" x14ac:dyDescent="0.3">
      <c r="A250" s="785" t="s">
        <v>1557</v>
      </c>
      <c r="B250" s="777">
        <f>B247+B244+B241+B238+B235+B232+B229</f>
        <v>2948</v>
      </c>
      <c r="C250" s="777">
        <f>C247+C244+C241+C238+C235+C232+C229</f>
        <v>2948</v>
      </c>
      <c r="D250" s="777">
        <f t="shared" ref="D250:E250" si="33">D247+D244+D241+D238+D235+D232+D229</f>
        <v>2866</v>
      </c>
      <c r="E250" s="777">
        <f t="shared" si="33"/>
        <v>2376</v>
      </c>
    </row>
    <row r="251" spans="1:5" ht="15" hidden="1" customHeight="1" thickBot="1" x14ac:dyDescent="0.3">
      <c r="A251" s="790" t="s">
        <v>1276</v>
      </c>
      <c r="B251" s="787">
        <v>0</v>
      </c>
      <c r="C251" s="787">
        <f>IF(C250-C221=0,0,"Error")</f>
        <v>0</v>
      </c>
      <c r="D251" s="787">
        <f>IF(D250-D221=0,0,"Error")</f>
        <v>0</v>
      </c>
      <c r="E251" s="787">
        <f>IF(E250-E221=0,0,"Error")</f>
        <v>0</v>
      </c>
    </row>
    <row r="252" spans="1:5" ht="15" hidden="1" customHeight="1" thickBot="1" x14ac:dyDescent="0.3">
      <c r="A252" s="769" t="s">
        <v>1789</v>
      </c>
      <c r="B252" s="2380" t="s">
        <v>1790</v>
      </c>
      <c r="C252" s="2381"/>
      <c r="D252" s="2381"/>
      <c r="E252" s="2382"/>
    </row>
    <row r="253" spans="1:5" ht="27" hidden="1" customHeight="1" thickBot="1" x14ac:dyDescent="0.3">
      <c r="A253" s="771" t="s">
        <v>1258</v>
      </c>
      <c r="B253" s="2371" t="s">
        <v>1791</v>
      </c>
      <c r="C253" s="2372"/>
      <c r="D253" s="2372"/>
      <c r="E253" s="2373"/>
    </row>
    <row r="254" spans="1:5" ht="15" hidden="1" customHeight="1" thickBot="1" x14ac:dyDescent="0.3">
      <c r="A254" s="771" t="s">
        <v>54</v>
      </c>
      <c r="B254" s="2383" t="s">
        <v>1792</v>
      </c>
      <c r="C254" s="2384"/>
      <c r="D254" s="2384"/>
      <c r="E254" s="2385"/>
    </row>
    <row r="255" spans="1:5" ht="15" hidden="1" customHeight="1" x14ac:dyDescent="0.25">
      <c r="A255" s="2357"/>
      <c r="B255" s="756">
        <v>2023</v>
      </c>
      <c r="C255" s="756">
        <v>2024</v>
      </c>
      <c r="D255" s="756">
        <v>2025</v>
      </c>
      <c r="E255" s="756">
        <v>2026</v>
      </c>
    </row>
    <row r="256" spans="1:5" ht="15" hidden="1" customHeight="1" thickBot="1" x14ac:dyDescent="0.3">
      <c r="A256" s="2358"/>
      <c r="B256" s="758" t="s">
        <v>17</v>
      </c>
      <c r="C256" s="758" t="s">
        <v>18</v>
      </c>
      <c r="D256" s="758" t="s">
        <v>18</v>
      </c>
      <c r="E256" s="758" t="s">
        <v>18</v>
      </c>
    </row>
    <row r="257" spans="1:7" ht="15" hidden="1" customHeight="1" thickBot="1" x14ac:dyDescent="0.3">
      <c r="A257" s="771" t="s">
        <v>56</v>
      </c>
      <c r="B257" s="761">
        <v>60</v>
      </c>
      <c r="C257" s="761">
        <v>0</v>
      </c>
      <c r="D257" s="761">
        <v>0</v>
      </c>
      <c r="E257" s="761">
        <v>0</v>
      </c>
    </row>
    <row r="258" spans="1:7" ht="15" hidden="1" customHeight="1" thickBot="1" x14ac:dyDescent="0.3">
      <c r="A258" s="771" t="s">
        <v>1260</v>
      </c>
      <c r="B258" s="760">
        <f>B287</f>
        <v>0</v>
      </c>
      <c r="C258" s="760">
        <f t="shared" ref="C258:F258" si="34">C287</f>
        <v>0</v>
      </c>
      <c r="D258" s="760">
        <f t="shared" si="34"/>
        <v>0</v>
      </c>
      <c r="E258" s="760">
        <f t="shared" si="34"/>
        <v>0</v>
      </c>
      <c r="F258" s="760">
        <f t="shared" si="34"/>
        <v>0</v>
      </c>
      <c r="G258" s="795"/>
    </row>
    <row r="259" spans="1:7" ht="15" hidden="1" customHeight="1" thickBot="1" x14ac:dyDescent="0.3">
      <c r="A259" s="771" t="s">
        <v>1261</v>
      </c>
      <c r="B259" s="760">
        <f>B258/B257</f>
        <v>0</v>
      </c>
      <c r="C259" s="760" t="e">
        <f t="shared" ref="C259:E259" si="35">C258/C257</f>
        <v>#DIV/0!</v>
      </c>
      <c r="D259" s="760" t="e">
        <f t="shared" si="35"/>
        <v>#DIV/0!</v>
      </c>
      <c r="E259" s="760" t="e">
        <f t="shared" si="35"/>
        <v>#DIV/0!</v>
      </c>
    </row>
    <row r="260" spans="1:7" ht="15" hidden="1" customHeight="1" thickBot="1" x14ac:dyDescent="0.3">
      <c r="A260" s="771" t="s">
        <v>1262</v>
      </c>
      <c r="B260" s="757" t="s">
        <v>1263</v>
      </c>
      <c r="C260" s="772">
        <f>C257/B257-1</f>
        <v>-1</v>
      </c>
      <c r="D260" s="772" t="e">
        <f t="shared" ref="D260:E262" si="36">D257/C257-1</f>
        <v>#DIV/0!</v>
      </c>
      <c r="E260" s="772" t="e">
        <f t="shared" si="36"/>
        <v>#DIV/0!</v>
      </c>
    </row>
    <row r="261" spans="1:7" ht="15" hidden="1" customHeight="1" thickBot="1" x14ac:dyDescent="0.3">
      <c r="A261" s="771" t="s">
        <v>1264</v>
      </c>
      <c r="B261" s="757" t="s">
        <v>1263</v>
      </c>
      <c r="C261" s="772" t="e">
        <f>C258/B258-1</f>
        <v>#DIV/0!</v>
      </c>
      <c r="D261" s="772" t="e">
        <f t="shared" si="36"/>
        <v>#DIV/0!</v>
      </c>
      <c r="E261" s="772" t="e">
        <f t="shared" si="36"/>
        <v>#DIV/0!</v>
      </c>
    </row>
    <row r="262" spans="1:7" ht="15" hidden="1" customHeight="1" thickBot="1" x14ac:dyDescent="0.3">
      <c r="A262" s="771" t="s">
        <v>77</v>
      </c>
      <c r="B262" s="757" t="s">
        <v>1263</v>
      </c>
      <c r="C262" s="772" t="e">
        <f>C259/B259-1</f>
        <v>#DIV/0!</v>
      </c>
      <c r="D262" s="772" t="e">
        <f t="shared" si="36"/>
        <v>#DIV/0!</v>
      </c>
      <c r="E262" s="772" t="e">
        <f t="shared" si="36"/>
        <v>#DIV/0!</v>
      </c>
    </row>
    <row r="263" spans="1:7" ht="15" hidden="1" customHeight="1" thickBot="1" x14ac:dyDescent="0.3">
      <c r="A263" s="2386" t="s">
        <v>1793</v>
      </c>
      <c r="B263" s="2387"/>
      <c r="C263" s="2387"/>
      <c r="D263" s="2387"/>
      <c r="E263" s="2388"/>
    </row>
    <row r="264" spans="1:7" ht="15" hidden="1" customHeight="1" x14ac:dyDescent="0.25">
      <c r="A264" s="2357"/>
      <c r="B264" s="756">
        <v>2023</v>
      </c>
      <c r="C264" s="756">
        <v>2024</v>
      </c>
      <c r="D264" s="756">
        <v>2025</v>
      </c>
      <c r="E264" s="756">
        <v>2026</v>
      </c>
    </row>
    <row r="265" spans="1:7" ht="15" hidden="1" customHeight="1" thickBot="1" x14ac:dyDescent="0.3">
      <c r="A265" s="2358"/>
      <c r="B265" s="758" t="s">
        <v>17</v>
      </c>
      <c r="C265" s="758" t="s">
        <v>18</v>
      </c>
      <c r="D265" s="758" t="s">
        <v>18</v>
      </c>
      <c r="E265" s="758" t="s">
        <v>18</v>
      </c>
    </row>
    <row r="266" spans="1:7" ht="15" hidden="1" customHeight="1" thickBot="1" x14ac:dyDescent="0.3">
      <c r="A266" s="773" t="s">
        <v>1266</v>
      </c>
      <c r="B266" s="774">
        <v>0</v>
      </c>
      <c r="C266" s="774">
        <v>0</v>
      </c>
      <c r="D266" s="774">
        <v>0</v>
      </c>
      <c r="E266" s="774">
        <v>0</v>
      </c>
    </row>
    <row r="267" spans="1:7" ht="15" hidden="1" customHeight="1" thickBot="1" x14ac:dyDescent="0.3">
      <c r="A267" s="775" t="s">
        <v>1267</v>
      </c>
      <c r="B267" s="777"/>
      <c r="C267" s="190"/>
      <c r="D267" s="190"/>
      <c r="E267" s="190"/>
    </row>
    <row r="268" spans="1:7" ht="15" hidden="1" customHeight="1" thickBot="1" x14ac:dyDescent="0.3">
      <c r="A268" s="775" t="s">
        <v>1268</v>
      </c>
      <c r="B268" s="777"/>
      <c r="C268" s="778"/>
      <c r="D268" s="778"/>
      <c r="E268" s="778"/>
    </row>
    <row r="269" spans="1:7" ht="22.5" hidden="1" customHeight="1" thickBot="1" x14ac:dyDescent="0.3">
      <c r="A269" s="773" t="s">
        <v>1269</v>
      </c>
      <c r="B269" s="774">
        <v>0</v>
      </c>
      <c r="C269" s="774">
        <v>0</v>
      </c>
      <c r="D269" s="774">
        <v>0</v>
      </c>
      <c r="E269" s="774">
        <v>0</v>
      </c>
    </row>
    <row r="270" spans="1:7" ht="15" hidden="1" customHeight="1" thickBot="1" x14ac:dyDescent="0.3">
      <c r="A270" s="775" t="s">
        <v>1267</v>
      </c>
      <c r="B270" s="777"/>
      <c r="C270" s="774"/>
      <c r="D270" s="774"/>
      <c r="E270" s="774"/>
    </row>
    <row r="271" spans="1:7" ht="15" hidden="1" customHeight="1" thickBot="1" x14ac:dyDescent="0.3">
      <c r="A271" s="775" t="s">
        <v>1268</v>
      </c>
      <c r="B271" s="777"/>
      <c r="C271" s="774"/>
      <c r="D271" s="774"/>
      <c r="E271" s="774"/>
    </row>
    <row r="272" spans="1:7" ht="15" hidden="1" customHeight="1" thickBot="1" x14ac:dyDescent="0.3">
      <c r="A272" s="773" t="s">
        <v>1270</v>
      </c>
      <c r="B272" s="777">
        <f>B273</f>
        <v>0</v>
      </c>
      <c r="C272" s="777">
        <f t="shared" ref="C272:E272" si="37">C273</f>
        <v>0</v>
      </c>
      <c r="D272" s="777">
        <f t="shared" si="37"/>
        <v>0</v>
      </c>
      <c r="E272" s="777">
        <f t="shared" si="37"/>
        <v>0</v>
      </c>
    </row>
    <row r="273" spans="1:5" ht="15" hidden="1" customHeight="1" thickBot="1" x14ac:dyDescent="0.3">
      <c r="A273" s="775" t="s">
        <v>1267</v>
      </c>
      <c r="B273" s="796"/>
      <c r="C273" s="777">
        <v>0</v>
      </c>
      <c r="D273" s="777">
        <v>0</v>
      </c>
      <c r="E273" s="777">
        <v>0</v>
      </c>
    </row>
    <row r="274" spans="1:5" ht="15" hidden="1" customHeight="1" thickBot="1" x14ac:dyDescent="0.3">
      <c r="A274" s="775" t="s">
        <v>1268</v>
      </c>
      <c r="B274" s="777"/>
      <c r="C274" s="774"/>
      <c r="D274" s="774"/>
      <c r="E274" s="774"/>
    </row>
    <row r="275" spans="1:5" ht="15" hidden="1" customHeight="1" thickBot="1" x14ac:dyDescent="0.3">
      <c r="A275" s="773" t="s">
        <v>1271</v>
      </c>
      <c r="B275" s="777"/>
      <c r="C275" s="774"/>
      <c r="D275" s="774"/>
      <c r="E275" s="774"/>
    </row>
    <row r="276" spans="1:5" ht="15" hidden="1" customHeight="1" thickBot="1" x14ac:dyDescent="0.3">
      <c r="A276" s="775" t="s">
        <v>1267</v>
      </c>
      <c r="B276" s="777"/>
      <c r="C276" s="774"/>
      <c r="D276" s="774"/>
      <c r="E276" s="774"/>
    </row>
    <row r="277" spans="1:5" ht="15" hidden="1" customHeight="1" thickBot="1" x14ac:dyDescent="0.3">
      <c r="A277" s="775" t="s">
        <v>1268</v>
      </c>
      <c r="B277" s="777"/>
      <c r="C277" s="774"/>
      <c r="D277" s="774"/>
      <c r="E277" s="774"/>
    </row>
    <row r="278" spans="1:5" ht="15" hidden="1" customHeight="1" thickBot="1" x14ac:dyDescent="0.3">
      <c r="A278" s="773" t="s">
        <v>1272</v>
      </c>
      <c r="B278" s="777"/>
      <c r="C278" s="774"/>
      <c r="D278" s="774"/>
      <c r="E278" s="774"/>
    </row>
    <row r="279" spans="1:5" ht="15" hidden="1" customHeight="1" thickBot="1" x14ac:dyDescent="0.3">
      <c r="A279" s="775" t="s">
        <v>1267</v>
      </c>
      <c r="B279" s="777"/>
      <c r="C279" s="774"/>
      <c r="D279" s="774"/>
      <c r="E279" s="774"/>
    </row>
    <row r="280" spans="1:5" ht="15" hidden="1" customHeight="1" thickBot="1" x14ac:dyDescent="0.3">
      <c r="A280" s="775" t="s">
        <v>1268</v>
      </c>
      <c r="B280" s="777"/>
      <c r="C280" s="774"/>
      <c r="D280" s="774"/>
      <c r="E280" s="774"/>
    </row>
    <row r="281" spans="1:5" ht="15" hidden="1" customHeight="1" thickBot="1" x14ac:dyDescent="0.3">
      <c r="A281" s="773" t="s">
        <v>1273</v>
      </c>
      <c r="B281" s="777">
        <v>0</v>
      </c>
      <c r="C281" s="774">
        <v>0</v>
      </c>
      <c r="D281" s="774">
        <v>0</v>
      </c>
      <c r="E281" s="774">
        <v>0</v>
      </c>
    </row>
    <row r="282" spans="1:5" ht="15" hidden="1" customHeight="1" thickBot="1" x14ac:dyDescent="0.3">
      <c r="A282" s="775" t="s">
        <v>1267</v>
      </c>
      <c r="B282" s="777"/>
      <c r="C282" s="774"/>
      <c r="D282" s="774"/>
      <c r="E282" s="774"/>
    </row>
    <row r="283" spans="1:5" ht="15" hidden="1" customHeight="1" thickBot="1" x14ac:dyDescent="0.3">
      <c r="A283" s="775" t="s">
        <v>1268</v>
      </c>
      <c r="B283" s="777"/>
      <c r="C283" s="774"/>
      <c r="D283" s="774"/>
      <c r="E283" s="774"/>
    </row>
    <row r="284" spans="1:5" ht="21.75" hidden="1" customHeight="1" thickBot="1" x14ac:dyDescent="0.3">
      <c r="A284" s="773" t="s">
        <v>1274</v>
      </c>
      <c r="B284" s="777">
        <v>0</v>
      </c>
      <c r="C284" s="774">
        <v>0</v>
      </c>
      <c r="D284" s="774">
        <v>0</v>
      </c>
      <c r="E284" s="774">
        <v>0</v>
      </c>
    </row>
    <row r="285" spans="1:5" ht="15" hidden="1" customHeight="1" thickBot="1" x14ac:dyDescent="0.3">
      <c r="A285" s="775" t="s">
        <v>1267</v>
      </c>
      <c r="B285" s="777"/>
      <c r="C285" s="783"/>
      <c r="D285" s="783"/>
      <c r="E285" s="783"/>
    </row>
    <row r="286" spans="1:5" ht="15" hidden="1" customHeight="1" thickBot="1" x14ac:dyDescent="0.3">
      <c r="A286" s="775" t="s">
        <v>1268</v>
      </c>
      <c r="B286" s="777"/>
      <c r="C286" s="784"/>
      <c r="D286" s="783"/>
      <c r="E286" s="783"/>
    </row>
    <row r="287" spans="1:5" ht="15" hidden="1" customHeight="1" thickBot="1" x14ac:dyDescent="0.3">
      <c r="A287" s="785" t="s">
        <v>1794</v>
      </c>
      <c r="B287" s="777">
        <f>B284+B281+B278+B275+B272+B269+B266</f>
        <v>0</v>
      </c>
      <c r="C287" s="777">
        <f t="shared" ref="C287:E287" si="38">C284+C281+C278+C275+C272+C269+C266</f>
        <v>0</v>
      </c>
      <c r="D287" s="777">
        <f t="shared" si="38"/>
        <v>0</v>
      </c>
      <c r="E287" s="777">
        <f t="shared" si="38"/>
        <v>0</v>
      </c>
    </row>
    <row r="288" spans="1:5" ht="15" customHeight="1" thickBot="1" x14ac:dyDescent="0.3">
      <c r="A288" s="790" t="s">
        <v>1276</v>
      </c>
      <c r="B288" s="787">
        <f>IF(B287-B258=0,0,"Error")</f>
        <v>0</v>
      </c>
      <c r="C288" s="787">
        <f>IF(C287-C258=0,0,"Error")</f>
        <v>0</v>
      </c>
      <c r="D288" s="787">
        <f>IF(D287-D258=0,0,"Error")</f>
        <v>0</v>
      </c>
      <c r="E288" s="787">
        <f>IF(E287-E258=0,0,"Error")</f>
        <v>0</v>
      </c>
    </row>
    <row r="289" spans="1:5" ht="15" hidden="1" customHeight="1" thickBot="1" x14ac:dyDescent="0.3">
      <c r="A289" s="769" t="s">
        <v>1795</v>
      </c>
      <c r="B289" s="2380" t="s">
        <v>1796</v>
      </c>
      <c r="C289" s="2381"/>
      <c r="D289" s="2381"/>
      <c r="E289" s="2382"/>
    </row>
    <row r="290" spans="1:5" ht="26.25" hidden="1" customHeight="1" thickBot="1" x14ac:dyDescent="0.3">
      <c r="A290" s="771" t="s">
        <v>1258</v>
      </c>
      <c r="B290" s="2371" t="s">
        <v>1797</v>
      </c>
      <c r="C290" s="2372"/>
      <c r="D290" s="2372"/>
      <c r="E290" s="2373"/>
    </row>
    <row r="291" spans="1:5" ht="15" hidden="1" customHeight="1" thickBot="1" x14ac:dyDescent="0.3">
      <c r="A291" s="771" t="s">
        <v>54</v>
      </c>
      <c r="B291" s="2383" t="s">
        <v>1798</v>
      </c>
      <c r="C291" s="2384"/>
      <c r="D291" s="2384"/>
      <c r="E291" s="2385"/>
    </row>
    <row r="292" spans="1:5" ht="15" hidden="1" customHeight="1" x14ac:dyDescent="0.25">
      <c r="A292" s="2357"/>
      <c r="B292" s="756">
        <v>2023</v>
      </c>
      <c r="C292" s="756">
        <v>2024</v>
      </c>
      <c r="D292" s="756">
        <v>2025</v>
      </c>
      <c r="E292" s="756">
        <v>2026</v>
      </c>
    </row>
    <row r="293" spans="1:5" ht="15" hidden="1" customHeight="1" thickBot="1" x14ac:dyDescent="0.3">
      <c r="A293" s="2358"/>
      <c r="B293" s="758" t="s">
        <v>17</v>
      </c>
      <c r="C293" s="758" t="s">
        <v>18</v>
      </c>
      <c r="D293" s="758" t="s">
        <v>18</v>
      </c>
      <c r="E293" s="758" t="s">
        <v>18</v>
      </c>
    </row>
    <row r="294" spans="1:5" ht="15" hidden="1" customHeight="1" thickBot="1" x14ac:dyDescent="0.3">
      <c r="A294" s="771" t="s">
        <v>56</v>
      </c>
      <c r="B294" s="761">
        <v>8</v>
      </c>
      <c r="C294" s="761">
        <v>0</v>
      </c>
      <c r="D294" s="761">
        <v>0</v>
      </c>
      <c r="E294" s="761">
        <v>0</v>
      </c>
    </row>
    <row r="295" spans="1:5" ht="15" hidden="1" customHeight="1" thickBot="1" x14ac:dyDescent="0.3">
      <c r="A295" s="771" t="s">
        <v>1260</v>
      </c>
      <c r="B295" s="760">
        <f>B324</f>
        <v>0</v>
      </c>
      <c r="C295" s="760">
        <f t="shared" ref="C295:E295" si="39">C324</f>
        <v>0</v>
      </c>
      <c r="D295" s="760">
        <f t="shared" si="39"/>
        <v>0</v>
      </c>
      <c r="E295" s="760">
        <f t="shared" si="39"/>
        <v>0</v>
      </c>
    </row>
    <row r="296" spans="1:5" ht="15" hidden="1" customHeight="1" thickBot="1" x14ac:dyDescent="0.3">
      <c r="A296" s="771" t="s">
        <v>1261</v>
      </c>
      <c r="B296" s="760">
        <f>B295/B294</f>
        <v>0</v>
      </c>
      <c r="C296" s="760" t="e">
        <f t="shared" ref="C296:E296" si="40">C295/C294</f>
        <v>#DIV/0!</v>
      </c>
      <c r="D296" s="760" t="e">
        <f t="shared" si="40"/>
        <v>#DIV/0!</v>
      </c>
      <c r="E296" s="760" t="e">
        <f t="shared" si="40"/>
        <v>#DIV/0!</v>
      </c>
    </row>
    <row r="297" spans="1:5" ht="15" hidden="1" customHeight="1" thickBot="1" x14ac:dyDescent="0.3">
      <c r="A297" s="771" t="s">
        <v>1262</v>
      </c>
      <c r="B297" s="797"/>
      <c r="C297" s="772">
        <f>C294/B294-1</f>
        <v>-1</v>
      </c>
      <c r="D297" s="772" t="e">
        <f t="shared" ref="D297:E299" si="41">D294/C294-1</f>
        <v>#DIV/0!</v>
      </c>
      <c r="E297" s="772" t="e">
        <f t="shared" si="41"/>
        <v>#DIV/0!</v>
      </c>
    </row>
    <row r="298" spans="1:5" ht="15" hidden="1" customHeight="1" thickBot="1" x14ac:dyDescent="0.3">
      <c r="A298" s="771" t="s">
        <v>1264</v>
      </c>
      <c r="B298" s="757" t="s">
        <v>1263</v>
      </c>
      <c r="C298" s="772" t="e">
        <f>C295/B295-1</f>
        <v>#DIV/0!</v>
      </c>
      <c r="D298" s="772" t="e">
        <f t="shared" si="41"/>
        <v>#DIV/0!</v>
      </c>
      <c r="E298" s="772" t="e">
        <f t="shared" si="41"/>
        <v>#DIV/0!</v>
      </c>
    </row>
    <row r="299" spans="1:5" ht="15" hidden="1" customHeight="1" thickBot="1" x14ac:dyDescent="0.3">
      <c r="A299" s="771" t="s">
        <v>77</v>
      </c>
      <c r="B299" s="757" t="s">
        <v>1263</v>
      </c>
      <c r="C299" s="772" t="e">
        <f>C296/B296-1</f>
        <v>#DIV/0!</v>
      </c>
      <c r="D299" s="772" t="e">
        <f t="shared" si="41"/>
        <v>#DIV/0!</v>
      </c>
      <c r="E299" s="772" t="e">
        <f t="shared" si="41"/>
        <v>#DIV/0!</v>
      </c>
    </row>
    <row r="300" spans="1:5" ht="15" hidden="1" customHeight="1" thickBot="1" x14ac:dyDescent="0.3">
      <c r="A300" s="2386" t="s">
        <v>1799</v>
      </c>
      <c r="B300" s="2387"/>
      <c r="C300" s="2387"/>
      <c r="D300" s="2387"/>
      <c r="E300" s="2388"/>
    </row>
    <row r="301" spans="1:5" ht="15" hidden="1" customHeight="1" x14ac:dyDescent="0.25">
      <c r="A301" s="2357"/>
      <c r="B301" s="756">
        <v>2023</v>
      </c>
      <c r="C301" s="756">
        <v>2024</v>
      </c>
      <c r="D301" s="756">
        <v>2025</v>
      </c>
      <c r="E301" s="756">
        <v>2026</v>
      </c>
    </row>
    <row r="302" spans="1:5" ht="15" hidden="1" customHeight="1" thickBot="1" x14ac:dyDescent="0.3">
      <c r="A302" s="2358"/>
      <c r="B302" s="758" t="s">
        <v>17</v>
      </c>
      <c r="C302" s="758" t="s">
        <v>18</v>
      </c>
      <c r="D302" s="758" t="s">
        <v>18</v>
      </c>
      <c r="E302" s="758" t="s">
        <v>18</v>
      </c>
    </row>
    <row r="303" spans="1:5" ht="15" hidden="1" customHeight="1" thickBot="1" x14ac:dyDescent="0.3">
      <c r="A303" s="773" t="s">
        <v>1266</v>
      </c>
      <c r="B303" s="774">
        <v>0</v>
      </c>
      <c r="C303" s="774">
        <v>0</v>
      </c>
      <c r="D303" s="774">
        <v>0</v>
      </c>
      <c r="E303" s="774">
        <v>0</v>
      </c>
    </row>
    <row r="304" spans="1:5" ht="15" hidden="1" customHeight="1" thickBot="1" x14ac:dyDescent="0.3">
      <c r="A304" s="775" t="s">
        <v>1267</v>
      </c>
      <c r="B304" s="777"/>
      <c r="C304" s="190"/>
      <c r="D304" s="190"/>
      <c r="E304" s="190"/>
    </row>
    <row r="305" spans="1:8" ht="15" hidden="1" customHeight="1" thickBot="1" x14ac:dyDescent="0.3">
      <c r="A305" s="775" t="s">
        <v>1268</v>
      </c>
      <c r="B305" s="777"/>
      <c r="C305" s="778"/>
      <c r="D305" s="778"/>
      <c r="E305" s="778"/>
    </row>
    <row r="306" spans="1:8" ht="25.5" hidden="1" customHeight="1" thickBot="1" x14ac:dyDescent="0.3">
      <c r="A306" s="773" t="s">
        <v>1269</v>
      </c>
      <c r="B306" s="774">
        <v>0</v>
      </c>
      <c r="C306" s="774">
        <v>0</v>
      </c>
      <c r="D306" s="774">
        <v>0</v>
      </c>
      <c r="E306" s="774">
        <v>0</v>
      </c>
    </row>
    <row r="307" spans="1:8" ht="15" hidden="1" customHeight="1" thickBot="1" x14ac:dyDescent="0.3">
      <c r="A307" s="775" t="s">
        <v>1267</v>
      </c>
      <c r="B307" s="777"/>
      <c r="C307" s="774"/>
      <c r="D307" s="774"/>
      <c r="E307" s="774"/>
    </row>
    <row r="308" spans="1:8" ht="15" hidden="1" customHeight="1" thickBot="1" x14ac:dyDescent="0.3">
      <c r="A308" s="775" t="s">
        <v>1268</v>
      </c>
      <c r="B308" s="777"/>
      <c r="C308" s="774"/>
      <c r="D308" s="774"/>
      <c r="E308" s="774"/>
    </row>
    <row r="309" spans="1:8" ht="15" hidden="1" customHeight="1" thickBot="1" x14ac:dyDescent="0.3">
      <c r="A309" s="773" t="s">
        <v>1270</v>
      </c>
      <c r="B309" s="760">
        <f>B310</f>
        <v>0</v>
      </c>
      <c r="C309" s="760">
        <f t="shared" ref="C309:E309" si="42">C310</f>
        <v>0</v>
      </c>
      <c r="D309" s="760">
        <f t="shared" si="42"/>
        <v>0</v>
      </c>
      <c r="E309" s="760">
        <f t="shared" si="42"/>
        <v>0</v>
      </c>
      <c r="H309" s="798"/>
    </row>
    <row r="310" spans="1:8" ht="15" hidden="1" customHeight="1" thickBot="1" x14ac:dyDescent="0.3">
      <c r="A310" s="775" t="s">
        <v>1267</v>
      </c>
      <c r="B310" s="760"/>
      <c r="C310" s="760">
        <v>0</v>
      </c>
      <c r="D310" s="760">
        <v>0</v>
      </c>
      <c r="E310" s="760">
        <v>0</v>
      </c>
    </row>
    <row r="311" spans="1:8" ht="15" hidden="1" customHeight="1" thickBot="1" x14ac:dyDescent="0.3">
      <c r="A311" s="775" t="s">
        <v>1268</v>
      </c>
      <c r="B311" s="777"/>
      <c r="C311" s="774"/>
      <c r="D311" s="774"/>
      <c r="E311" s="774"/>
      <c r="H311" s="782"/>
    </row>
    <row r="312" spans="1:8" ht="15" hidden="1" customHeight="1" thickBot="1" x14ac:dyDescent="0.3">
      <c r="A312" s="773" t="s">
        <v>1271</v>
      </c>
      <c r="B312" s="777"/>
      <c r="C312" s="774"/>
      <c r="D312" s="774"/>
      <c r="E312" s="774"/>
    </row>
    <row r="313" spans="1:8" ht="15" hidden="1" customHeight="1" thickBot="1" x14ac:dyDescent="0.3">
      <c r="A313" s="775" t="s">
        <v>1267</v>
      </c>
      <c r="B313" s="777"/>
      <c r="C313" s="774"/>
      <c r="D313" s="774"/>
      <c r="E313" s="774"/>
    </row>
    <row r="314" spans="1:8" ht="15" hidden="1" customHeight="1" thickBot="1" x14ac:dyDescent="0.3">
      <c r="A314" s="775" t="s">
        <v>1268</v>
      </c>
      <c r="B314" s="777"/>
      <c r="C314" s="774"/>
      <c r="D314" s="774"/>
      <c r="E314" s="774"/>
    </row>
    <row r="315" spans="1:8" ht="15" hidden="1" customHeight="1" thickBot="1" x14ac:dyDescent="0.3">
      <c r="A315" s="773" t="s">
        <v>1272</v>
      </c>
      <c r="B315" s="777"/>
      <c r="C315" s="774"/>
      <c r="D315" s="774"/>
      <c r="E315" s="774"/>
    </row>
    <row r="316" spans="1:8" ht="15" hidden="1" customHeight="1" thickBot="1" x14ac:dyDescent="0.3">
      <c r="A316" s="775" t="s">
        <v>1267</v>
      </c>
      <c r="B316" s="777"/>
      <c r="C316" s="774"/>
      <c r="D316" s="774"/>
      <c r="E316" s="774"/>
    </row>
    <row r="317" spans="1:8" ht="15" hidden="1" customHeight="1" thickBot="1" x14ac:dyDescent="0.3">
      <c r="A317" s="775" t="s">
        <v>1268</v>
      </c>
      <c r="B317" s="777"/>
      <c r="C317" s="774"/>
      <c r="D317" s="774"/>
      <c r="E317" s="774"/>
    </row>
    <row r="318" spans="1:8" ht="15" hidden="1" customHeight="1" thickBot="1" x14ac:dyDescent="0.3">
      <c r="A318" s="773" t="s">
        <v>1273</v>
      </c>
      <c r="B318" s="777">
        <v>0</v>
      </c>
      <c r="C318" s="774">
        <v>0</v>
      </c>
      <c r="D318" s="774">
        <v>0</v>
      </c>
      <c r="E318" s="774">
        <v>0</v>
      </c>
    </row>
    <row r="319" spans="1:8" ht="15" hidden="1" customHeight="1" thickBot="1" x14ac:dyDescent="0.3">
      <c r="A319" s="775" t="s">
        <v>1267</v>
      </c>
      <c r="B319" s="777"/>
      <c r="C319" s="774"/>
      <c r="D319" s="774"/>
      <c r="E319" s="774"/>
    </row>
    <row r="320" spans="1:8" ht="15" hidden="1" customHeight="1" thickBot="1" x14ac:dyDescent="0.3">
      <c r="A320" s="775" t="s">
        <v>1268</v>
      </c>
      <c r="B320" s="777"/>
      <c r="C320" s="774"/>
      <c r="D320" s="774"/>
      <c r="E320" s="774"/>
    </row>
    <row r="321" spans="1:7" ht="27" hidden="1" customHeight="1" thickBot="1" x14ac:dyDescent="0.3">
      <c r="A321" s="773" t="s">
        <v>1274</v>
      </c>
      <c r="B321" s="777">
        <v>0</v>
      </c>
      <c r="C321" s="774">
        <v>0</v>
      </c>
      <c r="D321" s="774">
        <v>0</v>
      </c>
      <c r="E321" s="774">
        <v>0</v>
      </c>
    </row>
    <row r="322" spans="1:7" ht="15" hidden="1" customHeight="1" thickBot="1" x14ac:dyDescent="0.3">
      <c r="A322" s="775" t="s">
        <v>1267</v>
      </c>
      <c r="B322" s="777"/>
      <c r="C322" s="783"/>
      <c r="D322" s="783"/>
      <c r="E322" s="783"/>
    </row>
    <row r="323" spans="1:7" ht="15" hidden="1" customHeight="1" thickBot="1" x14ac:dyDescent="0.3">
      <c r="A323" s="775" t="s">
        <v>1268</v>
      </c>
      <c r="B323" s="777"/>
      <c r="C323" s="784"/>
      <c r="D323" s="783"/>
      <c r="E323" s="783"/>
    </row>
    <row r="324" spans="1:7" ht="15" hidden="1" customHeight="1" thickBot="1" x14ac:dyDescent="0.3">
      <c r="A324" s="785" t="s">
        <v>1800</v>
      </c>
      <c r="B324" s="777">
        <f>B321+B318+B315+B312+B309+B306+B303</f>
        <v>0</v>
      </c>
      <c r="C324" s="777">
        <f t="shared" ref="C324:E324" si="43">C321+C318+C315+C312+C309+C306+C303</f>
        <v>0</v>
      </c>
      <c r="D324" s="777">
        <f t="shared" si="43"/>
        <v>0</v>
      </c>
      <c r="E324" s="777">
        <f t="shared" si="43"/>
        <v>0</v>
      </c>
    </row>
    <row r="325" spans="1:7" ht="15" hidden="1" customHeight="1" thickBot="1" x14ac:dyDescent="0.3">
      <c r="A325" s="790" t="s">
        <v>1276</v>
      </c>
      <c r="B325" s="787">
        <f>IF(B324-B295=0,0,"Error")</f>
        <v>0</v>
      </c>
      <c r="C325" s="787">
        <f>IF(C324-C295=0,0,"Error")</f>
        <v>0</v>
      </c>
      <c r="D325" s="787">
        <f>IF(D324-D295=0,0,"Error")</f>
        <v>0</v>
      </c>
      <c r="E325" s="787">
        <f>IF(E324-E295=0,0,"Error")</f>
        <v>0</v>
      </c>
    </row>
    <row r="326" spans="1:7" ht="15" hidden="1" customHeight="1" thickBot="1" x14ac:dyDescent="0.3">
      <c r="A326" s="769" t="s">
        <v>1801</v>
      </c>
      <c r="B326" s="2380" t="s">
        <v>1763</v>
      </c>
      <c r="C326" s="2381"/>
      <c r="D326" s="2381"/>
      <c r="E326" s="2382"/>
    </row>
    <row r="327" spans="1:7" ht="15" hidden="1" customHeight="1" thickBot="1" x14ac:dyDescent="0.3">
      <c r="A327" s="771" t="s">
        <v>1258</v>
      </c>
      <c r="B327" s="2371" t="s">
        <v>1802</v>
      </c>
      <c r="C327" s="2372"/>
      <c r="D327" s="2372"/>
      <c r="E327" s="2373"/>
    </row>
    <row r="328" spans="1:7" ht="15" hidden="1" customHeight="1" thickBot="1" x14ac:dyDescent="0.3">
      <c r="A328" s="771" t="s">
        <v>54</v>
      </c>
      <c r="B328" s="2383" t="s">
        <v>1803</v>
      </c>
      <c r="C328" s="2384"/>
      <c r="D328" s="2384"/>
      <c r="E328" s="2385"/>
    </row>
    <row r="329" spans="1:7" ht="15" hidden="1" customHeight="1" x14ac:dyDescent="0.25">
      <c r="A329" s="2357"/>
      <c r="B329" s="756">
        <v>2023</v>
      </c>
      <c r="C329" s="756">
        <v>2024</v>
      </c>
      <c r="D329" s="756">
        <v>2025</v>
      </c>
      <c r="E329" s="756">
        <v>2026</v>
      </c>
    </row>
    <row r="330" spans="1:7" ht="15" hidden="1" customHeight="1" thickBot="1" x14ac:dyDescent="0.3">
      <c r="A330" s="2358"/>
      <c r="B330" s="758" t="s">
        <v>17</v>
      </c>
      <c r="C330" s="758" t="s">
        <v>18</v>
      </c>
      <c r="D330" s="758" t="s">
        <v>18</v>
      </c>
      <c r="E330" s="758" t="s">
        <v>18</v>
      </c>
    </row>
    <row r="331" spans="1:7" ht="15" hidden="1" customHeight="1" thickBot="1" x14ac:dyDescent="0.3">
      <c r="A331" s="771" t="s">
        <v>56</v>
      </c>
      <c r="B331" s="761">
        <v>24</v>
      </c>
      <c r="C331" s="761">
        <v>0</v>
      </c>
      <c r="D331" s="761">
        <v>0</v>
      </c>
      <c r="E331" s="761">
        <v>0</v>
      </c>
    </row>
    <row r="332" spans="1:7" ht="15" hidden="1" customHeight="1" thickBot="1" x14ac:dyDescent="0.3">
      <c r="A332" s="771" t="s">
        <v>1260</v>
      </c>
      <c r="B332" s="760">
        <f>B361</f>
        <v>0</v>
      </c>
      <c r="C332" s="760">
        <f t="shared" ref="C332:F332" si="44">C361</f>
        <v>0</v>
      </c>
      <c r="D332" s="760">
        <f t="shared" si="44"/>
        <v>0</v>
      </c>
      <c r="E332" s="760">
        <f t="shared" si="44"/>
        <v>0</v>
      </c>
      <c r="F332" s="760">
        <f t="shared" si="44"/>
        <v>0</v>
      </c>
      <c r="G332" s="795"/>
    </row>
    <row r="333" spans="1:7" ht="15" hidden="1" customHeight="1" thickBot="1" x14ac:dyDescent="0.3">
      <c r="A333" s="771" t="s">
        <v>1261</v>
      </c>
      <c r="B333" s="760">
        <f>B332/B331</f>
        <v>0</v>
      </c>
      <c r="C333" s="760" t="e">
        <f t="shared" ref="C333:E333" si="45">C332/C331</f>
        <v>#DIV/0!</v>
      </c>
      <c r="D333" s="760" t="e">
        <f t="shared" si="45"/>
        <v>#DIV/0!</v>
      </c>
      <c r="E333" s="760" t="e">
        <f t="shared" si="45"/>
        <v>#DIV/0!</v>
      </c>
    </row>
    <row r="334" spans="1:7" ht="15" hidden="1" customHeight="1" thickBot="1" x14ac:dyDescent="0.3">
      <c r="A334" s="771" t="s">
        <v>1262</v>
      </c>
      <c r="B334" s="757" t="s">
        <v>1263</v>
      </c>
      <c r="C334" s="772">
        <f>C331/B331-1</f>
        <v>-1</v>
      </c>
      <c r="D334" s="772" t="e">
        <f t="shared" ref="D334:E336" si="46">D331/C331-1</f>
        <v>#DIV/0!</v>
      </c>
      <c r="E334" s="772" t="e">
        <f t="shared" si="46"/>
        <v>#DIV/0!</v>
      </c>
    </row>
    <row r="335" spans="1:7" ht="15" hidden="1" customHeight="1" thickBot="1" x14ac:dyDescent="0.3">
      <c r="A335" s="771" t="s">
        <v>1264</v>
      </c>
      <c r="B335" s="757" t="s">
        <v>1263</v>
      </c>
      <c r="C335" s="772" t="e">
        <f>C332/B332-1</f>
        <v>#DIV/0!</v>
      </c>
      <c r="D335" s="772" t="e">
        <f t="shared" si="46"/>
        <v>#DIV/0!</v>
      </c>
      <c r="E335" s="772" t="e">
        <f t="shared" si="46"/>
        <v>#DIV/0!</v>
      </c>
    </row>
    <row r="336" spans="1:7" ht="15" hidden="1" customHeight="1" thickBot="1" x14ac:dyDescent="0.3">
      <c r="A336" s="771" t="s">
        <v>77</v>
      </c>
      <c r="B336" s="757" t="s">
        <v>1263</v>
      </c>
      <c r="C336" s="772" t="e">
        <f>C333/B333-1</f>
        <v>#DIV/0!</v>
      </c>
      <c r="D336" s="772" t="e">
        <f t="shared" si="46"/>
        <v>#DIV/0!</v>
      </c>
      <c r="E336" s="772" t="e">
        <f t="shared" si="46"/>
        <v>#DIV/0!</v>
      </c>
    </row>
    <row r="337" spans="1:8" ht="15" hidden="1" customHeight="1" thickBot="1" x14ac:dyDescent="0.3">
      <c r="A337" s="2386" t="s">
        <v>1804</v>
      </c>
      <c r="B337" s="2387"/>
      <c r="C337" s="2387"/>
      <c r="D337" s="2387"/>
      <c r="E337" s="2388"/>
    </row>
    <row r="338" spans="1:8" ht="15" hidden="1" customHeight="1" x14ac:dyDescent="0.25">
      <c r="A338" s="2357"/>
      <c r="B338" s="756">
        <v>2023</v>
      </c>
      <c r="C338" s="756">
        <v>2024</v>
      </c>
      <c r="D338" s="756">
        <v>2025</v>
      </c>
      <c r="E338" s="756">
        <v>2026</v>
      </c>
    </row>
    <row r="339" spans="1:8" ht="15" hidden="1" customHeight="1" thickBot="1" x14ac:dyDescent="0.3">
      <c r="A339" s="2358"/>
      <c r="B339" s="758" t="s">
        <v>17</v>
      </c>
      <c r="C339" s="758" t="s">
        <v>18</v>
      </c>
      <c r="D339" s="758" t="s">
        <v>18</v>
      </c>
      <c r="E339" s="758" t="s">
        <v>18</v>
      </c>
    </row>
    <row r="340" spans="1:8" ht="15" hidden="1" customHeight="1" thickBot="1" x14ac:dyDescent="0.3">
      <c r="A340" s="773" t="s">
        <v>1266</v>
      </c>
      <c r="B340" s="774">
        <v>0</v>
      </c>
      <c r="C340" s="774">
        <v>0</v>
      </c>
      <c r="D340" s="774">
        <v>0</v>
      </c>
      <c r="E340" s="774">
        <v>0</v>
      </c>
    </row>
    <row r="341" spans="1:8" ht="15" hidden="1" customHeight="1" thickBot="1" x14ac:dyDescent="0.3">
      <c r="A341" s="775" t="s">
        <v>1267</v>
      </c>
      <c r="B341" s="777"/>
      <c r="C341" s="190"/>
      <c r="D341" s="190"/>
      <c r="E341" s="190"/>
    </row>
    <row r="342" spans="1:8" ht="15" hidden="1" customHeight="1" thickBot="1" x14ac:dyDescent="0.3">
      <c r="A342" s="775" t="s">
        <v>1268</v>
      </c>
      <c r="B342" s="777"/>
      <c r="C342" s="778"/>
      <c r="D342" s="778"/>
      <c r="E342" s="778"/>
    </row>
    <row r="343" spans="1:8" ht="24" hidden="1" customHeight="1" thickBot="1" x14ac:dyDescent="0.3">
      <c r="A343" s="773" t="s">
        <v>1269</v>
      </c>
      <c r="B343" s="774">
        <v>0</v>
      </c>
      <c r="C343" s="774">
        <v>0</v>
      </c>
      <c r="D343" s="774">
        <v>0</v>
      </c>
      <c r="E343" s="774">
        <v>0</v>
      </c>
    </row>
    <row r="344" spans="1:8" ht="15" hidden="1" customHeight="1" thickBot="1" x14ac:dyDescent="0.3">
      <c r="A344" s="775" t="s">
        <v>1267</v>
      </c>
      <c r="B344" s="777"/>
      <c r="C344" s="774"/>
      <c r="D344" s="774"/>
      <c r="E344" s="774"/>
    </row>
    <row r="345" spans="1:8" ht="15" hidden="1" customHeight="1" thickBot="1" x14ac:dyDescent="0.3">
      <c r="A345" s="775" t="s">
        <v>1268</v>
      </c>
      <c r="B345" s="777"/>
      <c r="C345" s="774"/>
      <c r="D345" s="774"/>
      <c r="E345" s="774"/>
    </row>
    <row r="346" spans="1:8" ht="15" hidden="1" customHeight="1" thickBot="1" x14ac:dyDescent="0.3">
      <c r="A346" s="773" t="s">
        <v>1270</v>
      </c>
      <c r="B346" s="777">
        <f>SUM(B347)</f>
        <v>0</v>
      </c>
      <c r="C346" s="777">
        <f t="shared" ref="C346:E346" si="47">SUM(C347)</f>
        <v>0</v>
      </c>
      <c r="D346" s="777">
        <f t="shared" si="47"/>
        <v>0</v>
      </c>
      <c r="E346" s="777">
        <f t="shared" si="47"/>
        <v>0</v>
      </c>
      <c r="H346" s="782"/>
    </row>
    <row r="347" spans="1:8" ht="15" hidden="1" customHeight="1" thickBot="1" x14ac:dyDescent="0.3">
      <c r="A347" s="775" t="s">
        <v>1267</v>
      </c>
      <c r="B347" s="799"/>
      <c r="C347" s="799">
        <v>0</v>
      </c>
      <c r="D347" s="799">
        <v>0</v>
      </c>
      <c r="E347" s="799">
        <v>0</v>
      </c>
      <c r="H347" s="799"/>
    </row>
    <row r="348" spans="1:8" ht="15" hidden="1" customHeight="1" thickBot="1" x14ac:dyDescent="0.3">
      <c r="A348" s="775" t="s">
        <v>1268</v>
      </c>
      <c r="B348" s="777"/>
      <c r="C348" s="774"/>
      <c r="D348" s="774"/>
      <c r="E348" s="774"/>
    </row>
    <row r="349" spans="1:8" ht="15" hidden="1" customHeight="1" thickBot="1" x14ac:dyDescent="0.3">
      <c r="A349" s="773" t="s">
        <v>1271</v>
      </c>
      <c r="B349" s="777"/>
      <c r="C349" s="774"/>
      <c r="D349" s="774"/>
      <c r="E349" s="774"/>
    </row>
    <row r="350" spans="1:8" ht="15" hidden="1" customHeight="1" thickBot="1" x14ac:dyDescent="0.3">
      <c r="A350" s="775" t="s">
        <v>1267</v>
      </c>
      <c r="B350" s="777"/>
      <c r="C350" s="774"/>
      <c r="D350" s="774"/>
      <c r="E350" s="774"/>
    </row>
    <row r="351" spans="1:8" ht="15" hidden="1" customHeight="1" thickBot="1" x14ac:dyDescent="0.3">
      <c r="A351" s="775" t="s">
        <v>1268</v>
      </c>
      <c r="B351" s="777"/>
      <c r="C351" s="774"/>
      <c r="D351" s="774"/>
      <c r="E351" s="774"/>
    </row>
    <row r="352" spans="1:8" ht="15" hidden="1" customHeight="1" thickBot="1" x14ac:dyDescent="0.3">
      <c r="A352" s="773" t="s">
        <v>1272</v>
      </c>
      <c r="B352" s="777"/>
      <c r="C352" s="774"/>
      <c r="D352" s="774"/>
      <c r="E352" s="774"/>
    </row>
    <row r="353" spans="1:5" ht="15" hidden="1" customHeight="1" thickBot="1" x14ac:dyDescent="0.3">
      <c r="A353" s="775" t="s">
        <v>1267</v>
      </c>
      <c r="B353" s="777"/>
      <c r="C353" s="774"/>
      <c r="D353" s="774"/>
      <c r="E353" s="774"/>
    </row>
    <row r="354" spans="1:5" ht="15" hidden="1" customHeight="1" thickBot="1" x14ac:dyDescent="0.3">
      <c r="A354" s="775" t="s">
        <v>1268</v>
      </c>
      <c r="B354" s="777"/>
      <c r="C354" s="774"/>
      <c r="D354" s="774"/>
      <c r="E354" s="774"/>
    </row>
    <row r="355" spans="1:5" ht="15" hidden="1" customHeight="1" thickBot="1" x14ac:dyDescent="0.3">
      <c r="A355" s="773" t="s">
        <v>1273</v>
      </c>
      <c r="B355" s="777">
        <v>0</v>
      </c>
      <c r="C355" s="774">
        <v>0</v>
      </c>
      <c r="D355" s="774">
        <v>0</v>
      </c>
      <c r="E355" s="774">
        <v>0</v>
      </c>
    </row>
    <row r="356" spans="1:5" ht="15" hidden="1" customHeight="1" thickBot="1" x14ac:dyDescent="0.3">
      <c r="A356" s="775" t="s">
        <v>1267</v>
      </c>
      <c r="B356" s="777">
        <v>0</v>
      </c>
      <c r="C356" s="774">
        <v>0</v>
      </c>
      <c r="D356" s="774">
        <v>0</v>
      </c>
      <c r="E356" s="774">
        <v>0</v>
      </c>
    </row>
    <row r="357" spans="1:5" ht="15" hidden="1" customHeight="1" thickBot="1" x14ac:dyDescent="0.3">
      <c r="A357" s="775" t="s">
        <v>1268</v>
      </c>
      <c r="B357" s="777"/>
      <c r="C357" s="774"/>
      <c r="D357" s="774"/>
      <c r="E357" s="774"/>
    </row>
    <row r="358" spans="1:5" ht="22.5" hidden="1" customHeight="1" thickBot="1" x14ac:dyDescent="0.3">
      <c r="A358" s="773" t="s">
        <v>1274</v>
      </c>
      <c r="B358" s="777">
        <v>0</v>
      </c>
      <c r="C358" s="774">
        <v>0</v>
      </c>
      <c r="D358" s="774">
        <v>0</v>
      </c>
      <c r="E358" s="774">
        <v>0</v>
      </c>
    </row>
    <row r="359" spans="1:5" ht="15" hidden="1" customHeight="1" thickBot="1" x14ac:dyDescent="0.3">
      <c r="A359" s="775" t="s">
        <v>1267</v>
      </c>
      <c r="B359" s="777"/>
      <c r="C359" s="783"/>
      <c r="D359" s="783"/>
      <c r="E359" s="783"/>
    </row>
    <row r="360" spans="1:5" ht="20.25" hidden="1" customHeight="1" thickBot="1" x14ac:dyDescent="0.3">
      <c r="A360" s="775" t="s">
        <v>1268</v>
      </c>
      <c r="B360" s="777"/>
      <c r="C360" s="784"/>
      <c r="D360" s="783"/>
      <c r="E360" s="783"/>
    </row>
    <row r="361" spans="1:5" ht="21" hidden="1" customHeight="1" thickBot="1" x14ac:dyDescent="0.3">
      <c r="A361" s="785" t="s">
        <v>1805</v>
      </c>
      <c r="B361" s="777">
        <f>B358+B355+B352+B349+B346+B343+B340</f>
        <v>0</v>
      </c>
      <c r="C361" s="777">
        <f t="shared" ref="C361:E361" si="48">C358+C355+C352+C349+C346+C343+C340</f>
        <v>0</v>
      </c>
      <c r="D361" s="777">
        <f t="shared" si="48"/>
        <v>0</v>
      </c>
      <c r="E361" s="777">
        <f t="shared" si="48"/>
        <v>0</v>
      </c>
    </row>
    <row r="362" spans="1:5" ht="15" hidden="1" customHeight="1" thickBot="1" x14ac:dyDescent="0.3">
      <c r="A362" s="790" t="s">
        <v>1276</v>
      </c>
      <c r="B362" s="787">
        <f>IF(B361-B332=0,0,"Error")</f>
        <v>0</v>
      </c>
      <c r="C362" s="787">
        <f>IF(C361-C332=0,0,"Error")</f>
        <v>0</v>
      </c>
      <c r="D362" s="787">
        <f>IF(D361-D332=0,0,"Error")</f>
        <v>0</v>
      </c>
      <c r="E362" s="787">
        <f>IF(E361-E332=0,0,"Error")</f>
        <v>0</v>
      </c>
    </row>
    <row r="363" spans="1:5" ht="15" customHeight="1" thickBot="1" x14ac:dyDescent="0.3">
      <c r="A363" s="2392" t="s">
        <v>1277</v>
      </c>
      <c r="B363" s="2393"/>
      <c r="C363" s="2393"/>
      <c r="D363" s="2393"/>
      <c r="E363" s="2394"/>
    </row>
    <row r="364" spans="1:5" ht="15" customHeight="1" thickBot="1" x14ac:dyDescent="0.3">
      <c r="A364" s="2392" t="s">
        <v>1278</v>
      </c>
      <c r="B364" s="2393"/>
      <c r="C364" s="2393"/>
      <c r="D364" s="2393"/>
      <c r="E364" s="2394"/>
    </row>
    <row r="365" spans="1:5" ht="27" customHeight="1" thickBot="1" x14ac:dyDescent="0.3">
      <c r="A365" s="800" t="s">
        <v>1731</v>
      </c>
      <c r="B365" s="2395" t="s">
        <v>1806</v>
      </c>
      <c r="C365" s="2396"/>
      <c r="D365" s="2397"/>
      <c r="E365" s="2398"/>
    </row>
    <row r="366" spans="1:5" ht="36.75" customHeight="1" thickBot="1" x14ac:dyDescent="0.3">
      <c r="A366" s="801" t="s">
        <v>1279</v>
      </c>
      <c r="B366" s="801" t="s">
        <v>1807</v>
      </c>
      <c r="C366" s="802" t="s">
        <v>1280</v>
      </c>
      <c r="D366" s="2397" t="s">
        <v>1808</v>
      </c>
      <c r="E366" s="2398"/>
    </row>
    <row r="367" spans="1:5" ht="15" customHeight="1" thickBot="1" x14ac:dyDescent="0.3">
      <c r="A367" s="803"/>
      <c r="B367" s="2395"/>
      <c r="C367" s="2399"/>
      <c r="D367" s="2397"/>
      <c r="E367" s="2398"/>
    </row>
    <row r="368" spans="1:5" ht="28.5" customHeight="1" thickBot="1" x14ac:dyDescent="0.3">
      <c r="A368" s="804" t="s">
        <v>1258</v>
      </c>
      <c r="B368" s="2400" t="s">
        <v>1809</v>
      </c>
      <c r="C368" s="2401"/>
      <c r="D368" s="2401"/>
      <c r="E368" s="2402"/>
    </row>
    <row r="369" spans="1:7" ht="15" customHeight="1" thickBot="1" x14ac:dyDescent="0.3">
      <c r="A369" s="804" t="s">
        <v>54</v>
      </c>
      <c r="B369" s="2403"/>
      <c r="C369" s="2404"/>
      <c r="D369" s="2404"/>
      <c r="E369" s="2405"/>
    </row>
    <row r="370" spans="1:7" ht="15" customHeight="1" x14ac:dyDescent="0.25">
      <c r="A370" s="2406"/>
      <c r="B370" s="756">
        <v>2023</v>
      </c>
      <c r="C370" s="756">
        <v>2024</v>
      </c>
      <c r="D370" s="756">
        <v>2025</v>
      </c>
      <c r="E370" s="756">
        <v>2026</v>
      </c>
    </row>
    <row r="371" spans="1:7" ht="15" customHeight="1" thickBot="1" x14ac:dyDescent="0.3">
      <c r="A371" s="2407"/>
      <c r="B371" s="794" t="s">
        <v>17</v>
      </c>
      <c r="C371" s="794" t="s">
        <v>18</v>
      </c>
      <c r="D371" s="794" t="s">
        <v>18</v>
      </c>
      <c r="E371" s="794" t="s">
        <v>18</v>
      </c>
    </row>
    <row r="372" spans="1:7" ht="15" customHeight="1" thickBot="1" x14ac:dyDescent="0.3">
      <c r="A372" s="804" t="s">
        <v>56</v>
      </c>
      <c r="B372" s="761">
        <v>50</v>
      </c>
      <c r="C372" s="761">
        <v>50</v>
      </c>
      <c r="D372" s="761">
        <v>50</v>
      </c>
      <c r="E372" s="761">
        <v>50</v>
      </c>
      <c r="G372" s="788"/>
    </row>
    <row r="373" spans="1:7" ht="15" customHeight="1" thickBot="1" x14ac:dyDescent="0.3">
      <c r="A373" s="804" t="s">
        <v>1260</v>
      </c>
      <c r="B373" s="761">
        <f>B390</f>
        <v>3000</v>
      </c>
      <c r="C373" s="761">
        <f t="shared" ref="C373:E373" si="49">C390</f>
        <v>8000</v>
      </c>
      <c r="D373" s="761">
        <f t="shared" si="49"/>
        <v>8000</v>
      </c>
      <c r="E373" s="761">
        <f t="shared" si="49"/>
        <v>8000</v>
      </c>
    </row>
    <row r="374" spans="1:7" ht="15" customHeight="1" thickBot="1" x14ac:dyDescent="0.3">
      <c r="A374" s="804" t="s">
        <v>1261</v>
      </c>
      <c r="B374" s="761">
        <f>B373/B372</f>
        <v>60</v>
      </c>
      <c r="C374" s="761">
        <f t="shared" ref="C374:E374" si="50">C373/C372</f>
        <v>160</v>
      </c>
      <c r="D374" s="761">
        <f t="shared" si="50"/>
        <v>160</v>
      </c>
      <c r="E374" s="761">
        <f t="shared" si="50"/>
        <v>160</v>
      </c>
    </row>
    <row r="375" spans="1:7" ht="15" customHeight="1" thickBot="1" x14ac:dyDescent="0.3">
      <c r="A375" s="804" t="s">
        <v>1262</v>
      </c>
      <c r="B375" s="759" t="s">
        <v>1263</v>
      </c>
      <c r="C375" s="805">
        <f>C372/B372-1</f>
        <v>0</v>
      </c>
      <c r="D375" s="805">
        <f t="shared" ref="D375:E377" si="51">D372/C372-1</f>
        <v>0</v>
      </c>
      <c r="E375" s="805">
        <f t="shared" si="51"/>
        <v>0</v>
      </c>
    </row>
    <row r="376" spans="1:7" ht="15" customHeight="1" thickBot="1" x14ac:dyDescent="0.3">
      <c r="A376" s="804" t="s">
        <v>1264</v>
      </c>
      <c r="B376" s="759" t="s">
        <v>1263</v>
      </c>
      <c r="C376" s="805">
        <f>C373/B373-1</f>
        <v>1.6666666666666665</v>
      </c>
      <c r="D376" s="805">
        <f t="shared" si="51"/>
        <v>0</v>
      </c>
      <c r="E376" s="805">
        <f t="shared" si="51"/>
        <v>0</v>
      </c>
    </row>
    <row r="377" spans="1:7" ht="19.5" customHeight="1" thickBot="1" x14ac:dyDescent="0.3">
      <c r="A377" s="804" t="s">
        <v>77</v>
      </c>
      <c r="B377" s="759" t="s">
        <v>1263</v>
      </c>
      <c r="C377" s="805">
        <f>C374/B374-1</f>
        <v>1.6666666666666665</v>
      </c>
      <c r="D377" s="805">
        <f t="shared" si="51"/>
        <v>0</v>
      </c>
      <c r="E377" s="805">
        <f t="shared" si="51"/>
        <v>0</v>
      </c>
    </row>
    <row r="378" spans="1:7" ht="15" customHeight="1" x14ac:dyDescent="0.25">
      <c r="A378" s="2406"/>
      <c r="B378" s="756">
        <v>2023</v>
      </c>
      <c r="C378" s="756">
        <v>2024</v>
      </c>
      <c r="D378" s="756">
        <v>2025</v>
      </c>
      <c r="E378" s="756">
        <v>2026</v>
      </c>
    </row>
    <row r="379" spans="1:7" ht="12" customHeight="1" thickBot="1" x14ac:dyDescent="0.3">
      <c r="A379" s="2407"/>
      <c r="B379" s="794" t="s">
        <v>17</v>
      </c>
      <c r="C379" s="794" t="s">
        <v>18</v>
      </c>
      <c r="D379" s="794" t="s">
        <v>18</v>
      </c>
      <c r="E379" s="794" t="s">
        <v>18</v>
      </c>
    </row>
    <row r="380" spans="1:7" ht="15" customHeight="1" thickBot="1" x14ac:dyDescent="0.3">
      <c r="A380" s="773" t="s">
        <v>1284</v>
      </c>
      <c r="B380" s="774"/>
      <c r="C380" s="774"/>
      <c r="D380" s="774"/>
      <c r="E380" s="774"/>
    </row>
    <row r="381" spans="1:7" ht="15" customHeight="1" thickBot="1" x14ac:dyDescent="0.3">
      <c r="A381" s="775" t="s">
        <v>1267</v>
      </c>
      <c r="B381" s="774"/>
      <c r="C381" s="774"/>
      <c r="D381" s="774"/>
      <c r="E381" s="774"/>
    </row>
    <row r="382" spans="1:7" ht="15" customHeight="1" thickBot="1" x14ac:dyDescent="0.3">
      <c r="A382" s="775" t="s">
        <v>1303</v>
      </c>
      <c r="B382" s="774"/>
      <c r="C382" s="774"/>
      <c r="D382" s="774"/>
      <c r="E382" s="774"/>
    </row>
    <row r="383" spans="1:7" ht="15" customHeight="1" thickBot="1" x14ac:dyDescent="0.3">
      <c r="A383" s="775" t="s">
        <v>1286</v>
      </c>
      <c r="B383" s="774"/>
      <c r="C383" s="774"/>
      <c r="D383" s="774"/>
      <c r="E383" s="774"/>
    </row>
    <row r="384" spans="1:7" ht="15" customHeight="1" thickBot="1" x14ac:dyDescent="0.3">
      <c r="A384" s="775" t="s">
        <v>1287</v>
      </c>
      <c r="B384" s="774"/>
      <c r="C384" s="774"/>
      <c r="D384" s="774"/>
      <c r="E384" s="774"/>
    </row>
    <row r="385" spans="1:5" ht="15" customHeight="1" thickBot="1" x14ac:dyDescent="0.3">
      <c r="A385" s="773" t="s">
        <v>1288</v>
      </c>
      <c r="B385" s="777">
        <f>SUM(B386)</f>
        <v>3000</v>
      </c>
      <c r="C385" s="777">
        <f>SUM(C386)</f>
        <v>8000</v>
      </c>
      <c r="D385" s="777">
        <f t="shared" ref="D385:E385" si="52">SUM(D386)</f>
        <v>8000</v>
      </c>
      <c r="E385" s="777">
        <f t="shared" si="52"/>
        <v>8000</v>
      </c>
    </row>
    <row r="386" spans="1:5" ht="15" customHeight="1" thickBot="1" x14ac:dyDescent="0.3">
      <c r="A386" s="775" t="s">
        <v>1267</v>
      </c>
      <c r="B386" s="774">
        <v>3000</v>
      </c>
      <c r="C386" s="774">
        <v>8000</v>
      </c>
      <c r="D386" s="774">
        <v>8000</v>
      </c>
      <c r="E386" s="774">
        <v>8000</v>
      </c>
    </row>
    <row r="387" spans="1:5" ht="15" customHeight="1" thickBot="1" x14ac:dyDescent="0.3">
      <c r="A387" s="775" t="s">
        <v>1303</v>
      </c>
      <c r="B387" s="774"/>
      <c r="C387" s="774"/>
      <c r="D387" s="774"/>
      <c r="E387" s="774"/>
    </row>
    <row r="388" spans="1:5" ht="15" customHeight="1" thickBot="1" x14ac:dyDescent="0.3">
      <c r="A388" s="775" t="s">
        <v>1286</v>
      </c>
      <c r="B388" s="774"/>
      <c r="C388" s="774"/>
      <c r="D388" s="774"/>
      <c r="E388" s="774"/>
    </row>
    <row r="389" spans="1:5" ht="15" customHeight="1" thickBot="1" x14ac:dyDescent="0.3">
      <c r="A389" s="775" t="s">
        <v>1287</v>
      </c>
      <c r="B389" s="774"/>
      <c r="C389" s="774"/>
      <c r="D389" s="774"/>
      <c r="E389" s="774"/>
    </row>
    <row r="390" spans="1:5" ht="15" customHeight="1" thickBot="1" x14ac:dyDescent="0.3">
      <c r="A390" s="785" t="s">
        <v>1275</v>
      </c>
      <c r="B390" s="777">
        <f>B385+B380</f>
        <v>3000</v>
      </c>
      <c r="C390" s="777">
        <f t="shared" ref="C390:E390" si="53">C385+C380</f>
        <v>8000</v>
      </c>
      <c r="D390" s="777">
        <f t="shared" si="53"/>
        <v>8000</v>
      </c>
      <c r="E390" s="777">
        <f t="shared" si="53"/>
        <v>8000</v>
      </c>
    </row>
    <row r="391" spans="1:5" ht="15" hidden="1" customHeight="1" thickBot="1" x14ac:dyDescent="0.3">
      <c r="A391" s="2392" t="s">
        <v>1277</v>
      </c>
      <c r="B391" s="2393"/>
      <c r="C391" s="2393"/>
      <c r="D391" s="2393"/>
      <c r="E391" s="2394"/>
    </row>
    <row r="392" spans="1:5" ht="15" hidden="1" customHeight="1" thickBot="1" x14ac:dyDescent="0.3">
      <c r="A392" s="2392" t="s">
        <v>1278</v>
      </c>
      <c r="B392" s="2393"/>
      <c r="C392" s="2393"/>
      <c r="D392" s="2393"/>
      <c r="E392" s="2394"/>
    </row>
    <row r="393" spans="1:5" ht="21.75" hidden="1" customHeight="1" thickBot="1" x14ac:dyDescent="0.3">
      <c r="A393" s="800" t="s">
        <v>1810</v>
      </c>
      <c r="B393" s="2395" t="s">
        <v>1811</v>
      </c>
      <c r="C393" s="2396"/>
      <c r="D393" s="2397"/>
      <c r="E393" s="2398"/>
    </row>
    <row r="394" spans="1:5" ht="33.75" hidden="1" customHeight="1" thickBot="1" x14ac:dyDescent="0.3">
      <c r="A394" s="801" t="s">
        <v>1279</v>
      </c>
      <c r="B394" s="801" t="s">
        <v>1811</v>
      </c>
      <c r="C394" s="802" t="s">
        <v>1280</v>
      </c>
      <c r="D394" s="2397" t="s">
        <v>1812</v>
      </c>
      <c r="E394" s="2398"/>
    </row>
    <row r="395" spans="1:5" ht="9.75" hidden="1" customHeight="1" thickBot="1" x14ac:dyDescent="0.3">
      <c r="A395" s="803"/>
      <c r="B395" s="2395"/>
      <c r="C395" s="2399"/>
      <c r="D395" s="2397"/>
      <c r="E395" s="2398"/>
    </row>
    <row r="396" spans="1:5" ht="23.25" hidden="1" customHeight="1" thickBot="1" x14ac:dyDescent="0.3">
      <c r="A396" s="804" t="s">
        <v>1258</v>
      </c>
      <c r="B396" s="2395" t="s">
        <v>1811</v>
      </c>
      <c r="C396" s="2396"/>
      <c r="D396" s="2397"/>
      <c r="E396" s="2398"/>
    </row>
    <row r="397" spans="1:5" ht="15" hidden="1" customHeight="1" thickBot="1" x14ac:dyDescent="0.3">
      <c r="A397" s="804" t="s">
        <v>54</v>
      </c>
      <c r="B397" s="2403" t="s">
        <v>1813</v>
      </c>
      <c r="C397" s="2404"/>
      <c r="D397" s="2404"/>
      <c r="E397" s="2405"/>
    </row>
    <row r="398" spans="1:5" ht="15" hidden="1" customHeight="1" x14ac:dyDescent="0.25">
      <c r="A398" s="2406"/>
      <c r="B398" s="756">
        <v>2023</v>
      </c>
      <c r="C398" s="756">
        <v>2024</v>
      </c>
      <c r="D398" s="756">
        <v>2025</v>
      </c>
      <c r="E398" s="756">
        <v>2026</v>
      </c>
    </row>
    <row r="399" spans="1:5" ht="15" hidden="1" customHeight="1" thickBot="1" x14ac:dyDescent="0.3">
      <c r="A399" s="2407"/>
      <c r="B399" s="794" t="s">
        <v>17</v>
      </c>
      <c r="C399" s="794" t="s">
        <v>18</v>
      </c>
      <c r="D399" s="794" t="s">
        <v>18</v>
      </c>
      <c r="E399" s="794" t="s">
        <v>18</v>
      </c>
    </row>
    <row r="400" spans="1:5" ht="15" hidden="1" customHeight="1" thickBot="1" x14ac:dyDescent="0.3">
      <c r="A400" s="804" t="s">
        <v>56</v>
      </c>
      <c r="B400" s="761">
        <v>1</v>
      </c>
      <c r="C400" s="761">
        <v>1</v>
      </c>
      <c r="D400" s="761">
        <v>0</v>
      </c>
      <c r="E400" s="761">
        <v>0</v>
      </c>
    </row>
    <row r="401" spans="1:5" ht="15" hidden="1" customHeight="1" thickBot="1" x14ac:dyDescent="0.3">
      <c r="A401" s="804" t="s">
        <v>1260</v>
      </c>
      <c r="B401" s="761">
        <f>B413</f>
        <v>0</v>
      </c>
      <c r="C401" s="761">
        <f t="shared" ref="C401:E401" si="54">C413</f>
        <v>0</v>
      </c>
      <c r="D401" s="761">
        <f t="shared" si="54"/>
        <v>0</v>
      </c>
      <c r="E401" s="761">
        <f t="shared" si="54"/>
        <v>0</v>
      </c>
    </row>
    <row r="402" spans="1:5" ht="15" hidden="1" customHeight="1" thickBot="1" x14ac:dyDescent="0.3">
      <c r="A402" s="804" t="s">
        <v>1261</v>
      </c>
      <c r="B402" s="761">
        <f>B401/B400</f>
        <v>0</v>
      </c>
      <c r="C402" s="761">
        <f t="shared" ref="C402:E402" si="55">C401/C400</f>
        <v>0</v>
      </c>
      <c r="D402" s="761" t="e">
        <f t="shared" si="55"/>
        <v>#DIV/0!</v>
      </c>
      <c r="E402" s="761" t="e">
        <f t="shared" si="55"/>
        <v>#DIV/0!</v>
      </c>
    </row>
    <row r="403" spans="1:5" ht="15" hidden="1" customHeight="1" thickBot="1" x14ac:dyDescent="0.3">
      <c r="A403" s="804" t="s">
        <v>1262</v>
      </c>
      <c r="B403" s="759" t="s">
        <v>1263</v>
      </c>
      <c r="C403" s="805">
        <f>C400/B400-1</f>
        <v>0</v>
      </c>
      <c r="D403" s="805">
        <f t="shared" ref="D403:E405" si="56">D400/C400-1</f>
        <v>-1</v>
      </c>
      <c r="E403" s="805" t="e">
        <f t="shared" si="56"/>
        <v>#DIV/0!</v>
      </c>
    </row>
    <row r="404" spans="1:5" ht="15" hidden="1" customHeight="1" thickBot="1" x14ac:dyDescent="0.3">
      <c r="A404" s="804" t="s">
        <v>1264</v>
      </c>
      <c r="B404" s="759" t="s">
        <v>1263</v>
      </c>
      <c r="C404" s="805" t="e">
        <f>C401/B401-1</f>
        <v>#DIV/0!</v>
      </c>
      <c r="D404" s="805" t="e">
        <f t="shared" si="56"/>
        <v>#DIV/0!</v>
      </c>
      <c r="E404" s="805" t="e">
        <f t="shared" si="56"/>
        <v>#DIV/0!</v>
      </c>
    </row>
    <row r="405" spans="1:5" ht="15" hidden="1" customHeight="1" thickBot="1" x14ac:dyDescent="0.3">
      <c r="A405" s="804" t="s">
        <v>77</v>
      </c>
      <c r="B405" s="759" t="s">
        <v>1263</v>
      </c>
      <c r="C405" s="805" t="e">
        <f>C402/B402-1</f>
        <v>#DIV/0!</v>
      </c>
      <c r="D405" s="805" t="e">
        <f t="shared" si="56"/>
        <v>#DIV/0!</v>
      </c>
      <c r="E405" s="805" t="e">
        <f t="shared" si="56"/>
        <v>#DIV/0!</v>
      </c>
    </row>
    <row r="406" spans="1:5" ht="15" hidden="1" customHeight="1" x14ac:dyDescent="0.25">
      <c r="A406" s="2406"/>
      <c r="B406" s="756">
        <v>2022</v>
      </c>
      <c r="C406" s="756">
        <v>2023</v>
      </c>
      <c r="D406" s="756">
        <v>2024</v>
      </c>
      <c r="E406" s="756">
        <v>2025</v>
      </c>
    </row>
    <row r="407" spans="1:5" ht="15" hidden="1" customHeight="1" thickBot="1" x14ac:dyDescent="0.3">
      <c r="A407" s="2407"/>
      <c r="B407" s="794" t="s">
        <v>17</v>
      </c>
      <c r="C407" s="794" t="s">
        <v>18</v>
      </c>
      <c r="D407" s="794" t="s">
        <v>18</v>
      </c>
      <c r="E407" s="794" t="s">
        <v>18</v>
      </c>
    </row>
    <row r="408" spans="1:5" ht="15" hidden="1" customHeight="1" thickBot="1" x14ac:dyDescent="0.3">
      <c r="A408" s="773" t="s">
        <v>1284</v>
      </c>
      <c r="B408" s="774"/>
      <c r="C408" s="774"/>
      <c r="D408" s="774"/>
      <c r="E408" s="774"/>
    </row>
    <row r="409" spans="1:5" ht="15" hidden="1" customHeight="1" thickBot="1" x14ac:dyDescent="0.3">
      <c r="A409" s="775" t="s">
        <v>1267</v>
      </c>
      <c r="B409" s="774"/>
      <c r="C409" s="774"/>
      <c r="D409" s="774"/>
      <c r="E409" s="774"/>
    </row>
    <row r="410" spans="1:5" ht="15" hidden="1" customHeight="1" thickBot="1" x14ac:dyDescent="0.3">
      <c r="A410" s="775" t="s">
        <v>1303</v>
      </c>
      <c r="B410" s="774"/>
      <c r="C410" s="774"/>
      <c r="D410" s="774"/>
      <c r="E410" s="774"/>
    </row>
    <row r="411" spans="1:5" ht="15" hidden="1" customHeight="1" thickBot="1" x14ac:dyDescent="0.3">
      <c r="A411" s="775" t="s">
        <v>1286</v>
      </c>
      <c r="B411" s="774"/>
      <c r="C411" s="774"/>
      <c r="D411" s="774"/>
      <c r="E411" s="774"/>
    </row>
    <row r="412" spans="1:5" ht="15" hidden="1" customHeight="1" thickBot="1" x14ac:dyDescent="0.3">
      <c r="A412" s="775" t="s">
        <v>1287</v>
      </c>
      <c r="B412" s="774"/>
      <c r="C412" s="774"/>
      <c r="D412" s="774"/>
      <c r="E412" s="774"/>
    </row>
    <row r="413" spans="1:5" ht="15" hidden="1" customHeight="1" thickBot="1" x14ac:dyDescent="0.3">
      <c r="A413" s="773" t="s">
        <v>1288</v>
      </c>
      <c r="B413" s="777">
        <f>SUM(B414)</f>
        <v>0</v>
      </c>
      <c r="C413" s="777">
        <f>SUM(C414)</f>
        <v>0</v>
      </c>
      <c r="D413" s="777">
        <f t="shared" ref="D413:E413" si="57">SUM(D414)</f>
        <v>0</v>
      </c>
      <c r="E413" s="777">
        <f t="shared" si="57"/>
        <v>0</v>
      </c>
    </row>
    <row r="414" spans="1:5" ht="15" hidden="1" customHeight="1" thickBot="1" x14ac:dyDescent="0.3">
      <c r="A414" s="775" t="s">
        <v>1267</v>
      </c>
      <c r="B414" s="774"/>
      <c r="C414" s="774">
        <v>0</v>
      </c>
      <c r="D414" s="774">
        <v>0</v>
      </c>
      <c r="E414" s="774">
        <v>0</v>
      </c>
    </row>
    <row r="415" spans="1:5" ht="15" hidden="1" customHeight="1" thickBot="1" x14ac:dyDescent="0.3">
      <c r="A415" s="775" t="s">
        <v>1303</v>
      </c>
      <c r="B415" s="774"/>
      <c r="C415" s="774"/>
      <c r="D415" s="774"/>
      <c r="E415" s="774"/>
    </row>
    <row r="416" spans="1:5" ht="15" hidden="1" customHeight="1" thickBot="1" x14ac:dyDescent="0.3">
      <c r="A416" s="775" t="s">
        <v>1286</v>
      </c>
      <c r="B416" s="774"/>
      <c r="C416" s="774"/>
      <c r="D416" s="774"/>
      <c r="E416" s="774"/>
    </row>
    <row r="417" spans="1:5" ht="15" hidden="1" customHeight="1" thickBot="1" x14ac:dyDescent="0.3">
      <c r="A417" s="775" t="s">
        <v>1287</v>
      </c>
      <c r="B417" s="774"/>
      <c r="C417" s="774"/>
      <c r="D417" s="774"/>
      <c r="E417" s="774"/>
    </row>
    <row r="418" spans="1:5" ht="22.5" hidden="1" customHeight="1" thickBot="1" x14ac:dyDescent="0.3">
      <c r="A418" s="785" t="s">
        <v>1275</v>
      </c>
      <c r="B418" s="777">
        <f>B413+B408</f>
        <v>0</v>
      </c>
      <c r="C418" s="777">
        <f>C413+C408</f>
        <v>0</v>
      </c>
      <c r="D418" s="777">
        <f t="shared" ref="D418:E418" si="58">D413+D408</f>
        <v>0</v>
      </c>
      <c r="E418" s="777">
        <f t="shared" si="58"/>
        <v>0</v>
      </c>
    </row>
    <row r="419" spans="1:5" ht="15" customHeight="1" thickBot="1" x14ac:dyDescent="0.3">
      <c r="A419" s="806" t="s">
        <v>1364</v>
      </c>
      <c r="B419" s="2408" t="s">
        <v>1814</v>
      </c>
      <c r="C419" s="2409"/>
      <c r="D419" s="2409"/>
      <c r="E419" s="2410"/>
    </row>
    <row r="420" spans="1:5" ht="36.75" customHeight="1" thickBot="1" x14ac:dyDescent="0.3">
      <c r="A420" s="769" t="s">
        <v>1256</v>
      </c>
      <c r="B420" s="807" t="s">
        <v>1815</v>
      </c>
      <c r="C420" s="808" t="s">
        <v>1280</v>
      </c>
      <c r="D420" s="809"/>
      <c r="E420" s="770" t="s">
        <v>1816</v>
      </c>
    </row>
    <row r="421" spans="1:5" ht="15" customHeight="1" thickBot="1" x14ac:dyDescent="0.3">
      <c r="A421" s="771" t="s">
        <v>1258</v>
      </c>
      <c r="B421" s="2380" t="s">
        <v>1815</v>
      </c>
      <c r="C421" s="2390"/>
      <c r="D421" s="2390"/>
      <c r="E421" s="2391"/>
    </row>
    <row r="422" spans="1:5" ht="15" customHeight="1" thickBot="1" x14ac:dyDescent="0.3">
      <c r="A422" s="771" t="s">
        <v>54</v>
      </c>
      <c r="B422" s="2383" t="s">
        <v>1817</v>
      </c>
      <c r="C422" s="2384"/>
      <c r="D422" s="2384"/>
      <c r="E422" s="2385"/>
    </row>
    <row r="423" spans="1:5" ht="15" customHeight="1" x14ac:dyDescent="0.25">
      <c r="A423" s="2357"/>
      <c r="B423" s="756">
        <v>2023</v>
      </c>
      <c r="C423" s="756">
        <v>2024</v>
      </c>
      <c r="D423" s="756">
        <v>2025</v>
      </c>
      <c r="E423" s="756">
        <v>2026</v>
      </c>
    </row>
    <row r="424" spans="1:5" ht="15" customHeight="1" thickBot="1" x14ac:dyDescent="0.3">
      <c r="A424" s="2358"/>
      <c r="B424" s="758" t="s">
        <v>17</v>
      </c>
      <c r="C424" s="758" t="s">
        <v>18</v>
      </c>
      <c r="D424" s="758" t="s">
        <v>18</v>
      </c>
      <c r="E424" s="758" t="s">
        <v>18</v>
      </c>
    </row>
    <row r="425" spans="1:5" ht="15" customHeight="1" thickBot="1" x14ac:dyDescent="0.3">
      <c r="A425" s="771" t="s">
        <v>56</v>
      </c>
      <c r="B425" s="760">
        <v>1</v>
      </c>
      <c r="C425" s="760">
        <v>1</v>
      </c>
      <c r="D425" s="760">
        <v>1</v>
      </c>
      <c r="E425" s="760">
        <v>1</v>
      </c>
    </row>
    <row r="426" spans="1:5" ht="15" customHeight="1" thickBot="1" x14ac:dyDescent="0.3">
      <c r="A426" s="771" t="s">
        <v>1260</v>
      </c>
      <c r="B426" s="760">
        <f>B444</f>
        <v>100000</v>
      </c>
      <c r="C426" s="760">
        <f t="shared" ref="C426:E426" si="59">C444</f>
        <v>100000</v>
      </c>
      <c r="D426" s="760">
        <f t="shared" si="59"/>
        <v>100000</v>
      </c>
      <c r="E426" s="760">
        <f t="shared" si="59"/>
        <v>100000</v>
      </c>
    </row>
    <row r="427" spans="1:5" ht="15" customHeight="1" thickBot="1" x14ac:dyDescent="0.3">
      <c r="A427" s="771" t="s">
        <v>1261</v>
      </c>
      <c r="B427" s="760"/>
      <c r="C427" s="760">
        <f t="shared" ref="C427:E427" si="60">C426/C425</f>
        <v>100000</v>
      </c>
      <c r="D427" s="760">
        <f t="shared" si="60"/>
        <v>100000</v>
      </c>
      <c r="E427" s="760">
        <f t="shared" si="60"/>
        <v>100000</v>
      </c>
    </row>
    <row r="428" spans="1:5" ht="15" customHeight="1" thickBot="1" x14ac:dyDescent="0.3">
      <c r="A428" s="771" t="s">
        <v>1262</v>
      </c>
      <c r="B428" s="757" t="s">
        <v>1263</v>
      </c>
      <c r="C428" s="772">
        <f>C425/B425-1</f>
        <v>0</v>
      </c>
      <c r="D428" s="772">
        <f t="shared" ref="D428:E430" si="61">D425/C425-1</f>
        <v>0</v>
      </c>
      <c r="E428" s="772">
        <f t="shared" si="61"/>
        <v>0</v>
      </c>
    </row>
    <row r="429" spans="1:5" ht="15" customHeight="1" thickBot="1" x14ac:dyDescent="0.3">
      <c r="A429" s="771" t="s">
        <v>1264</v>
      </c>
      <c r="B429" s="757" t="s">
        <v>1263</v>
      </c>
      <c r="C429" s="772">
        <f>C426/B426-1</f>
        <v>0</v>
      </c>
      <c r="D429" s="772">
        <f t="shared" si="61"/>
        <v>0</v>
      </c>
      <c r="E429" s="772">
        <f t="shared" si="61"/>
        <v>0</v>
      </c>
    </row>
    <row r="430" spans="1:5" ht="15" customHeight="1" thickBot="1" x14ac:dyDescent="0.3">
      <c r="A430" s="771" t="s">
        <v>77</v>
      </c>
      <c r="B430" s="757" t="s">
        <v>1263</v>
      </c>
      <c r="C430" s="772" t="e">
        <f>C427/B427-1</f>
        <v>#DIV/0!</v>
      </c>
      <c r="D430" s="772">
        <f t="shared" si="61"/>
        <v>0</v>
      </c>
      <c r="E430" s="772">
        <f t="shared" si="61"/>
        <v>0</v>
      </c>
    </row>
    <row r="431" spans="1:5" ht="15" customHeight="1" thickBot="1" x14ac:dyDescent="0.3">
      <c r="A431" s="2386" t="s">
        <v>1347</v>
      </c>
      <c r="B431" s="2387"/>
      <c r="C431" s="2387"/>
      <c r="D431" s="2387"/>
      <c r="E431" s="2388"/>
    </row>
    <row r="432" spans="1:5" ht="15" customHeight="1" x14ac:dyDescent="0.25">
      <c r="A432" s="2357"/>
      <c r="B432" s="756">
        <v>2023</v>
      </c>
      <c r="C432" s="756">
        <v>2024</v>
      </c>
      <c r="D432" s="756">
        <v>2025</v>
      </c>
      <c r="E432" s="756">
        <v>2026</v>
      </c>
    </row>
    <row r="433" spans="1:7" ht="15" customHeight="1" thickBot="1" x14ac:dyDescent="0.3">
      <c r="A433" s="2358"/>
      <c r="B433" s="758" t="s">
        <v>17</v>
      </c>
      <c r="C433" s="758" t="s">
        <v>18</v>
      </c>
      <c r="D433" s="758" t="s">
        <v>18</v>
      </c>
      <c r="E433" s="758" t="s">
        <v>18</v>
      </c>
    </row>
    <row r="434" spans="1:7" ht="15" customHeight="1" thickBot="1" x14ac:dyDescent="0.3">
      <c r="A434" s="773" t="s">
        <v>1284</v>
      </c>
      <c r="B434" s="777">
        <v>0</v>
      </c>
      <c r="C434" s="777">
        <v>0</v>
      </c>
      <c r="D434" s="777">
        <v>0</v>
      </c>
      <c r="E434" s="777">
        <v>0</v>
      </c>
    </row>
    <row r="435" spans="1:7" ht="15" customHeight="1" thickBot="1" x14ac:dyDescent="0.3">
      <c r="A435" s="775" t="s">
        <v>1267</v>
      </c>
      <c r="B435" s="774">
        <v>0</v>
      </c>
      <c r="C435" s="774">
        <v>0</v>
      </c>
      <c r="D435" s="774">
        <v>0</v>
      </c>
      <c r="E435" s="774">
        <v>0</v>
      </c>
    </row>
    <row r="436" spans="1:7" ht="15" customHeight="1" thickBot="1" x14ac:dyDescent="0.3">
      <c r="A436" s="775" t="s">
        <v>1303</v>
      </c>
      <c r="B436" s="774"/>
      <c r="C436" s="774"/>
      <c r="D436" s="774"/>
      <c r="E436" s="774"/>
    </row>
    <row r="437" spans="1:7" ht="15" customHeight="1" thickBot="1" x14ac:dyDescent="0.3">
      <c r="A437" s="775" t="s">
        <v>1286</v>
      </c>
      <c r="B437" s="774"/>
      <c r="C437" s="774"/>
      <c r="D437" s="774"/>
      <c r="E437" s="774"/>
    </row>
    <row r="438" spans="1:7" ht="15" customHeight="1" thickBot="1" x14ac:dyDescent="0.3">
      <c r="A438" s="775" t="s">
        <v>1287</v>
      </c>
      <c r="B438" s="774"/>
      <c r="C438" s="774"/>
      <c r="D438" s="774"/>
      <c r="E438" s="774"/>
    </row>
    <row r="439" spans="1:7" ht="15" customHeight="1" thickBot="1" x14ac:dyDescent="0.3">
      <c r="A439" s="773" t="s">
        <v>1288</v>
      </c>
      <c r="B439" s="777">
        <f>B440+B441+B442+B443</f>
        <v>100000</v>
      </c>
      <c r="C439" s="777">
        <f>C440+C441+C442+C443</f>
        <v>100000</v>
      </c>
      <c r="D439" s="777">
        <f t="shared" ref="D439:E439" si="62">D440+D441+D442+D443</f>
        <v>100000</v>
      </c>
      <c r="E439" s="777">
        <f t="shared" si="62"/>
        <v>100000</v>
      </c>
    </row>
    <row r="440" spans="1:7" ht="15" customHeight="1" thickBot="1" x14ac:dyDescent="0.3">
      <c r="A440" s="775" t="s">
        <v>1267</v>
      </c>
      <c r="B440" s="774"/>
      <c r="C440" s="774"/>
      <c r="D440" s="774"/>
      <c r="E440" s="774"/>
    </row>
    <row r="441" spans="1:7" ht="15" customHeight="1" thickBot="1" x14ac:dyDescent="0.3">
      <c r="A441" s="775" t="s">
        <v>1303</v>
      </c>
      <c r="B441" s="774">
        <v>100000</v>
      </c>
      <c r="C441" s="774">
        <v>100000</v>
      </c>
      <c r="D441" s="774">
        <v>100000</v>
      </c>
      <c r="E441" s="774">
        <v>100000</v>
      </c>
    </row>
    <row r="442" spans="1:7" ht="15" customHeight="1" thickBot="1" x14ac:dyDescent="0.3">
      <c r="A442" s="775" t="s">
        <v>1286</v>
      </c>
      <c r="B442" s="774"/>
      <c r="C442" s="774"/>
      <c r="D442" s="774"/>
      <c r="E442" s="774"/>
    </row>
    <row r="443" spans="1:7" ht="26.25" customHeight="1" thickBot="1" x14ac:dyDescent="0.3">
      <c r="A443" s="775" t="s">
        <v>1287</v>
      </c>
      <c r="B443" s="774"/>
      <c r="C443" s="774">
        <v>0</v>
      </c>
      <c r="D443" s="774"/>
      <c r="E443" s="774"/>
    </row>
    <row r="444" spans="1:7" ht="30.75" customHeight="1" thickBot="1" x14ac:dyDescent="0.3">
      <c r="A444" s="785" t="s">
        <v>1275</v>
      </c>
      <c r="B444" s="777">
        <f>B439+B434</f>
        <v>100000</v>
      </c>
      <c r="C444" s="777">
        <f t="shared" ref="C444:E444" si="63">C439+C434</f>
        <v>100000</v>
      </c>
      <c r="D444" s="777">
        <f t="shared" si="63"/>
        <v>100000</v>
      </c>
      <c r="E444" s="777">
        <f t="shared" si="63"/>
        <v>100000</v>
      </c>
      <c r="F444" s="779"/>
      <c r="G444" s="779"/>
    </row>
    <row r="445" spans="1:7" ht="37.5" customHeight="1" thickBot="1" x14ac:dyDescent="0.3">
      <c r="A445" s="769" t="s">
        <v>1256</v>
      </c>
      <c r="B445" s="810" t="s">
        <v>1818</v>
      </c>
      <c r="C445" s="808" t="s">
        <v>1280</v>
      </c>
      <c r="D445" s="811"/>
      <c r="E445" s="770" t="s">
        <v>1819</v>
      </c>
    </row>
    <row r="446" spans="1:7" ht="15" customHeight="1" thickBot="1" x14ac:dyDescent="0.3">
      <c r="A446" s="771" t="s">
        <v>1258</v>
      </c>
      <c r="B446" s="2411" t="s">
        <v>1820</v>
      </c>
      <c r="C446" s="2412"/>
      <c r="D446" s="2412"/>
      <c r="E446" s="2413"/>
    </row>
    <row r="447" spans="1:7" ht="15" customHeight="1" thickBot="1" x14ac:dyDescent="0.3">
      <c r="A447" s="771" t="s">
        <v>54</v>
      </c>
      <c r="B447" s="2383"/>
      <c r="C447" s="2384"/>
      <c r="D447" s="2384"/>
      <c r="E447" s="2385"/>
      <c r="F447" s="779"/>
      <c r="G447" s="812"/>
    </row>
    <row r="448" spans="1:7" ht="26.25" customHeight="1" x14ac:dyDescent="0.25">
      <c r="A448" s="2357"/>
      <c r="B448" s="756">
        <v>2023</v>
      </c>
      <c r="C448" s="756">
        <v>2024</v>
      </c>
      <c r="D448" s="756">
        <v>2025</v>
      </c>
      <c r="E448" s="756">
        <v>2026</v>
      </c>
    </row>
    <row r="449" spans="1:10" ht="15" customHeight="1" thickBot="1" x14ac:dyDescent="0.3">
      <c r="A449" s="2358"/>
      <c r="B449" s="758" t="s">
        <v>17</v>
      </c>
      <c r="C449" s="758" t="s">
        <v>18</v>
      </c>
      <c r="D449" s="758" t="s">
        <v>18</v>
      </c>
      <c r="E449" s="758" t="s">
        <v>18</v>
      </c>
    </row>
    <row r="450" spans="1:10" ht="15" customHeight="1" thickBot="1" x14ac:dyDescent="0.3">
      <c r="A450" s="771" t="s">
        <v>56</v>
      </c>
      <c r="B450" s="760">
        <v>1</v>
      </c>
      <c r="C450" s="760">
        <v>1</v>
      </c>
      <c r="D450" s="760">
        <v>1</v>
      </c>
      <c r="E450" s="760">
        <v>0</v>
      </c>
      <c r="H450" s="813"/>
      <c r="J450" s="782"/>
    </row>
    <row r="451" spans="1:10" ht="15" customHeight="1" thickBot="1" x14ac:dyDescent="0.3">
      <c r="A451" s="771" t="s">
        <v>1260</v>
      </c>
      <c r="B451" s="760">
        <f>B469</f>
        <v>28000</v>
      </c>
      <c r="C451" s="760">
        <f t="shared" ref="C451:E451" si="64">C469</f>
        <v>0</v>
      </c>
      <c r="D451" s="760">
        <f t="shared" si="64"/>
        <v>0</v>
      </c>
      <c r="E451" s="760">
        <f t="shared" si="64"/>
        <v>0</v>
      </c>
      <c r="F451" s="779">
        <f>41618-D479</f>
        <v>670</v>
      </c>
      <c r="G451" s="779"/>
      <c r="H451" s="814"/>
      <c r="I451" s="782"/>
      <c r="J451" s="782"/>
    </row>
    <row r="452" spans="1:10" ht="15" customHeight="1" thickBot="1" x14ac:dyDescent="0.3">
      <c r="A452" s="771" t="s">
        <v>1261</v>
      </c>
      <c r="B452" s="760">
        <v>0</v>
      </c>
      <c r="C452" s="760">
        <f t="shared" ref="C452:E452" si="65">C451/C450</f>
        <v>0</v>
      </c>
      <c r="D452" s="760">
        <f t="shared" si="65"/>
        <v>0</v>
      </c>
      <c r="E452" s="760" t="e">
        <f t="shared" si="65"/>
        <v>#DIV/0!</v>
      </c>
      <c r="I452" s="813"/>
    </row>
    <row r="453" spans="1:10" ht="15" customHeight="1" thickBot="1" x14ac:dyDescent="0.3">
      <c r="A453" s="771" t="s">
        <v>1262</v>
      </c>
      <c r="B453" s="757" t="s">
        <v>1263</v>
      </c>
      <c r="C453" s="772">
        <f>C450/B450-1</f>
        <v>0</v>
      </c>
      <c r="D453" s="772">
        <f t="shared" ref="D453:E455" si="66">D450/C450-1</f>
        <v>0</v>
      </c>
      <c r="E453" s="772">
        <f t="shared" si="66"/>
        <v>-1</v>
      </c>
      <c r="I453" s="782"/>
    </row>
    <row r="454" spans="1:10" ht="15" customHeight="1" thickBot="1" x14ac:dyDescent="0.3">
      <c r="A454" s="771" t="s">
        <v>1264</v>
      </c>
      <c r="B454" s="757" t="s">
        <v>1263</v>
      </c>
      <c r="C454" s="772">
        <f>C451/B451-1</f>
        <v>-1</v>
      </c>
      <c r="D454" s="772" t="e">
        <f t="shared" si="66"/>
        <v>#DIV/0!</v>
      </c>
      <c r="E454" s="772" t="e">
        <f t="shared" si="66"/>
        <v>#DIV/0!</v>
      </c>
    </row>
    <row r="455" spans="1:10" ht="15" customHeight="1" thickBot="1" x14ac:dyDescent="0.3">
      <c r="A455" s="771" t="s">
        <v>77</v>
      </c>
      <c r="B455" s="757" t="s">
        <v>1263</v>
      </c>
      <c r="C455" s="772" t="e">
        <f>C452/B452-1</f>
        <v>#DIV/0!</v>
      </c>
      <c r="D455" s="772" t="e">
        <f t="shared" si="66"/>
        <v>#DIV/0!</v>
      </c>
      <c r="E455" s="772" t="e">
        <f t="shared" si="66"/>
        <v>#DIV/0!</v>
      </c>
    </row>
    <row r="456" spans="1:10" ht="15" customHeight="1" thickBot="1" x14ac:dyDescent="0.3">
      <c r="A456" s="2386" t="s">
        <v>1347</v>
      </c>
      <c r="B456" s="2387"/>
      <c r="C456" s="2387"/>
      <c r="D456" s="2387"/>
      <c r="E456" s="2388"/>
    </row>
    <row r="457" spans="1:10" ht="15" customHeight="1" x14ac:dyDescent="0.25">
      <c r="A457" s="2357"/>
      <c r="B457" s="756">
        <v>2023</v>
      </c>
      <c r="C457" s="756">
        <v>2024</v>
      </c>
      <c r="D457" s="756">
        <v>2025</v>
      </c>
      <c r="E457" s="756">
        <v>2026</v>
      </c>
    </row>
    <row r="458" spans="1:10" ht="15" customHeight="1" thickBot="1" x14ac:dyDescent="0.3">
      <c r="A458" s="2358"/>
      <c r="B458" s="758" t="s">
        <v>17</v>
      </c>
      <c r="C458" s="758" t="s">
        <v>18</v>
      </c>
      <c r="D458" s="758" t="s">
        <v>18</v>
      </c>
      <c r="E458" s="758" t="s">
        <v>18</v>
      </c>
    </row>
    <row r="459" spans="1:10" ht="15" customHeight="1" thickBot="1" x14ac:dyDescent="0.3">
      <c r="A459" s="773" t="s">
        <v>1284</v>
      </c>
      <c r="B459" s="774">
        <v>0</v>
      </c>
      <c r="C459" s="774">
        <v>0</v>
      </c>
      <c r="D459" s="774">
        <v>0</v>
      </c>
      <c r="E459" s="774">
        <v>0</v>
      </c>
    </row>
    <row r="460" spans="1:10" ht="15" customHeight="1" thickBot="1" x14ac:dyDescent="0.3">
      <c r="A460" s="775" t="s">
        <v>1267</v>
      </c>
      <c r="B460" s="774"/>
      <c r="C460" s="774"/>
      <c r="D460" s="774"/>
      <c r="E460" s="774"/>
    </row>
    <row r="461" spans="1:10" ht="15" customHeight="1" thickBot="1" x14ac:dyDescent="0.3">
      <c r="A461" s="775" t="s">
        <v>1303</v>
      </c>
      <c r="B461" s="774"/>
      <c r="C461" s="774"/>
      <c r="D461" s="774"/>
      <c r="E461" s="774"/>
    </row>
    <row r="462" spans="1:10" ht="15" customHeight="1" thickBot="1" x14ac:dyDescent="0.3">
      <c r="A462" s="775" t="s">
        <v>1286</v>
      </c>
      <c r="B462" s="774"/>
      <c r="C462" s="774"/>
      <c r="D462" s="774"/>
      <c r="E462" s="774"/>
    </row>
    <row r="463" spans="1:10" ht="27" customHeight="1" thickBot="1" x14ac:dyDescent="0.3">
      <c r="A463" s="775" t="s">
        <v>1287</v>
      </c>
      <c r="B463" s="774"/>
      <c r="C463" s="774"/>
      <c r="D463" s="774"/>
      <c r="E463" s="774"/>
    </row>
    <row r="464" spans="1:10" ht="15" customHeight="1" thickBot="1" x14ac:dyDescent="0.3">
      <c r="A464" s="773" t="s">
        <v>1288</v>
      </c>
      <c r="B464" s="777">
        <f>B465+B466+B467+B468</f>
        <v>28000</v>
      </c>
      <c r="C464" s="777">
        <f>C465+C466+C467+C468</f>
        <v>0</v>
      </c>
      <c r="D464" s="777">
        <f t="shared" ref="D464:E464" si="67">D465+D466+D467+D468</f>
        <v>0</v>
      </c>
      <c r="E464" s="777">
        <f t="shared" si="67"/>
        <v>0</v>
      </c>
    </row>
    <row r="465" spans="1:7" ht="15" customHeight="1" thickBot="1" x14ac:dyDescent="0.3">
      <c r="A465" s="775" t="s">
        <v>1267</v>
      </c>
      <c r="B465" s="774">
        <v>11000</v>
      </c>
      <c r="C465" s="774">
        <v>0</v>
      </c>
      <c r="D465" s="774">
        <v>0</v>
      </c>
      <c r="E465" s="774">
        <v>0</v>
      </c>
    </row>
    <row r="466" spans="1:7" ht="15" customHeight="1" thickBot="1" x14ac:dyDescent="0.3">
      <c r="A466" s="775" t="s">
        <v>1303</v>
      </c>
      <c r="B466" s="774"/>
      <c r="C466" s="774"/>
      <c r="D466" s="774"/>
      <c r="E466" s="774"/>
    </row>
    <row r="467" spans="1:7" ht="15" customHeight="1" thickBot="1" x14ac:dyDescent="0.3">
      <c r="A467" s="775" t="s">
        <v>1286</v>
      </c>
      <c r="B467" s="774"/>
      <c r="C467" s="774"/>
      <c r="D467" s="774"/>
      <c r="E467" s="774"/>
    </row>
    <row r="468" spans="1:7" ht="15" customHeight="1" thickBot="1" x14ac:dyDescent="0.3">
      <c r="A468" s="775" t="s">
        <v>1287</v>
      </c>
      <c r="B468" s="774">
        <v>17000</v>
      </c>
      <c r="C468" s="774">
        <v>0</v>
      </c>
      <c r="D468" s="774">
        <v>0</v>
      </c>
      <c r="E468" s="774">
        <v>0</v>
      </c>
    </row>
    <row r="469" spans="1:7" ht="15" customHeight="1" thickBot="1" x14ac:dyDescent="0.3">
      <c r="A469" s="785" t="s">
        <v>1275</v>
      </c>
      <c r="B469" s="777">
        <f>B464+B459</f>
        <v>28000</v>
      </c>
      <c r="C469" s="777">
        <f t="shared" ref="C469:E469" si="68">C464+C459</f>
        <v>0</v>
      </c>
      <c r="D469" s="777">
        <f t="shared" si="68"/>
        <v>0</v>
      </c>
      <c r="E469" s="777">
        <f t="shared" si="68"/>
        <v>0</v>
      </c>
      <c r="G469" s="748"/>
    </row>
    <row r="470" spans="1:7" ht="15" customHeight="1" thickBot="1" x14ac:dyDescent="0.3">
      <c r="A470" s="815"/>
      <c r="B470" s="816"/>
      <c r="C470" s="816"/>
      <c r="D470" s="816"/>
      <c r="E470" s="816"/>
      <c r="G470" s="748"/>
    </row>
    <row r="471" spans="1:7" ht="36" customHeight="1" thickBot="1" x14ac:dyDescent="0.3">
      <c r="A471" s="817" t="s">
        <v>1299</v>
      </c>
      <c r="B471" s="818">
        <f>SUM(B469+B444+B418+B390+B361+B324+B287+B250+B213+B176+B139+B102+B65)</f>
        <v>289521</v>
      </c>
      <c r="C471" s="818">
        <f t="shared" ref="C471:E471" si="69">SUM(C469+C444+C418+C390+C361+C324+C287+C250+C213+C176+C139+C102+C65)</f>
        <v>266321</v>
      </c>
      <c r="D471" s="818">
        <f t="shared" si="69"/>
        <v>263321</v>
      </c>
      <c r="E471" s="818">
        <f t="shared" si="69"/>
        <v>256321</v>
      </c>
      <c r="G471" s="748"/>
    </row>
    <row r="472" spans="1:7" ht="25.5" customHeight="1" thickBot="1" x14ac:dyDescent="0.3">
      <c r="A472" s="817" t="s">
        <v>1300</v>
      </c>
      <c r="B472" s="818">
        <f>SUM(B451+B426+B401+B373+B332+B295+B258+B221+B184+B147+B110+B73+B36)</f>
        <v>289521</v>
      </c>
      <c r="C472" s="818">
        <f t="shared" ref="C472:F472" si="70">SUM(C451+C426+C401+C373+C332+C295+C258+C221+C184+C147+C110+C73+C36)</f>
        <v>266321</v>
      </c>
      <c r="D472" s="818">
        <f t="shared" si="70"/>
        <v>263321</v>
      </c>
      <c r="E472" s="818">
        <f t="shared" si="70"/>
        <v>256321</v>
      </c>
      <c r="F472" s="818">
        <f t="shared" si="70"/>
        <v>670</v>
      </c>
      <c r="G472" s="748"/>
    </row>
    <row r="473" spans="1:7" ht="15" customHeight="1" thickBot="1" x14ac:dyDescent="0.3">
      <c r="A473" s="773" t="s">
        <v>1266</v>
      </c>
      <c r="B473" s="819">
        <f>B474+B475</f>
        <v>79902</v>
      </c>
      <c r="C473" s="819">
        <f>C474+C475</f>
        <v>79902</v>
      </c>
      <c r="D473" s="819">
        <f t="shared" ref="D473:E473" si="71">D474+D475</f>
        <v>79902</v>
      </c>
      <c r="E473" s="819">
        <f t="shared" si="71"/>
        <v>79902</v>
      </c>
      <c r="G473" s="782"/>
    </row>
    <row r="474" spans="1:7" ht="15" customHeight="1" thickBot="1" x14ac:dyDescent="0.3">
      <c r="A474" s="775" t="s">
        <v>1267</v>
      </c>
      <c r="B474" s="777">
        <f t="shared" ref="B474:E475" si="72">B45+B82+B193</f>
        <v>79902</v>
      </c>
      <c r="C474" s="777">
        <f t="shared" si="72"/>
        <v>79902</v>
      </c>
      <c r="D474" s="777">
        <f t="shared" si="72"/>
        <v>79902</v>
      </c>
      <c r="E474" s="777">
        <f t="shared" si="72"/>
        <v>79902</v>
      </c>
      <c r="G474" s="748"/>
    </row>
    <row r="475" spans="1:7" ht="15" customHeight="1" thickBot="1" x14ac:dyDescent="0.3">
      <c r="A475" s="775" t="s">
        <v>1301</v>
      </c>
      <c r="B475" s="777">
        <f t="shared" si="72"/>
        <v>0</v>
      </c>
      <c r="C475" s="777">
        <f t="shared" si="72"/>
        <v>0</v>
      </c>
      <c r="D475" s="777">
        <f t="shared" si="72"/>
        <v>0</v>
      </c>
      <c r="E475" s="777">
        <f t="shared" si="72"/>
        <v>0</v>
      </c>
      <c r="G475" s="748"/>
    </row>
    <row r="476" spans="1:7" ht="15" customHeight="1" thickBot="1" x14ac:dyDescent="0.3">
      <c r="A476" s="773" t="s">
        <v>1269</v>
      </c>
      <c r="B476" s="819">
        <f>B477+B478</f>
        <v>12571</v>
      </c>
      <c r="C476" s="819">
        <f t="shared" ref="C476:E476" si="73">C477+C478</f>
        <v>12571</v>
      </c>
      <c r="D476" s="819">
        <f t="shared" si="73"/>
        <v>12571</v>
      </c>
      <c r="E476" s="819">
        <f t="shared" si="73"/>
        <v>12571</v>
      </c>
      <c r="G476" s="748"/>
    </row>
    <row r="477" spans="1:7" ht="15" customHeight="1" thickBot="1" x14ac:dyDescent="0.3">
      <c r="A477" s="775" t="s">
        <v>1267</v>
      </c>
      <c r="B477" s="774">
        <f>B48+B85+B196</f>
        <v>12571</v>
      </c>
      <c r="C477" s="774">
        <f>C48+C85+C196</f>
        <v>12571</v>
      </c>
      <c r="D477" s="774">
        <f>D48+D85+D196</f>
        <v>12571</v>
      </c>
      <c r="E477" s="774">
        <f>E48+E85+E196</f>
        <v>12571</v>
      </c>
      <c r="G477" s="748"/>
    </row>
    <row r="478" spans="1:7" ht="15" customHeight="1" thickBot="1" x14ac:dyDescent="0.3">
      <c r="A478" s="775" t="s">
        <v>1301</v>
      </c>
      <c r="B478" s="777">
        <f>B49+B86+B194</f>
        <v>0</v>
      </c>
      <c r="C478" s="777">
        <f>C49+C86+C194</f>
        <v>0</v>
      </c>
      <c r="D478" s="777">
        <f>D49+D86+D194</f>
        <v>0</v>
      </c>
      <c r="E478" s="777">
        <f>E49+E86+E194</f>
        <v>0</v>
      </c>
      <c r="G478" s="748"/>
    </row>
    <row r="479" spans="1:7" ht="19.899999999999999" customHeight="1" thickBot="1" x14ac:dyDescent="0.3">
      <c r="A479" s="773" t="s">
        <v>1270</v>
      </c>
      <c r="B479" s="777">
        <f t="shared" ref="B479:E480" si="74">SUM(B346+B309+B272+B235+B198+B161+B124+B87+B50)</f>
        <v>43948</v>
      </c>
      <c r="C479" s="777">
        <f t="shared" si="74"/>
        <v>43948</v>
      </c>
      <c r="D479" s="777">
        <f t="shared" si="74"/>
        <v>40948</v>
      </c>
      <c r="E479" s="777">
        <f t="shared" si="74"/>
        <v>33948</v>
      </c>
      <c r="G479" s="748"/>
    </row>
    <row r="480" spans="1:7" ht="15" customHeight="1" thickBot="1" x14ac:dyDescent="0.3">
      <c r="A480" s="775" t="s">
        <v>1267</v>
      </c>
      <c r="B480" s="777">
        <f t="shared" si="74"/>
        <v>43948</v>
      </c>
      <c r="C480" s="777">
        <f t="shared" si="74"/>
        <v>43948</v>
      </c>
      <c r="D480" s="777">
        <f t="shared" si="74"/>
        <v>40948</v>
      </c>
      <c r="E480" s="777">
        <f t="shared" si="74"/>
        <v>33948</v>
      </c>
      <c r="G480" s="748"/>
    </row>
    <row r="481" spans="1:7" ht="15" customHeight="1" thickBot="1" x14ac:dyDescent="0.3">
      <c r="A481" s="775" t="s">
        <v>1301</v>
      </c>
      <c r="B481" s="777">
        <f>B52+B89+B200</f>
        <v>0</v>
      </c>
      <c r="C481" s="777">
        <f>C52+C89+C200</f>
        <v>0</v>
      </c>
      <c r="D481" s="777">
        <f>D52+D89+D200</f>
        <v>0</v>
      </c>
      <c r="E481" s="777">
        <f>E52+E89+E200</f>
        <v>0</v>
      </c>
      <c r="G481" s="748"/>
    </row>
    <row r="482" spans="1:7" ht="46.5" customHeight="1" thickBot="1" x14ac:dyDescent="0.3">
      <c r="A482" s="773" t="s">
        <v>1271</v>
      </c>
      <c r="B482" s="819">
        <f>B483+B484</f>
        <v>0</v>
      </c>
      <c r="C482" s="819">
        <f t="shared" ref="C482:E482" si="75">C483+C484</f>
        <v>0</v>
      </c>
      <c r="D482" s="819">
        <f t="shared" si="75"/>
        <v>0</v>
      </c>
      <c r="E482" s="819">
        <f t="shared" si="75"/>
        <v>0</v>
      </c>
      <c r="G482" s="748"/>
    </row>
    <row r="483" spans="1:7" ht="15" customHeight="1" thickBot="1" x14ac:dyDescent="0.3">
      <c r="A483" s="775" t="s">
        <v>1267</v>
      </c>
      <c r="B483" s="774">
        <f t="shared" ref="B483:E484" si="76">B54+B91+B202</f>
        <v>0</v>
      </c>
      <c r="C483" s="774">
        <f t="shared" si="76"/>
        <v>0</v>
      </c>
      <c r="D483" s="774">
        <f t="shared" si="76"/>
        <v>0</v>
      </c>
      <c r="E483" s="774">
        <f t="shared" si="76"/>
        <v>0</v>
      </c>
      <c r="G483" s="748"/>
    </row>
    <row r="484" spans="1:7" ht="15" customHeight="1" thickBot="1" x14ac:dyDescent="0.3">
      <c r="A484" s="775" t="s">
        <v>1301</v>
      </c>
      <c r="B484" s="777">
        <f t="shared" si="76"/>
        <v>0</v>
      </c>
      <c r="C484" s="777">
        <f t="shared" si="76"/>
        <v>0</v>
      </c>
      <c r="D484" s="777">
        <f t="shared" si="76"/>
        <v>0</v>
      </c>
      <c r="E484" s="777">
        <f t="shared" si="76"/>
        <v>0</v>
      </c>
      <c r="G484" s="748"/>
    </row>
    <row r="485" spans="1:7" ht="15" customHeight="1" thickBot="1" x14ac:dyDescent="0.3">
      <c r="A485" s="773" t="s">
        <v>1272</v>
      </c>
      <c r="B485" s="819">
        <f>B486+B487</f>
        <v>0</v>
      </c>
      <c r="C485" s="819">
        <f t="shared" ref="C485:E485" si="77">C486+C487</f>
        <v>0</v>
      </c>
      <c r="D485" s="819">
        <f t="shared" si="77"/>
        <v>0</v>
      </c>
      <c r="E485" s="819">
        <f t="shared" si="77"/>
        <v>0</v>
      </c>
      <c r="G485" s="748"/>
    </row>
    <row r="486" spans="1:7" ht="15" customHeight="1" thickBot="1" x14ac:dyDescent="0.3">
      <c r="A486" s="775" t="s">
        <v>1267</v>
      </c>
      <c r="B486" s="774">
        <f t="shared" ref="B486:E487" si="78">B57+B94+B205</f>
        <v>0</v>
      </c>
      <c r="C486" s="774">
        <f t="shared" si="78"/>
        <v>0</v>
      </c>
      <c r="D486" s="774">
        <f t="shared" si="78"/>
        <v>0</v>
      </c>
      <c r="E486" s="774">
        <f t="shared" si="78"/>
        <v>0</v>
      </c>
      <c r="G486" s="748"/>
    </row>
    <row r="487" spans="1:7" ht="15" customHeight="1" thickBot="1" x14ac:dyDescent="0.3">
      <c r="A487" s="775" t="s">
        <v>1301</v>
      </c>
      <c r="B487" s="777">
        <f t="shared" si="78"/>
        <v>0</v>
      </c>
      <c r="C487" s="777">
        <f t="shared" si="78"/>
        <v>0</v>
      </c>
      <c r="D487" s="777">
        <f t="shared" si="78"/>
        <v>0</v>
      </c>
      <c r="E487" s="777">
        <f t="shared" si="78"/>
        <v>0</v>
      </c>
      <c r="G487" s="820"/>
    </row>
    <row r="488" spans="1:7" ht="15" customHeight="1" thickBot="1" x14ac:dyDescent="0.3">
      <c r="A488" s="773" t="s">
        <v>1273</v>
      </c>
      <c r="B488" s="819">
        <f>B489+B490</f>
        <v>21900</v>
      </c>
      <c r="C488" s="819">
        <f>C489+C490</f>
        <v>21900</v>
      </c>
      <c r="D488" s="819">
        <f t="shared" ref="D488:E488" si="79">D489+D490</f>
        <v>21900</v>
      </c>
      <c r="E488" s="819">
        <f t="shared" si="79"/>
        <v>21900</v>
      </c>
      <c r="G488" s="792"/>
    </row>
    <row r="489" spans="1:7" ht="15" customHeight="1" thickBot="1" x14ac:dyDescent="0.3">
      <c r="A489" s="775" t="s">
        <v>1267</v>
      </c>
      <c r="B489" s="774">
        <f>+B171+B134</f>
        <v>21900</v>
      </c>
      <c r="C489" s="774">
        <f t="shared" ref="C489:E489" si="80">+C171+C134</f>
        <v>21900</v>
      </c>
      <c r="D489" s="774">
        <f t="shared" si="80"/>
        <v>21900</v>
      </c>
      <c r="E489" s="774">
        <f t="shared" si="80"/>
        <v>21900</v>
      </c>
      <c r="G489" s="792"/>
    </row>
    <row r="490" spans="1:7" ht="15" customHeight="1" thickBot="1" x14ac:dyDescent="0.3">
      <c r="A490" s="775" t="s">
        <v>1301</v>
      </c>
      <c r="B490" s="777">
        <f>B61+B98+B209</f>
        <v>0</v>
      </c>
      <c r="C490" s="777">
        <f>C61+C98+C209</f>
        <v>0</v>
      </c>
      <c r="D490" s="777">
        <f>D61+D98+D209</f>
        <v>0</v>
      </c>
      <c r="E490" s="777">
        <f>E61+E98+E209</f>
        <v>0</v>
      </c>
      <c r="G490" s="748"/>
    </row>
    <row r="491" spans="1:7" ht="28.5" customHeight="1" thickBot="1" x14ac:dyDescent="0.3">
      <c r="A491" s="773" t="s">
        <v>1274</v>
      </c>
      <c r="B491" s="819">
        <f>B99+B62</f>
        <v>200</v>
      </c>
      <c r="C491" s="819">
        <f>C99+C62</f>
        <v>0</v>
      </c>
      <c r="D491" s="819">
        <f>D99+D62</f>
        <v>0</v>
      </c>
      <c r="E491" s="819">
        <f>E99+E62</f>
        <v>0</v>
      </c>
      <c r="G491" s="748"/>
    </row>
    <row r="492" spans="1:7" ht="15" customHeight="1" thickBot="1" x14ac:dyDescent="0.3">
      <c r="A492" s="775" t="s">
        <v>1267</v>
      </c>
      <c r="B492" s="774">
        <f t="shared" ref="B492:E493" si="81">B63+B100+B211</f>
        <v>200</v>
      </c>
      <c r="C492" s="774">
        <f t="shared" si="81"/>
        <v>0</v>
      </c>
      <c r="D492" s="774">
        <f t="shared" si="81"/>
        <v>0</v>
      </c>
      <c r="E492" s="774">
        <f t="shared" si="81"/>
        <v>0</v>
      </c>
      <c r="G492" s="748"/>
    </row>
    <row r="493" spans="1:7" ht="15" customHeight="1" thickBot="1" x14ac:dyDescent="0.3">
      <c r="A493" s="775" t="s">
        <v>1301</v>
      </c>
      <c r="B493" s="777">
        <f t="shared" si="81"/>
        <v>0</v>
      </c>
      <c r="C493" s="777">
        <f t="shared" si="81"/>
        <v>0</v>
      </c>
      <c r="D493" s="777">
        <f t="shared" si="81"/>
        <v>0</v>
      </c>
      <c r="E493" s="777">
        <f t="shared" si="81"/>
        <v>0</v>
      </c>
      <c r="G493" s="748"/>
    </row>
    <row r="494" spans="1:7" ht="15" customHeight="1" thickBot="1" x14ac:dyDescent="0.3">
      <c r="A494" s="773" t="s">
        <v>1302</v>
      </c>
      <c r="B494" s="774">
        <v>0</v>
      </c>
      <c r="C494" s="774">
        <v>0</v>
      </c>
      <c r="D494" s="774">
        <v>0</v>
      </c>
      <c r="E494" s="774">
        <v>0</v>
      </c>
      <c r="G494" s="748"/>
    </row>
    <row r="495" spans="1:7" ht="15" customHeight="1" thickBot="1" x14ac:dyDescent="0.3">
      <c r="A495" s="773"/>
      <c r="B495" s="774"/>
      <c r="C495" s="774"/>
      <c r="D495" s="774"/>
      <c r="E495" s="774"/>
      <c r="G495" s="748"/>
    </row>
    <row r="496" spans="1:7" ht="15" customHeight="1" thickBot="1" x14ac:dyDescent="0.3">
      <c r="A496" s="775" t="s">
        <v>1267</v>
      </c>
      <c r="B496" s="774">
        <v>0</v>
      </c>
      <c r="C496" s="774">
        <v>0</v>
      </c>
      <c r="D496" s="774">
        <v>0</v>
      </c>
      <c r="E496" s="774">
        <v>0</v>
      </c>
      <c r="G496" s="748"/>
    </row>
    <row r="497" spans="1:10" ht="15" customHeight="1" thickBot="1" x14ac:dyDescent="0.3">
      <c r="A497" s="775" t="s">
        <v>1303</v>
      </c>
      <c r="B497" s="774">
        <v>0</v>
      </c>
      <c r="C497" s="774">
        <v>0</v>
      </c>
      <c r="D497" s="774">
        <v>0</v>
      </c>
      <c r="E497" s="774">
        <v>0</v>
      </c>
      <c r="G497" s="748"/>
    </row>
    <row r="498" spans="1:10" ht="15" customHeight="1" thickBot="1" x14ac:dyDescent="0.3">
      <c r="A498" s="775" t="s">
        <v>1286</v>
      </c>
      <c r="B498" s="774">
        <v>0</v>
      </c>
      <c r="C498" s="774">
        <v>0</v>
      </c>
      <c r="D498" s="774">
        <v>0</v>
      </c>
      <c r="E498" s="774">
        <v>0</v>
      </c>
    </row>
    <row r="499" spans="1:10" ht="15" customHeight="1" thickBot="1" x14ac:dyDescent="0.3">
      <c r="A499" s="775" t="s">
        <v>1287</v>
      </c>
      <c r="B499" s="774">
        <v>0</v>
      </c>
      <c r="C499" s="774">
        <v>0</v>
      </c>
      <c r="D499" s="774">
        <v>0</v>
      </c>
      <c r="E499" s="774">
        <v>0</v>
      </c>
    </row>
    <row r="500" spans="1:10" ht="15" customHeight="1" thickBot="1" x14ac:dyDescent="0.3">
      <c r="A500" s="773" t="s">
        <v>1304</v>
      </c>
      <c r="B500" s="774">
        <f>B501+B502+B503+B504</f>
        <v>131000</v>
      </c>
      <c r="C500" s="774">
        <f t="shared" ref="C500:F500" si="82">C501+C502+C503+C504</f>
        <v>108000</v>
      </c>
      <c r="D500" s="774">
        <f t="shared" si="82"/>
        <v>108000</v>
      </c>
      <c r="E500" s="774">
        <f t="shared" si="82"/>
        <v>108000</v>
      </c>
      <c r="F500" s="774">
        <f t="shared" si="82"/>
        <v>0</v>
      </c>
      <c r="G500" s="781"/>
    </row>
    <row r="501" spans="1:10" ht="15" customHeight="1" thickBot="1" x14ac:dyDescent="0.3">
      <c r="A501" s="775" t="s">
        <v>1267</v>
      </c>
      <c r="B501" s="774">
        <f>B465+B440+B414+B386</f>
        <v>14000</v>
      </c>
      <c r="C501" s="774">
        <f t="shared" ref="C501:E501" si="83">C465+C440+C414+C386</f>
        <v>8000</v>
      </c>
      <c r="D501" s="774">
        <f t="shared" si="83"/>
        <v>8000</v>
      </c>
      <c r="E501" s="774">
        <f t="shared" si="83"/>
        <v>8000</v>
      </c>
    </row>
    <row r="502" spans="1:10" ht="15" customHeight="1" thickBot="1" x14ac:dyDescent="0.3">
      <c r="A502" s="775" t="s">
        <v>1303</v>
      </c>
      <c r="B502" s="774">
        <f t="shared" ref="B502:E504" si="84">B466+B441+B415+B387</f>
        <v>100000</v>
      </c>
      <c r="C502" s="774">
        <f t="shared" si="84"/>
        <v>100000</v>
      </c>
      <c r="D502" s="774">
        <f t="shared" si="84"/>
        <v>100000</v>
      </c>
      <c r="E502" s="774">
        <f t="shared" si="84"/>
        <v>100000</v>
      </c>
      <c r="J502" s="792"/>
    </row>
    <row r="503" spans="1:10" ht="15" customHeight="1" thickBot="1" x14ac:dyDescent="0.3">
      <c r="A503" s="775" t="s">
        <v>1286</v>
      </c>
      <c r="B503" s="774">
        <f t="shared" si="84"/>
        <v>0</v>
      </c>
      <c r="C503" s="774">
        <f t="shared" si="84"/>
        <v>0</v>
      </c>
      <c r="D503" s="774">
        <f t="shared" si="84"/>
        <v>0</v>
      </c>
      <c r="E503" s="774">
        <f t="shared" si="84"/>
        <v>0</v>
      </c>
      <c r="J503" s="821"/>
    </row>
    <row r="504" spans="1:10" ht="15" customHeight="1" thickBot="1" x14ac:dyDescent="0.3">
      <c r="A504" s="775" t="s">
        <v>1287</v>
      </c>
      <c r="B504" s="774">
        <f t="shared" si="84"/>
        <v>17000</v>
      </c>
      <c r="C504" s="774">
        <f t="shared" si="84"/>
        <v>0</v>
      </c>
      <c r="D504" s="774">
        <f t="shared" si="84"/>
        <v>0</v>
      </c>
      <c r="E504" s="774">
        <f t="shared" si="84"/>
        <v>0</v>
      </c>
      <c r="J504" s="821"/>
    </row>
    <row r="505" spans="1:10" ht="15" customHeight="1" thickBot="1" x14ac:dyDescent="0.3">
      <c r="A505" s="790" t="s">
        <v>1276</v>
      </c>
      <c r="B505" s="787">
        <f>IF(B472-B471=0,0,"Error")</f>
        <v>0</v>
      </c>
      <c r="C505" s="787">
        <f>IF(C472-C471=0,0,"Error")</f>
        <v>0</v>
      </c>
      <c r="D505" s="787">
        <f>IF(D472-D471=0,0,"Error")</f>
        <v>0</v>
      </c>
      <c r="E505" s="787">
        <f>IF(E472-E471=0,0,"Error")</f>
        <v>0</v>
      </c>
      <c r="J505" s="792"/>
    </row>
    <row r="506" spans="1:10" ht="15" customHeight="1" x14ac:dyDescent="0.25">
      <c r="A506" s="822"/>
      <c r="B506" s="781"/>
      <c r="C506" s="781"/>
      <c r="D506" s="781"/>
      <c r="E506" s="781"/>
    </row>
  </sheetData>
  <mergeCells count="97">
    <mergeCell ref="A457:A458"/>
    <mergeCell ref="A431:E431"/>
    <mergeCell ref="A432:A433"/>
    <mergeCell ref="B446:E446"/>
    <mergeCell ref="B447:E447"/>
    <mergeCell ref="A448:A449"/>
    <mergeCell ref="A456:E456"/>
    <mergeCell ref="A423:A424"/>
    <mergeCell ref="A392:E392"/>
    <mergeCell ref="B393:E393"/>
    <mergeCell ref="D394:E394"/>
    <mergeCell ref="B395:E395"/>
    <mergeCell ref="B396:E396"/>
    <mergeCell ref="B397:E397"/>
    <mergeCell ref="A398:A399"/>
    <mergeCell ref="A406:A407"/>
    <mergeCell ref="B419:E419"/>
    <mergeCell ref="B421:E421"/>
    <mergeCell ref="B422:E422"/>
    <mergeCell ref="A391:E391"/>
    <mergeCell ref="A337:E337"/>
    <mergeCell ref="A338:A339"/>
    <mergeCell ref="A363:E363"/>
    <mergeCell ref="A364:E364"/>
    <mergeCell ref="B365:E365"/>
    <mergeCell ref="D366:E366"/>
    <mergeCell ref="B367:E367"/>
    <mergeCell ref="B368:E368"/>
    <mergeCell ref="B369:E369"/>
    <mergeCell ref="A370:A371"/>
    <mergeCell ref="A378:A379"/>
    <mergeCell ref="A329:A330"/>
    <mergeCell ref="A263:E263"/>
    <mergeCell ref="A264:A265"/>
    <mergeCell ref="B289:E289"/>
    <mergeCell ref="B290:E290"/>
    <mergeCell ref="B291:E291"/>
    <mergeCell ref="A292:A293"/>
    <mergeCell ref="A300:E300"/>
    <mergeCell ref="A301:A302"/>
    <mergeCell ref="B326:E326"/>
    <mergeCell ref="B327:E327"/>
    <mergeCell ref="B328:E328"/>
    <mergeCell ref="A255:A256"/>
    <mergeCell ref="A189:E189"/>
    <mergeCell ref="A190:A191"/>
    <mergeCell ref="B215:E215"/>
    <mergeCell ref="B216:E216"/>
    <mergeCell ref="B217:E217"/>
    <mergeCell ref="A218:A219"/>
    <mergeCell ref="A226:E226"/>
    <mergeCell ref="A227:A228"/>
    <mergeCell ref="B252:E252"/>
    <mergeCell ref="B253:E253"/>
    <mergeCell ref="B254:E254"/>
    <mergeCell ref="A181:A182"/>
    <mergeCell ref="A115:E115"/>
    <mergeCell ref="A116:A117"/>
    <mergeCell ref="B141:E141"/>
    <mergeCell ref="B142:E142"/>
    <mergeCell ref="B143:E143"/>
    <mergeCell ref="A144:A145"/>
    <mergeCell ref="A152:E152"/>
    <mergeCell ref="A153:A154"/>
    <mergeCell ref="B178:E178"/>
    <mergeCell ref="B179:E179"/>
    <mergeCell ref="B180:E180"/>
    <mergeCell ref="A107:A108"/>
    <mergeCell ref="A41:E41"/>
    <mergeCell ref="A42:A43"/>
    <mergeCell ref="B67:E67"/>
    <mergeCell ref="B68:E68"/>
    <mergeCell ref="B69:E69"/>
    <mergeCell ref="A70:A71"/>
    <mergeCell ref="A78:E78"/>
    <mergeCell ref="A79:A80"/>
    <mergeCell ref="B104:E104"/>
    <mergeCell ref="B105:E105"/>
    <mergeCell ref="B106:E106"/>
    <mergeCell ref="A33:A34"/>
    <mergeCell ref="A7:E7"/>
    <mergeCell ref="A8:E10"/>
    <mergeCell ref="B11:E11"/>
    <mergeCell ref="A12:A13"/>
    <mergeCell ref="B24:E24"/>
    <mergeCell ref="A25:E25"/>
    <mergeCell ref="A28:E28"/>
    <mergeCell ref="A29:E29"/>
    <mergeCell ref="B30:E30"/>
    <mergeCell ref="B31:E31"/>
    <mergeCell ref="B32:E32"/>
    <mergeCell ref="B6:E6"/>
    <mergeCell ref="A1:F1"/>
    <mergeCell ref="A2:E2"/>
    <mergeCell ref="A3:F3"/>
    <mergeCell ref="B4:E4"/>
    <mergeCell ref="B5:E5"/>
  </mergeCells>
  <pageMargins left="0.7" right="0.7" top="0.75" bottom="0.75" header="0.3" footer="0.3"/>
  <pageSetup orientation="portrait" r:id="rId1"/>
  <drawing r:id="rId2"/>
  <legacy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68B4A-D670-464A-8A58-73295034E32C}">
  <sheetPr>
    <tabColor theme="2"/>
    <pageSetUpPr fitToPage="1"/>
  </sheetPr>
  <dimension ref="A2:G280"/>
  <sheetViews>
    <sheetView view="pageBreakPreview" zoomScale="60" zoomScaleNormal="100" workbookViewId="0">
      <selection activeCell="AB206" sqref="AB206"/>
    </sheetView>
  </sheetViews>
  <sheetFormatPr defaultRowHeight="15" x14ac:dyDescent="0.25"/>
  <cols>
    <col min="1" max="1" width="7" style="827" customWidth="1"/>
    <col min="2" max="2" width="26.140625" style="827" customWidth="1"/>
    <col min="3" max="3" width="18.85546875" style="827" customWidth="1"/>
    <col min="4" max="4" width="17.7109375" style="827" customWidth="1"/>
    <col min="5" max="5" width="19.7109375" style="827" customWidth="1"/>
    <col min="6" max="6" width="20.5703125" style="827" customWidth="1"/>
    <col min="7" max="7" width="8.28515625" style="827" customWidth="1"/>
    <col min="8" max="16384" width="9.140625" style="827"/>
  </cols>
  <sheetData>
    <row r="2" spans="1:7" ht="18" customHeight="1" x14ac:dyDescent="0.25">
      <c r="A2" s="2417" t="s">
        <v>1241</v>
      </c>
      <c r="B2" s="2417"/>
      <c r="C2" s="2417"/>
      <c r="D2" s="2417"/>
      <c r="E2" s="2417"/>
      <c r="F2" s="2417"/>
      <c r="G2" s="826"/>
    </row>
    <row r="3" spans="1:7" ht="15.75" x14ac:dyDescent="0.25">
      <c r="A3" s="825"/>
      <c r="B3" s="2418" t="s">
        <v>1394</v>
      </c>
      <c r="C3" s="2418"/>
      <c r="D3" s="2418"/>
      <c r="E3" s="2418"/>
      <c r="F3" s="2418"/>
      <c r="G3" s="825"/>
    </row>
    <row r="4" spans="1:7" ht="16.5" thickBot="1" x14ac:dyDescent="0.3">
      <c r="A4" s="828"/>
      <c r="B4" s="828"/>
      <c r="C4" s="828"/>
      <c r="D4" s="828"/>
      <c r="E4" s="828"/>
      <c r="F4" s="828"/>
      <c r="G4" s="828"/>
    </row>
    <row r="5" spans="1:7" ht="32.25" thickBot="1" x14ac:dyDescent="0.3">
      <c r="A5" s="828"/>
      <c r="B5" s="829" t="s">
        <v>6</v>
      </c>
      <c r="C5" s="2419" t="s">
        <v>1821</v>
      </c>
      <c r="D5" s="2419"/>
      <c r="E5" s="2419"/>
      <c r="F5" s="2419"/>
      <c r="G5" s="828"/>
    </row>
    <row r="6" spans="1:7" ht="16.5" thickBot="1" x14ac:dyDescent="0.3">
      <c r="A6" s="828"/>
      <c r="B6" s="829" t="s">
        <v>8</v>
      </c>
      <c r="C6" s="2420" t="s">
        <v>1822</v>
      </c>
      <c r="D6" s="2421"/>
      <c r="E6" s="2421"/>
      <c r="F6" s="2422"/>
      <c r="G6" s="828"/>
    </row>
    <row r="7" spans="1:7" ht="32.25" thickBot="1" x14ac:dyDescent="0.3">
      <c r="A7" s="828"/>
      <c r="B7" s="829" t="s">
        <v>10</v>
      </c>
      <c r="C7" s="2423" t="s">
        <v>1243</v>
      </c>
      <c r="D7" s="2424"/>
      <c r="E7" s="2424"/>
      <c r="F7" s="2425"/>
      <c r="G7" s="830"/>
    </row>
    <row r="8" spans="1:7" ht="20.25" customHeight="1" thickBot="1" x14ac:dyDescent="0.3">
      <c r="A8" s="828"/>
      <c r="B8" s="2414" t="s">
        <v>12</v>
      </c>
      <c r="C8" s="2415"/>
      <c r="D8" s="2415"/>
      <c r="E8" s="2415"/>
      <c r="F8" s="2416"/>
      <c r="G8" s="828"/>
    </row>
    <row r="9" spans="1:7" ht="68.25" customHeight="1" thickBot="1" x14ac:dyDescent="0.3">
      <c r="A9" s="828"/>
      <c r="B9" s="2429" t="s">
        <v>1821</v>
      </c>
      <c r="C9" s="2430"/>
      <c r="D9" s="2430"/>
      <c r="E9" s="2430"/>
      <c r="F9" s="2431"/>
      <c r="G9" s="828"/>
    </row>
    <row r="10" spans="1:7" ht="23.25" hidden="1" customHeight="1" thickBot="1" x14ac:dyDescent="0.3">
      <c r="A10" s="828"/>
      <c r="B10" s="2429"/>
      <c r="C10" s="2430"/>
      <c r="D10" s="2430"/>
      <c r="E10" s="2430"/>
      <c r="F10" s="2431"/>
      <c r="G10" s="828"/>
    </row>
    <row r="11" spans="1:7" ht="16.5" hidden="1" customHeight="1" thickBot="1" x14ac:dyDescent="0.3">
      <c r="A11" s="828"/>
      <c r="B11" s="2429"/>
      <c r="C11" s="2430"/>
      <c r="D11" s="2430"/>
      <c r="E11" s="2430"/>
      <c r="F11" s="2431"/>
      <c r="G11" s="828"/>
    </row>
    <row r="12" spans="1:7" ht="65.25" customHeight="1" thickBot="1" x14ac:dyDescent="0.3">
      <c r="A12" s="828"/>
      <c r="B12" s="831" t="s">
        <v>14</v>
      </c>
      <c r="C12" s="2432" t="s">
        <v>1823</v>
      </c>
      <c r="D12" s="2433"/>
      <c r="E12" s="2433"/>
      <c r="F12" s="2434"/>
      <c r="G12" s="828"/>
    </row>
    <row r="13" spans="1:7" ht="15.75" x14ac:dyDescent="0.25">
      <c r="A13" s="828"/>
      <c r="B13" s="2435" t="s">
        <v>1562</v>
      </c>
      <c r="C13" s="832">
        <v>2023</v>
      </c>
      <c r="D13" s="832">
        <v>2024</v>
      </c>
      <c r="E13" s="832">
        <v>2025</v>
      </c>
      <c r="F13" s="832">
        <v>2026</v>
      </c>
      <c r="G13" s="828"/>
    </row>
    <row r="14" spans="1:7" ht="16.5" thickBot="1" x14ac:dyDescent="0.3">
      <c r="A14" s="828"/>
      <c r="B14" s="2436"/>
      <c r="C14" s="834" t="s">
        <v>17</v>
      </c>
      <c r="D14" s="834" t="s">
        <v>18</v>
      </c>
      <c r="E14" s="834" t="s">
        <v>18</v>
      </c>
      <c r="F14" s="834" t="s">
        <v>18</v>
      </c>
      <c r="G14" s="828"/>
    </row>
    <row r="15" spans="1:7" ht="38.25" customHeight="1" thickBot="1" x14ac:dyDescent="0.3">
      <c r="A15" s="828"/>
      <c r="B15" s="835" t="s">
        <v>1824</v>
      </c>
      <c r="C15" s="836" t="s">
        <v>1825</v>
      </c>
      <c r="D15" s="836" t="s">
        <v>1826</v>
      </c>
      <c r="E15" s="836" t="s">
        <v>1826</v>
      </c>
      <c r="F15" s="836" t="s">
        <v>1826</v>
      </c>
      <c r="G15" s="828"/>
    </row>
    <row r="16" spans="1:7" ht="27" customHeight="1" thickBot="1" x14ac:dyDescent="0.3">
      <c r="A16" s="830"/>
      <c r="B16" s="835" t="s">
        <v>1827</v>
      </c>
      <c r="C16" s="837" t="s">
        <v>1828</v>
      </c>
      <c r="D16" s="837" t="s">
        <v>1829</v>
      </c>
      <c r="E16" s="837" t="s">
        <v>1829</v>
      </c>
      <c r="F16" s="837" t="s">
        <v>1829</v>
      </c>
      <c r="G16" s="828"/>
    </row>
    <row r="17" spans="1:7" ht="29.25" customHeight="1" thickBot="1" x14ac:dyDescent="0.3">
      <c r="A17" s="828"/>
      <c r="B17" s="838" t="s">
        <v>1830</v>
      </c>
      <c r="C17" s="883"/>
      <c r="D17" s="884"/>
      <c r="E17" s="884"/>
      <c r="F17" s="884"/>
      <c r="G17" s="828"/>
    </row>
    <row r="18" spans="1:7" ht="59.25" customHeight="1" thickBot="1" x14ac:dyDescent="0.3">
      <c r="A18" s="828"/>
      <c r="B18" s="839" t="s">
        <v>1247</v>
      </c>
      <c r="C18" s="2437"/>
      <c r="D18" s="2438"/>
      <c r="E18" s="2438"/>
      <c r="F18" s="2439"/>
      <c r="G18" s="828"/>
    </row>
    <row r="19" spans="1:7" ht="16.5" thickBot="1" x14ac:dyDescent="0.3">
      <c r="A19" s="828"/>
      <c r="B19" s="2423" t="s">
        <v>1249</v>
      </c>
      <c r="C19" s="2424"/>
      <c r="D19" s="2424"/>
      <c r="E19" s="2424"/>
      <c r="F19" s="2425"/>
      <c r="G19" s="828"/>
    </row>
    <row r="20" spans="1:7" ht="31.5" customHeight="1" thickBot="1" x14ac:dyDescent="0.3">
      <c r="A20" s="828"/>
      <c r="B20" s="838" t="s">
        <v>1831</v>
      </c>
      <c r="C20" s="840"/>
      <c r="D20" s="841"/>
      <c r="E20" s="841"/>
      <c r="F20" s="841"/>
      <c r="G20" s="828"/>
    </row>
    <row r="21" spans="1:7" ht="16.5" thickBot="1" x14ac:dyDescent="0.3">
      <c r="A21" s="828"/>
      <c r="B21" s="838" t="s">
        <v>1832</v>
      </c>
      <c r="C21" s="842"/>
      <c r="D21" s="843"/>
      <c r="E21" s="843"/>
      <c r="F21" s="843"/>
      <c r="G21" s="828"/>
    </row>
    <row r="22" spans="1:7" ht="29.25" customHeight="1" thickBot="1" x14ac:dyDescent="0.3">
      <c r="A22" s="828"/>
      <c r="B22" s="838" t="s">
        <v>1830</v>
      </c>
      <c r="C22" s="844"/>
      <c r="D22" s="845"/>
      <c r="E22" s="845"/>
      <c r="F22" s="846"/>
      <c r="G22" s="828"/>
    </row>
    <row r="23" spans="1:7" ht="16.5" thickBot="1" x14ac:dyDescent="0.3">
      <c r="A23" s="828"/>
      <c r="B23" s="2440" t="s">
        <v>1315</v>
      </c>
      <c r="C23" s="2441"/>
      <c r="D23" s="2441"/>
      <c r="E23" s="2441"/>
      <c r="F23" s="2442"/>
      <c r="G23" s="828"/>
    </row>
    <row r="24" spans="1:7" ht="21.75" customHeight="1" thickBot="1" x14ac:dyDescent="0.3">
      <c r="A24" s="828"/>
      <c r="B24" s="2443" t="s">
        <v>1255</v>
      </c>
      <c r="C24" s="2444"/>
      <c r="D24" s="2444"/>
      <c r="E24" s="2444"/>
      <c r="F24" s="2445"/>
      <c r="G24" s="828"/>
    </row>
    <row r="25" spans="1:7" ht="19.5" customHeight="1" thickBot="1" x14ac:dyDescent="0.3">
      <c r="A25" s="828"/>
      <c r="B25" s="847" t="s">
        <v>1256</v>
      </c>
      <c r="C25" s="2446" t="s">
        <v>1833</v>
      </c>
      <c r="D25" s="2447"/>
      <c r="E25" s="2447"/>
      <c r="F25" s="2448"/>
      <c r="G25" s="828"/>
    </row>
    <row r="26" spans="1:7" ht="58.5" customHeight="1" thickBot="1" x14ac:dyDescent="0.3">
      <c r="A26" s="828"/>
      <c r="B26" s="848" t="s">
        <v>1258</v>
      </c>
      <c r="C26" s="2449" t="s">
        <v>1833</v>
      </c>
      <c r="D26" s="2450"/>
      <c r="E26" s="2450"/>
      <c r="F26" s="2451"/>
      <c r="G26" s="828"/>
    </row>
    <row r="27" spans="1:7" ht="16.5" thickBot="1" x14ac:dyDescent="0.3">
      <c r="A27" s="828"/>
      <c r="B27" s="849" t="s">
        <v>54</v>
      </c>
      <c r="C27" s="2452" t="s">
        <v>1834</v>
      </c>
      <c r="D27" s="2453"/>
      <c r="E27" s="2453"/>
      <c r="F27" s="2454"/>
      <c r="G27" s="828"/>
    </row>
    <row r="28" spans="1:7" ht="15.75" x14ac:dyDescent="0.25">
      <c r="A28" s="828"/>
      <c r="B28" s="2435"/>
      <c r="C28" s="850">
        <v>2023</v>
      </c>
      <c r="D28" s="850">
        <v>2024</v>
      </c>
      <c r="E28" s="850">
        <v>2025</v>
      </c>
      <c r="F28" s="850">
        <v>2026</v>
      </c>
      <c r="G28" s="828"/>
    </row>
    <row r="29" spans="1:7" ht="16.5" thickBot="1" x14ac:dyDescent="0.3">
      <c r="A29" s="828"/>
      <c r="B29" s="2436"/>
      <c r="C29" s="851" t="s">
        <v>17</v>
      </c>
      <c r="D29" s="851" t="s">
        <v>18</v>
      </c>
      <c r="E29" s="851" t="s">
        <v>18</v>
      </c>
      <c r="F29" s="851" t="s">
        <v>18</v>
      </c>
      <c r="G29" s="828"/>
    </row>
    <row r="30" spans="1:7" ht="16.5" thickBot="1" x14ac:dyDescent="0.3">
      <c r="A30" s="828"/>
      <c r="B30" s="849" t="s">
        <v>56</v>
      </c>
      <c r="C30" s="852">
        <v>85</v>
      </c>
      <c r="D30" s="852">
        <v>85</v>
      </c>
      <c r="E30" s="852">
        <v>85</v>
      </c>
      <c r="F30" s="852">
        <v>85</v>
      </c>
      <c r="G30" s="828"/>
    </row>
    <row r="31" spans="1:7" ht="16.5" thickBot="1" x14ac:dyDescent="0.3">
      <c r="A31" s="828"/>
      <c r="B31" s="849" t="s">
        <v>1260</v>
      </c>
      <c r="C31" s="853">
        <f>C60</f>
        <v>238402</v>
      </c>
      <c r="D31" s="853">
        <f t="shared" ref="D31:F31" si="0">D60</f>
        <v>160688</v>
      </c>
      <c r="E31" s="853">
        <f t="shared" si="0"/>
        <v>449138</v>
      </c>
      <c r="F31" s="853">
        <f t="shared" si="0"/>
        <v>541062</v>
      </c>
      <c r="G31" s="828"/>
    </row>
    <row r="32" spans="1:7" ht="26.25" customHeight="1" thickBot="1" x14ac:dyDescent="0.3">
      <c r="A32" s="828"/>
      <c r="B32" s="849" t="s">
        <v>1261</v>
      </c>
      <c r="C32" s="853">
        <f>C31/C30</f>
        <v>2804.7294117647057</v>
      </c>
      <c r="D32" s="853">
        <f t="shared" ref="D32:F32" si="1">D31/D30</f>
        <v>1890.4470588235295</v>
      </c>
      <c r="E32" s="853">
        <f t="shared" si="1"/>
        <v>5283.9764705882353</v>
      </c>
      <c r="F32" s="853">
        <f t="shared" si="1"/>
        <v>6365.4352941176467</v>
      </c>
      <c r="G32" s="828"/>
    </row>
    <row r="33" spans="1:7" ht="21" customHeight="1" thickBot="1" x14ac:dyDescent="0.3">
      <c r="A33" s="828"/>
      <c r="B33" s="849" t="s">
        <v>1262</v>
      </c>
      <c r="C33" s="833" t="s">
        <v>1263</v>
      </c>
      <c r="D33" s="854">
        <f>D30/C30-1</f>
        <v>0</v>
      </c>
      <c r="E33" s="854">
        <f t="shared" ref="E33:F35" si="2">E30/D30-1</f>
        <v>0</v>
      </c>
      <c r="F33" s="854">
        <f t="shared" si="2"/>
        <v>0</v>
      </c>
      <c r="G33" s="828"/>
    </row>
    <row r="34" spans="1:7" ht="21" customHeight="1" thickBot="1" x14ac:dyDescent="0.3">
      <c r="A34" s="828"/>
      <c r="B34" s="849" t="s">
        <v>1264</v>
      </c>
      <c r="C34" s="833" t="s">
        <v>1263</v>
      </c>
      <c r="D34" s="854">
        <f>D31/C31-1</f>
        <v>-0.32597880890260988</v>
      </c>
      <c r="E34" s="854">
        <f t="shared" si="2"/>
        <v>1.7950935975306184</v>
      </c>
      <c r="F34" s="854">
        <f t="shared" si="2"/>
        <v>0.20466760772858228</v>
      </c>
      <c r="G34" s="828"/>
    </row>
    <row r="35" spans="1:7" ht="32.25" thickBot="1" x14ac:dyDescent="0.3">
      <c r="A35" s="828"/>
      <c r="B35" s="849" t="s">
        <v>77</v>
      </c>
      <c r="C35" s="833" t="s">
        <v>1263</v>
      </c>
      <c r="D35" s="854">
        <f>D32/C32-1</f>
        <v>-0.32597880890260977</v>
      </c>
      <c r="E35" s="854">
        <f t="shared" si="2"/>
        <v>1.7950935975306184</v>
      </c>
      <c r="F35" s="854">
        <f t="shared" si="2"/>
        <v>0.20466760772858228</v>
      </c>
      <c r="G35" s="828"/>
    </row>
    <row r="36" spans="1:7" ht="27" customHeight="1" thickBot="1" x14ac:dyDescent="0.3">
      <c r="A36" s="828"/>
      <c r="B36" s="2426" t="s">
        <v>1618</v>
      </c>
      <c r="C36" s="2427"/>
      <c r="D36" s="2427"/>
      <c r="E36" s="2427"/>
      <c r="F36" s="2428"/>
      <c r="G36" s="828"/>
    </row>
    <row r="37" spans="1:7" ht="15.75" x14ac:dyDescent="0.25">
      <c r="A37" s="828"/>
      <c r="B37" s="2435"/>
      <c r="C37" s="850">
        <v>2023</v>
      </c>
      <c r="D37" s="850">
        <v>2024</v>
      </c>
      <c r="E37" s="850">
        <v>2025</v>
      </c>
      <c r="F37" s="850">
        <v>2026</v>
      </c>
      <c r="G37" s="828"/>
    </row>
    <row r="38" spans="1:7" ht="16.5" thickBot="1" x14ac:dyDescent="0.3">
      <c r="A38" s="828"/>
      <c r="B38" s="2436"/>
      <c r="C38" s="851" t="s">
        <v>17</v>
      </c>
      <c r="D38" s="851" t="s">
        <v>18</v>
      </c>
      <c r="E38" s="851" t="s">
        <v>18</v>
      </c>
      <c r="F38" s="851" t="s">
        <v>18</v>
      </c>
      <c r="G38" s="828"/>
    </row>
    <row r="39" spans="1:7" ht="16.5" thickBot="1" x14ac:dyDescent="0.3">
      <c r="A39" s="828"/>
      <c r="B39" s="855" t="s">
        <v>1266</v>
      </c>
      <c r="C39" s="856">
        <v>112930</v>
      </c>
      <c r="D39" s="856">
        <v>112930</v>
      </c>
      <c r="E39" s="856">
        <v>357766</v>
      </c>
      <c r="F39" s="856">
        <v>434690</v>
      </c>
      <c r="G39" s="828"/>
    </row>
    <row r="40" spans="1:7" ht="16.5" thickBot="1" x14ac:dyDescent="0.3">
      <c r="A40" s="828"/>
      <c r="B40" s="857" t="s">
        <v>1267</v>
      </c>
      <c r="C40" s="856">
        <v>112930</v>
      </c>
      <c r="D40" s="856">
        <v>112930</v>
      </c>
      <c r="E40" s="856">
        <v>357766</v>
      </c>
      <c r="F40" s="856">
        <v>434690</v>
      </c>
      <c r="G40" s="828"/>
    </row>
    <row r="41" spans="1:7" ht="16.5" thickBot="1" x14ac:dyDescent="0.3">
      <c r="A41" s="828"/>
      <c r="B41" s="857" t="s">
        <v>1268</v>
      </c>
      <c r="C41" s="858"/>
      <c r="D41" s="858"/>
      <c r="E41" s="859"/>
      <c r="F41" s="859"/>
      <c r="G41" s="828"/>
    </row>
    <row r="42" spans="1:7" ht="32.25" thickBot="1" x14ac:dyDescent="0.3">
      <c r="A42" s="828"/>
      <c r="B42" s="855" t="s">
        <v>1269</v>
      </c>
      <c r="C42" s="856">
        <v>25202</v>
      </c>
      <c r="D42" s="856">
        <v>25202</v>
      </c>
      <c r="E42" s="856">
        <v>70202</v>
      </c>
      <c r="F42" s="856">
        <v>85202</v>
      </c>
      <c r="G42" s="828"/>
    </row>
    <row r="43" spans="1:7" ht="16.5" thickBot="1" x14ac:dyDescent="0.3">
      <c r="A43" s="828"/>
      <c r="B43" s="857" t="s">
        <v>1267</v>
      </c>
      <c r="C43" s="856">
        <v>25202</v>
      </c>
      <c r="D43" s="856">
        <v>25202</v>
      </c>
      <c r="E43" s="856">
        <v>70202</v>
      </c>
      <c r="F43" s="856">
        <v>85202</v>
      </c>
      <c r="G43" s="828"/>
    </row>
    <row r="44" spans="1:7" ht="16.5" thickBot="1" x14ac:dyDescent="0.3">
      <c r="A44" s="828"/>
      <c r="B44" s="857" t="s">
        <v>1268</v>
      </c>
      <c r="C44" s="858"/>
      <c r="D44" s="856"/>
      <c r="E44" s="856"/>
      <c r="F44" s="856"/>
      <c r="G44" s="828"/>
    </row>
    <row r="45" spans="1:7" ht="16.5" thickBot="1" x14ac:dyDescent="0.3">
      <c r="A45" s="828"/>
      <c r="B45" s="855" t="s">
        <v>1270</v>
      </c>
      <c r="C45" s="856">
        <v>100000</v>
      </c>
      <c r="D45" s="856">
        <v>22386</v>
      </c>
      <c r="E45" s="856">
        <v>21000</v>
      </c>
      <c r="F45" s="856">
        <v>21000</v>
      </c>
      <c r="G45" s="828"/>
    </row>
    <row r="46" spans="1:7" ht="16.5" thickBot="1" x14ac:dyDescent="0.3">
      <c r="A46" s="828"/>
      <c r="B46" s="857" t="s">
        <v>1267</v>
      </c>
      <c r="C46" s="856">
        <v>100000</v>
      </c>
      <c r="D46" s="856">
        <v>22386</v>
      </c>
      <c r="E46" s="856">
        <v>21000</v>
      </c>
      <c r="F46" s="856">
        <v>21000</v>
      </c>
      <c r="G46" s="828"/>
    </row>
    <row r="47" spans="1:7" ht="16.5" thickBot="1" x14ac:dyDescent="0.3">
      <c r="A47" s="828"/>
      <c r="B47" s="857" t="s">
        <v>1268</v>
      </c>
      <c r="C47" s="858"/>
      <c r="D47" s="856"/>
      <c r="E47" s="856"/>
      <c r="F47" s="856"/>
      <c r="G47" s="828"/>
    </row>
    <row r="48" spans="1:7" ht="24.75" customHeight="1" thickBot="1" x14ac:dyDescent="0.3">
      <c r="A48" s="828"/>
      <c r="B48" s="855" t="s">
        <v>1271</v>
      </c>
      <c r="C48" s="858"/>
      <c r="D48" s="856"/>
      <c r="E48" s="856"/>
      <c r="F48" s="856"/>
      <c r="G48" s="828"/>
    </row>
    <row r="49" spans="1:7" ht="16.5" thickBot="1" x14ac:dyDescent="0.3">
      <c r="A49" s="828"/>
      <c r="B49" s="857" t="s">
        <v>1267</v>
      </c>
      <c r="C49" s="858"/>
      <c r="D49" s="856"/>
      <c r="E49" s="856"/>
      <c r="F49" s="856"/>
      <c r="G49" s="828"/>
    </row>
    <row r="50" spans="1:7" ht="12.75" customHeight="1" thickBot="1" x14ac:dyDescent="0.3">
      <c r="A50" s="828"/>
      <c r="B50" s="857" t="s">
        <v>1268</v>
      </c>
      <c r="C50" s="858"/>
      <c r="D50" s="856"/>
      <c r="E50" s="856"/>
      <c r="F50" s="856"/>
      <c r="G50" s="828"/>
    </row>
    <row r="51" spans="1:7" ht="15" customHeight="1" thickBot="1" x14ac:dyDescent="0.3">
      <c r="A51" s="828"/>
      <c r="B51" s="855" t="s">
        <v>1272</v>
      </c>
      <c r="C51" s="858"/>
      <c r="D51" s="856"/>
      <c r="E51" s="856"/>
      <c r="F51" s="856"/>
      <c r="G51" s="828"/>
    </row>
    <row r="52" spans="1:7" ht="16.5" thickBot="1" x14ac:dyDescent="0.3">
      <c r="A52" s="828"/>
      <c r="B52" s="857" t="s">
        <v>1267</v>
      </c>
      <c r="C52" s="858"/>
      <c r="D52" s="856"/>
      <c r="E52" s="856"/>
      <c r="F52" s="856"/>
      <c r="G52" s="828"/>
    </row>
    <row r="53" spans="1:7" ht="16.5" thickBot="1" x14ac:dyDescent="0.3">
      <c r="A53" s="828"/>
      <c r="B53" s="857" t="s">
        <v>1268</v>
      </c>
      <c r="C53" s="858"/>
      <c r="D53" s="856"/>
      <c r="E53" s="856"/>
      <c r="F53" s="856"/>
      <c r="G53" s="828"/>
    </row>
    <row r="54" spans="1:7" ht="16.5" thickBot="1" x14ac:dyDescent="0.3">
      <c r="A54" s="828"/>
      <c r="B54" s="855" t="s">
        <v>1273</v>
      </c>
      <c r="C54" s="858">
        <v>170</v>
      </c>
      <c r="D54" s="856">
        <v>170</v>
      </c>
      <c r="E54" s="856">
        <v>170</v>
      </c>
      <c r="F54" s="856">
        <v>170</v>
      </c>
      <c r="G54" s="828"/>
    </row>
    <row r="55" spans="1:7" ht="16.5" thickBot="1" x14ac:dyDescent="0.3">
      <c r="A55" s="828"/>
      <c r="B55" s="857" t="s">
        <v>1267</v>
      </c>
      <c r="C55" s="858">
        <v>170</v>
      </c>
      <c r="D55" s="856">
        <v>170</v>
      </c>
      <c r="E55" s="856">
        <v>170</v>
      </c>
      <c r="F55" s="856">
        <v>170</v>
      </c>
      <c r="G55" s="828"/>
    </row>
    <row r="56" spans="1:7" ht="16.5" thickBot="1" x14ac:dyDescent="0.3">
      <c r="A56" s="828"/>
      <c r="B56" s="857" t="s">
        <v>1268</v>
      </c>
      <c r="C56" s="858"/>
      <c r="D56" s="856"/>
      <c r="E56" s="856"/>
      <c r="F56" s="856"/>
      <c r="G56" s="828"/>
    </row>
    <row r="57" spans="1:7" ht="32.25" thickBot="1" x14ac:dyDescent="0.3">
      <c r="A57" s="828"/>
      <c r="B57" s="855" t="s">
        <v>1274</v>
      </c>
      <c r="C57" s="858">
        <v>100</v>
      </c>
      <c r="D57" s="856"/>
      <c r="E57" s="856"/>
      <c r="F57" s="856"/>
      <c r="G57" s="828"/>
    </row>
    <row r="58" spans="1:7" ht="15.75" customHeight="1" thickBot="1" x14ac:dyDescent="0.3">
      <c r="A58" s="828"/>
      <c r="B58" s="857" t="s">
        <v>1267</v>
      </c>
      <c r="C58" s="858">
        <v>100</v>
      </c>
      <c r="D58" s="339"/>
      <c r="E58" s="339"/>
      <c r="F58" s="339"/>
      <c r="G58" s="828"/>
    </row>
    <row r="59" spans="1:7" ht="12.75" customHeight="1" thickBot="1" x14ac:dyDescent="0.3">
      <c r="A59" s="828"/>
      <c r="B59" s="857" t="s">
        <v>1268</v>
      </c>
      <c r="C59" s="858"/>
      <c r="D59" s="340"/>
      <c r="E59" s="339"/>
      <c r="F59" s="339"/>
      <c r="G59" s="828"/>
    </row>
    <row r="60" spans="1:7" ht="36.75" customHeight="1" thickBot="1" x14ac:dyDescent="0.3">
      <c r="A60" s="828"/>
      <c r="B60" s="860" t="s">
        <v>1275</v>
      </c>
      <c r="C60" s="858">
        <f>C57+C54+C45+C42+C39</f>
        <v>238402</v>
      </c>
      <c r="D60" s="858">
        <f t="shared" ref="D60:F60" si="3">D57+D54+D45+D42+D39</f>
        <v>160688</v>
      </c>
      <c r="E60" s="858">
        <f t="shared" si="3"/>
        <v>449138</v>
      </c>
      <c r="F60" s="858">
        <f t="shared" si="3"/>
        <v>541062</v>
      </c>
      <c r="G60" s="828"/>
    </row>
    <row r="61" spans="1:7" ht="22.5" customHeight="1" thickBot="1" x14ac:dyDescent="0.3">
      <c r="A61" s="828"/>
      <c r="B61" s="861" t="s">
        <v>1276</v>
      </c>
      <c r="C61" s="862">
        <f>IF(C60-C31=0,0,"Error")</f>
        <v>0</v>
      </c>
      <c r="D61" s="862">
        <f>IF(D60-D31=0,0,"Error")</f>
        <v>0</v>
      </c>
      <c r="E61" s="862">
        <f>IF(E60-E31=0,0,"Error")</f>
        <v>0</v>
      </c>
      <c r="F61" s="862">
        <f>IF(F60-F31=0,0,"Error")</f>
        <v>0</v>
      </c>
      <c r="G61" s="828"/>
    </row>
    <row r="62" spans="1:7" ht="16.5" thickBot="1" x14ac:dyDescent="0.3">
      <c r="A62" s="828"/>
      <c r="B62" s="2443" t="s">
        <v>1277</v>
      </c>
      <c r="C62" s="2444"/>
      <c r="D62" s="2444"/>
      <c r="E62" s="2444"/>
      <c r="F62" s="2445"/>
      <c r="G62" s="828"/>
    </row>
    <row r="63" spans="1:7" ht="34.5" customHeight="1" thickBot="1" x14ac:dyDescent="0.3">
      <c r="A63" s="828"/>
      <c r="B63" s="2443" t="s">
        <v>1278</v>
      </c>
      <c r="C63" s="2444"/>
      <c r="D63" s="2444"/>
      <c r="E63" s="2444"/>
      <c r="F63" s="2445"/>
      <c r="G63" s="828"/>
    </row>
    <row r="64" spans="1:7" ht="33.75" customHeight="1" thickBot="1" x14ac:dyDescent="0.3">
      <c r="A64" s="828"/>
      <c r="B64" s="863" t="s">
        <v>1322</v>
      </c>
      <c r="C64" s="2455"/>
      <c r="D64" s="2458"/>
      <c r="E64" s="2456"/>
      <c r="F64" s="2457"/>
      <c r="G64" s="828"/>
    </row>
    <row r="65" spans="1:7" ht="48" thickBot="1" x14ac:dyDescent="0.3">
      <c r="A65" s="828"/>
      <c r="B65" s="847" t="s">
        <v>1279</v>
      </c>
      <c r="C65" s="864" t="s">
        <v>1835</v>
      </c>
      <c r="D65" s="865" t="s">
        <v>1280</v>
      </c>
      <c r="E65" s="2459" t="s">
        <v>1836</v>
      </c>
      <c r="F65" s="2460"/>
      <c r="G65" s="828"/>
    </row>
    <row r="66" spans="1:7" ht="16.5" thickBot="1" x14ac:dyDescent="0.3">
      <c r="A66" s="828"/>
      <c r="B66" s="866"/>
      <c r="C66" s="2455"/>
      <c r="D66" s="2461"/>
      <c r="E66" s="2456"/>
      <c r="F66" s="2457"/>
      <c r="G66" s="828"/>
    </row>
    <row r="67" spans="1:7" ht="23.25" customHeight="1" thickBot="1" x14ac:dyDescent="0.3">
      <c r="A67" s="828"/>
      <c r="B67" s="849" t="s">
        <v>1258</v>
      </c>
      <c r="C67" s="2423" t="s">
        <v>1835</v>
      </c>
      <c r="D67" s="2424"/>
      <c r="E67" s="2424"/>
      <c r="F67" s="2425"/>
      <c r="G67" s="828"/>
    </row>
    <row r="68" spans="1:7" ht="12.75" customHeight="1" thickBot="1" x14ac:dyDescent="0.3">
      <c r="A68" s="828"/>
      <c r="B68" s="849" t="s">
        <v>54</v>
      </c>
      <c r="C68" s="2452" t="s">
        <v>316</v>
      </c>
      <c r="D68" s="2453"/>
      <c r="E68" s="2453"/>
      <c r="F68" s="2454"/>
      <c r="G68" s="828"/>
    </row>
    <row r="69" spans="1:7" ht="26.25" customHeight="1" x14ac:dyDescent="0.25">
      <c r="A69" s="828"/>
      <c r="B69" s="2435"/>
      <c r="C69" s="850">
        <v>2023</v>
      </c>
      <c r="D69" s="850">
        <v>2024</v>
      </c>
      <c r="E69" s="850">
        <v>2025</v>
      </c>
      <c r="F69" s="850">
        <v>2026</v>
      </c>
      <c r="G69" s="828"/>
    </row>
    <row r="70" spans="1:7" ht="26.25" customHeight="1" thickBot="1" x14ac:dyDescent="0.3">
      <c r="A70" s="828"/>
      <c r="B70" s="2436"/>
      <c r="C70" s="851" t="s">
        <v>17</v>
      </c>
      <c r="D70" s="851" t="s">
        <v>18</v>
      </c>
      <c r="E70" s="851" t="s">
        <v>18</v>
      </c>
      <c r="F70" s="851" t="s">
        <v>18</v>
      </c>
      <c r="G70" s="828"/>
    </row>
    <row r="71" spans="1:7" ht="22.5" customHeight="1" thickBot="1" x14ac:dyDescent="0.3">
      <c r="A71" s="828"/>
      <c r="B71" s="849" t="s">
        <v>56</v>
      </c>
      <c r="C71" s="853">
        <v>30</v>
      </c>
      <c r="D71" s="853">
        <v>6</v>
      </c>
      <c r="E71" s="853">
        <v>6</v>
      </c>
      <c r="F71" s="853"/>
      <c r="G71" s="828"/>
    </row>
    <row r="72" spans="1:7" ht="15.75" customHeight="1" thickBot="1" x14ac:dyDescent="0.3">
      <c r="A72" s="828"/>
      <c r="B72" s="849" t="s">
        <v>1260</v>
      </c>
      <c r="C72" s="853">
        <f>C90</f>
        <v>2500</v>
      </c>
      <c r="D72" s="853">
        <f t="shared" ref="D72:F72" si="4">D90</f>
        <v>400</v>
      </c>
      <c r="E72" s="853">
        <f t="shared" si="4"/>
        <v>400</v>
      </c>
      <c r="F72" s="853">
        <f t="shared" si="4"/>
        <v>400</v>
      </c>
      <c r="G72" s="828"/>
    </row>
    <row r="73" spans="1:7" ht="32.25" thickBot="1" x14ac:dyDescent="0.3">
      <c r="A73" s="828"/>
      <c r="B73" s="849" t="s">
        <v>1261</v>
      </c>
      <c r="C73" s="853"/>
      <c r="D73" s="853"/>
      <c r="E73" s="853"/>
      <c r="F73" s="853"/>
      <c r="G73" s="828"/>
    </row>
    <row r="74" spans="1:7" ht="15.75" customHeight="1" thickBot="1" x14ac:dyDescent="0.3">
      <c r="A74" s="828"/>
      <c r="B74" s="849" t="s">
        <v>1262</v>
      </c>
      <c r="C74" s="833" t="s">
        <v>1263</v>
      </c>
      <c r="D74" s="854">
        <f>D71/C71-1</f>
        <v>-0.8</v>
      </c>
      <c r="E74" s="854">
        <f t="shared" ref="E74:F76" si="5">E71/D71-1</f>
        <v>0</v>
      </c>
      <c r="F74" s="854">
        <f t="shared" si="5"/>
        <v>-1</v>
      </c>
      <c r="G74" s="828"/>
    </row>
    <row r="75" spans="1:7" ht="32.25" thickBot="1" x14ac:dyDescent="0.3">
      <c r="A75" s="828"/>
      <c r="B75" s="849" t="s">
        <v>1264</v>
      </c>
      <c r="C75" s="833" t="s">
        <v>1263</v>
      </c>
      <c r="D75" s="854">
        <f>D72/C72-1</f>
        <v>-0.84</v>
      </c>
      <c r="E75" s="854">
        <f t="shared" si="5"/>
        <v>0</v>
      </c>
      <c r="F75" s="854">
        <f t="shared" si="5"/>
        <v>0</v>
      </c>
      <c r="G75" s="828"/>
    </row>
    <row r="76" spans="1:7" ht="32.25" thickBot="1" x14ac:dyDescent="0.3">
      <c r="A76" s="828"/>
      <c r="B76" s="849" t="s">
        <v>77</v>
      </c>
      <c r="C76" s="833" t="s">
        <v>1263</v>
      </c>
      <c r="D76" s="854" t="e">
        <f>D73/C73-1</f>
        <v>#DIV/0!</v>
      </c>
      <c r="E76" s="854" t="e">
        <f t="shared" si="5"/>
        <v>#DIV/0!</v>
      </c>
      <c r="F76" s="854" t="e">
        <f t="shared" si="5"/>
        <v>#DIV/0!</v>
      </c>
      <c r="G76" s="828"/>
    </row>
    <row r="77" spans="1:7" ht="16.5" thickBot="1" x14ac:dyDescent="0.3">
      <c r="A77" s="828"/>
      <c r="B77" s="2426" t="s">
        <v>1618</v>
      </c>
      <c r="C77" s="2427"/>
      <c r="D77" s="2427"/>
      <c r="E77" s="2427"/>
      <c r="F77" s="2428"/>
      <c r="G77" s="828"/>
    </row>
    <row r="78" spans="1:7" ht="15.75" x14ac:dyDescent="0.25">
      <c r="A78" s="828"/>
      <c r="B78" s="2435"/>
      <c r="C78" s="850">
        <v>2023</v>
      </c>
      <c r="D78" s="850">
        <v>2024</v>
      </c>
      <c r="E78" s="850">
        <v>2025</v>
      </c>
      <c r="F78" s="850">
        <v>2026</v>
      </c>
      <c r="G78" s="828"/>
    </row>
    <row r="79" spans="1:7" ht="16.5" thickBot="1" x14ac:dyDescent="0.3">
      <c r="A79" s="828"/>
      <c r="B79" s="2436"/>
      <c r="C79" s="851" t="s">
        <v>17</v>
      </c>
      <c r="D79" s="851" t="s">
        <v>18</v>
      </c>
      <c r="E79" s="851" t="s">
        <v>18</v>
      </c>
      <c r="F79" s="851" t="s">
        <v>18</v>
      </c>
      <c r="G79" s="828"/>
    </row>
    <row r="80" spans="1:7" ht="20.25" customHeight="1" thickBot="1" x14ac:dyDescent="0.3">
      <c r="A80" s="828"/>
      <c r="B80" s="855" t="s">
        <v>1284</v>
      </c>
      <c r="C80" s="856"/>
      <c r="D80" s="856"/>
      <c r="E80" s="856"/>
      <c r="F80" s="856"/>
      <c r="G80" s="828"/>
    </row>
    <row r="81" spans="1:7" ht="23.25" customHeight="1" thickBot="1" x14ac:dyDescent="0.3">
      <c r="A81" s="828"/>
      <c r="B81" s="857" t="s">
        <v>1267</v>
      </c>
      <c r="C81" s="856"/>
      <c r="D81" s="856"/>
      <c r="E81" s="856"/>
      <c r="F81" s="856"/>
      <c r="G81" s="828"/>
    </row>
    <row r="82" spans="1:7" ht="16.5" thickBot="1" x14ac:dyDescent="0.3">
      <c r="A82" s="828"/>
      <c r="B82" s="857" t="s">
        <v>1303</v>
      </c>
      <c r="C82" s="858"/>
      <c r="D82" s="859"/>
      <c r="E82" s="859"/>
      <c r="F82" s="859"/>
      <c r="G82" s="828"/>
    </row>
    <row r="83" spans="1:7" ht="16.5" thickBot="1" x14ac:dyDescent="0.3">
      <c r="A83" s="828"/>
      <c r="B83" s="857" t="s">
        <v>1286</v>
      </c>
      <c r="C83" s="856"/>
      <c r="D83" s="856"/>
      <c r="E83" s="856"/>
      <c r="F83" s="856"/>
      <c r="G83" s="828"/>
    </row>
    <row r="84" spans="1:7" ht="15.75" customHeight="1" thickBot="1" x14ac:dyDescent="0.3">
      <c r="A84" s="828"/>
      <c r="B84" s="857" t="s">
        <v>1287</v>
      </c>
      <c r="C84" s="858"/>
      <c r="D84" s="859"/>
      <c r="E84" s="859"/>
      <c r="F84" s="859"/>
      <c r="G84" s="828"/>
    </row>
    <row r="85" spans="1:7" ht="16.5" thickBot="1" x14ac:dyDescent="0.3">
      <c r="A85" s="828"/>
      <c r="B85" s="855" t="s">
        <v>1288</v>
      </c>
      <c r="C85" s="858">
        <v>2500</v>
      </c>
      <c r="D85" s="858">
        <v>400</v>
      </c>
      <c r="E85" s="858">
        <v>400</v>
      </c>
      <c r="F85" s="858">
        <v>400</v>
      </c>
      <c r="G85" s="828"/>
    </row>
    <row r="86" spans="1:7" ht="16.5" thickBot="1" x14ac:dyDescent="0.3">
      <c r="A86" s="828"/>
      <c r="B86" s="857" t="s">
        <v>1267</v>
      </c>
      <c r="C86" s="858">
        <v>2500</v>
      </c>
      <c r="D86" s="858">
        <v>400</v>
      </c>
      <c r="E86" s="858">
        <v>400</v>
      </c>
      <c r="F86" s="858">
        <v>400</v>
      </c>
      <c r="G86" s="828"/>
    </row>
    <row r="87" spans="1:7" ht="16.5" thickBot="1" x14ac:dyDescent="0.3">
      <c r="A87" s="828"/>
      <c r="B87" s="857" t="s">
        <v>1303</v>
      </c>
      <c r="C87" s="858"/>
      <c r="D87" s="859"/>
      <c r="E87" s="859"/>
      <c r="F87" s="859"/>
      <c r="G87" s="828"/>
    </row>
    <row r="88" spans="1:7" ht="16.5" thickBot="1" x14ac:dyDescent="0.3">
      <c r="A88" s="828"/>
      <c r="B88" s="857" t="s">
        <v>1286</v>
      </c>
      <c r="C88" s="856"/>
      <c r="D88" s="856"/>
      <c r="E88" s="856"/>
      <c r="F88" s="856"/>
      <c r="G88" s="828"/>
    </row>
    <row r="89" spans="1:7" ht="16.5" thickBot="1" x14ac:dyDescent="0.3">
      <c r="A89" s="828"/>
      <c r="B89" s="857" t="s">
        <v>1287</v>
      </c>
      <c r="C89" s="858"/>
      <c r="D89" s="859"/>
      <c r="E89" s="859"/>
      <c r="F89" s="859"/>
      <c r="G89" s="828"/>
    </row>
    <row r="90" spans="1:7" ht="32.25" thickBot="1" x14ac:dyDescent="0.3">
      <c r="A90" s="828"/>
      <c r="B90" s="860" t="s">
        <v>1275</v>
      </c>
      <c r="C90" s="858">
        <f>C85</f>
        <v>2500</v>
      </c>
      <c r="D90" s="858">
        <f t="shared" ref="D90:F90" si="6">D85</f>
        <v>400</v>
      </c>
      <c r="E90" s="858">
        <f t="shared" si="6"/>
        <v>400</v>
      </c>
      <c r="F90" s="858">
        <f t="shared" si="6"/>
        <v>400</v>
      </c>
      <c r="G90" s="828"/>
    </row>
    <row r="91" spans="1:7" ht="37.5" hidden="1" customHeight="1" thickBot="1" x14ac:dyDescent="0.3">
      <c r="A91" s="828"/>
      <c r="B91" s="867" t="s">
        <v>1364</v>
      </c>
      <c r="C91" s="2455"/>
      <c r="D91" s="2456"/>
      <c r="E91" s="2456"/>
      <c r="F91" s="2457"/>
      <c r="G91" s="828"/>
    </row>
    <row r="92" spans="1:7" ht="48" thickBot="1" x14ac:dyDescent="0.3">
      <c r="A92" s="828"/>
      <c r="B92" s="847" t="s">
        <v>1289</v>
      </c>
      <c r="C92" s="864" t="s">
        <v>1837</v>
      </c>
      <c r="D92" s="865" t="s">
        <v>1280</v>
      </c>
      <c r="E92" s="2459" t="s">
        <v>1838</v>
      </c>
      <c r="F92" s="2460"/>
      <c r="G92" s="828"/>
    </row>
    <row r="93" spans="1:7" ht="16.5" thickBot="1" x14ac:dyDescent="0.3">
      <c r="A93" s="828"/>
      <c r="B93" s="866"/>
      <c r="C93" s="2455"/>
      <c r="D93" s="2461"/>
      <c r="E93" s="2456"/>
      <c r="F93" s="2457"/>
      <c r="G93" s="828"/>
    </row>
    <row r="94" spans="1:7" ht="23.25" customHeight="1" thickBot="1" x14ac:dyDescent="0.3">
      <c r="A94" s="828"/>
      <c r="B94" s="849" t="s">
        <v>1258</v>
      </c>
      <c r="C94" s="2423" t="s">
        <v>1282</v>
      </c>
      <c r="D94" s="2424"/>
      <c r="E94" s="2424"/>
      <c r="F94" s="2425"/>
      <c r="G94" s="828"/>
    </row>
    <row r="95" spans="1:7" ht="12.75" customHeight="1" thickBot="1" x14ac:dyDescent="0.3">
      <c r="A95" s="828"/>
      <c r="B95" s="849" t="s">
        <v>54</v>
      </c>
      <c r="C95" s="2452" t="s">
        <v>316</v>
      </c>
      <c r="D95" s="2453"/>
      <c r="E95" s="2453"/>
      <c r="F95" s="2454"/>
      <c r="G95" s="828"/>
    </row>
    <row r="96" spans="1:7" ht="26.25" customHeight="1" x14ac:dyDescent="0.25">
      <c r="A96" s="828"/>
      <c r="B96" s="2435"/>
      <c r="C96" s="850">
        <v>2023</v>
      </c>
      <c r="D96" s="850">
        <v>2024</v>
      </c>
      <c r="E96" s="850">
        <v>2025</v>
      </c>
      <c r="F96" s="850">
        <v>2026</v>
      </c>
      <c r="G96" s="828"/>
    </row>
    <row r="97" spans="1:7" ht="26.25" customHeight="1" thickBot="1" x14ac:dyDescent="0.3">
      <c r="A97" s="828"/>
      <c r="B97" s="2436"/>
      <c r="C97" s="851" t="s">
        <v>17</v>
      </c>
      <c r="D97" s="851" t="s">
        <v>18</v>
      </c>
      <c r="E97" s="851" t="s">
        <v>18</v>
      </c>
      <c r="F97" s="851" t="s">
        <v>18</v>
      </c>
      <c r="G97" s="828"/>
    </row>
    <row r="98" spans="1:7" ht="22.5" customHeight="1" thickBot="1" x14ac:dyDescent="0.3">
      <c r="A98" s="828"/>
      <c r="B98" s="849" t="s">
        <v>56</v>
      </c>
      <c r="C98" s="853">
        <v>68</v>
      </c>
      <c r="D98" s="853">
        <v>5</v>
      </c>
      <c r="E98" s="853">
        <v>5</v>
      </c>
      <c r="F98" s="853"/>
      <c r="G98" s="828"/>
    </row>
    <row r="99" spans="1:7" ht="15.75" customHeight="1" thickBot="1" x14ac:dyDescent="0.3">
      <c r="A99" s="828"/>
      <c r="B99" s="849" t="s">
        <v>1260</v>
      </c>
      <c r="C99" s="853">
        <f>C117</f>
        <v>12000</v>
      </c>
      <c r="D99" s="853">
        <f t="shared" ref="D99:F99" si="7">D117</f>
        <v>600</v>
      </c>
      <c r="E99" s="853">
        <f t="shared" si="7"/>
        <v>600</v>
      </c>
      <c r="F99" s="853">
        <f t="shared" si="7"/>
        <v>600</v>
      </c>
      <c r="G99" s="828"/>
    </row>
    <row r="100" spans="1:7" ht="32.25" thickBot="1" x14ac:dyDescent="0.3">
      <c r="A100" s="828"/>
      <c r="B100" s="849" t="s">
        <v>1261</v>
      </c>
      <c r="C100" s="853"/>
      <c r="D100" s="853"/>
      <c r="E100" s="853"/>
      <c r="F100" s="853"/>
      <c r="G100" s="828"/>
    </row>
    <row r="101" spans="1:7" ht="15.75" customHeight="1" thickBot="1" x14ac:dyDescent="0.3">
      <c r="A101" s="828"/>
      <c r="B101" s="849" t="s">
        <v>1262</v>
      </c>
      <c r="C101" s="833" t="s">
        <v>1263</v>
      </c>
      <c r="D101" s="854">
        <f>D98/C98-1</f>
        <v>-0.92647058823529416</v>
      </c>
      <c r="E101" s="854">
        <f t="shared" ref="E101:F103" si="8">E98/D98-1</f>
        <v>0</v>
      </c>
      <c r="F101" s="854">
        <f t="shared" si="8"/>
        <v>-1</v>
      </c>
      <c r="G101" s="828"/>
    </row>
    <row r="102" spans="1:7" ht="32.25" thickBot="1" x14ac:dyDescent="0.3">
      <c r="A102" s="828"/>
      <c r="B102" s="849" t="s">
        <v>1264</v>
      </c>
      <c r="C102" s="833" t="s">
        <v>1263</v>
      </c>
      <c r="D102" s="854">
        <f>D99/C99-1</f>
        <v>-0.95</v>
      </c>
      <c r="E102" s="854">
        <f t="shared" si="8"/>
        <v>0</v>
      </c>
      <c r="F102" s="854">
        <f t="shared" si="8"/>
        <v>0</v>
      </c>
      <c r="G102" s="828"/>
    </row>
    <row r="103" spans="1:7" ht="32.25" thickBot="1" x14ac:dyDescent="0.3">
      <c r="A103" s="828"/>
      <c r="B103" s="849" t="s">
        <v>77</v>
      </c>
      <c r="C103" s="833" t="s">
        <v>1263</v>
      </c>
      <c r="D103" s="854" t="e">
        <f>D100/C100-1</f>
        <v>#DIV/0!</v>
      </c>
      <c r="E103" s="854" t="e">
        <f t="shared" si="8"/>
        <v>#DIV/0!</v>
      </c>
      <c r="F103" s="854" t="e">
        <f t="shared" si="8"/>
        <v>#DIV/0!</v>
      </c>
      <c r="G103" s="828"/>
    </row>
    <row r="104" spans="1:7" ht="16.5" thickBot="1" x14ac:dyDescent="0.3">
      <c r="A104" s="828"/>
      <c r="B104" s="2426" t="s">
        <v>1839</v>
      </c>
      <c r="C104" s="2427"/>
      <c r="D104" s="2427"/>
      <c r="E104" s="2427"/>
      <c r="F104" s="2428"/>
      <c r="G104" s="828"/>
    </row>
    <row r="105" spans="1:7" ht="15.75" x14ac:dyDescent="0.25">
      <c r="A105" s="828"/>
      <c r="B105" s="2435"/>
      <c r="C105" s="850">
        <v>2023</v>
      </c>
      <c r="D105" s="850">
        <v>2024</v>
      </c>
      <c r="E105" s="850">
        <v>2025</v>
      </c>
      <c r="F105" s="850">
        <v>2026</v>
      </c>
      <c r="G105" s="828"/>
    </row>
    <row r="106" spans="1:7" ht="16.5" thickBot="1" x14ac:dyDescent="0.3">
      <c r="A106" s="828"/>
      <c r="B106" s="2436"/>
      <c r="C106" s="851" t="s">
        <v>17</v>
      </c>
      <c r="D106" s="851" t="s">
        <v>18</v>
      </c>
      <c r="E106" s="851" t="s">
        <v>18</v>
      </c>
      <c r="F106" s="851" t="s">
        <v>18</v>
      </c>
      <c r="G106" s="828"/>
    </row>
    <row r="107" spans="1:7" ht="20.25" customHeight="1" thickBot="1" x14ac:dyDescent="0.3">
      <c r="A107" s="828"/>
      <c r="B107" s="855" t="s">
        <v>1284</v>
      </c>
      <c r="C107" s="856"/>
      <c r="D107" s="856"/>
      <c r="E107" s="856"/>
      <c r="F107" s="856"/>
      <c r="G107" s="828"/>
    </row>
    <row r="108" spans="1:7" ht="23.25" customHeight="1" thickBot="1" x14ac:dyDescent="0.3">
      <c r="A108" s="828"/>
      <c r="B108" s="857" t="s">
        <v>1267</v>
      </c>
      <c r="C108" s="856"/>
      <c r="D108" s="856"/>
      <c r="E108" s="856"/>
      <c r="F108" s="856"/>
      <c r="G108" s="828"/>
    </row>
    <row r="109" spans="1:7" ht="16.5" thickBot="1" x14ac:dyDescent="0.3">
      <c r="A109" s="828"/>
      <c r="B109" s="857" t="s">
        <v>1303</v>
      </c>
      <c r="C109" s="858"/>
      <c r="D109" s="859"/>
      <c r="E109" s="859"/>
      <c r="F109" s="859"/>
      <c r="G109" s="828"/>
    </row>
    <row r="110" spans="1:7" ht="16.5" thickBot="1" x14ac:dyDescent="0.3">
      <c r="A110" s="828"/>
      <c r="B110" s="857" t="s">
        <v>1286</v>
      </c>
      <c r="C110" s="856"/>
      <c r="D110" s="856"/>
      <c r="E110" s="856"/>
      <c r="F110" s="856"/>
      <c r="G110" s="828"/>
    </row>
    <row r="111" spans="1:7" ht="15.75" customHeight="1" thickBot="1" x14ac:dyDescent="0.3">
      <c r="A111" s="828"/>
      <c r="B111" s="857" t="s">
        <v>1287</v>
      </c>
      <c r="C111" s="858"/>
      <c r="D111" s="859"/>
      <c r="E111" s="859"/>
      <c r="F111" s="859"/>
      <c r="G111" s="828"/>
    </row>
    <row r="112" spans="1:7" ht="16.5" thickBot="1" x14ac:dyDescent="0.3">
      <c r="A112" s="828"/>
      <c r="B112" s="855" t="s">
        <v>1288</v>
      </c>
      <c r="C112" s="858">
        <v>12000</v>
      </c>
      <c r="D112" s="858">
        <v>600</v>
      </c>
      <c r="E112" s="858">
        <v>600</v>
      </c>
      <c r="F112" s="858">
        <v>600</v>
      </c>
      <c r="G112" s="828"/>
    </row>
    <row r="113" spans="1:7" ht="16.5" thickBot="1" x14ac:dyDescent="0.3">
      <c r="A113" s="828"/>
      <c r="B113" s="857" t="s">
        <v>1267</v>
      </c>
      <c r="C113" s="858">
        <v>12000</v>
      </c>
      <c r="D113" s="858">
        <v>600</v>
      </c>
      <c r="E113" s="858">
        <v>600</v>
      </c>
      <c r="F113" s="858">
        <v>600</v>
      </c>
      <c r="G113" s="828"/>
    </row>
    <row r="114" spans="1:7" ht="16.5" thickBot="1" x14ac:dyDescent="0.3">
      <c r="A114" s="828"/>
      <c r="B114" s="857" t="s">
        <v>1303</v>
      </c>
      <c r="C114" s="858"/>
      <c r="D114" s="859"/>
      <c r="E114" s="859"/>
      <c r="F114" s="859"/>
      <c r="G114" s="828"/>
    </row>
    <row r="115" spans="1:7" ht="16.5" thickBot="1" x14ac:dyDescent="0.3">
      <c r="A115" s="828"/>
      <c r="B115" s="857" t="s">
        <v>1286</v>
      </c>
      <c r="C115" s="856"/>
      <c r="D115" s="856"/>
      <c r="E115" s="856"/>
      <c r="F115" s="856"/>
      <c r="G115" s="828"/>
    </row>
    <row r="116" spans="1:7" ht="16.5" thickBot="1" x14ac:dyDescent="0.3">
      <c r="A116" s="828"/>
      <c r="B116" s="857" t="s">
        <v>1287</v>
      </c>
      <c r="C116" s="858"/>
      <c r="D116" s="859"/>
      <c r="E116" s="859"/>
      <c r="F116" s="859"/>
      <c r="G116" s="828"/>
    </row>
    <row r="117" spans="1:7" ht="32.25" thickBot="1" x14ac:dyDescent="0.3">
      <c r="A117" s="828"/>
      <c r="B117" s="860" t="s">
        <v>1334</v>
      </c>
      <c r="C117" s="858">
        <f>C112</f>
        <v>12000</v>
      </c>
      <c r="D117" s="858">
        <f t="shared" ref="D117:F117" si="9">D112</f>
        <v>600</v>
      </c>
      <c r="E117" s="858">
        <f t="shared" si="9"/>
        <v>600</v>
      </c>
      <c r="F117" s="858">
        <f t="shared" si="9"/>
        <v>600</v>
      </c>
      <c r="G117" s="828"/>
    </row>
    <row r="118" spans="1:7" ht="48" thickBot="1" x14ac:dyDescent="0.3">
      <c r="A118" s="828"/>
      <c r="B118" s="847" t="s">
        <v>1599</v>
      </c>
      <c r="C118" s="864" t="s">
        <v>1840</v>
      </c>
      <c r="D118" s="865" t="s">
        <v>1280</v>
      </c>
      <c r="E118" s="2459" t="s">
        <v>1812</v>
      </c>
      <c r="F118" s="2460"/>
      <c r="G118" s="828"/>
    </row>
    <row r="119" spans="1:7" ht="16.5" customHeight="1" thickBot="1" x14ac:dyDescent="0.3">
      <c r="A119" s="828"/>
      <c r="B119" s="866"/>
      <c r="C119" s="2455"/>
      <c r="D119" s="2461"/>
      <c r="E119" s="2456"/>
      <c r="F119" s="2457"/>
      <c r="G119" s="828"/>
    </row>
    <row r="120" spans="1:7" ht="23.25" customHeight="1" thickBot="1" x14ac:dyDescent="0.3">
      <c r="A120" s="828"/>
      <c r="B120" s="849" t="s">
        <v>1258</v>
      </c>
      <c r="C120" s="2423" t="s">
        <v>1840</v>
      </c>
      <c r="D120" s="2424"/>
      <c r="E120" s="2424"/>
      <c r="F120" s="2425"/>
      <c r="G120" s="828"/>
    </row>
    <row r="121" spans="1:7" ht="12.75" customHeight="1" thickBot="1" x14ac:dyDescent="0.3">
      <c r="A121" s="828"/>
      <c r="B121" s="849" t="s">
        <v>54</v>
      </c>
      <c r="C121" s="2452" t="s">
        <v>1841</v>
      </c>
      <c r="D121" s="2453"/>
      <c r="E121" s="2453"/>
      <c r="F121" s="2454"/>
      <c r="G121" s="828"/>
    </row>
    <row r="122" spans="1:7" ht="26.25" customHeight="1" x14ac:dyDescent="0.25">
      <c r="A122" s="828"/>
      <c r="B122" s="2435"/>
      <c r="C122" s="850">
        <v>2023</v>
      </c>
      <c r="D122" s="850">
        <v>2024</v>
      </c>
      <c r="E122" s="850">
        <v>2025</v>
      </c>
      <c r="F122" s="850">
        <v>2026</v>
      </c>
      <c r="G122" s="828"/>
    </row>
    <row r="123" spans="1:7" ht="26.25" customHeight="1" thickBot="1" x14ac:dyDescent="0.3">
      <c r="A123" s="828"/>
      <c r="B123" s="2436"/>
      <c r="C123" s="851" t="s">
        <v>17</v>
      </c>
      <c r="D123" s="851" t="s">
        <v>18</v>
      </c>
      <c r="E123" s="851" t="s">
        <v>18</v>
      </c>
      <c r="F123" s="851" t="s">
        <v>18</v>
      </c>
      <c r="G123" s="828"/>
    </row>
    <row r="124" spans="1:7" ht="22.5" customHeight="1" thickBot="1" x14ac:dyDescent="0.3">
      <c r="A124" s="828"/>
      <c r="B124" s="849" t="s">
        <v>56</v>
      </c>
      <c r="C124" s="853">
        <v>1</v>
      </c>
      <c r="D124" s="853"/>
      <c r="E124" s="853"/>
      <c r="F124" s="853"/>
      <c r="G124" s="828"/>
    </row>
    <row r="125" spans="1:7" ht="15.75" customHeight="1" thickBot="1" x14ac:dyDescent="0.3">
      <c r="A125" s="828"/>
      <c r="B125" s="849" t="s">
        <v>1260</v>
      </c>
      <c r="C125" s="853">
        <f>C143</f>
        <v>15000</v>
      </c>
      <c r="D125" s="853">
        <f t="shared" ref="D125:F125" si="10">D143</f>
        <v>0</v>
      </c>
      <c r="E125" s="853">
        <f t="shared" si="10"/>
        <v>0</v>
      </c>
      <c r="F125" s="853">
        <f t="shared" si="10"/>
        <v>0</v>
      </c>
      <c r="G125" s="828"/>
    </row>
    <row r="126" spans="1:7" ht="32.25" thickBot="1" x14ac:dyDescent="0.3">
      <c r="A126" s="828"/>
      <c r="B126" s="849" t="s">
        <v>1261</v>
      </c>
      <c r="C126" s="853"/>
      <c r="D126" s="853"/>
      <c r="E126" s="853"/>
      <c r="F126" s="853"/>
      <c r="G126" s="828"/>
    </row>
    <row r="127" spans="1:7" ht="15.75" customHeight="1" thickBot="1" x14ac:dyDescent="0.3">
      <c r="A127" s="828"/>
      <c r="B127" s="849" t="s">
        <v>1262</v>
      </c>
      <c r="C127" s="833" t="s">
        <v>1263</v>
      </c>
      <c r="D127" s="854">
        <f>D124/C124-1</f>
        <v>-1</v>
      </c>
      <c r="E127" s="854" t="e">
        <f t="shared" ref="E127:F129" si="11">E124/D124-1</f>
        <v>#DIV/0!</v>
      </c>
      <c r="F127" s="854" t="e">
        <f t="shared" si="11"/>
        <v>#DIV/0!</v>
      </c>
      <c r="G127" s="828"/>
    </row>
    <row r="128" spans="1:7" ht="32.25" thickBot="1" x14ac:dyDescent="0.3">
      <c r="A128" s="828"/>
      <c r="B128" s="849" t="s">
        <v>1264</v>
      </c>
      <c r="C128" s="833" t="s">
        <v>1263</v>
      </c>
      <c r="D128" s="854">
        <f>D125/C125-1</f>
        <v>-1</v>
      </c>
      <c r="E128" s="854" t="e">
        <f t="shared" si="11"/>
        <v>#DIV/0!</v>
      </c>
      <c r="F128" s="854" t="e">
        <f t="shared" si="11"/>
        <v>#DIV/0!</v>
      </c>
      <c r="G128" s="828"/>
    </row>
    <row r="129" spans="1:7" ht="32.25" thickBot="1" x14ac:dyDescent="0.3">
      <c r="A129" s="828"/>
      <c r="B129" s="849" t="s">
        <v>77</v>
      </c>
      <c r="C129" s="833" t="s">
        <v>1263</v>
      </c>
      <c r="D129" s="854" t="e">
        <f>D126/C126-1</f>
        <v>#DIV/0!</v>
      </c>
      <c r="E129" s="854" t="e">
        <f t="shared" si="11"/>
        <v>#DIV/0!</v>
      </c>
      <c r="F129" s="854" t="e">
        <f t="shared" si="11"/>
        <v>#DIV/0!</v>
      </c>
      <c r="G129" s="828"/>
    </row>
    <row r="130" spans="1:7" ht="16.5" thickBot="1" x14ac:dyDescent="0.3">
      <c r="A130" s="828"/>
      <c r="B130" s="2426" t="s">
        <v>1842</v>
      </c>
      <c r="C130" s="2427"/>
      <c r="D130" s="2427"/>
      <c r="E130" s="2427"/>
      <c r="F130" s="2428"/>
      <c r="G130" s="828"/>
    </row>
    <row r="131" spans="1:7" ht="15.75" x14ac:dyDescent="0.25">
      <c r="A131" s="828"/>
      <c r="B131" s="2435"/>
      <c r="C131" s="850">
        <v>2023</v>
      </c>
      <c r="D131" s="850">
        <v>2024</v>
      </c>
      <c r="E131" s="850">
        <v>2025</v>
      </c>
      <c r="F131" s="850">
        <v>2026</v>
      </c>
      <c r="G131" s="828"/>
    </row>
    <row r="132" spans="1:7" ht="16.5" thickBot="1" x14ac:dyDescent="0.3">
      <c r="A132" s="828"/>
      <c r="B132" s="2436"/>
      <c r="C132" s="851" t="s">
        <v>17</v>
      </c>
      <c r="D132" s="851" t="s">
        <v>18</v>
      </c>
      <c r="E132" s="851" t="s">
        <v>18</v>
      </c>
      <c r="F132" s="851" t="s">
        <v>18</v>
      </c>
      <c r="G132" s="828"/>
    </row>
    <row r="133" spans="1:7" ht="20.25" customHeight="1" thickBot="1" x14ac:dyDescent="0.3">
      <c r="A133" s="828"/>
      <c r="B133" s="855" t="s">
        <v>1284</v>
      </c>
      <c r="C133" s="856"/>
      <c r="D133" s="856"/>
      <c r="E133" s="856"/>
      <c r="F133" s="856"/>
      <c r="G133" s="828"/>
    </row>
    <row r="134" spans="1:7" ht="23.25" customHeight="1" thickBot="1" x14ac:dyDescent="0.3">
      <c r="A134" s="828"/>
      <c r="B134" s="857" t="s">
        <v>1267</v>
      </c>
      <c r="C134" s="856"/>
      <c r="D134" s="856"/>
      <c r="E134" s="856"/>
      <c r="F134" s="856"/>
      <c r="G134" s="828"/>
    </row>
    <row r="135" spans="1:7" ht="16.5" thickBot="1" x14ac:dyDescent="0.3">
      <c r="A135" s="828"/>
      <c r="B135" s="857" t="s">
        <v>1303</v>
      </c>
      <c r="C135" s="858"/>
      <c r="D135" s="859"/>
      <c r="E135" s="859"/>
      <c r="F135" s="859"/>
      <c r="G135" s="828"/>
    </row>
    <row r="136" spans="1:7" ht="16.5" thickBot="1" x14ac:dyDescent="0.3">
      <c r="A136" s="828"/>
      <c r="B136" s="857" t="s">
        <v>1286</v>
      </c>
      <c r="C136" s="856"/>
      <c r="D136" s="856"/>
      <c r="E136" s="856"/>
      <c r="F136" s="856"/>
      <c r="G136" s="828"/>
    </row>
    <row r="137" spans="1:7" ht="15.75" customHeight="1" thickBot="1" x14ac:dyDescent="0.3">
      <c r="A137" s="828"/>
      <c r="B137" s="857" t="s">
        <v>1287</v>
      </c>
      <c r="C137" s="858"/>
      <c r="D137" s="859"/>
      <c r="E137" s="859"/>
      <c r="F137" s="859"/>
      <c r="G137" s="828"/>
    </row>
    <row r="138" spans="1:7" ht="16.5" thickBot="1" x14ac:dyDescent="0.3">
      <c r="A138" s="828"/>
      <c r="B138" s="855" t="s">
        <v>1288</v>
      </c>
      <c r="C138" s="858">
        <v>15000</v>
      </c>
      <c r="D138" s="858"/>
      <c r="E138" s="858"/>
      <c r="F138" s="858"/>
      <c r="G138" s="828"/>
    </row>
    <row r="139" spans="1:7" ht="16.5" thickBot="1" x14ac:dyDescent="0.3">
      <c r="A139" s="828"/>
      <c r="B139" s="857" t="s">
        <v>1267</v>
      </c>
      <c r="C139" s="858">
        <v>15000</v>
      </c>
      <c r="D139" s="868"/>
      <c r="E139" s="856"/>
      <c r="F139" s="856"/>
      <c r="G139" s="828"/>
    </row>
    <row r="140" spans="1:7" ht="16.5" thickBot="1" x14ac:dyDescent="0.3">
      <c r="A140" s="828"/>
      <c r="B140" s="857" t="s">
        <v>1303</v>
      </c>
      <c r="C140" s="858"/>
      <c r="D140" s="859"/>
      <c r="E140" s="859"/>
      <c r="F140" s="859"/>
      <c r="G140" s="828"/>
    </row>
    <row r="141" spans="1:7" ht="16.5" thickBot="1" x14ac:dyDescent="0.3">
      <c r="A141" s="828"/>
      <c r="B141" s="857" t="s">
        <v>1286</v>
      </c>
      <c r="C141" s="856"/>
      <c r="D141" s="856"/>
      <c r="E141" s="856"/>
      <c r="F141" s="856"/>
      <c r="G141" s="828"/>
    </row>
    <row r="142" spans="1:7" ht="16.5" thickBot="1" x14ac:dyDescent="0.3">
      <c r="A142" s="828"/>
      <c r="B142" s="857" t="s">
        <v>1287</v>
      </c>
      <c r="C142" s="858"/>
      <c r="D142" s="859"/>
      <c r="E142" s="859"/>
      <c r="F142" s="859"/>
      <c r="G142" s="828"/>
    </row>
    <row r="143" spans="1:7" ht="32.25" thickBot="1" x14ac:dyDescent="0.3">
      <c r="A143" s="828"/>
      <c r="B143" s="860" t="s">
        <v>1382</v>
      </c>
      <c r="C143" s="858">
        <f>C138</f>
        <v>15000</v>
      </c>
      <c r="D143" s="858">
        <f t="shared" ref="D143:F143" si="12">D138</f>
        <v>0</v>
      </c>
      <c r="E143" s="858">
        <f t="shared" si="12"/>
        <v>0</v>
      </c>
      <c r="F143" s="858">
        <f t="shared" si="12"/>
        <v>0</v>
      </c>
      <c r="G143" s="828"/>
    </row>
    <row r="144" spans="1:7" ht="15.75" thickBot="1" x14ac:dyDescent="0.3">
      <c r="B144" s="2462" t="s">
        <v>101</v>
      </c>
      <c r="C144" s="2463"/>
      <c r="D144" s="2463"/>
      <c r="E144" s="2463"/>
      <c r="F144" s="2464"/>
    </row>
    <row r="145" spans="1:7" ht="15.75" thickBot="1" x14ac:dyDescent="0.3">
      <c r="B145" s="2462" t="s">
        <v>1295</v>
      </c>
      <c r="C145" s="2463"/>
      <c r="D145" s="2463"/>
      <c r="E145" s="2463"/>
      <c r="F145" s="2464"/>
    </row>
    <row r="146" spans="1:7" ht="48" thickBot="1" x14ac:dyDescent="0.3">
      <c r="A146" s="828"/>
      <c r="B146" s="847" t="s">
        <v>1256</v>
      </c>
      <c r="C146" s="864" t="s">
        <v>1843</v>
      </c>
      <c r="D146" s="865" t="s">
        <v>1280</v>
      </c>
      <c r="E146" s="2459" t="s">
        <v>1709</v>
      </c>
      <c r="F146" s="2460"/>
      <c r="G146" s="828"/>
    </row>
    <row r="147" spans="1:7" ht="16.5" customHeight="1" thickBot="1" x14ac:dyDescent="0.3">
      <c r="A147" s="828"/>
      <c r="B147" s="866"/>
      <c r="C147" s="2455"/>
      <c r="D147" s="2461"/>
      <c r="E147" s="2456"/>
      <c r="F147" s="2457"/>
      <c r="G147" s="828"/>
    </row>
    <row r="148" spans="1:7" ht="23.25" customHeight="1" thickBot="1" x14ac:dyDescent="0.3">
      <c r="A148" s="828"/>
      <c r="B148" s="849" t="s">
        <v>1258</v>
      </c>
      <c r="C148" s="2465" t="s">
        <v>1844</v>
      </c>
      <c r="D148" s="2466"/>
      <c r="E148" s="2466"/>
      <c r="F148" s="2467"/>
      <c r="G148" s="828"/>
    </row>
    <row r="149" spans="1:7" ht="12.75" customHeight="1" thickBot="1" x14ac:dyDescent="0.3">
      <c r="A149" s="828"/>
      <c r="B149" s="849" t="s">
        <v>54</v>
      </c>
      <c r="C149" s="2468" t="s">
        <v>1845</v>
      </c>
      <c r="D149" s="2469"/>
      <c r="E149" s="2469"/>
      <c r="F149" s="2470"/>
      <c r="G149" s="828"/>
    </row>
    <row r="150" spans="1:7" ht="26.25" customHeight="1" x14ac:dyDescent="0.25">
      <c r="A150" s="828"/>
      <c r="B150" s="2435"/>
      <c r="C150" s="850">
        <v>2023</v>
      </c>
      <c r="D150" s="850">
        <v>2024</v>
      </c>
      <c r="E150" s="850">
        <v>2025</v>
      </c>
      <c r="F150" s="850">
        <v>2026</v>
      </c>
      <c r="G150" s="828"/>
    </row>
    <row r="151" spans="1:7" ht="26.25" customHeight="1" thickBot="1" x14ac:dyDescent="0.3">
      <c r="A151" s="828"/>
      <c r="B151" s="2436"/>
      <c r="C151" s="851" t="s">
        <v>17</v>
      </c>
      <c r="D151" s="851" t="s">
        <v>18</v>
      </c>
      <c r="E151" s="851" t="s">
        <v>18</v>
      </c>
      <c r="F151" s="851" t="s">
        <v>18</v>
      </c>
      <c r="G151" s="828"/>
    </row>
    <row r="152" spans="1:7" ht="22.5" customHeight="1" thickBot="1" x14ac:dyDescent="0.3">
      <c r="A152" s="828"/>
      <c r="B152" s="849" t="s">
        <v>56</v>
      </c>
      <c r="C152" s="853">
        <v>1</v>
      </c>
      <c r="D152" s="853"/>
      <c r="E152" s="853"/>
      <c r="F152" s="853"/>
      <c r="G152" s="828"/>
    </row>
    <row r="153" spans="1:7" ht="15.75" customHeight="1" thickBot="1" x14ac:dyDescent="0.3">
      <c r="A153" s="828"/>
      <c r="B153" s="849" t="s">
        <v>1260</v>
      </c>
      <c r="C153" s="853">
        <f>C171</f>
        <v>250000</v>
      </c>
      <c r="D153" s="853">
        <f t="shared" ref="D153:F153" si="13">D171</f>
        <v>0</v>
      </c>
      <c r="E153" s="853">
        <f t="shared" si="13"/>
        <v>0</v>
      </c>
      <c r="F153" s="853">
        <f t="shared" si="13"/>
        <v>0</v>
      </c>
      <c r="G153" s="828"/>
    </row>
    <row r="154" spans="1:7" ht="32.25" thickBot="1" x14ac:dyDescent="0.3">
      <c r="A154" s="828"/>
      <c r="B154" s="849" t="s">
        <v>1261</v>
      </c>
      <c r="C154" s="853"/>
      <c r="D154" s="853"/>
      <c r="E154" s="853"/>
      <c r="F154" s="853"/>
      <c r="G154" s="828"/>
    </row>
    <row r="155" spans="1:7" ht="15.75" customHeight="1" thickBot="1" x14ac:dyDescent="0.3">
      <c r="A155" s="828"/>
      <c r="B155" s="849" t="s">
        <v>1262</v>
      </c>
      <c r="C155" s="833" t="s">
        <v>1263</v>
      </c>
      <c r="D155" s="854">
        <f>D152/C152-1</f>
        <v>-1</v>
      </c>
      <c r="E155" s="854" t="e">
        <f t="shared" ref="E155:F157" si="14">E152/D152-1</f>
        <v>#DIV/0!</v>
      </c>
      <c r="F155" s="854" t="e">
        <f t="shared" si="14"/>
        <v>#DIV/0!</v>
      </c>
      <c r="G155" s="828"/>
    </row>
    <row r="156" spans="1:7" ht="32.25" thickBot="1" x14ac:dyDescent="0.3">
      <c r="A156" s="828"/>
      <c r="B156" s="849" t="s">
        <v>1264</v>
      </c>
      <c r="C156" s="833" t="s">
        <v>1263</v>
      </c>
      <c r="D156" s="854">
        <f>D153/C153-1</f>
        <v>-1</v>
      </c>
      <c r="E156" s="854" t="e">
        <f t="shared" si="14"/>
        <v>#DIV/0!</v>
      </c>
      <c r="F156" s="854" t="e">
        <f t="shared" si="14"/>
        <v>#DIV/0!</v>
      </c>
      <c r="G156" s="828"/>
    </row>
    <row r="157" spans="1:7" ht="32.25" thickBot="1" x14ac:dyDescent="0.3">
      <c r="A157" s="828"/>
      <c r="B157" s="849" t="s">
        <v>77</v>
      </c>
      <c r="C157" s="833" t="s">
        <v>1263</v>
      </c>
      <c r="D157" s="854" t="e">
        <f>D154/C154-1</f>
        <v>#DIV/0!</v>
      </c>
      <c r="E157" s="854" t="e">
        <f t="shared" si="14"/>
        <v>#DIV/0!</v>
      </c>
      <c r="F157" s="854" t="e">
        <f t="shared" si="14"/>
        <v>#DIV/0!</v>
      </c>
      <c r="G157" s="828"/>
    </row>
    <row r="158" spans="1:7" ht="16.5" thickBot="1" x14ac:dyDescent="0.3">
      <c r="A158" s="828"/>
      <c r="B158" s="2426" t="s">
        <v>1618</v>
      </c>
      <c r="C158" s="2427"/>
      <c r="D158" s="2427"/>
      <c r="E158" s="2427"/>
      <c r="F158" s="2428"/>
      <c r="G158" s="828"/>
    </row>
    <row r="159" spans="1:7" ht="15.75" x14ac:dyDescent="0.25">
      <c r="A159" s="828"/>
      <c r="B159" s="2435"/>
      <c r="C159" s="850">
        <v>2023</v>
      </c>
      <c r="D159" s="850">
        <v>2024</v>
      </c>
      <c r="E159" s="850">
        <v>2025</v>
      </c>
      <c r="F159" s="850">
        <v>2026</v>
      </c>
      <c r="G159" s="828"/>
    </row>
    <row r="160" spans="1:7" ht="16.5" thickBot="1" x14ac:dyDescent="0.3">
      <c r="A160" s="828"/>
      <c r="B160" s="2436"/>
      <c r="C160" s="851" t="s">
        <v>17</v>
      </c>
      <c r="D160" s="851" t="s">
        <v>18</v>
      </c>
      <c r="E160" s="851" t="s">
        <v>18</v>
      </c>
      <c r="F160" s="851" t="s">
        <v>18</v>
      </c>
      <c r="G160" s="828"/>
    </row>
    <row r="161" spans="1:7" ht="20.25" customHeight="1" thickBot="1" x14ac:dyDescent="0.3">
      <c r="A161" s="828"/>
      <c r="B161" s="855" t="s">
        <v>1284</v>
      </c>
      <c r="C161" s="856"/>
      <c r="D161" s="856"/>
      <c r="E161" s="856"/>
      <c r="F161" s="856"/>
      <c r="G161" s="828"/>
    </row>
    <row r="162" spans="1:7" ht="23.25" customHeight="1" thickBot="1" x14ac:dyDescent="0.3">
      <c r="A162" s="828"/>
      <c r="B162" s="857" t="s">
        <v>1267</v>
      </c>
      <c r="C162" s="856"/>
      <c r="D162" s="856"/>
      <c r="E162" s="856"/>
      <c r="F162" s="856"/>
      <c r="G162" s="828"/>
    </row>
    <row r="163" spans="1:7" ht="16.5" thickBot="1" x14ac:dyDescent="0.3">
      <c r="A163" s="828"/>
      <c r="B163" s="857" t="s">
        <v>1303</v>
      </c>
      <c r="C163" s="858"/>
      <c r="D163" s="859"/>
      <c r="E163" s="859"/>
      <c r="F163" s="859"/>
      <c r="G163" s="828"/>
    </row>
    <row r="164" spans="1:7" ht="16.5" thickBot="1" x14ac:dyDescent="0.3">
      <c r="A164" s="828"/>
      <c r="B164" s="857" t="s">
        <v>1286</v>
      </c>
      <c r="C164" s="856"/>
      <c r="D164" s="856"/>
      <c r="E164" s="856"/>
      <c r="F164" s="856"/>
      <c r="G164" s="828"/>
    </row>
    <row r="165" spans="1:7" ht="15.75" customHeight="1" thickBot="1" x14ac:dyDescent="0.3">
      <c r="A165" s="828"/>
      <c r="B165" s="857" t="s">
        <v>1287</v>
      </c>
      <c r="C165" s="858"/>
      <c r="D165" s="859"/>
      <c r="E165" s="859"/>
      <c r="F165" s="859"/>
      <c r="G165" s="828"/>
    </row>
    <row r="166" spans="1:7" ht="16.5" thickBot="1" x14ac:dyDescent="0.3">
      <c r="A166" s="828"/>
      <c r="B166" s="855" t="s">
        <v>1288</v>
      </c>
      <c r="C166" s="858">
        <v>250000</v>
      </c>
      <c r="D166" s="858"/>
      <c r="E166" s="858"/>
      <c r="F166" s="858"/>
      <c r="G166" s="828"/>
    </row>
    <row r="167" spans="1:7" ht="16.5" thickBot="1" x14ac:dyDescent="0.3">
      <c r="A167" s="828"/>
      <c r="B167" s="857" t="s">
        <v>1267</v>
      </c>
      <c r="C167" s="858">
        <v>250000</v>
      </c>
      <c r="D167" s="868"/>
      <c r="E167" s="856"/>
      <c r="F167" s="856"/>
      <c r="G167" s="828"/>
    </row>
    <row r="168" spans="1:7" ht="16.5" thickBot="1" x14ac:dyDescent="0.3">
      <c r="A168" s="828"/>
      <c r="B168" s="857" t="s">
        <v>1303</v>
      </c>
      <c r="C168" s="858"/>
      <c r="D168" s="859"/>
      <c r="E168" s="859"/>
      <c r="F168" s="859"/>
      <c r="G168" s="828"/>
    </row>
    <row r="169" spans="1:7" ht="16.5" thickBot="1" x14ac:dyDescent="0.3">
      <c r="A169" s="828"/>
      <c r="B169" s="857" t="s">
        <v>1286</v>
      </c>
      <c r="C169" s="856"/>
      <c r="D169" s="856"/>
      <c r="E169" s="856"/>
      <c r="F169" s="856"/>
      <c r="G169" s="828"/>
    </row>
    <row r="170" spans="1:7" ht="16.5" thickBot="1" x14ac:dyDescent="0.3">
      <c r="A170" s="828"/>
      <c r="B170" s="857" t="s">
        <v>1287</v>
      </c>
      <c r="C170" s="858"/>
      <c r="D170" s="859"/>
      <c r="E170" s="859"/>
      <c r="F170" s="859"/>
      <c r="G170" s="828"/>
    </row>
    <row r="171" spans="1:7" ht="32.25" thickBot="1" x14ac:dyDescent="0.3">
      <c r="A171" s="828"/>
      <c r="B171" s="860" t="s">
        <v>1275</v>
      </c>
      <c r="C171" s="858">
        <f>C166</f>
        <v>250000</v>
      </c>
      <c r="D171" s="858">
        <f t="shared" ref="D171:F171" si="15">D166</f>
        <v>0</v>
      </c>
      <c r="E171" s="858">
        <f t="shared" si="15"/>
        <v>0</v>
      </c>
      <c r="F171" s="858">
        <f t="shared" si="15"/>
        <v>0</v>
      </c>
      <c r="G171" s="828"/>
    </row>
    <row r="172" spans="1:7" ht="48" thickBot="1" x14ac:dyDescent="0.3">
      <c r="A172" s="828"/>
      <c r="B172" s="847" t="s">
        <v>1289</v>
      </c>
      <c r="C172" s="864" t="s">
        <v>1846</v>
      </c>
      <c r="D172" s="865" t="s">
        <v>1280</v>
      </c>
      <c r="E172" s="2459" t="s">
        <v>1709</v>
      </c>
      <c r="F172" s="2460"/>
      <c r="G172" s="828"/>
    </row>
    <row r="173" spans="1:7" ht="16.5" customHeight="1" thickBot="1" x14ac:dyDescent="0.3">
      <c r="A173" s="828"/>
      <c r="B173" s="866"/>
      <c r="C173" s="2455"/>
      <c r="D173" s="2461"/>
      <c r="E173" s="2456"/>
      <c r="F173" s="2457"/>
      <c r="G173" s="828"/>
    </row>
    <row r="174" spans="1:7" ht="23.25" customHeight="1" thickBot="1" x14ac:dyDescent="0.3">
      <c r="A174" s="828"/>
      <c r="B174" s="849" t="s">
        <v>1258</v>
      </c>
      <c r="C174" s="2465" t="s">
        <v>1846</v>
      </c>
      <c r="D174" s="2466"/>
      <c r="E174" s="2466"/>
      <c r="F174" s="2467"/>
      <c r="G174" s="828"/>
    </row>
    <row r="175" spans="1:7" ht="12.75" customHeight="1" thickBot="1" x14ac:dyDescent="0.3">
      <c r="A175" s="828"/>
      <c r="B175" s="849" t="s">
        <v>54</v>
      </c>
      <c r="C175" s="2468" t="s">
        <v>1847</v>
      </c>
      <c r="D175" s="2469"/>
      <c r="E175" s="2469"/>
      <c r="F175" s="2470"/>
      <c r="G175" s="828"/>
    </row>
    <row r="176" spans="1:7" ht="26.25" customHeight="1" x14ac:dyDescent="0.25">
      <c r="A176" s="828"/>
      <c r="B176" s="2435"/>
      <c r="C176" s="850">
        <v>2023</v>
      </c>
      <c r="D176" s="850">
        <v>2024</v>
      </c>
      <c r="E176" s="850">
        <v>2025</v>
      </c>
      <c r="F176" s="850">
        <v>2026</v>
      </c>
      <c r="G176" s="828"/>
    </row>
    <row r="177" spans="1:7" ht="26.25" customHeight="1" thickBot="1" x14ac:dyDescent="0.3">
      <c r="A177" s="828"/>
      <c r="B177" s="2436"/>
      <c r="C177" s="851" t="s">
        <v>17</v>
      </c>
      <c r="D177" s="851" t="s">
        <v>18</v>
      </c>
      <c r="E177" s="851" t="s">
        <v>18</v>
      </c>
      <c r="F177" s="851" t="s">
        <v>18</v>
      </c>
      <c r="G177" s="828"/>
    </row>
    <row r="178" spans="1:7" ht="22.5" customHeight="1" thickBot="1" x14ac:dyDescent="0.3">
      <c r="A178" s="828"/>
      <c r="B178" s="849" t="s">
        <v>56</v>
      </c>
      <c r="C178" s="853">
        <v>1</v>
      </c>
      <c r="D178" s="853"/>
      <c r="E178" s="853"/>
      <c r="F178" s="853"/>
      <c r="G178" s="828"/>
    </row>
    <row r="179" spans="1:7" ht="15.75" customHeight="1" thickBot="1" x14ac:dyDescent="0.3">
      <c r="A179" s="828"/>
      <c r="B179" s="849" t="s">
        <v>1260</v>
      </c>
      <c r="C179" s="853">
        <f>C197</f>
        <v>24500</v>
      </c>
      <c r="D179" s="853">
        <f t="shared" ref="D179:F179" si="16">D197</f>
        <v>0</v>
      </c>
      <c r="E179" s="853">
        <f t="shared" si="16"/>
        <v>0</v>
      </c>
      <c r="F179" s="853">
        <f t="shared" si="16"/>
        <v>0</v>
      </c>
      <c r="G179" s="828"/>
    </row>
    <row r="180" spans="1:7" ht="32.25" thickBot="1" x14ac:dyDescent="0.3">
      <c r="A180" s="828"/>
      <c r="B180" s="849" t="s">
        <v>1261</v>
      </c>
      <c r="C180" s="853"/>
      <c r="D180" s="853"/>
      <c r="E180" s="853"/>
      <c r="F180" s="853"/>
      <c r="G180" s="828"/>
    </row>
    <row r="181" spans="1:7" ht="15.75" customHeight="1" thickBot="1" x14ac:dyDescent="0.3">
      <c r="A181" s="828"/>
      <c r="B181" s="849" t="s">
        <v>1262</v>
      </c>
      <c r="C181" s="833" t="s">
        <v>1263</v>
      </c>
      <c r="D181" s="854">
        <f>D178/C178-1</f>
        <v>-1</v>
      </c>
      <c r="E181" s="854" t="e">
        <f t="shared" ref="E181:F183" si="17">E178/D178-1</f>
        <v>#DIV/0!</v>
      </c>
      <c r="F181" s="854" t="e">
        <f t="shared" si="17"/>
        <v>#DIV/0!</v>
      </c>
      <c r="G181" s="828"/>
    </row>
    <row r="182" spans="1:7" ht="32.25" thickBot="1" x14ac:dyDescent="0.3">
      <c r="A182" s="828"/>
      <c r="B182" s="849" t="s">
        <v>1264</v>
      </c>
      <c r="C182" s="833" t="s">
        <v>1263</v>
      </c>
      <c r="D182" s="854">
        <f>D179/C179-1</f>
        <v>-1</v>
      </c>
      <c r="E182" s="854" t="e">
        <f t="shared" si="17"/>
        <v>#DIV/0!</v>
      </c>
      <c r="F182" s="854" t="e">
        <f t="shared" si="17"/>
        <v>#DIV/0!</v>
      </c>
      <c r="G182" s="828"/>
    </row>
    <row r="183" spans="1:7" ht="32.25" thickBot="1" x14ac:dyDescent="0.3">
      <c r="A183" s="828"/>
      <c r="B183" s="849" t="s">
        <v>77</v>
      </c>
      <c r="C183" s="833" t="s">
        <v>1263</v>
      </c>
      <c r="D183" s="854" t="e">
        <f>D180/C180-1</f>
        <v>#DIV/0!</v>
      </c>
      <c r="E183" s="854" t="e">
        <f t="shared" si="17"/>
        <v>#DIV/0!</v>
      </c>
      <c r="F183" s="854" t="e">
        <f t="shared" si="17"/>
        <v>#DIV/0!</v>
      </c>
      <c r="G183" s="828"/>
    </row>
    <row r="184" spans="1:7" ht="16.5" thickBot="1" x14ac:dyDescent="0.3">
      <c r="A184" s="828"/>
      <c r="B184" s="2426" t="s">
        <v>1839</v>
      </c>
      <c r="C184" s="2427"/>
      <c r="D184" s="2427"/>
      <c r="E184" s="2427"/>
      <c r="F184" s="2428"/>
      <c r="G184" s="828"/>
    </row>
    <row r="185" spans="1:7" ht="15.75" x14ac:dyDescent="0.25">
      <c r="A185" s="828"/>
      <c r="B185" s="2435"/>
      <c r="C185" s="850">
        <v>2023</v>
      </c>
      <c r="D185" s="850">
        <v>2024</v>
      </c>
      <c r="E185" s="850">
        <v>2025</v>
      </c>
      <c r="F185" s="850">
        <v>2026</v>
      </c>
      <c r="G185" s="828"/>
    </row>
    <row r="186" spans="1:7" ht="16.5" thickBot="1" x14ac:dyDescent="0.3">
      <c r="A186" s="828"/>
      <c r="B186" s="2436"/>
      <c r="C186" s="851" t="s">
        <v>17</v>
      </c>
      <c r="D186" s="851" t="s">
        <v>18</v>
      </c>
      <c r="E186" s="851" t="s">
        <v>18</v>
      </c>
      <c r="F186" s="851" t="s">
        <v>18</v>
      </c>
      <c r="G186" s="828"/>
    </row>
    <row r="187" spans="1:7" ht="20.25" customHeight="1" thickBot="1" x14ac:dyDescent="0.3">
      <c r="A187" s="828"/>
      <c r="B187" s="855" t="s">
        <v>1284</v>
      </c>
      <c r="C187" s="856"/>
      <c r="D187" s="856"/>
      <c r="E187" s="856"/>
      <c r="F187" s="856"/>
      <c r="G187" s="828"/>
    </row>
    <row r="188" spans="1:7" ht="23.25" customHeight="1" thickBot="1" x14ac:dyDescent="0.3">
      <c r="A188" s="828"/>
      <c r="B188" s="857" t="s">
        <v>1267</v>
      </c>
      <c r="C188" s="856"/>
      <c r="D188" s="856"/>
      <c r="E188" s="856"/>
      <c r="F188" s="856"/>
      <c r="G188" s="828"/>
    </row>
    <row r="189" spans="1:7" ht="16.5" thickBot="1" x14ac:dyDescent="0.3">
      <c r="A189" s="828"/>
      <c r="B189" s="857" t="s">
        <v>1303</v>
      </c>
      <c r="C189" s="858"/>
      <c r="D189" s="859"/>
      <c r="E189" s="859"/>
      <c r="F189" s="859"/>
      <c r="G189" s="828"/>
    </row>
    <row r="190" spans="1:7" ht="16.5" thickBot="1" x14ac:dyDescent="0.3">
      <c r="A190" s="828"/>
      <c r="B190" s="857" t="s">
        <v>1286</v>
      </c>
      <c r="C190" s="856"/>
      <c r="D190" s="856"/>
      <c r="E190" s="856"/>
      <c r="F190" s="856"/>
      <c r="G190" s="828"/>
    </row>
    <row r="191" spans="1:7" ht="15.75" customHeight="1" thickBot="1" x14ac:dyDescent="0.3">
      <c r="A191" s="828"/>
      <c r="B191" s="857" t="s">
        <v>1287</v>
      </c>
      <c r="C191" s="858"/>
      <c r="D191" s="859"/>
      <c r="E191" s="859"/>
      <c r="F191" s="859"/>
      <c r="G191" s="828"/>
    </row>
    <row r="192" spans="1:7" ht="16.5" thickBot="1" x14ac:dyDescent="0.3">
      <c r="A192" s="828"/>
      <c r="B192" s="855" t="s">
        <v>1288</v>
      </c>
      <c r="C192" s="858">
        <v>24500</v>
      </c>
      <c r="D192" s="858"/>
      <c r="E192" s="858"/>
      <c r="F192" s="858"/>
      <c r="G192" s="828"/>
    </row>
    <row r="193" spans="1:7" ht="16.5" thickBot="1" x14ac:dyDescent="0.3">
      <c r="A193" s="828"/>
      <c r="B193" s="857" t="s">
        <v>1267</v>
      </c>
      <c r="C193" s="858">
        <v>24500</v>
      </c>
      <c r="D193" s="868"/>
      <c r="E193" s="856"/>
      <c r="F193" s="856"/>
      <c r="G193" s="828"/>
    </row>
    <row r="194" spans="1:7" ht="16.5" thickBot="1" x14ac:dyDescent="0.3">
      <c r="A194" s="828"/>
      <c r="B194" s="857" t="s">
        <v>1303</v>
      </c>
      <c r="C194" s="858"/>
      <c r="D194" s="859"/>
      <c r="E194" s="859"/>
      <c r="F194" s="859"/>
      <c r="G194" s="828"/>
    </row>
    <row r="195" spans="1:7" ht="16.5" thickBot="1" x14ac:dyDescent="0.3">
      <c r="A195" s="828"/>
      <c r="B195" s="857" t="s">
        <v>1286</v>
      </c>
      <c r="C195" s="856"/>
      <c r="D195" s="856"/>
      <c r="E195" s="856"/>
      <c r="F195" s="856"/>
      <c r="G195" s="828"/>
    </row>
    <row r="196" spans="1:7" ht="16.5" thickBot="1" x14ac:dyDescent="0.3">
      <c r="A196" s="828"/>
      <c r="B196" s="857" t="s">
        <v>1287</v>
      </c>
      <c r="C196" s="858"/>
      <c r="D196" s="859"/>
      <c r="E196" s="859"/>
      <c r="F196" s="859"/>
      <c r="G196" s="828"/>
    </row>
    <row r="197" spans="1:7" ht="32.25" thickBot="1" x14ac:dyDescent="0.3">
      <c r="A197" s="828"/>
      <c r="B197" s="860" t="s">
        <v>1334</v>
      </c>
      <c r="C197" s="858">
        <f>C192</f>
        <v>24500</v>
      </c>
      <c r="D197" s="858">
        <f t="shared" ref="D197:F197" si="18">D192</f>
        <v>0</v>
      </c>
      <c r="E197" s="858">
        <f t="shared" si="18"/>
        <v>0</v>
      </c>
      <c r="F197" s="858">
        <f t="shared" si="18"/>
        <v>0</v>
      </c>
      <c r="G197" s="828"/>
    </row>
    <row r="198" spans="1:7" ht="63.75" thickBot="1" x14ac:dyDescent="0.3">
      <c r="A198" s="828"/>
      <c r="B198" s="847" t="s">
        <v>1599</v>
      </c>
      <c r="C198" s="864" t="s">
        <v>1848</v>
      </c>
      <c r="D198" s="865" t="s">
        <v>1280</v>
      </c>
      <c r="E198" s="2459" t="s">
        <v>1849</v>
      </c>
      <c r="F198" s="2460"/>
      <c r="G198" s="828"/>
    </row>
    <row r="199" spans="1:7" ht="16.5" customHeight="1" thickBot="1" x14ac:dyDescent="0.3">
      <c r="A199" s="828"/>
      <c r="B199" s="866"/>
      <c r="C199" s="2455"/>
      <c r="D199" s="2461"/>
      <c r="E199" s="2456"/>
      <c r="F199" s="2457"/>
      <c r="G199" s="828"/>
    </row>
    <row r="200" spans="1:7" ht="23.25" customHeight="1" thickBot="1" x14ac:dyDescent="0.3">
      <c r="A200" s="828"/>
      <c r="B200" s="849" t="s">
        <v>1258</v>
      </c>
      <c r="C200" s="2475" t="s">
        <v>1848</v>
      </c>
      <c r="D200" s="2476"/>
      <c r="E200" s="2476"/>
      <c r="F200" s="2477"/>
      <c r="G200" s="828"/>
    </row>
    <row r="201" spans="1:7" ht="12.75" customHeight="1" thickBot="1" x14ac:dyDescent="0.3">
      <c r="A201" s="828"/>
      <c r="B201" s="849" t="s">
        <v>54</v>
      </c>
      <c r="C201" s="2478" t="s">
        <v>1850</v>
      </c>
      <c r="D201" s="2479"/>
      <c r="E201" s="2479"/>
      <c r="F201" s="2480"/>
      <c r="G201" s="828"/>
    </row>
    <row r="202" spans="1:7" ht="26.25" customHeight="1" x14ac:dyDescent="0.25">
      <c r="A202" s="828"/>
      <c r="B202" s="2435"/>
      <c r="C202" s="850">
        <v>2023</v>
      </c>
      <c r="D202" s="850">
        <v>2024</v>
      </c>
      <c r="E202" s="850">
        <v>2025</v>
      </c>
      <c r="F202" s="850">
        <v>2026</v>
      </c>
      <c r="G202" s="828"/>
    </row>
    <row r="203" spans="1:7" ht="26.25" customHeight="1" thickBot="1" x14ac:dyDescent="0.3">
      <c r="A203" s="828"/>
      <c r="B203" s="2436"/>
      <c r="C203" s="851" t="s">
        <v>17</v>
      </c>
      <c r="D203" s="851" t="s">
        <v>18</v>
      </c>
      <c r="E203" s="851" t="s">
        <v>18</v>
      </c>
      <c r="F203" s="851" t="s">
        <v>18</v>
      </c>
      <c r="G203" s="828"/>
    </row>
    <row r="204" spans="1:7" ht="22.5" customHeight="1" thickBot="1" x14ac:dyDescent="0.3">
      <c r="A204" s="828"/>
      <c r="B204" s="849" t="s">
        <v>56</v>
      </c>
      <c r="C204" s="853">
        <v>0</v>
      </c>
      <c r="D204" s="853">
        <v>1</v>
      </c>
      <c r="E204" s="853">
        <v>1</v>
      </c>
      <c r="F204" s="853">
        <v>1</v>
      </c>
      <c r="G204" s="828"/>
    </row>
    <row r="205" spans="1:7" ht="15.75" customHeight="1" thickBot="1" x14ac:dyDescent="0.3">
      <c r="A205" s="828"/>
      <c r="B205" s="849" t="s">
        <v>1260</v>
      </c>
      <c r="C205" s="853">
        <f>C223</f>
        <v>0</v>
      </c>
      <c r="D205" s="853">
        <f t="shared" ref="D205:F205" si="19">D223</f>
        <v>3000</v>
      </c>
      <c r="E205" s="853">
        <f t="shared" si="19"/>
        <v>3000</v>
      </c>
      <c r="F205" s="853">
        <f t="shared" si="19"/>
        <v>3000</v>
      </c>
      <c r="G205" s="828"/>
    </row>
    <row r="206" spans="1:7" ht="32.25" thickBot="1" x14ac:dyDescent="0.3">
      <c r="A206" s="828"/>
      <c r="B206" s="849" t="s">
        <v>1261</v>
      </c>
      <c r="C206" s="853"/>
      <c r="D206" s="853"/>
      <c r="E206" s="853"/>
      <c r="F206" s="853"/>
      <c r="G206" s="828"/>
    </row>
    <row r="207" spans="1:7" ht="15.75" customHeight="1" thickBot="1" x14ac:dyDescent="0.3">
      <c r="A207" s="828"/>
      <c r="B207" s="849" t="s">
        <v>1262</v>
      </c>
      <c r="C207" s="833" t="s">
        <v>1263</v>
      </c>
      <c r="D207" s="854" t="e">
        <f>D204/C204-1</f>
        <v>#DIV/0!</v>
      </c>
      <c r="E207" s="854">
        <f t="shared" ref="E207:F209" si="20">E204/D204-1</f>
        <v>0</v>
      </c>
      <c r="F207" s="854">
        <f t="shared" si="20"/>
        <v>0</v>
      </c>
      <c r="G207" s="828"/>
    </row>
    <row r="208" spans="1:7" ht="32.25" thickBot="1" x14ac:dyDescent="0.3">
      <c r="A208" s="828"/>
      <c r="B208" s="849" t="s">
        <v>1264</v>
      </c>
      <c r="C208" s="833" t="s">
        <v>1263</v>
      </c>
      <c r="D208" s="854" t="e">
        <f>D205/C205-1</f>
        <v>#DIV/0!</v>
      </c>
      <c r="E208" s="854">
        <f t="shared" si="20"/>
        <v>0</v>
      </c>
      <c r="F208" s="854">
        <f t="shared" si="20"/>
        <v>0</v>
      </c>
      <c r="G208" s="828"/>
    </row>
    <row r="209" spans="1:7" ht="32.25" thickBot="1" x14ac:dyDescent="0.3">
      <c r="A209" s="828"/>
      <c r="B209" s="849" t="s">
        <v>77</v>
      </c>
      <c r="C209" s="833" t="s">
        <v>1263</v>
      </c>
      <c r="D209" s="854" t="e">
        <f>D206/C206-1</f>
        <v>#DIV/0!</v>
      </c>
      <c r="E209" s="854" t="e">
        <f t="shared" si="20"/>
        <v>#DIV/0!</v>
      </c>
      <c r="F209" s="854" t="e">
        <f t="shared" si="20"/>
        <v>#DIV/0!</v>
      </c>
      <c r="G209" s="828"/>
    </row>
    <row r="210" spans="1:7" ht="16.5" thickBot="1" x14ac:dyDescent="0.3">
      <c r="A210" s="828"/>
      <c r="B210" s="2426" t="s">
        <v>1842</v>
      </c>
      <c r="C210" s="2427"/>
      <c r="D210" s="2427"/>
      <c r="E210" s="2427"/>
      <c r="F210" s="2428"/>
      <c r="G210" s="828"/>
    </row>
    <row r="211" spans="1:7" ht="15.75" x14ac:dyDescent="0.25">
      <c r="A211" s="828"/>
      <c r="B211" s="2435"/>
      <c r="C211" s="850">
        <v>2023</v>
      </c>
      <c r="D211" s="850">
        <v>2024</v>
      </c>
      <c r="E211" s="850">
        <v>2025</v>
      </c>
      <c r="F211" s="850">
        <v>2026</v>
      </c>
      <c r="G211" s="828"/>
    </row>
    <row r="212" spans="1:7" ht="16.5" thickBot="1" x14ac:dyDescent="0.3">
      <c r="A212" s="828"/>
      <c r="B212" s="2436"/>
      <c r="C212" s="851" t="s">
        <v>17</v>
      </c>
      <c r="D212" s="851" t="s">
        <v>18</v>
      </c>
      <c r="E212" s="851" t="s">
        <v>18</v>
      </c>
      <c r="F212" s="851" t="s">
        <v>18</v>
      </c>
      <c r="G212" s="828"/>
    </row>
    <row r="213" spans="1:7" ht="20.25" customHeight="1" thickBot="1" x14ac:dyDescent="0.3">
      <c r="A213" s="828"/>
      <c r="B213" s="855" t="s">
        <v>1284</v>
      </c>
      <c r="C213" s="856"/>
      <c r="D213" s="856"/>
      <c r="E213" s="856"/>
      <c r="F213" s="856"/>
      <c r="G213" s="828"/>
    </row>
    <row r="214" spans="1:7" ht="23.25" customHeight="1" thickBot="1" x14ac:dyDescent="0.3">
      <c r="A214" s="828"/>
      <c r="B214" s="857" t="s">
        <v>1267</v>
      </c>
      <c r="C214" s="856"/>
      <c r="D214" s="856"/>
      <c r="E214" s="856"/>
      <c r="F214" s="856"/>
      <c r="G214" s="828"/>
    </row>
    <row r="215" spans="1:7" ht="16.5" thickBot="1" x14ac:dyDescent="0.3">
      <c r="A215" s="828"/>
      <c r="B215" s="857" t="s">
        <v>1303</v>
      </c>
      <c r="C215" s="858"/>
      <c r="D215" s="859"/>
      <c r="E215" s="859"/>
      <c r="F215" s="859"/>
      <c r="G215" s="828"/>
    </row>
    <row r="216" spans="1:7" ht="16.5" thickBot="1" x14ac:dyDescent="0.3">
      <c r="A216" s="828"/>
      <c r="B216" s="857" t="s">
        <v>1286</v>
      </c>
      <c r="C216" s="856"/>
      <c r="D216" s="856"/>
      <c r="E216" s="856"/>
      <c r="F216" s="856"/>
      <c r="G216" s="828"/>
    </row>
    <row r="217" spans="1:7" ht="15.75" customHeight="1" thickBot="1" x14ac:dyDescent="0.3">
      <c r="A217" s="828"/>
      <c r="B217" s="857" t="s">
        <v>1287</v>
      </c>
      <c r="C217" s="858"/>
      <c r="D217" s="859"/>
      <c r="E217" s="859"/>
      <c r="F217" s="859"/>
      <c r="G217" s="828"/>
    </row>
    <row r="218" spans="1:7" ht="16.5" thickBot="1" x14ac:dyDescent="0.3">
      <c r="A218" s="828"/>
      <c r="B218" s="855" t="s">
        <v>1288</v>
      </c>
      <c r="C218" s="858"/>
      <c r="D218" s="858">
        <v>3000</v>
      </c>
      <c r="E218" s="858">
        <v>3000</v>
      </c>
      <c r="F218" s="858">
        <v>3000</v>
      </c>
      <c r="G218" s="828"/>
    </row>
    <row r="219" spans="1:7" ht="16.5" thickBot="1" x14ac:dyDescent="0.3">
      <c r="A219" s="828"/>
      <c r="B219" s="857" t="s">
        <v>1267</v>
      </c>
      <c r="C219" s="858"/>
      <c r="D219" s="858">
        <v>3000</v>
      </c>
      <c r="E219" s="858">
        <v>3000</v>
      </c>
      <c r="F219" s="858">
        <v>3000</v>
      </c>
      <c r="G219" s="828"/>
    </row>
    <row r="220" spans="1:7" ht="16.5" thickBot="1" x14ac:dyDescent="0.3">
      <c r="A220" s="828"/>
      <c r="B220" s="857" t="s">
        <v>1303</v>
      </c>
      <c r="C220" s="858"/>
      <c r="D220" s="859"/>
      <c r="E220" s="859"/>
      <c r="F220" s="859"/>
      <c r="G220" s="828"/>
    </row>
    <row r="221" spans="1:7" ht="16.5" thickBot="1" x14ac:dyDescent="0.3">
      <c r="A221" s="828"/>
      <c r="B221" s="857" t="s">
        <v>1286</v>
      </c>
      <c r="C221" s="856"/>
      <c r="D221" s="856"/>
      <c r="E221" s="856"/>
      <c r="F221" s="856"/>
      <c r="G221" s="828"/>
    </row>
    <row r="222" spans="1:7" ht="16.5" thickBot="1" x14ac:dyDescent="0.3">
      <c r="A222" s="828"/>
      <c r="B222" s="857" t="s">
        <v>1287</v>
      </c>
      <c r="C222" s="858"/>
      <c r="D222" s="859"/>
      <c r="E222" s="859"/>
      <c r="F222" s="859"/>
      <c r="G222" s="828"/>
    </row>
    <row r="223" spans="1:7" ht="32.25" thickBot="1" x14ac:dyDescent="0.3">
      <c r="A223" s="828"/>
      <c r="B223" s="860" t="s">
        <v>1382</v>
      </c>
      <c r="C223" s="858">
        <f>C218</f>
        <v>0</v>
      </c>
      <c r="D223" s="858">
        <f t="shared" ref="D223:E223" si="21">D218</f>
        <v>3000</v>
      </c>
      <c r="E223" s="858">
        <f t="shared" si="21"/>
        <v>3000</v>
      </c>
      <c r="F223" s="858">
        <f>F218</f>
        <v>3000</v>
      </c>
      <c r="G223" s="828"/>
    </row>
    <row r="224" spans="1:7" ht="51" customHeight="1" thickBot="1" x14ac:dyDescent="0.3">
      <c r="A224" s="828"/>
      <c r="B224" s="871" t="s">
        <v>1299</v>
      </c>
      <c r="C224" s="872">
        <f>C72+C31+C99+C125+C153+C179+C205</f>
        <v>542402</v>
      </c>
      <c r="D224" s="872">
        <f t="shared" ref="D224:F224" si="22">D72+D31+D99+D125+D153+D179+D205</f>
        <v>164688</v>
      </c>
      <c r="E224" s="872">
        <f t="shared" si="22"/>
        <v>453138</v>
      </c>
      <c r="F224" s="872">
        <f t="shared" si="22"/>
        <v>545062</v>
      </c>
      <c r="G224" s="828"/>
    </row>
    <row r="225" spans="1:7" ht="48" thickBot="1" x14ac:dyDescent="0.3">
      <c r="A225" s="828"/>
      <c r="B225" s="873" t="s">
        <v>1300</v>
      </c>
      <c r="C225" s="874">
        <f>C226+C229+C232+C235+C238+C241+C244+C252</f>
        <v>542402</v>
      </c>
      <c r="D225" s="874">
        <f t="shared" ref="D225:F225" si="23">D226+D229+D232+D235+D238+D241+D244+D252</f>
        <v>164688</v>
      </c>
      <c r="E225" s="874">
        <f t="shared" si="23"/>
        <v>453138</v>
      </c>
      <c r="F225" s="874">
        <f t="shared" si="23"/>
        <v>545062</v>
      </c>
      <c r="G225" s="875"/>
    </row>
    <row r="226" spans="1:7" ht="16.5" thickBot="1" x14ac:dyDescent="0.3">
      <c r="A226" s="828"/>
      <c r="B226" s="855" t="s">
        <v>1266</v>
      </c>
      <c r="C226" s="876">
        <f>C227+C228</f>
        <v>112930</v>
      </c>
      <c r="D226" s="877">
        <f t="shared" ref="D226:F226" si="24">D227+D228</f>
        <v>112930</v>
      </c>
      <c r="E226" s="877">
        <f>E227+E228</f>
        <v>357766</v>
      </c>
      <c r="F226" s="877">
        <f t="shared" si="24"/>
        <v>434690</v>
      </c>
      <c r="G226" s="875"/>
    </row>
    <row r="227" spans="1:7" ht="16.5" thickBot="1" x14ac:dyDescent="0.3">
      <c r="A227" s="828"/>
      <c r="B227" s="857" t="s">
        <v>1267</v>
      </c>
      <c r="C227" s="858">
        <f>C40</f>
        <v>112930</v>
      </c>
      <c r="D227" s="858">
        <f>D40</f>
        <v>112930</v>
      </c>
      <c r="E227" s="858">
        <f>E40</f>
        <v>357766</v>
      </c>
      <c r="F227" s="858">
        <f>F40</f>
        <v>434690</v>
      </c>
      <c r="G227" s="828"/>
    </row>
    <row r="228" spans="1:7" ht="24.75" customHeight="1" thickBot="1" x14ac:dyDescent="0.3">
      <c r="A228" s="828"/>
      <c r="B228" s="857" t="s">
        <v>1301</v>
      </c>
      <c r="C228" s="858">
        <f>C41</f>
        <v>0</v>
      </c>
      <c r="D228" s="858">
        <f t="shared" ref="D228:F228" si="25">D41</f>
        <v>0</v>
      </c>
      <c r="E228" s="858">
        <f t="shared" si="25"/>
        <v>0</v>
      </c>
      <c r="F228" s="858">
        <f t="shared" si="25"/>
        <v>0</v>
      </c>
      <c r="G228" s="828"/>
    </row>
    <row r="229" spans="1:7" ht="15.75" customHeight="1" thickBot="1" x14ac:dyDescent="0.3">
      <c r="A229" s="828"/>
      <c r="B229" s="855" t="s">
        <v>1269</v>
      </c>
      <c r="C229" s="876">
        <f>C43</f>
        <v>25202</v>
      </c>
      <c r="D229" s="876">
        <f t="shared" ref="D229:F229" si="26">D43</f>
        <v>25202</v>
      </c>
      <c r="E229" s="876">
        <f t="shared" si="26"/>
        <v>70202</v>
      </c>
      <c r="F229" s="876">
        <f t="shared" si="26"/>
        <v>85202</v>
      </c>
      <c r="G229" s="875"/>
    </row>
    <row r="230" spans="1:7" ht="16.5" thickBot="1" x14ac:dyDescent="0.3">
      <c r="A230" s="828"/>
      <c r="B230" s="857" t="s">
        <v>1267</v>
      </c>
      <c r="C230" s="856"/>
      <c r="D230" s="856"/>
      <c r="E230" s="856"/>
      <c r="F230" s="856"/>
      <c r="G230" s="828"/>
    </row>
    <row r="231" spans="1:7" ht="16.5" thickBot="1" x14ac:dyDescent="0.3">
      <c r="A231" s="828"/>
      <c r="B231" s="857" t="s">
        <v>1301</v>
      </c>
      <c r="C231" s="858"/>
      <c r="D231" s="858"/>
      <c r="E231" s="858"/>
      <c r="F231" s="858"/>
      <c r="G231" s="828"/>
    </row>
    <row r="232" spans="1:7" ht="16.5" thickBot="1" x14ac:dyDescent="0.3">
      <c r="A232" s="828"/>
      <c r="B232" s="855" t="s">
        <v>1270</v>
      </c>
      <c r="C232" s="876">
        <f>C45</f>
        <v>100000</v>
      </c>
      <c r="D232" s="876">
        <f t="shared" ref="D232:F232" si="27">D45</f>
        <v>22386</v>
      </c>
      <c r="E232" s="876">
        <f t="shared" si="27"/>
        <v>21000</v>
      </c>
      <c r="F232" s="876">
        <f t="shared" si="27"/>
        <v>21000</v>
      </c>
      <c r="G232" s="828"/>
    </row>
    <row r="233" spans="1:7" ht="16.5" thickBot="1" x14ac:dyDescent="0.3">
      <c r="A233" s="828"/>
      <c r="B233" s="857" t="s">
        <v>1267</v>
      </c>
      <c r="C233" s="858"/>
      <c r="D233" s="858"/>
      <c r="E233" s="858"/>
      <c r="F233" s="858"/>
      <c r="G233" s="828"/>
    </row>
    <row r="234" spans="1:7" ht="16.5" thickBot="1" x14ac:dyDescent="0.3">
      <c r="A234" s="828"/>
      <c r="B234" s="857" t="s">
        <v>1301</v>
      </c>
      <c r="C234" s="858"/>
      <c r="D234" s="858"/>
      <c r="E234" s="858"/>
      <c r="F234" s="858"/>
      <c r="G234" s="828"/>
    </row>
    <row r="235" spans="1:7" ht="16.5" thickBot="1" x14ac:dyDescent="0.3">
      <c r="A235" s="828"/>
      <c r="B235" s="855" t="s">
        <v>1271</v>
      </c>
      <c r="C235" s="876">
        <f>C236+C237</f>
        <v>0</v>
      </c>
      <c r="D235" s="876">
        <f t="shared" ref="D235:F235" si="28">D236+D237</f>
        <v>0</v>
      </c>
      <c r="E235" s="876">
        <f t="shared" si="28"/>
        <v>0</v>
      </c>
      <c r="F235" s="876">
        <f t="shared" si="28"/>
        <v>0</v>
      </c>
      <c r="G235" s="828"/>
    </row>
    <row r="236" spans="1:7" ht="16.5" thickBot="1" x14ac:dyDescent="0.3">
      <c r="A236" s="828"/>
      <c r="B236" s="857" t="s">
        <v>1267</v>
      </c>
      <c r="C236" s="856">
        <f t="shared" ref="C236:F237" si="29">C49</f>
        <v>0</v>
      </c>
      <c r="D236" s="856">
        <f t="shared" si="29"/>
        <v>0</v>
      </c>
      <c r="E236" s="856">
        <f t="shared" si="29"/>
        <v>0</v>
      </c>
      <c r="F236" s="856">
        <f t="shared" si="29"/>
        <v>0</v>
      </c>
      <c r="G236" s="828"/>
    </row>
    <row r="237" spans="1:7" ht="15.75" customHeight="1" thickBot="1" x14ac:dyDescent="0.3">
      <c r="A237" s="828"/>
      <c r="B237" s="857" t="s">
        <v>1301</v>
      </c>
      <c r="C237" s="856">
        <f t="shared" si="29"/>
        <v>0</v>
      </c>
      <c r="D237" s="856">
        <f t="shared" si="29"/>
        <v>0</v>
      </c>
      <c r="E237" s="856">
        <f t="shared" si="29"/>
        <v>0</v>
      </c>
      <c r="F237" s="856">
        <f t="shared" si="29"/>
        <v>0</v>
      </c>
      <c r="G237" s="828"/>
    </row>
    <row r="238" spans="1:7" ht="32.25" thickBot="1" x14ac:dyDescent="0.3">
      <c r="A238" s="828"/>
      <c r="B238" s="855" t="s">
        <v>1272</v>
      </c>
      <c r="C238" s="876">
        <f>C239+C240</f>
        <v>0</v>
      </c>
      <c r="D238" s="876">
        <f t="shared" ref="D238:F238" si="30">D239+D240</f>
        <v>0</v>
      </c>
      <c r="E238" s="876">
        <f t="shared" si="30"/>
        <v>0</v>
      </c>
      <c r="F238" s="876">
        <f t="shared" si="30"/>
        <v>0</v>
      </c>
      <c r="G238" s="828"/>
    </row>
    <row r="239" spans="1:7" ht="16.5" thickBot="1" x14ac:dyDescent="0.3">
      <c r="A239" s="828"/>
      <c r="B239" s="857" t="s">
        <v>1267</v>
      </c>
      <c r="C239" s="856">
        <f>C52</f>
        <v>0</v>
      </c>
      <c r="D239" s="856">
        <f>D52</f>
        <v>0</v>
      </c>
      <c r="E239" s="856">
        <f t="shared" ref="E239:F239" si="31">E52</f>
        <v>0</v>
      </c>
      <c r="F239" s="856">
        <f t="shared" si="31"/>
        <v>0</v>
      </c>
      <c r="G239" s="828"/>
    </row>
    <row r="240" spans="1:7" ht="16.5" thickBot="1" x14ac:dyDescent="0.3">
      <c r="A240" s="828"/>
      <c r="B240" s="857" t="s">
        <v>1301</v>
      </c>
      <c r="C240" s="856">
        <f t="shared" ref="C240:F246" si="32">C53</f>
        <v>0</v>
      </c>
      <c r="D240" s="856">
        <f t="shared" si="32"/>
        <v>0</v>
      </c>
      <c r="E240" s="856">
        <f t="shared" si="32"/>
        <v>0</v>
      </c>
      <c r="F240" s="856">
        <f t="shared" si="32"/>
        <v>0</v>
      </c>
      <c r="G240" s="828"/>
    </row>
    <row r="241" spans="1:7" ht="16.5" thickBot="1" x14ac:dyDescent="0.3">
      <c r="A241" s="828"/>
      <c r="B241" s="855" t="s">
        <v>1273</v>
      </c>
      <c r="C241" s="856">
        <f t="shared" si="32"/>
        <v>170</v>
      </c>
      <c r="D241" s="856">
        <f t="shared" si="32"/>
        <v>170</v>
      </c>
      <c r="E241" s="856">
        <f t="shared" si="32"/>
        <v>170</v>
      </c>
      <c r="F241" s="856">
        <f t="shared" si="32"/>
        <v>170</v>
      </c>
      <c r="G241" s="828"/>
    </row>
    <row r="242" spans="1:7" ht="16.5" thickBot="1" x14ac:dyDescent="0.3">
      <c r="A242" s="828"/>
      <c r="B242" s="857" t="s">
        <v>1267</v>
      </c>
      <c r="C242" s="856">
        <f t="shared" si="32"/>
        <v>170</v>
      </c>
      <c r="D242" s="856">
        <f t="shared" si="32"/>
        <v>170</v>
      </c>
      <c r="E242" s="856">
        <f t="shared" si="32"/>
        <v>170</v>
      </c>
      <c r="F242" s="856">
        <f t="shared" si="32"/>
        <v>170</v>
      </c>
      <c r="G242" s="828"/>
    </row>
    <row r="243" spans="1:7" ht="16.5" thickBot="1" x14ac:dyDescent="0.3">
      <c r="A243" s="828"/>
      <c r="B243" s="857" t="s">
        <v>1301</v>
      </c>
      <c r="C243" s="856">
        <f t="shared" si="32"/>
        <v>0</v>
      </c>
      <c r="D243" s="856">
        <f t="shared" si="32"/>
        <v>0</v>
      </c>
      <c r="E243" s="856">
        <f t="shared" si="32"/>
        <v>0</v>
      </c>
      <c r="F243" s="856">
        <f t="shared" si="32"/>
        <v>0</v>
      </c>
      <c r="G243" s="828"/>
    </row>
    <row r="244" spans="1:7" ht="26.25" customHeight="1" thickBot="1" x14ac:dyDescent="0.3">
      <c r="A244" s="828"/>
      <c r="B244" s="855" t="s">
        <v>1274</v>
      </c>
      <c r="C244" s="856">
        <f t="shared" si="32"/>
        <v>100</v>
      </c>
      <c r="D244" s="856">
        <f t="shared" si="32"/>
        <v>0</v>
      </c>
      <c r="E244" s="856">
        <f t="shared" si="32"/>
        <v>0</v>
      </c>
      <c r="F244" s="856">
        <f t="shared" si="32"/>
        <v>0</v>
      </c>
      <c r="G244" s="828"/>
    </row>
    <row r="245" spans="1:7" ht="16.5" thickBot="1" x14ac:dyDescent="0.3">
      <c r="A245" s="828"/>
      <c r="B245" s="857" t="s">
        <v>1267</v>
      </c>
      <c r="C245" s="856">
        <f t="shared" si="32"/>
        <v>100</v>
      </c>
      <c r="D245" s="856">
        <f t="shared" si="32"/>
        <v>0</v>
      </c>
      <c r="E245" s="856">
        <f t="shared" si="32"/>
        <v>0</v>
      </c>
      <c r="F245" s="856">
        <f t="shared" si="32"/>
        <v>0</v>
      </c>
      <c r="G245" s="828"/>
    </row>
    <row r="246" spans="1:7" ht="16.5" thickBot="1" x14ac:dyDescent="0.3">
      <c r="A246" s="828"/>
      <c r="B246" s="857" t="s">
        <v>1301</v>
      </c>
      <c r="C246" s="856">
        <f t="shared" si="32"/>
        <v>0</v>
      </c>
      <c r="D246" s="856">
        <f t="shared" si="32"/>
        <v>0</v>
      </c>
      <c r="E246" s="856">
        <f t="shared" si="32"/>
        <v>0</v>
      </c>
      <c r="F246" s="856">
        <f t="shared" si="32"/>
        <v>0</v>
      </c>
      <c r="G246" s="828"/>
    </row>
    <row r="247" spans="1:7" ht="32.25" thickBot="1" x14ac:dyDescent="0.3">
      <c r="A247" s="828"/>
      <c r="B247" s="855" t="s">
        <v>1302</v>
      </c>
      <c r="C247" s="856">
        <f>C80</f>
        <v>0</v>
      </c>
      <c r="D247" s="856">
        <f t="shared" ref="D247:F247" si="33">D80</f>
        <v>0</v>
      </c>
      <c r="E247" s="856">
        <f t="shared" si="33"/>
        <v>0</v>
      </c>
      <c r="F247" s="856">
        <f t="shared" si="33"/>
        <v>0</v>
      </c>
      <c r="G247" s="828"/>
    </row>
    <row r="248" spans="1:7" ht="15" customHeight="1" thickBot="1" x14ac:dyDescent="0.3">
      <c r="A248" s="828"/>
      <c r="B248" s="857" t="s">
        <v>1267</v>
      </c>
      <c r="C248" s="856">
        <v>0</v>
      </c>
      <c r="D248" s="856">
        <v>0</v>
      </c>
      <c r="E248" s="856">
        <v>0</v>
      </c>
      <c r="F248" s="856">
        <v>0</v>
      </c>
      <c r="G248" s="828"/>
    </row>
    <row r="249" spans="1:7" ht="15.75" customHeight="1" thickBot="1" x14ac:dyDescent="0.3">
      <c r="A249" s="828"/>
      <c r="B249" s="857" t="s">
        <v>1303</v>
      </c>
      <c r="C249" s="858"/>
      <c r="D249" s="859"/>
      <c r="E249" s="859"/>
      <c r="F249" s="859"/>
      <c r="G249" s="828"/>
    </row>
    <row r="250" spans="1:7" ht="19.5" customHeight="1" thickBot="1" x14ac:dyDescent="0.3">
      <c r="A250" s="828"/>
      <c r="B250" s="857" t="s">
        <v>1286</v>
      </c>
      <c r="C250" s="856"/>
      <c r="D250" s="856"/>
      <c r="E250" s="856"/>
      <c r="F250" s="856"/>
      <c r="G250" s="828"/>
    </row>
    <row r="251" spans="1:7" ht="16.5" thickBot="1" x14ac:dyDescent="0.3">
      <c r="A251" s="828"/>
      <c r="B251" s="857" t="s">
        <v>1287</v>
      </c>
      <c r="C251" s="858"/>
      <c r="D251" s="859"/>
      <c r="E251" s="859"/>
      <c r="F251" s="859"/>
      <c r="G251" s="828"/>
    </row>
    <row r="252" spans="1:7" ht="16.5" thickBot="1" x14ac:dyDescent="0.3">
      <c r="A252" s="828"/>
      <c r="B252" s="855" t="s">
        <v>1304</v>
      </c>
      <c r="C252" s="856">
        <f>C90+C117+C143+C171+C197+C223</f>
        <v>304000</v>
      </c>
      <c r="D252" s="856">
        <f t="shared" ref="D252:F252" si="34">D90+D117+D143+D171+D197+D223</f>
        <v>4000</v>
      </c>
      <c r="E252" s="856">
        <f t="shared" si="34"/>
        <v>4000</v>
      </c>
      <c r="F252" s="856">
        <f t="shared" si="34"/>
        <v>4000</v>
      </c>
      <c r="G252" s="828"/>
    </row>
    <row r="253" spans="1:7" ht="21.75" customHeight="1" thickBot="1" x14ac:dyDescent="0.3">
      <c r="A253" s="828"/>
      <c r="B253" s="857" t="s">
        <v>1267</v>
      </c>
      <c r="C253" s="856"/>
      <c r="D253" s="856"/>
      <c r="E253" s="856"/>
      <c r="F253" s="856"/>
      <c r="G253" s="828"/>
    </row>
    <row r="254" spans="1:7" ht="19.5" customHeight="1" thickBot="1" x14ac:dyDescent="0.3">
      <c r="A254" s="828"/>
      <c r="B254" s="857" t="s">
        <v>1303</v>
      </c>
      <c r="C254" s="858"/>
      <c r="D254" s="859"/>
      <c r="E254" s="859"/>
      <c r="F254" s="859"/>
      <c r="G254" s="828"/>
    </row>
    <row r="255" spans="1:7" ht="12" customHeight="1" thickBot="1" x14ac:dyDescent="0.3">
      <c r="A255" s="828"/>
      <c r="B255" s="857" t="s">
        <v>1286</v>
      </c>
      <c r="C255" s="856"/>
      <c r="D255" s="856"/>
      <c r="E255" s="856"/>
      <c r="F255" s="856"/>
      <c r="G255" s="828"/>
    </row>
    <row r="256" spans="1:7" ht="16.5" thickBot="1" x14ac:dyDescent="0.3">
      <c r="A256" s="828"/>
      <c r="B256" s="857" t="s">
        <v>1287</v>
      </c>
      <c r="C256" s="858"/>
      <c r="D256" s="859"/>
      <c r="E256" s="859"/>
      <c r="F256" s="859"/>
      <c r="G256" s="828"/>
    </row>
    <row r="257" spans="1:7" ht="16.5" thickBot="1" x14ac:dyDescent="0.3">
      <c r="A257" s="828"/>
      <c r="B257" s="861" t="s">
        <v>1276</v>
      </c>
      <c r="C257" s="862">
        <f>IF(C225-C224=0,0,"Error")</f>
        <v>0</v>
      </c>
      <c r="D257" s="862">
        <f>IF(D225-D224=0,0,"Error")</f>
        <v>0</v>
      </c>
      <c r="E257" s="862">
        <f>IF(E225-E224=0,0,"Error")</f>
        <v>0</v>
      </c>
      <c r="F257" s="862">
        <f>IF(F225-F224=0,0,"Error")</f>
        <v>0</v>
      </c>
      <c r="G257" s="828"/>
    </row>
    <row r="258" spans="1:7" ht="15.75" x14ac:dyDescent="0.25">
      <c r="A258" s="828"/>
      <c r="B258" s="878"/>
      <c r="C258" s="879"/>
      <c r="D258" s="879"/>
      <c r="E258" s="879"/>
      <c r="F258" s="879"/>
      <c r="G258" s="828"/>
    </row>
    <row r="272" spans="1:7" x14ac:dyDescent="0.25">
      <c r="A272" s="2471"/>
      <c r="B272" s="881"/>
    </row>
    <row r="273" spans="1:6" x14ac:dyDescent="0.25">
      <c r="A273" s="2471"/>
      <c r="B273" s="881"/>
    </row>
    <row r="274" spans="1:6" x14ac:dyDescent="0.25">
      <c r="A274" s="2471"/>
      <c r="B274" s="881"/>
    </row>
    <row r="276" spans="1:6" ht="15.75" thickBot="1" x14ac:dyDescent="0.3"/>
    <row r="277" spans="1:6" x14ac:dyDescent="0.25">
      <c r="B277" s="2472"/>
    </row>
    <row r="278" spans="1:6" x14ac:dyDescent="0.25">
      <c r="B278" s="2473"/>
    </row>
    <row r="279" spans="1:6" ht="15.75" thickBot="1" x14ac:dyDescent="0.3">
      <c r="B279" s="2474"/>
    </row>
    <row r="280" spans="1:6" x14ac:dyDescent="0.25">
      <c r="C280" s="881"/>
      <c r="D280" s="882"/>
      <c r="E280" s="880"/>
      <c r="F280" s="881"/>
    </row>
  </sheetData>
  <mergeCells count="69">
    <mergeCell ref="B211:B212"/>
    <mergeCell ref="A272:A274"/>
    <mergeCell ref="B277:B279"/>
    <mergeCell ref="C200:F200"/>
    <mergeCell ref="C201:F201"/>
    <mergeCell ref="B202:B203"/>
    <mergeCell ref="B210:F210"/>
    <mergeCell ref="B176:B177"/>
    <mergeCell ref="B184:F184"/>
    <mergeCell ref="B185:B186"/>
    <mergeCell ref="E198:F198"/>
    <mergeCell ref="C199:F199"/>
    <mergeCell ref="E172:F172"/>
    <mergeCell ref="C173:F173"/>
    <mergeCell ref="C174:F174"/>
    <mergeCell ref="C175:F175"/>
    <mergeCell ref="C148:F148"/>
    <mergeCell ref="C149:F149"/>
    <mergeCell ref="B150:B151"/>
    <mergeCell ref="B158:F158"/>
    <mergeCell ref="B159:B160"/>
    <mergeCell ref="B131:B132"/>
    <mergeCell ref="B144:F144"/>
    <mergeCell ref="B145:F145"/>
    <mergeCell ref="E146:F146"/>
    <mergeCell ref="C147:F147"/>
    <mergeCell ref="C120:F120"/>
    <mergeCell ref="C121:F121"/>
    <mergeCell ref="B122:B123"/>
    <mergeCell ref="B130:F130"/>
    <mergeCell ref="C95:F95"/>
    <mergeCell ref="B96:B97"/>
    <mergeCell ref="B104:F104"/>
    <mergeCell ref="B105:B106"/>
    <mergeCell ref="E118:F118"/>
    <mergeCell ref="C119:F119"/>
    <mergeCell ref="E92:F92"/>
    <mergeCell ref="C93:F93"/>
    <mergeCell ref="C94:F94"/>
    <mergeCell ref="C67:F67"/>
    <mergeCell ref="C68:F68"/>
    <mergeCell ref="B69:B70"/>
    <mergeCell ref="B77:F77"/>
    <mergeCell ref="B78:B79"/>
    <mergeCell ref="C91:F91"/>
    <mergeCell ref="B37:B38"/>
    <mergeCell ref="B62:F62"/>
    <mergeCell ref="B63:F63"/>
    <mergeCell ref="C64:F64"/>
    <mergeCell ref="E65:F65"/>
    <mergeCell ref="C66:F66"/>
    <mergeCell ref="B36:F36"/>
    <mergeCell ref="B9:F11"/>
    <mergeCell ref="C12:F12"/>
    <mergeCell ref="B13:B14"/>
    <mergeCell ref="C18:F18"/>
    <mergeCell ref="B19:F19"/>
    <mergeCell ref="B23:F23"/>
    <mergeCell ref="B24:F24"/>
    <mergeCell ref="C25:F25"/>
    <mergeCell ref="C26:F26"/>
    <mergeCell ref="C27:F27"/>
    <mergeCell ref="B28:B29"/>
    <mergeCell ref="B8:F8"/>
    <mergeCell ref="A2:F2"/>
    <mergeCell ref="B3:F3"/>
    <mergeCell ref="C5:F5"/>
    <mergeCell ref="C6:F6"/>
    <mergeCell ref="C7:F7"/>
  </mergeCells>
  <printOptions horizontalCentered="1" verticalCentered="1"/>
  <pageMargins left="0.7" right="0.7" top="0.75" bottom="0.75" header="0.3" footer="0.3"/>
  <pageSetup scale="82" fitToHeight="0" orientation="portrait" r:id="rId1"/>
  <rowBreaks count="2" manualBreakCount="2">
    <brk id="43" max="16383" man="1"/>
    <brk id="7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D3C0C-D01C-4DD6-8D03-D9B9081D9817}">
  <sheetPr>
    <pageSetUpPr fitToPage="1"/>
  </sheetPr>
  <dimension ref="A2:G242"/>
  <sheetViews>
    <sheetView view="pageBreakPreview" zoomScale="70" zoomScaleNormal="124" zoomScaleSheetLayoutView="70" workbookViewId="0">
      <selection activeCell="H14" sqref="H14"/>
    </sheetView>
  </sheetViews>
  <sheetFormatPr defaultRowHeight="15" x14ac:dyDescent="0.25"/>
  <cols>
    <col min="1" max="1" width="5.28515625" style="886" customWidth="1"/>
    <col min="2" max="2" width="27.7109375" style="887" customWidth="1"/>
    <col min="3" max="3" width="17.140625" style="887" customWidth="1"/>
    <col min="4" max="4" width="14.7109375" style="887" customWidth="1"/>
    <col min="5" max="5" width="15.5703125" style="887" customWidth="1"/>
    <col min="6" max="6" width="15.85546875" style="887" customWidth="1"/>
    <col min="7" max="7" width="8.140625" style="886" customWidth="1"/>
    <col min="8" max="16384" width="9.140625" style="886"/>
  </cols>
  <sheetData>
    <row r="2" spans="1:7" ht="18" customHeight="1" x14ac:dyDescent="0.25">
      <c r="A2" s="2484" t="s">
        <v>1241</v>
      </c>
      <c r="B2" s="2484"/>
      <c r="C2" s="2484"/>
      <c r="D2" s="2484"/>
      <c r="E2" s="2484"/>
      <c r="F2" s="2484"/>
      <c r="G2" s="2484"/>
    </row>
    <row r="3" spans="1:7" ht="18" customHeight="1" x14ac:dyDescent="0.25">
      <c r="A3" s="885"/>
      <c r="B3" s="2485" t="s">
        <v>1394</v>
      </c>
      <c r="C3" s="2485"/>
      <c r="D3" s="2485"/>
      <c r="E3" s="2485"/>
      <c r="F3" s="2485"/>
      <c r="G3" s="885"/>
    </row>
    <row r="4" spans="1:7" ht="15.75" thickBot="1" x14ac:dyDescent="0.3"/>
    <row r="5" spans="1:7" ht="15.75" thickBot="1" x14ac:dyDescent="0.3">
      <c r="B5" s="888" t="s">
        <v>6</v>
      </c>
      <c r="C5" s="2486" t="s">
        <v>1851</v>
      </c>
      <c r="D5" s="2486"/>
      <c r="E5" s="2486"/>
      <c r="F5" s="2486"/>
    </row>
    <row r="6" spans="1:7" ht="15.75" thickBot="1" x14ac:dyDescent="0.3">
      <c r="B6" s="888" t="s">
        <v>8</v>
      </c>
      <c r="C6" s="2487" t="s">
        <v>894</v>
      </c>
      <c r="D6" s="2488"/>
      <c r="E6" s="2488"/>
      <c r="F6" s="2489"/>
    </row>
    <row r="7" spans="1:7" ht="15.75" thickBot="1" x14ac:dyDescent="0.3">
      <c r="B7" s="888" t="s">
        <v>10</v>
      </c>
      <c r="C7" s="2490" t="s">
        <v>1243</v>
      </c>
      <c r="D7" s="2491"/>
      <c r="E7" s="2491"/>
      <c r="F7" s="2492"/>
    </row>
    <row r="8" spans="1:7" ht="15.75" thickBot="1" x14ac:dyDescent="0.3">
      <c r="B8" s="2481" t="s">
        <v>12</v>
      </c>
      <c r="C8" s="2482"/>
      <c r="D8" s="2482"/>
      <c r="E8" s="2482"/>
      <c r="F8" s="2483"/>
    </row>
    <row r="9" spans="1:7" ht="43.5" customHeight="1" thickBot="1" x14ac:dyDescent="0.3">
      <c r="B9" s="2490" t="s">
        <v>1852</v>
      </c>
      <c r="C9" s="2491"/>
      <c r="D9" s="2491"/>
      <c r="E9" s="2491"/>
      <c r="F9" s="2492"/>
    </row>
    <row r="10" spans="1:7" ht="36.75" customHeight="1" thickBot="1" x14ac:dyDescent="0.3">
      <c r="B10" s="2490"/>
      <c r="C10" s="2491"/>
      <c r="D10" s="2491"/>
      <c r="E10" s="2491"/>
      <c r="F10" s="2492"/>
    </row>
    <row r="11" spans="1:7" ht="23.25" customHeight="1" thickBot="1" x14ac:dyDescent="0.3">
      <c r="B11" s="2490"/>
      <c r="C11" s="2491"/>
      <c r="D11" s="2491"/>
      <c r="E11" s="2491"/>
      <c r="F11" s="2492"/>
    </row>
    <row r="12" spans="1:7" ht="50.25" customHeight="1" thickBot="1" x14ac:dyDescent="0.3">
      <c r="B12" s="889" t="s">
        <v>14</v>
      </c>
      <c r="C12" s="2491" t="s">
        <v>1853</v>
      </c>
      <c r="D12" s="2496"/>
      <c r="E12" s="2496"/>
      <c r="F12" s="2497"/>
    </row>
    <row r="13" spans="1:7" ht="23.25" customHeight="1" x14ac:dyDescent="0.25">
      <c r="B13" s="2498" t="s">
        <v>16</v>
      </c>
      <c r="C13" s="890">
        <v>2023</v>
      </c>
      <c r="D13" s="890">
        <v>2024</v>
      </c>
      <c r="E13" s="890">
        <v>2025</v>
      </c>
      <c r="F13" s="890">
        <v>2026</v>
      </c>
    </row>
    <row r="14" spans="1:7" ht="15.75" thickBot="1" x14ac:dyDescent="0.3">
      <c r="B14" s="2499"/>
      <c r="C14" s="892" t="s">
        <v>17</v>
      </c>
      <c r="D14" s="892" t="s">
        <v>18</v>
      </c>
      <c r="E14" s="892" t="s">
        <v>18</v>
      </c>
      <c r="F14" s="892" t="s">
        <v>18</v>
      </c>
    </row>
    <row r="15" spans="1:7" ht="18.75" customHeight="1" thickBot="1" x14ac:dyDescent="0.3">
      <c r="B15" s="893" t="s">
        <v>1854</v>
      </c>
      <c r="C15" s="894">
        <v>0.5</v>
      </c>
      <c r="D15" s="894">
        <v>0.6</v>
      </c>
      <c r="E15" s="894">
        <v>0.7</v>
      </c>
      <c r="F15" s="894">
        <v>0.7</v>
      </c>
    </row>
    <row r="16" spans="1:7" ht="26.25" thickBot="1" x14ac:dyDescent="0.3">
      <c r="B16" s="893" t="s">
        <v>1855</v>
      </c>
      <c r="C16" s="894">
        <v>0.5</v>
      </c>
      <c r="D16" s="894">
        <v>0.65</v>
      </c>
      <c r="E16" s="894">
        <v>0.7</v>
      </c>
      <c r="F16" s="894">
        <v>0.9</v>
      </c>
    </row>
    <row r="17" spans="2:6" ht="15.75" thickBot="1" x14ac:dyDescent="0.3">
      <c r="B17" s="893" t="s">
        <v>1856</v>
      </c>
      <c r="C17" s="894">
        <v>0.4</v>
      </c>
      <c r="D17" s="894">
        <v>0.5</v>
      </c>
      <c r="E17" s="894">
        <v>0.6</v>
      </c>
      <c r="F17" s="894">
        <v>0.7</v>
      </c>
    </row>
    <row r="18" spans="2:6" ht="26.25" thickBot="1" x14ac:dyDescent="0.3">
      <c r="B18" s="893" t="s">
        <v>1857</v>
      </c>
      <c r="C18" s="894">
        <v>0.4</v>
      </c>
      <c r="D18" s="894">
        <v>0.5</v>
      </c>
      <c r="E18" s="894">
        <v>0.6</v>
      </c>
      <c r="F18" s="894">
        <v>0.7</v>
      </c>
    </row>
    <row r="19" spans="2:6" ht="15.75" thickBot="1" x14ac:dyDescent="0.3">
      <c r="B19" s="893" t="s">
        <v>1858</v>
      </c>
      <c r="C19" s="894">
        <v>0.11</v>
      </c>
      <c r="D19" s="894">
        <v>0.12</v>
      </c>
      <c r="E19" s="894">
        <v>0.14000000000000001</v>
      </c>
      <c r="F19" s="894">
        <v>0.16</v>
      </c>
    </row>
    <row r="20" spans="2:6" ht="15.75" thickBot="1" x14ac:dyDescent="0.3">
      <c r="B20" s="893" t="s">
        <v>1859</v>
      </c>
      <c r="C20" s="894">
        <v>0.3</v>
      </c>
      <c r="D20" s="894">
        <v>0.6</v>
      </c>
      <c r="E20" s="894">
        <v>1</v>
      </c>
      <c r="F20" s="894"/>
    </row>
    <row r="21" spans="2:6" ht="32.25" customHeight="1" thickBot="1" x14ac:dyDescent="0.3">
      <c r="B21" s="895" t="s">
        <v>1247</v>
      </c>
      <c r="C21" s="2490" t="s">
        <v>1860</v>
      </c>
      <c r="D21" s="2491"/>
      <c r="E21" s="2491"/>
      <c r="F21" s="2492"/>
    </row>
    <row r="22" spans="2:6" ht="23.25" customHeight="1" thickBot="1" x14ac:dyDescent="0.3">
      <c r="B22" s="2490" t="s">
        <v>1249</v>
      </c>
      <c r="C22" s="2491"/>
      <c r="D22" s="2491"/>
      <c r="E22" s="2491"/>
      <c r="F22" s="2492"/>
    </row>
    <row r="23" spans="2:6" ht="15.75" thickBot="1" x14ac:dyDescent="0.3">
      <c r="B23" s="893" t="s">
        <v>1861</v>
      </c>
      <c r="C23" s="894">
        <v>0.4</v>
      </c>
      <c r="D23" s="894">
        <v>0.5</v>
      </c>
      <c r="E23" s="894">
        <v>0.6</v>
      </c>
      <c r="F23" s="894">
        <v>0.8</v>
      </c>
    </row>
    <row r="24" spans="2:6" ht="24" customHeight="1" thickBot="1" x14ac:dyDescent="0.3">
      <c r="B24" s="2500" t="s">
        <v>1315</v>
      </c>
      <c r="C24" s="2501"/>
      <c r="D24" s="2501"/>
      <c r="E24" s="2501"/>
      <c r="F24" s="2502"/>
    </row>
    <row r="25" spans="2:6" ht="15.75" thickBot="1" x14ac:dyDescent="0.3">
      <c r="B25" s="2500" t="s">
        <v>1255</v>
      </c>
      <c r="C25" s="2501"/>
      <c r="D25" s="2501"/>
      <c r="E25" s="2501"/>
      <c r="F25" s="2502"/>
    </row>
    <row r="26" spans="2:6" ht="18.75" customHeight="1" thickBot="1" x14ac:dyDescent="0.3">
      <c r="B26" s="896" t="s">
        <v>1256</v>
      </c>
      <c r="C26" s="2490" t="s">
        <v>1862</v>
      </c>
      <c r="D26" s="2496"/>
      <c r="E26" s="2496"/>
      <c r="F26" s="2497"/>
    </row>
    <row r="27" spans="2:6" ht="56.25" customHeight="1" thickBot="1" x14ac:dyDescent="0.3">
      <c r="B27" s="893" t="s">
        <v>1258</v>
      </c>
      <c r="C27" s="2503" t="s">
        <v>1863</v>
      </c>
      <c r="D27" s="2504"/>
      <c r="E27" s="2504"/>
      <c r="F27" s="2505"/>
    </row>
    <row r="28" spans="2:6" ht="15.75" thickBot="1" x14ac:dyDescent="0.3">
      <c r="B28" s="893" t="s">
        <v>54</v>
      </c>
      <c r="C28" s="2506" t="s">
        <v>1864</v>
      </c>
      <c r="D28" s="2496"/>
      <c r="E28" s="2496"/>
      <c r="F28" s="2497"/>
    </row>
    <row r="29" spans="2:6" ht="15.75" customHeight="1" x14ac:dyDescent="0.25">
      <c r="B29" s="2498"/>
      <c r="C29" s="897">
        <v>2023</v>
      </c>
      <c r="D29" s="897">
        <v>2024</v>
      </c>
      <c r="E29" s="897">
        <v>2025</v>
      </c>
      <c r="F29" s="897">
        <v>2026</v>
      </c>
    </row>
    <row r="30" spans="2:6" ht="12.75" customHeight="1" thickBot="1" x14ac:dyDescent="0.3">
      <c r="B30" s="2499"/>
      <c r="C30" s="898" t="s">
        <v>17</v>
      </c>
      <c r="D30" s="898" t="s">
        <v>18</v>
      </c>
      <c r="E30" s="898" t="s">
        <v>18</v>
      </c>
      <c r="F30" s="898" t="s">
        <v>18</v>
      </c>
    </row>
    <row r="31" spans="2:6" ht="15.75" thickBot="1" x14ac:dyDescent="0.3">
      <c r="B31" s="893" t="s">
        <v>56</v>
      </c>
      <c r="C31" s="899">
        <v>11</v>
      </c>
      <c r="D31" s="899">
        <v>10</v>
      </c>
      <c r="E31" s="899">
        <v>10</v>
      </c>
      <c r="F31" s="899">
        <v>5</v>
      </c>
    </row>
    <row r="32" spans="2:6" ht="15.75" thickBot="1" x14ac:dyDescent="0.3">
      <c r="B32" s="893" t="s">
        <v>1260</v>
      </c>
      <c r="C32" s="899">
        <f>C61</f>
        <v>85010</v>
      </c>
      <c r="D32" s="899">
        <f>D61</f>
        <v>80750</v>
      </c>
      <c r="E32" s="899">
        <f t="shared" ref="E32:F32" si="0">E61</f>
        <v>81687</v>
      </c>
      <c r="F32" s="899">
        <f t="shared" si="0"/>
        <v>81687</v>
      </c>
    </row>
    <row r="33" spans="2:7" ht="15.75" thickBot="1" x14ac:dyDescent="0.3">
      <c r="B33" s="893" t="s">
        <v>1261</v>
      </c>
      <c r="C33" s="899">
        <f>C32/C31</f>
        <v>7728.181818181818</v>
      </c>
      <c r="D33" s="899">
        <f t="shared" ref="D33:F33" si="1">D32/D31</f>
        <v>8075</v>
      </c>
      <c r="E33" s="899">
        <f t="shared" si="1"/>
        <v>8168.7</v>
      </c>
      <c r="F33" s="899">
        <f t="shared" si="1"/>
        <v>16337.4</v>
      </c>
    </row>
    <row r="34" spans="2:7" ht="15.75" thickBot="1" x14ac:dyDescent="0.3">
      <c r="B34" s="893" t="s">
        <v>1262</v>
      </c>
      <c r="C34" s="891" t="s">
        <v>1263</v>
      </c>
      <c r="D34" s="900">
        <f>D31/C31-1</f>
        <v>-9.0909090909090939E-2</v>
      </c>
      <c r="E34" s="900">
        <f t="shared" ref="E34:F36" si="2">E31/D31-1</f>
        <v>0</v>
      </c>
      <c r="F34" s="900">
        <f t="shared" si="2"/>
        <v>-0.5</v>
      </c>
    </row>
    <row r="35" spans="2:7" ht="15.75" thickBot="1" x14ac:dyDescent="0.3">
      <c r="B35" s="893" t="s">
        <v>1264</v>
      </c>
      <c r="C35" s="891" t="s">
        <v>1263</v>
      </c>
      <c r="D35" s="900">
        <f>D32/C32-1</f>
        <v>-5.0111751558640116E-2</v>
      </c>
      <c r="E35" s="900">
        <f t="shared" si="2"/>
        <v>1.1603715170278583E-2</v>
      </c>
      <c r="F35" s="900">
        <f t="shared" si="2"/>
        <v>0</v>
      </c>
    </row>
    <row r="36" spans="2:7" ht="15.75" thickBot="1" x14ac:dyDescent="0.3">
      <c r="B36" s="893" t="s">
        <v>77</v>
      </c>
      <c r="C36" s="891" t="s">
        <v>1263</v>
      </c>
      <c r="D36" s="900">
        <f>D33/C33-1</f>
        <v>4.487707328549595E-2</v>
      </c>
      <c r="E36" s="900">
        <f t="shared" si="2"/>
        <v>1.1603715170278583E-2</v>
      </c>
      <c r="F36" s="900">
        <f t="shared" si="2"/>
        <v>1</v>
      </c>
    </row>
    <row r="37" spans="2:7" ht="15.75" customHeight="1" thickBot="1" x14ac:dyDescent="0.3">
      <c r="B37" s="2493" t="s">
        <v>1865</v>
      </c>
      <c r="C37" s="2494"/>
      <c r="D37" s="2494"/>
      <c r="E37" s="2494"/>
      <c r="F37" s="2495"/>
    </row>
    <row r="38" spans="2:7" ht="12.75" customHeight="1" x14ac:dyDescent="0.25">
      <c r="B38" s="2498"/>
      <c r="C38" s="897">
        <v>2023</v>
      </c>
      <c r="D38" s="897">
        <v>2024</v>
      </c>
      <c r="E38" s="897">
        <v>2025</v>
      </c>
      <c r="F38" s="897">
        <v>2026</v>
      </c>
      <c r="G38" s="901"/>
    </row>
    <row r="39" spans="2:7" ht="13.5" customHeight="1" thickBot="1" x14ac:dyDescent="0.3">
      <c r="B39" s="2499"/>
      <c r="C39" s="898" t="s">
        <v>17</v>
      </c>
      <c r="D39" s="898" t="s">
        <v>18</v>
      </c>
      <c r="E39" s="898" t="s">
        <v>18</v>
      </c>
      <c r="F39" s="898" t="s">
        <v>18</v>
      </c>
    </row>
    <row r="40" spans="2:7" ht="15.75" thickBot="1" x14ac:dyDescent="0.3">
      <c r="B40" s="902" t="s">
        <v>1266</v>
      </c>
      <c r="C40" s="903">
        <f>C41+C42</f>
        <v>51493</v>
      </c>
      <c r="D40" s="903">
        <f>D41+D42</f>
        <v>51493</v>
      </c>
      <c r="E40" s="903">
        <f t="shared" ref="E40:F40" si="3">E41+E42</f>
        <v>52000</v>
      </c>
      <c r="F40" s="903">
        <f t="shared" si="3"/>
        <v>52000</v>
      </c>
    </row>
    <row r="41" spans="2:7" ht="15.75" thickBot="1" x14ac:dyDescent="0.3">
      <c r="B41" s="904" t="s">
        <v>1267</v>
      </c>
      <c r="C41" s="905">
        <v>51493</v>
      </c>
      <c r="D41" s="905">
        <v>51493</v>
      </c>
      <c r="E41" s="905">
        <v>52000</v>
      </c>
      <c r="F41" s="905">
        <v>52000</v>
      </c>
    </row>
    <row r="42" spans="2:7" ht="15.75" thickBot="1" x14ac:dyDescent="0.3">
      <c r="B42" s="904" t="s">
        <v>1268</v>
      </c>
      <c r="C42" s="905"/>
      <c r="D42" s="905"/>
      <c r="E42" s="905"/>
      <c r="F42" s="905"/>
    </row>
    <row r="43" spans="2:7" ht="26.25" thickBot="1" x14ac:dyDescent="0.3">
      <c r="B43" s="902" t="s">
        <v>1269</v>
      </c>
      <c r="C43" s="903">
        <f>C44+C45</f>
        <v>7657</v>
      </c>
      <c r="D43" s="903">
        <f>D44+D45</f>
        <v>7657</v>
      </c>
      <c r="E43" s="903">
        <f t="shared" ref="E43:F43" si="4">E44+E45</f>
        <v>8087</v>
      </c>
      <c r="F43" s="903">
        <f t="shared" si="4"/>
        <v>8087</v>
      </c>
    </row>
    <row r="44" spans="2:7" ht="15.75" thickBot="1" x14ac:dyDescent="0.3">
      <c r="B44" s="904" t="s">
        <v>1267</v>
      </c>
      <c r="C44" s="905">
        <v>7657</v>
      </c>
      <c r="D44" s="905">
        <v>7657</v>
      </c>
      <c r="E44" s="905">
        <v>8087</v>
      </c>
      <c r="F44" s="905">
        <v>8087</v>
      </c>
    </row>
    <row r="45" spans="2:7" ht="15.75" thickBot="1" x14ac:dyDescent="0.3">
      <c r="B45" s="904" t="s">
        <v>1268</v>
      </c>
      <c r="C45" s="905"/>
      <c r="D45" s="903"/>
      <c r="E45" s="903"/>
      <c r="F45" s="903"/>
    </row>
    <row r="46" spans="2:7" ht="15.75" thickBot="1" x14ac:dyDescent="0.3">
      <c r="B46" s="902" t="s">
        <v>1270</v>
      </c>
      <c r="C46" s="903">
        <f>C47+C48</f>
        <v>24785</v>
      </c>
      <c r="D46" s="903">
        <f>D47+D48</f>
        <v>20525</v>
      </c>
      <c r="E46" s="903">
        <f t="shared" ref="E46:F46" si="5">E47+E48</f>
        <v>20525</v>
      </c>
      <c r="F46" s="903">
        <f t="shared" si="5"/>
        <v>20525</v>
      </c>
    </row>
    <row r="47" spans="2:7" ht="15.75" thickBot="1" x14ac:dyDescent="0.3">
      <c r="B47" s="904" t="s">
        <v>1267</v>
      </c>
      <c r="C47" s="905">
        <f>12785+12000</f>
        <v>24785</v>
      </c>
      <c r="D47" s="905">
        <f>12785+12000-4260</f>
        <v>20525</v>
      </c>
      <c r="E47" s="905">
        <f>12785+12000-4260</f>
        <v>20525</v>
      </c>
      <c r="F47" s="905">
        <f>12785+12000-4260</f>
        <v>20525</v>
      </c>
    </row>
    <row r="48" spans="2:7" ht="15.75" thickBot="1" x14ac:dyDescent="0.3">
      <c r="B48" s="904" t="s">
        <v>1268</v>
      </c>
      <c r="C48" s="905"/>
      <c r="D48" s="903"/>
      <c r="E48" s="903"/>
      <c r="F48" s="903"/>
    </row>
    <row r="49" spans="2:6" ht="15.75" thickBot="1" x14ac:dyDescent="0.3">
      <c r="B49" s="902" t="s">
        <v>1271</v>
      </c>
      <c r="C49" s="905"/>
      <c r="D49" s="903"/>
      <c r="E49" s="903"/>
      <c r="F49" s="903"/>
    </row>
    <row r="50" spans="2:6" ht="15.75" thickBot="1" x14ac:dyDescent="0.3">
      <c r="B50" s="904" t="s">
        <v>1267</v>
      </c>
      <c r="C50" s="905"/>
      <c r="D50" s="903"/>
      <c r="E50" s="903"/>
      <c r="F50" s="903"/>
    </row>
    <row r="51" spans="2:6" ht="15.75" thickBot="1" x14ac:dyDescent="0.3">
      <c r="B51" s="904" t="s">
        <v>1268</v>
      </c>
      <c r="C51" s="905"/>
      <c r="D51" s="903"/>
      <c r="E51" s="903"/>
      <c r="F51" s="903"/>
    </row>
    <row r="52" spans="2:6" ht="15.75" thickBot="1" x14ac:dyDescent="0.3">
      <c r="B52" s="902" t="s">
        <v>1272</v>
      </c>
      <c r="C52" s="905"/>
      <c r="D52" s="903"/>
      <c r="E52" s="903"/>
      <c r="F52" s="903"/>
    </row>
    <row r="53" spans="2:6" ht="15.75" thickBot="1" x14ac:dyDescent="0.3">
      <c r="B53" s="904" t="s">
        <v>1267</v>
      </c>
      <c r="C53" s="905"/>
      <c r="D53" s="903"/>
      <c r="E53" s="903"/>
      <c r="F53" s="903"/>
    </row>
    <row r="54" spans="2:6" ht="15.75" thickBot="1" x14ac:dyDescent="0.3">
      <c r="B54" s="904" t="s">
        <v>1268</v>
      </c>
      <c r="C54" s="905"/>
      <c r="D54" s="903"/>
      <c r="E54" s="903"/>
      <c r="F54" s="903"/>
    </row>
    <row r="55" spans="2:6" ht="15.75" thickBot="1" x14ac:dyDescent="0.3">
      <c r="B55" s="902" t="s">
        <v>1273</v>
      </c>
      <c r="C55" s="903">
        <f>C56+C57</f>
        <v>1000</v>
      </c>
      <c r="D55" s="903">
        <f t="shared" ref="D55:F55" si="6">D56+D57</f>
        <v>1000</v>
      </c>
      <c r="E55" s="903">
        <f t="shared" si="6"/>
        <v>1000</v>
      </c>
      <c r="F55" s="903">
        <f t="shared" si="6"/>
        <v>1000</v>
      </c>
    </row>
    <row r="56" spans="2:6" ht="15.75" thickBot="1" x14ac:dyDescent="0.3">
      <c r="B56" s="904" t="s">
        <v>1267</v>
      </c>
      <c r="C56" s="905">
        <v>1000</v>
      </c>
      <c r="D56" s="905">
        <v>1000</v>
      </c>
      <c r="E56" s="905">
        <v>1000</v>
      </c>
      <c r="F56" s="905">
        <v>1000</v>
      </c>
    </row>
    <row r="57" spans="2:6" ht="15.75" thickBot="1" x14ac:dyDescent="0.3">
      <c r="B57" s="904" t="s">
        <v>1268</v>
      </c>
      <c r="C57" s="905"/>
      <c r="D57" s="903"/>
      <c r="E57" s="903"/>
      <c r="F57" s="903"/>
    </row>
    <row r="58" spans="2:6" ht="26.25" thickBot="1" x14ac:dyDescent="0.3">
      <c r="B58" s="902" t="s">
        <v>1274</v>
      </c>
      <c r="C58" s="903">
        <f>C59+C60</f>
        <v>75</v>
      </c>
      <c r="D58" s="903">
        <f t="shared" ref="D58:F58" si="7">D59+D60</f>
        <v>75</v>
      </c>
      <c r="E58" s="903">
        <f t="shared" si="7"/>
        <v>75</v>
      </c>
      <c r="F58" s="903">
        <f t="shared" si="7"/>
        <v>75</v>
      </c>
    </row>
    <row r="59" spans="2:6" ht="15.75" thickBot="1" x14ac:dyDescent="0.3">
      <c r="B59" s="904" t="s">
        <v>1267</v>
      </c>
      <c r="C59" s="905">
        <v>75</v>
      </c>
      <c r="D59" s="905">
        <v>75</v>
      </c>
      <c r="E59" s="905">
        <v>75</v>
      </c>
      <c r="F59" s="905">
        <v>75</v>
      </c>
    </row>
    <row r="60" spans="2:6" ht="15.75" thickBot="1" x14ac:dyDescent="0.3">
      <c r="B60" s="904" t="s">
        <v>1268</v>
      </c>
      <c r="C60" s="905"/>
      <c r="D60" s="906"/>
      <c r="E60" s="907"/>
      <c r="F60" s="907"/>
    </row>
    <row r="61" spans="2:6" ht="15.75" thickBot="1" x14ac:dyDescent="0.3">
      <c r="B61" s="908" t="s">
        <v>1275</v>
      </c>
      <c r="C61" s="909">
        <f>C58+C55+C52+C49+C46+C43+C40</f>
        <v>85010</v>
      </c>
      <c r="D61" s="905">
        <f>D58+D55+D52+D49+D46+D43+D40</f>
        <v>80750</v>
      </c>
      <c r="E61" s="905">
        <f t="shared" ref="E61:F61" si="8">E58+E55+E52+E49+E46+E43+E40</f>
        <v>81687</v>
      </c>
      <c r="F61" s="905">
        <f t="shared" si="8"/>
        <v>81687</v>
      </c>
    </row>
    <row r="62" spans="2:6" ht="15.75" thickBot="1" x14ac:dyDescent="0.3">
      <c r="B62" s="910" t="s">
        <v>1276</v>
      </c>
      <c r="C62" s="911">
        <f>IF(C61-C32=0,0,"Error")</f>
        <v>0</v>
      </c>
      <c r="D62" s="911">
        <f>IF(D61-D32=0,0,"Error")</f>
        <v>0</v>
      </c>
      <c r="E62" s="911">
        <f>IF(E61-E32=0,0,"Error")</f>
        <v>0</v>
      </c>
      <c r="F62" s="911">
        <f>IF(F61-F32=0,0,"Error")</f>
        <v>0</v>
      </c>
    </row>
    <row r="63" spans="2:6" ht="18.75" customHeight="1" thickBot="1" x14ac:dyDescent="0.3">
      <c r="B63" s="896" t="s">
        <v>1289</v>
      </c>
      <c r="C63" s="2490" t="s">
        <v>1866</v>
      </c>
      <c r="D63" s="2496"/>
      <c r="E63" s="2496"/>
      <c r="F63" s="2497"/>
    </row>
    <row r="64" spans="2:6" ht="241.5" customHeight="1" thickBot="1" x14ac:dyDescent="0.3">
      <c r="B64" s="893" t="s">
        <v>1258</v>
      </c>
      <c r="C64" s="2511" t="s">
        <v>1867</v>
      </c>
      <c r="D64" s="2512"/>
      <c r="E64" s="2512"/>
      <c r="F64" s="2513"/>
    </row>
    <row r="65" spans="2:7" ht="15.75" thickBot="1" x14ac:dyDescent="0.3">
      <c r="B65" s="893" t="s">
        <v>54</v>
      </c>
      <c r="C65" s="2506" t="s">
        <v>1868</v>
      </c>
      <c r="D65" s="2496"/>
      <c r="E65" s="2496"/>
      <c r="F65" s="2497"/>
    </row>
    <row r="66" spans="2:7" ht="15.75" customHeight="1" x14ac:dyDescent="0.25">
      <c r="B66" s="2498"/>
      <c r="C66" s="897">
        <v>2023</v>
      </c>
      <c r="D66" s="897">
        <v>2024</v>
      </c>
      <c r="E66" s="897">
        <v>2025</v>
      </c>
      <c r="F66" s="897">
        <v>2026</v>
      </c>
    </row>
    <row r="67" spans="2:7" ht="12.75" customHeight="1" thickBot="1" x14ac:dyDescent="0.3">
      <c r="B67" s="2499"/>
      <c r="C67" s="898" t="s">
        <v>17</v>
      </c>
      <c r="D67" s="898" t="s">
        <v>18</v>
      </c>
      <c r="E67" s="898" t="s">
        <v>18</v>
      </c>
      <c r="F67" s="898" t="s">
        <v>18</v>
      </c>
    </row>
    <row r="68" spans="2:7" ht="15.75" thickBot="1" x14ac:dyDescent="0.3">
      <c r="B68" s="893" t="s">
        <v>56</v>
      </c>
      <c r="C68" s="899">
        <v>1</v>
      </c>
      <c r="D68" s="899">
        <v>1</v>
      </c>
      <c r="E68" s="899">
        <v>1</v>
      </c>
      <c r="F68" s="899">
        <v>1</v>
      </c>
    </row>
    <row r="69" spans="2:7" ht="15.75" thickBot="1" x14ac:dyDescent="0.3">
      <c r="B69" s="893" t="s">
        <v>1260</v>
      </c>
      <c r="C69" s="899">
        <f>C98</f>
        <v>1740</v>
      </c>
      <c r="D69" s="899">
        <f>D98</f>
        <v>6000</v>
      </c>
      <c r="E69" s="899">
        <f t="shared" ref="E69:F69" si="9">E98</f>
        <v>6000</v>
      </c>
      <c r="F69" s="899">
        <f t="shared" si="9"/>
        <v>6000</v>
      </c>
    </row>
    <row r="70" spans="2:7" ht="15.75" thickBot="1" x14ac:dyDescent="0.3">
      <c r="B70" s="893" t="s">
        <v>1261</v>
      </c>
      <c r="C70" s="899">
        <f>C69/C68</f>
        <v>1740</v>
      </c>
      <c r="D70" s="899">
        <f t="shared" ref="D70:F70" si="10">D69/D68</f>
        <v>6000</v>
      </c>
      <c r="E70" s="899">
        <f t="shared" si="10"/>
        <v>6000</v>
      </c>
      <c r="F70" s="899">
        <f t="shared" si="10"/>
        <v>6000</v>
      </c>
    </row>
    <row r="71" spans="2:7" ht="15.75" thickBot="1" x14ac:dyDescent="0.3">
      <c r="B71" s="893" t="s">
        <v>1262</v>
      </c>
      <c r="C71" s="891" t="s">
        <v>1263</v>
      </c>
      <c r="D71" s="900">
        <f>D68/C68-1</f>
        <v>0</v>
      </c>
      <c r="E71" s="900">
        <f t="shared" ref="E71:F73" si="11">E68/D68-1</f>
        <v>0</v>
      </c>
      <c r="F71" s="900">
        <f t="shared" si="11"/>
        <v>0</v>
      </c>
    </row>
    <row r="72" spans="2:7" ht="15.75" thickBot="1" x14ac:dyDescent="0.3">
      <c r="B72" s="893" t="s">
        <v>1264</v>
      </c>
      <c r="C72" s="891" t="s">
        <v>1263</v>
      </c>
      <c r="D72" s="900">
        <f>D69/C69-1</f>
        <v>2.4482758620689653</v>
      </c>
      <c r="E72" s="900">
        <f t="shared" si="11"/>
        <v>0</v>
      </c>
      <c r="F72" s="900">
        <f t="shared" si="11"/>
        <v>0</v>
      </c>
    </row>
    <row r="73" spans="2:7" ht="15.75" thickBot="1" x14ac:dyDescent="0.3">
      <c r="B73" s="893" t="s">
        <v>77</v>
      </c>
      <c r="C73" s="891" t="s">
        <v>1263</v>
      </c>
      <c r="D73" s="900">
        <f>D70/C70-1</f>
        <v>2.4482758620689653</v>
      </c>
      <c r="E73" s="900">
        <f t="shared" si="11"/>
        <v>0</v>
      </c>
      <c r="F73" s="900">
        <f t="shared" si="11"/>
        <v>0</v>
      </c>
    </row>
    <row r="74" spans="2:7" ht="15.75" customHeight="1" thickBot="1" x14ac:dyDescent="0.3">
      <c r="B74" s="2493" t="s">
        <v>1869</v>
      </c>
      <c r="C74" s="2494"/>
      <c r="D74" s="2494"/>
      <c r="E74" s="2494"/>
      <c r="F74" s="2495"/>
    </row>
    <row r="75" spans="2:7" ht="12.75" customHeight="1" x14ac:dyDescent="0.25">
      <c r="B75" s="2498"/>
      <c r="C75" s="897">
        <v>2023</v>
      </c>
      <c r="D75" s="897">
        <v>2024</v>
      </c>
      <c r="E75" s="897">
        <v>2025</v>
      </c>
      <c r="F75" s="897">
        <v>2026</v>
      </c>
      <c r="G75" s="901"/>
    </row>
    <row r="76" spans="2:7" ht="13.5" customHeight="1" thickBot="1" x14ac:dyDescent="0.3">
      <c r="B76" s="2499"/>
      <c r="C76" s="898" t="s">
        <v>17</v>
      </c>
      <c r="D76" s="898" t="s">
        <v>18</v>
      </c>
      <c r="E76" s="898" t="s">
        <v>18</v>
      </c>
      <c r="F76" s="898" t="s">
        <v>18</v>
      </c>
    </row>
    <row r="77" spans="2:7" ht="15.75" thickBot="1" x14ac:dyDescent="0.3">
      <c r="B77" s="902" t="s">
        <v>1266</v>
      </c>
      <c r="C77" s="903">
        <f>C78+C79</f>
        <v>0</v>
      </c>
      <c r="D77" s="903">
        <f>D78+D79</f>
        <v>0</v>
      </c>
      <c r="E77" s="903">
        <f t="shared" ref="E77:F77" si="12">E78+E79</f>
        <v>0</v>
      </c>
      <c r="F77" s="903">
        <f t="shared" si="12"/>
        <v>0</v>
      </c>
    </row>
    <row r="78" spans="2:7" ht="15.75" thickBot="1" x14ac:dyDescent="0.3">
      <c r="B78" s="904" t="s">
        <v>1267</v>
      </c>
      <c r="C78" s="905">
        <v>0</v>
      </c>
      <c r="D78" s="905">
        <v>0</v>
      </c>
      <c r="E78" s="905">
        <v>0</v>
      </c>
      <c r="F78" s="905">
        <v>0</v>
      </c>
    </row>
    <row r="79" spans="2:7" ht="15.75" thickBot="1" x14ac:dyDescent="0.3">
      <c r="B79" s="904" t="s">
        <v>1268</v>
      </c>
      <c r="C79" s="905"/>
      <c r="D79" s="905"/>
      <c r="E79" s="905"/>
      <c r="F79" s="905"/>
    </row>
    <row r="80" spans="2:7" ht="26.25" thickBot="1" x14ac:dyDescent="0.3">
      <c r="B80" s="902" t="s">
        <v>1269</v>
      </c>
      <c r="C80" s="903">
        <f>C81+C82</f>
        <v>0</v>
      </c>
      <c r="D80" s="903">
        <f>D81+D82</f>
        <v>0</v>
      </c>
      <c r="E80" s="903">
        <f t="shared" ref="E80:F80" si="13">E81+E82</f>
        <v>0</v>
      </c>
      <c r="F80" s="903">
        <f t="shared" si="13"/>
        <v>0</v>
      </c>
    </row>
    <row r="81" spans="2:6" ht="15.75" thickBot="1" x14ac:dyDescent="0.3">
      <c r="B81" s="904" t="s">
        <v>1267</v>
      </c>
      <c r="C81" s="905">
        <v>0</v>
      </c>
      <c r="D81" s="905">
        <v>0</v>
      </c>
      <c r="E81" s="905">
        <v>0</v>
      </c>
      <c r="F81" s="905">
        <v>0</v>
      </c>
    </row>
    <row r="82" spans="2:6" ht="15.75" thickBot="1" x14ac:dyDescent="0.3">
      <c r="B82" s="904" t="s">
        <v>1268</v>
      </c>
      <c r="C82" s="905"/>
      <c r="D82" s="903"/>
      <c r="E82" s="903"/>
      <c r="F82" s="903"/>
    </row>
    <row r="83" spans="2:6" ht="15.75" thickBot="1" x14ac:dyDescent="0.3">
      <c r="B83" s="902" t="s">
        <v>1270</v>
      </c>
      <c r="C83" s="905">
        <f>C84+C85</f>
        <v>1740</v>
      </c>
      <c r="D83" s="903">
        <f>D84+D85</f>
        <v>6000</v>
      </c>
      <c r="E83" s="903">
        <f t="shared" ref="E83:F83" si="14">E84+E85</f>
        <v>6000</v>
      </c>
      <c r="F83" s="903">
        <f t="shared" si="14"/>
        <v>6000</v>
      </c>
    </row>
    <row r="84" spans="2:6" ht="15.75" thickBot="1" x14ac:dyDescent="0.3">
      <c r="B84" s="904" t="s">
        <v>1267</v>
      </c>
      <c r="C84" s="905">
        <v>1740</v>
      </c>
      <c r="D84" s="905">
        <v>6000</v>
      </c>
      <c r="E84" s="905">
        <v>6000</v>
      </c>
      <c r="F84" s="905">
        <v>6000</v>
      </c>
    </row>
    <row r="85" spans="2:6" ht="15.75" thickBot="1" x14ac:dyDescent="0.3">
      <c r="B85" s="904" t="s">
        <v>1268</v>
      </c>
      <c r="C85" s="905"/>
      <c r="D85" s="903"/>
      <c r="E85" s="903"/>
      <c r="F85" s="903"/>
    </row>
    <row r="86" spans="2:6" ht="15.75" thickBot="1" x14ac:dyDescent="0.3">
      <c r="B86" s="902" t="s">
        <v>1271</v>
      </c>
      <c r="C86" s="905"/>
      <c r="D86" s="903"/>
      <c r="E86" s="903"/>
      <c r="F86" s="903"/>
    </row>
    <row r="87" spans="2:6" ht="15.75" thickBot="1" x14ac:dyDescent="0.3">
      <c r="B87" s="904" t="s">
        <v>1267</v>
      </c>
      <c r="C87" s="905"/>
      <c r="D87" s="903"/>
      <c r="E87" s="903"/>
      <c r="F87" s="903"/>
    </row>
    <row r="88" spans="2:6" ht="15.75" thickBot="1" x14ac:dyDescent="0.3">
      <c r="B88" s="904" t="s">
        <v>1268</v>
      </c>
      <c r="C88" s="905"/>
      <c r="D88" s="903"/>
      <c r="E88" s="903"/>
      <c r="F88" s="903"/>
    </row>
    <row r="89" spans="2:6" ht="15.75" thickBot="1" x14ac:dyDescent="0.3">
      <c r="B89" s="902" t="s">
        <v>1272</v>
      </c>
      <c r="C89" s="905"/>
      <c r="D89" s="903"/>
      <c r="E89" s="903"/>
      <c r="F89" s="903"/>
    </row>
    <row r="90" spans="2:6" ht="15.75" thickBot="1" x14ac:dyDescent="0.3">
      <c r="B90" s="904" t="s">
        <v>1267</v>
      </c>
      <c r="C90" s="905"/>
      <c r="D90" s="903"/>
      <c r="E90" s="903"/>
      <c r="F90" s="903"/>
    </row>
    <row r="91" spans="2:6" ht="15.75" thickBot="1" x14ac:dyDescent="0.3">
      <c r="B91" s="904" t="s">
        <v>1268</v>
      </c>
      <c r="C91" s="905"/>
      <c r="D91" s="903"/>
      <c r="E91" s="903"/>
      <c r="F91" s="903"/>
    </row>
    <row r="92" spans="2:6" ht="15.75" thickBot="1" x14ac:dyDescent="0.3">
      <c r="B92" s="902" t="s">
        <v>1273</v>
      </c>
      <c r="C92" s="905">
        <f>C93+C94</f>
        <v>0</v>
      </c>
      <c r="D92" s="903">
        <f t="shared" ref="D92:F92" si="15">D93+D94</f>
        <v>0</v>
      </c>
      <c r="E92" s="903">
        <f t="shared" si="15"/>
        <v>0</v>
      </c>
      <c r="F92" s="903">
        <f t="shared" si="15"/>
        <v>0</v>
      </c>
    </row>
    <row r="93" spans="2:6" ht="15.75" thickBot="1" x14ac:dyDescent="0.3">
      <c r="B93" s="904" t="s">
        <v>1267</v>
      </c>
      <c r="C93" s="905">
        <v>0</v>
      </c>
      <c r="D93" s="905">
        <v>0</v>
      </c>
      <c r="E93" s="905">
        <v>0</v>
      </c>
      <c r="F93" s="905">
        <v>0</v>
      </c>
    </row>
    <row r="94" spans="2:6" ht="15.75" thickBot="1" x14ac:dyDescent="0.3">
      <c r="B94" s="904" t="s">
        <v>1268</v>
      </c>
      <c r="C94" s="905"/>
      <c r="D94" s="903"/>
      <c r="E94" s="903"/>
      <c r="F94" s="903"/>
    </row>
    <row r="95" spans="2:6" ht="26.25" thickBot="1" x14ac:dyDescent="0.3">
      <c r="B95" s="902" t="s">
        <v>1274</v>
      </c>
      <c r="C95" s="905">
        <v>0</v>
      </c>
      <c r="D95" s="903">
        <v>0</v>
      </c>
      <c r="E95" s="903">
        <f>D95*1.03*0.99</f>
        <v>0</v>
      </c>
      <c r="F95" s="903">
        <f>E95*1.03*0.99</f>
        <v>0</v>
      </c>
    </row>
    <row r="96" spans="2:6" ht="15.75" thickBot="1" x14ac:dyDescent="0.3">
      <c r="B96" s="904" t="s">
        <v>1267</v>
      </c>
      <c r="C96" s="905"/>
      <c r="D96" s="907"/>
      <c r="E96" s="907"/>
      <c r="F96" s="907"/>
    </row>
    <row r="97" spans="2:6" ht="15.75" thickBot="1" x14ac:dyDescent="0.3">
      <c r="B97" s="904" t="s">
        <v>1268</v>
      </c>
      <c r="C97" s="905"/>
      <c r="D97" s="906"/>
      <c r="E97" s="907"/>
      <c r="F97" s="907"/>
    </row>
    <row r="98" spans="2:6" ht="15.75" thickBot="1" x14ac:dyDescent="0.3">
      <c r="B98" s="908" t="s">
        <v>1334</v>
      </c>
      <c r="C98" s="905">
        <f>C95+C92+C89+C86+C83+C80+C77</f>
        <v>1740</v>
      </c>
      <c r="D98" s="905">
        <f>D95+D92+D89+D86+D83+D80+D77</f>
        <v>6000</v>
      </c>
      <c r="E98" s="905">
        <f t="shared" ref="E98:F98" si="16">E95+E92+E89+E86+E83+E80+E77</f>
        <v>6000</v>
      </c>
      <c r="F98" s="905">
        <f t="shared" si="16"/>
        <v>6000</v>
      </c>
    </row>
    <row r="99" spans="2:6" ht="15.75" thickBot="1" x14ac:dyDescent="0.3">
      <c r="B99" s="910" t="s">
        <v>1276</v>
      </c>
      <c r="C99" s="911">
        <f>IF(C98-C69=0,0,"Error")</f>
        <v>0</v>
      </c>
      <c r="D99" s="911">
        <f>IF(D98-D69=0,0,"Error")</f>
        <v>0</v>
      </c>
      <c r="E99" s="911">
        <f>IF(E98-E69=0,0,"Error")</f>
        <v>0</v>
      </c>
      <c r="F99" s="911">
        <f>IF(F98-F69=0,0,"Error")</f>
        <v>0</v>
      </c>
    </row>
    <row r="100" spans="2:6" ht="15.75" thickBot="1" x14ac:dyDescent="0.3">
      <c r="B100" s="2500" t="s">
        <v>1277</v>
      </c>
      <c r="C100" s="2501"/>
      <c r="D100" s="2501"/>
      <c r="E100" s="2501"/>
      <c r="F100" s="2502"/>
    </row>
    <row r="101" spans="2:6" ht="15.75" thickBot="1" x14ac:dyDescent="0.3">
      <c r="B101" s="2500" t="s">
        <v>1278</v>
      </c>
      <c r="C101" s="2501"/>
      <c r="D101" s="2501"/>
      <c r="E101" s="2501"/>
      <c r="F101" s="2502"/>
    </row>
    <row r="102" spans="2:6" ht="15.75" thickBot="1" x14ac:dyDescent="0.3">
      <c r="B102" s="2500" t="s">
        <v>101</v>
      </c>
      <c r="C102" s="2501"/>
      <c r="D102" s="2501"/>
      <c r="E102" s="2501"/>
      <c r="F102" s="2502"/>
    </row>
    <row r="103" spans="2:6" ht="15.75" thickBot="1" x14ac:dyDescent="0.3">
      <c r="B103" s="2500" t="s">
        <v>1295</v>
      </c>
      <c r="C103" s="2501"/>
      <c r="D103" s="2501"/>
      <c r="E103" s="2501"/>
      <c r="F103" s="2502"/>
    </row>
    <row r="104" spans="2:6" ht="26.25" thickBot="1" x14ac:dyDescent="0.3">
      <c r="B104" s="896" t="s">
        <v>1322</v>
      </c>
      <c r="C104" s="2507" t="s">
        <v>1870</v>
      </c>
      <c r="D104" s="2508"/>
      <c r="E104" s="2509"/>
      <c r="F104" s="2510"/>
    </row>
    <row r="105" spans="2:6" ht="49.5" customHeight="1" thickBot="1" x14ac:dyDescent="0.3">
      <c r="B105" s="896" t="s">
        <v>1256</v>
      </c>
      <c r="C105" s="912" t="s">
        <v>1871</v>
      </c>
      <c r="D105" s="913" t="s">
        <v>1872</v>
      </c>
      <c r="E105" s="2514" t="s">
        <v>1870</v>
      </c>
      <c r="F105" s="2515"/>
    </row>
    <row r="106" spans="2:6" ht="44.25" customHeight="1" thickBot="1" x14ac:dyDescent="0.3">
      <c r="B106" s="893" t="s">
        <v>1258</v>
      </c>
      <c r="C106" s="2516" t="s">
        <v>1873</v>
      </c>
      <c r="D106" s="2491"/>
      <c r="E106" s="2491"/>
      <c r="F106" s="2492"/>
    </row>
    <row r="107" spans="2:6" ht="15.75" thickBot="1" x14ac:dyDescent="0.3">
      <c r="B107" s="893" t="s">
        <v>54</v>
      </c>
      <c r="C107" s="2506" t="s">
        <v>1874</v>
      </c>
      <c r="D107" s="2496"/>
      <c r="E107" s="2496"/>
      <c r="F107" s="2497"/>
    </row>
    <row r="108" spans="2:6" ht="13.5" customHeight="1" x14ac:dyDescent="0.25">
      <c r="B108" s="2498"/>
      <c r="C108" s="897">
        <v>2023</v>
      </c>
      <c r="D108" s="897">
        <v>2024</v>
      </c>
      <c r="E108" s="897">
        <v>2025</v>
      </c>
      <c r="F108" s="897">
        <v>2026</v>
      </c>
    </row>
    <row r="109" spans="2:6" ht="13.5" customHeight="1" thickBot="1" x14ac:dyDescent="0.3">
      <c r="B109" s="2499"/>
      <c r="C109" s="898" t="s">
        <v>17</v>
      </c>
      <c r="D109" s="898" t="s">
        <v>18</v>
      </c>
      <c r="E109" s="898" t="s">
        <v>18</v>
      </c>
      <c r="F109" s="898" t="s">
        <v>18</v>
      </c>
    </row>
    <row r="110" spans="2:6" ht="15.75" thickBot="1" x14ac:dyDescent="0.3">
      <c r="B110" s="893" t="s">
        <v>56</v>
      </c>
      <c r="C110" s="899">
        <v>1</v>
      </c>
      <c r="D110" s="899">
        <v>1</v>
      </c>
      <c r="E110" s="899">
        <v>1</v>
      </c>
      <c r="F110" s="899">
        <v>1</v>
      </c>
    </row>
    <row r="111" spans="2:6" ht="15.75" thickBot="1" x14ac:dyDescent="0.3">
      <c r="B111" s="893" t="s">
        <v>1260</v>
      </c>
      <c r="C111" s="899">
        <f>C129</f>
        <v>42800</v>
      </c>
      <c r="D111" s="899">
        <f t="shared" ref="D111:F111" si="17">D129</f>
        <v>33800</v>
      </c>
      <c r="E111" s="899">
        <f t="shared" si="17"/>
        <v>33800</v>
      </c>
      <c r="F111" s="899">
        <f t="shared" si="17"/>
        <v>53800</v>
      </c>
    </row>
    <row r="112" spans="2:6" ht="15.75" thickBot="1" x14ac:dyDescent="0.3">
      <c r="B112" s="893" t="s">
        <v>1261</v>
      </c>
      <c r="C112" s="899">
        <f>C111/C110</f>
        <v>42800</v>
      </c>
      <c r="D112" s="899">
        <f t="shared" ref="D112:F112" si="18">D111/D110</f>
        <v>33800</v>
      </c>
      <c r="E112" s="899">
        <f t="shared" si="18"/>
        <v>33800</v>
      </c>
      <c r="F112" s="899">
        <f t="shared" si="18"/>
        <v>53800</v>
      </c>
    </row>
    <row r="113" spans="2:6" ht="15.75" thickBot="1" x14ac:dyDescent="0.3">
      <c r="B113" s="893" t="s">
        <v>1262</v>
      </c>
      <c r="C113" s="891" t="s">
        <v>1263</v>
      </c>
      <c r="D113" s="900">
        <f>D110/C110-1</f>
        <v>0</v>
      </c>
      <c r="E113" s="900">
        <f t="shared" ref="E113:F115" si="19">E110/D110-1</f>
        <v>0</v>
      </c>
      <c r="F113" s="900">
        <f t="shared" si="19"/>
        <v>0</v>
      </c>
    </row>
    <row r="114" spans="2:6" ht="15.75" thickBot="1" x14ac:dyDescent="0.3">
      <c r="B114" s="893" t="s">
        <v>1264</v>
      </c>
      <c r="C114" s="891" t="s">
        <v>1263</v>
      </c>
      <c r="D114" s="900">
        <f>D111/C111-1</f>
        <v>-0.21028037383177567</v>
      </c>
      <c r="E114" s="900">
        <f t="shared" si="19"/>
        <v>0</v>
      </c>
      <c r="F114" s="900">
        <f t="shared" si="19"/>
        <v>0.59171597633136086</v>
      </c>
    </row>
    <row r="115" spans="2:6" ht="15.75" thickBot="1" x14ac:dyDescent="0.3">
      <c r="B115" s="893" t="s">
        <v>77</v>
      </c>
      <c r="C115" s="891" t="s">
        <v>1263</v>
      </c>
      <c r="D115" s="900">
        <f>D112/C112-1</f>
        <v>-0.21028037383177567</v>
      </c>
      <c r="E115" s="900">
        <f t="shared" si="19"/>
        <v>0</v>
      </c>
      <c r="F115" s="900">
        <f t="shared" si="19"/>
        <v>0.59171597633136086</v>
      </c>
    </row>
    <row r="116" spans="2:6" ht="15.75" customHeight="1" thickBot="1" x14ac:dyDescent="0.3">
      <c r="B116" s="2493" t="s">
        <v>1875</v>
      </c>
      <c r="C116" s="2494"/>
      <c r="D116" s="2494"/>
      <c r="E116" s="2494"/>
      <c r="F116" s="2495"/>
    </row>
    <row r="117" spans="2:6" ht="12.75" customHeight="1" x14ac:dyDescent="0.25">
      <c r="B117" s="2498"/>
      <c r="C117" s="897">
        <v>2023</v>
      </c>
      <c r="D117" s="897">
        <v>2024</v>
      </c>
      <c r="E117" s="897">
        <v>2025</v>
      </c>
      <c r="F117" s="897">
        <v>2026</v>
      </c>
    </row>
    <row r="118" spans="2:6" ht="15" customHeight="1" thickBot="1" x14ac:dyDescent="0.3">
      <c r="B118" s="2499"/>
      <c r="C118" s="898" t="s">
        <v>17</v>
      </c>
      <c r="D118" s="898" t="s">
        <v>18</v>
      </c>
      <c r="E118" s="898" t="s">
        <v>18</v>
      </c>
      <c r="F118" s="898" t="s">
        <v>18</v>
      </c>
    </row>
    <row r="119" spans="2:6" ht="15.75" thickBot="1" x14ac:dyDescent="0.3">
      <c r="B119" s="902" t="s">
        <v>1284</v>
      </c>
      <c r="C119" s="903">
        <f>C120+C121+C122+C123</f>
        <v>0</v>
      </c>
      <c r="D119" s="903">
        <f t="shared" ref="D119:F119" si="20">D120+D121+D122+D123</f>
        <v>0</v>
      </c>
      <c r="E119" s="903">
        <f t="shared" si="20"/>
        <v>0</v>
      </c>
      <c r="F119" s="903">
        <f t="shared" si="20"/>
        <v>0</v>
      </c>
    </row>
    <row r="120" spans="2:6" ht="15.75" thickBot="1" x14ac:dyDescent="0.3">
      <c r="B120" s="904" t="s">
        <v>1267</v>
      </c>
      <c r="C120" s="903"/>
      <c r="D120" s="903"/>
      <c r="E120" s="903"/>
      <c r="F120" s="903"/>
    </row>
    <row r="121" spans="2:6" ht="15.75" thickBot="1" x14ac:dyDescent="0.3">
      <c r="B121" s="904" t="s">
        <v>1285</v>
      </c>
      <c r="C121" s="903"/>
      <c r="D121" s="903"/>
      <c r="E121" s="903"/>
      <c r="F121" s="903"/>
    </row>
    <row r="122" spans="2:6" ht="15.75" thickBot="1" x14ac:dyDescent="0.3">
      <c r="B122" s="904" t="s">
        <v>1286</v>
      </c>
      <c r="C122" s="903"/>
      <c r="D122" s="903"/>
      <c r="E122" s="903"/>
      <c r="F122" s="903"/>
    </row>
    <row r="123" spans="2:6" ht="15.75" thickBot="1" x14ac:dyDescent="0.3">
      <c r="B123" s="904" t="s">
        <v>1287</v>
      </c>
      <c r="C123" s="903"/>
      <c r="D123" s="903"/>
      <c r="E123" s="903"/>
      <c r="F123" s="903"/>
    </row>
    <row r="124" spans="2:6" ht="15.75" thickBot="1" x14ac:dyDescent="0.3">
      <c r="B124" s="902" t="s">
        <v>1288</v>
      </c>
      <c r="C124" s="905">
        <f>C125+C126+C127+C128</f>
        <v>42800</v>
      </c>
      <c r="D124" s="905">
        <f t="shared" ref="D124:F124" si="21">D125+D126+D127+D128</f>
        <v>33800</v>
      </c>
      <c r="E124" s="905">
        <f t="shared" si="21"/>
        <v>33800</v>
      </c>
      <c r="F124" s="905">
        <f t="shared" si="21"/>
        <v>53800</v>
      </c>
    </row>
    <row r="125" spans="2:6" ht="15.75" thickBot="1" x14ac:dyDescent="0.3">
      <c r="B125" s="904" t="s">
        <v>1267</v>
      </c>
      <c r="C125" s="903">
        <v>42800</v>
      </c>
      <c r="D125" s="903">
        <f>35000-1200-1000+1000</f>
        <v>33800</v>
      </c>
      <c r="E125" s="903">
        <v>33800</v>
      </c>
      <c r="F125" s="903">
        <v>53800</v>
      </c>
    </row>
    <row r="126" spans="2:6" ht="15.75" thickBot="1" x14ac:dyDescent="0.3">
      <c r="B126" s="904" t="s">
        <v>1285</v>
      </c>
      <c r="C126" s="905"/>
      <c r="D126" s="903"/>
      <c r="E126" s="903"/>
      <c r="F126" s="903"/>
    </row>
    <row r="127" spans="2:6" ht="15.75" thickBot="1" x14ac:dyDescent="0.3">
      <c r="B127" s="904" t="s">
        <v>1286</v>
      </c>
      <c r="C127" s="905"/>
      <c r="D127" s="903"/>
      <c r="E127" s="903"/>
      <c r="F127" s="903"/>
    </row>
    <row r="128" spans="2:6" ht="15.75" thickBot="1" x14ac:dyDescent="0.3">
      <c r="B128" s="904" t="s">
        <v>1287</v>
      </c>
      <c r="C128" s="905"/>
      <c r="D128" s="903"/>
      <c r="E128" s="903"/>
      <c r="F128" s="903"/>
    </row>
    <row r="129" spans="2:6" ht="15.75" thickBot="1" x14ac:dyDescent="0.3">
      <c r="B129" s="914" t="s">
        <v>1275</v>
      </c>
      <c r="C129" s="905">
        <f>C119+C124</f>
        <v>42800</v>
      </c>
      <c r="D129" s="905">
        <f t="shared" ref="D129:F129" si="22">D119+D124</f>
        <v>33800</v>
      </c>
      <c r="E129" s="905">
        <f t="shared" si="22"/>
        <v>33800</v>
      </c>
      <c r="F129" s="905">
        <f t="shared" si="22"/>
        <v>53800</v>
      </c>
    </row>
    <row r="130" spans="2:6" ht="26.25" thickBot="1" x14ac:dyDescent="0.3">
      <c r="B130" s="896" t="s">
        <v>1322</v>
      </c>
      <c r="C130" s="2517" t="s">
        <v>1876</v>
      </c>
      <c r="D130" s="2518"/>
      <c r="E130" s="2519"/>
      <c r="F130" s="2520"/>
    </row>
    <row r="131" spans="2:6" ht="45" customHeight="1" thickBot="1" x14ac:dyDescent="0.3">
      <c r="B131" s="896" t="s">
        <v>1289</v>
      </c>
      <c r="C131" s="896" t="s">
        <v>1877</v>
      </c>
      <c r="D131" s="915" t="s">
        <v>1280</v>
      </c>
      <c r="E131" s="916" t="s">
        <v>1876</v>
      </c>
      <c r="F131" s="917"/>
    </row>
    <row r="132" spans="2:6" ht="32.25" customHeight="1" thickBot="1" x14ac:dyDescent="0.3">
      <c r="B132" s="893" t="s">
        <v>1258</v>
      </c>
      <c r="C132" s="2521" t="s">
        <v>1878</v>
      </c>
      <c r="D132" s="2522"/>
      <c r="E132" s="2522"/>
      <c r="F132" s="2523"/>
    </row>
    <row r="133" spans="2:6" ht="15.75" thickBot="1" x14ac:dyDescent="0.3">
      <c r="B133" s="893" t="s">
        <v>54</v>
      </c>
      <c r="C133" s="2506" t="s">
        <v>680</v>
      </c>
      <c r="D133" s="2496"/>
      <c r="E133" s="2496"/>
      <c r="F133" s="2497"/>
    </row>
    <row r="134" spans="2:6" ht="15.75" customHeight="1" x14ac:dyDescent="0.25">
      <c r="B134" s="2498"/>
      <c r="C134" s="897">
        <v>2023</v>
      </c>
      <c r="D134" s="897">
        <v>2024</v>
      </c>
      <c r="E134" s="897">
        <v>2025</v>
      </c>
      <c r="F134" s="897">
        <v>2026</v>
      </c>
    </row>
    <row r="135" spans="2:6" ht="12.75" customHeight="1" thickBot="1" x14ac:dyDescent="0.3">
      <c r="B135" s="2499"/>
      <c r="C135" s="898" t="s">
        <v>17</v>
      </c>
      <c r="D135" s="898" t="s">
        <v>18</v>
      </c>
      <c r="E135" s="898" t="s">
        <v>18</v>
      </c>
      <c r="F135" s="898" t="s">
        <v>18</v>
      </c>
    </row>
    <row r="136" spans="2:6" ht="15.75" thickBot="1" x14ac:dyDescent="0.3">
      <c r="B136" s="893" t="s">
        <v>56</v>
      </c>
      <c r="C136" s="891">
        <v>5</v>
      </c>
      <c r="D136" s="891">
        <v>5</v>
      </c>
      <c r="E136" s="891">
        <v>5</v>
      </c>
      <c r="F136" s="891">
        <v>5</v>
      </c>
    </row>
    <row r="137" spans="2:6" ht="15.75" thickBot="1" x14ac:dyDescent="0.3">
      <c r="B137" s="893" t="s">
        <v>1260</v>
      </c>
      <c r="C137" s="899">
        <f>C155</f>
        <v>1200</v>
      </c>
      <c r="D137" s="899">
        <f t="shared" ref="D137:F137" si="23">D155</f>
        <v>1200</v>
      </c>
      <c r="E137" s="899">
        <f t="shared" si="23"/>
        <v>1200</v>
      </c>
      <c r="F137" s="899">
        <f t="shared" si="23"/>
        <v>1200</v>
      </c>
    </row>
    <row r="138" spans="2:6" ht="15.75" thickBot="1" x14ac:dyDescent="0.3">
      <c r="B138" s="893" t="s">
        <v>1261</v>
      </c>
      <c r="C138" s="899">
        <f>C137/C136</f>
        <v>240</v>
      </c>
      <c r="D138" s="899">
        <f t="shared" ref="D138:F138" si="24">D137/D136</f>
        <v>240</v>
      </c>
      <c r="E138" s="899">
        <f t="shared" si="24"/>
        <v>240</v>
      </c>
      <c r="F138" s="899">
        <f t="shared" si="24"/>
        <v>240</v>
      </c>
    </row>
    <row r="139" spans="2:6" ht="15.75" thickBot="1" x14ac:dyDescent="0.3">
      <c r="B139" s="893" t="s">
        <v>1262</v>
      </c>
      <c r="C139" s="891" t="s">
        <v>1263</v>
      </c>
      <c r="D139" s="900">
        <f t="shared" ref="D139:F141" si="25">D136/C136-1</f>
        <v>0</v>
      </c>
      <c r="E139" s="900">
        <f t="shared" si="25"/>
        <v>0</v>
      </c>
      <c r="F139" s="900">
        <f t="shared" si="25"/>
        <v>0</v>
      </c>
    </row>
    <row r="140" spans="2:6" ht="15.75" thickBot="1" x14ac:dyDescent="0.3">
      <c r="B140" s="893" t="s">
        <v>1264</v>
      </c>
      <c r="C140" s="891" t="s">
        <v>1263</v>
      </c>
      <c r="D140" s="900">
        <f t="shared" si="25"/>
        <v>0</v>
      </c>
      <c r="E140" s="900">
        <f t="shared" si="25"/>
        <v>0</v>
      </c>
      <c r="F140" s="900">
        <f t="shared" si="25"/>
        <v>0</v>
      </c>
    </row>
    <row r="141" spans="2:6" ht="15.75" thickBot="1" x14ac:dyDescent="0.3">
      <c r="B141" s="893" t="s">
        <v>77</v>
      </c>
      <c r="C141" s="891" t="s">
        <v>1263</v>
      </c>
      <c r="D141" s="900">
        <f t="shared" si="25"/>
        <v>0</v>
      </c>
      <c r="E141" s="900">
        <f t="shared" si="25"/>
        <v>0</v>
      </c>
      <c r="F141" s="900">
        <f t="shared" si="25"/>
        <v>0</v>
      </c>
    </row>
    <row r="142" spans="2:6" ht="15.75" customHeight="1" thickBot="1" x14ac:dyDescent="0.3">
      <c r="B142" s="2493" t="s">
        <v>1879</v>
      </c>
      <c r="C142" s="2494"/>
      <c r="D142" s="2494"/>
      <c r="E142" s="2494"/>
      <c r="F142" s="2495"/>
    </row>
    <row r="143" spans="2:6" ht="12.75" customHeight="1" x14ac:dyDescent="0.25">
      <c r="B143" s="2498"/>
      <c r="C143" s="897">
        <v>2022</v>
      </c>
      <c r="D143" s="897">
        <v>2023</v>
      </c>
      <c r="E143" s="897">
        <v>2024</v>
      </c>
      <c r="F143" s="897">
        <v>2025</v>
      </c>
    </row>
    <row r="144" spans="2:6" ht="13.5" customHeight="1" thickBot="1" x14ac:dyDescent="0.3">
      <c r="B144" s="2499"/>
      <c r="C144" s="898" t="s">
        <v>17</v>
      </c>
      <c r="D144" s="898" t="s">
        <v>18</v>
      </c>
      <c r="E144" s="898" t="s">
        <v>18</v>
      </c>
      <c r="F144" s="898" t="s">
        <v>18</v>
      </c>
    </row>
    <row r="145" spans="2:6" ht="15.75" thickBot="1" x14ac:dyDescent="0.3">
      <c r="B145" s="902" t="s">
        <v>1284</v>
      </c>
      <c r="C145" s="903">
        <f>C146+C147+C148+C149</f>
        <v>0</v>
      </c>
      <c r="D145" s="903">
        <f t="shared" ref="D145:F145" si="26">D146+D147+D148+D149</f>
        <v>0</v>
      </c>
      <c r="E145" s="903">
        <f t="shared" si="26"/>
        <v>0</v>
      </c>
      <c r="F145" s="903">
        <f t="shared" si="26"/>
        <v>0</v>
      </c>
    </row>
    <row r="146" spans="2:6" ht="15.75" thickBot="1" x14ac:dyDescent="0.3">
      <c r="B146" s="904" t="s">
        <v>1267</v>
      </c>
      <c r="C146" s="903"/>
      <c r="D146" s="903"/>
      <c r="E146" s="903"/>
      <c r="F146" s="903"/>
    </row>
    <row r="147" spans="2:6" ht="15.75" thickBot="1" x14ac:dyDescent="0.3">
      <c r="B147" s="904" t="s">
        <v>1285</v>
      </c>
      <c r="C147" s="903"/>
      <c r="D147" s="903"/>
      <c r="E147" s="903"/>
      <c r="F147" s="903"/>
    </row>
    <row r="148" spans="2:6" ht="15.75" thickBot="1" x14ac:dyDescent="0.3">
      <c r="B148" s="904" t="s">
        <v>1286</v>
      </c>
      <c r="C148" s="903"/>
      <c r="D148" s="903"/>
      <c r="E148" s="903"/>
      <c r="F148" s="903"/>
    </row>
    <row r="149" spans="2:6" ht="15.75" thickBot="1" x14ac:dyDescent="0.3">
      <c r="B149" s="904" t="s">
        <v>1287</v>
      </c>
      <c r="C149" s="903"/>
      <c r="D149" s="903"/>
      <c r="E149" s="903"/>
      <c r="F149" s="903"/>
    </row>
    <row r="150" spans="2:6" ht="15.75" thickBot="1" x14ac:dyDescent="0.3">
      <c r="B150" s="902" t="s">
        <v>1288</v>
      </c>
      <c r="C150" s="905">
        <f>C151+C152+C153+C154</f>
        <v>1200</v>
      </c>
      <c r="D150" s="905">
        <f t="shared" ref="D150:F150" si="27">D151+D152+D153+D154</f>
        <v>1200</v>
      </c>
      <c r="E150" s="905">
        <f t="shared" si="27"/>
        <v>1200</v>
      </c>
      <c r="F150" s="905">
        <f t="shared" si="27"/>
        <v>1200</v>
      </c>
    </row>
    <row r="151" spans="2:6" ht="15.75" thickBot="1" x14ac:dyDescent="0.3">
      <c r="B151" s="904" t="s">
        <v>1267</v>
      </c>
      <c r="C151" s="903">
        <v>1200</v>
      </c>
      <c r="D151" s="903">
        <v>1200</v>
      </c>
      <c r="E151" s="903">
        <v>1200</v>
      </c>
      <c r="F151" s="903">
        <v>1200</v>
      </c>
    </row>
    <row r="152" spans="2:6" ht="15.75" thickBot="1" x14ac:dyDescent="0.3">
      <c r="B152" s="904" t="s">
        <v>1285</v>
      </c>
      <c r="C152" s="905"/>
      <c r="D152" s="903"/>
      <c r="E152" s="903"/>
      <c r="F152" s="903"/>
    </row>
    <row r="153" spans="2:6" ht="15.75" thickBot="1" x14ac:dyDescent="0.3">
      <c r="B153" s="904" t="s">
        <v>1286</v>
      </c>
      <c r="C153" s="905"/>
      <c r="D153" s="903"/>
      <c r="E153" s="903"/>
      <c r="F153" s="903"/>
    </row>
    <row r="154" spans="2:6" ht="15.75" thickBot="1" x14ac:dyDescent="0.3">
      <c r="B154" s="904" t="s">
        <v>1287</v>
      </c>
      <c r="C154" s="905"/>
      <c r="D154" s="903"/>
      <c r="E154" s="903"/>
      <c r="F154" s="903"/>
    </row>
    <row r="155" spans="2:6" ht="15.75" thickBot="1" x14ac:dyDescent="0.3">
      <c r="B155" s="908" t="s">
        <v>1334</v>
      </c>
      <c r="C155" s="905">
        <f>C145+C150</f>
        <v>1200</v>
      </c>
      <c r="D155" s="905">
        <f t="shared" ref="D155:F155" si="28">D145+D150</f>
        <v>1200</v>
      </c>
      <c r="E155" s="905">
        <f t="shared" si="28"/>
        <v>1200</v>
      </c>
      <c r="F155" s="905">
        <f t="shared" si="28"/>
        <v>1200</v>
      </c>
    </row>
    <row r="156" spans="2:6" ht="26.25" thickBot="1" x14ac:dyDescent="0.3">
      <c r="B156" s="896" t="s">
        <v>1322</v>
      </c>
      <c r="C156" s="2517" t="s">
        <v>1880</v>
      </c>
      <c r="D156" s="2518"/>
      <c r="E156" s="2519"/>
      <c r="F156" s="2520"/>
    </row>
    <row r="157" spans="2:6" ht="26.25" customHeight="1" thickBot="1" x14ac:dyDescent="0.3">
      <c r="B157" s="896" t="s">
        <v>1599</v>
      </c>
      <c r="C157" s="896" t="s">
        <v>1881</v>
      </c>
      <c r="D157" s="915" t="s">
        <v>1280</v>
      </c>
      <c r="E157" s="2514" t="s">
        <v>1880</v>
      </c>
      <c r="F157" s="2515"/>
    </row>
    <row r="158" spans="2:6" ht="54" customHeight="1" thickBot="1" x14ac:dyDescent="0.3">
      <c r="B158" s="893" t="s">
        <v>1258</v>
      </c>
      <c r="C158" s="2521" t="s">
        <v>1882</v>
      </c>
      <c r="D158" s="2522"/>
      <c r="E158" s="2522"/>
      <c r="F158" s="2523"/>
    </row>
    <row r="159" spans="2:6" ht="15.75" thickBot="1" x14ac:dyDescent="0.3">
      <c r="B159" s="893" t="s">
        <v>54</v>
      </c>
      <c r="C159" s="2506" t="s">
        <v>680</v>
      </c>
      <c r="D159" s="2496"/>
      <c r="E159" s="2496"/>
      <c r="F159" s="2497"/>
    </row>
    <row r="160" spans="2:6" ht="12.75" customHeight="1" x14ac:dyDescent="0.25">
      <c r="B160" s="2498"/>
      <c r="C160" s="897">
        <v>2023</v>
      </c>
      <c r="D160" s="897">
        <v>2024</v>
      </c>
      <c r="E160" s="897">
        <v>2025</v>
      </c>
      <c r="F160" s="897">
        <v>2026</v>
      </c>
    </row>
    <row r="161" spans="2:6" ht="9" customHeight="1" thickBot="1" x14ac:dyDescent="0.3">
      <c r="B161" s="2499"/>
      <c r="C161" s="898" t="s">
        <v>17</v>
      </c>
      <c r="D161" s="898" t="s">
        <v>18</v>
      </c>
      <c r="E161" s="898" t="s">
        <v>18</v>
      </c>
      <c r="F161" s="898" t="s">
        <v>18</v>
      </c>
    </row>
    <row r="162" spans="2:6" ht="15.75" thickBot="1" x14ac:dyDescent="0.3">
      <c r="B162" s="893" t="s">
        <v>56</v>
      </c>
      <c r="C162" s="891">
        <v>0</v>
      </c>
      <c r="D162" s="891">
        <v>14374</v>
      </c>
      <c r="E162" s="891">
        <v>14374</v>
      </c>
      <c r="F162" s="891">
        <v>0</v>
      </c>
    </row>
    <row r="163" spans="2:6" ht="15.75" thickBot="1" x14ac:dyDescent="0.3">
      <c r="B163" s="893" t="s">
        <v>1260</v>
      </c>
      <c r="C163" s="899">
        <f>C181</f>
        <v>10000</v>
      </c>
      <c r="D163" s="899">
        <f t="shared" ref="D163:F163" si="29">D181</f>
        <v>20000</v>
      </c>
      <c r="E163" s="899">
        <f t="shared" si="29"/>
        <v>20000</v>
      </c>
      <c r="F163" s="899">
        <f t="shared" si="29"/>
        <v>0</v>
      </c>
    </row>
    <row r="164" spans="2:6" ht="15.75" thickBot="1" x14ac:dyDescent="0.3">
      <c r="B164" s="893" t="s">
        <v>1261</v>
      </c>
      <c r="C164" s="899" t="e">
        <f>C163/C162</f>
        <v>#DIV/0!</v>
      </c>
      <c r="D164" s="899">
        <f t="shared" ref="D164:F164" si="30">D163/D162</f>
        <v>1.3914011409489355</v>
      </c>
      <c r="E164" s="899">
        <f t="shared" si="30"/>
        <v>1.3914011409489355</v>
      </c>
      <c r="F164" s="899" t="e">
        <f t="shared" si="30"/>
        <v>#DIV/0!</v>
      </c>
    </row>
    <row r="165" spans="2:6" ht="15.75" thickBot="1" x14ac:dyDescent="0.3">
      <c r="B165" s="893" t="s">
        <v>1262</v>
      </c>
      <c r="C165" s="891" t="s">
        <v>1263</v>
      </c>
      <c r="D165" s="900" t="e">
        <f t="shared" ref="D165:F167" si="31">D162/C162-1</f>
        <v>#DIV/0!</v>
      </c>
      <c r="E165" s="900">
        <f t="shared" si="31"/>
        <v>0</v>
      </c>
      <c r="F165" s="900">
        <f t="shared" si="31"/>
        <v>-1</v>
      </c>
    </row>
    <row r="166" spans="2:6" ht="15.75" thickBot="1" x14ac:dyDescent="0.3">
      <c r="B166" s="893" t="s">
        <v>1264</v>
      </c>
      <c r="C166" s="891" t="s">
        <v>1263</v>
      </c>
      <c r="D166" s="900">
        <f t="shared" si="31"/>
        <v>1</v>
      </c>
      <c r="E166" s="900">
        <f t="shared" si="31"/>
        <v>0</v>
      </c>
      <c r="F166" s="900">
        <f t="shared" si="31"/>
        <v>-1</v>
      </c>
    </row>
    <row r="167" spans="2:6" ht="15.75" thickBot="1" x14ac:dyDescent="0.3">
      <c r="B167" s="893" t="s">
        <v>77</v>
      </c>
      <c r="C167" s="891" t="s">
        <v>1263</v>
      </c>
      <c r="D167" s="900" t="e">
        <f t="shared" si="31"/>
        <v>#DIV/0!</v>
      </c>
      <c r="E167" s="900">
        <f t="shared" si="31"/>
        <v>0</v>
      </c>
      <c r="F167" s="900" t="e">
        <f t="shared" si="31"/>
        <v>#DIV/0!</v>
      </c>
    </row>
    <row r="168" spans="2:6" ht="15.75" customHeight="1" thickBot="1" x14ac:dyDescent="0.3">
      <c r="B168" s="2493" t="s">
        <v>1883</v>
      </c>
      <c r="C168" s="2494"/>
      <c r="D168" s="2494"/>
      <c r="E168" s="2494"/>
      <c r="F168" s="2495"/>
    </row>
    <row r="169" spans="2:6" ht="12.75" customHeight="1" x14ac:dyDescent="0.25">
      <c r="B169" s="2498"/>
      <c r="C169" s="897">
        <v>2023</v>
      </c>
      <c r="D169" s="897">
        <v>2024</v>
      </c>
      <c r="E169" s="897">
        <v>2025</v>
      </c>
      <c r="F169" s="897">
        <v>2026</v>
      </c>
    </row>
    <row r="170" spans="2:6" ht="13.5" customHeight="1" thickBot="1" x14ac:dyDescent="0.3">
      <c r="B170" s="2499"/>
      <c r="C170" s="898" t="s">
        <v>17</v>
      </c>
      <c r="D170" s="898" t="s">
        <v>18</v>
      </c>
      <c r="E170" s="898" t="s">
        <v>18</v>
      </c>
      <c r="F170" s="898" t="s">
        <v>18</v>
      </c>
    </row>
    <row r="171" spans="2:6" ht="15.75" thickBot="1" x14ac:dyDescent="0.3">
      <c r="B171" s="902" t="s">
        <v>1284</v>
      </c>
      <c r="C171" s="903">
        <f>C172+C173+C174+C175</f>
        <v>0</v>
      </c>
      <c r="D171" s="903">
        <f t="shared" ref="D171:F171" si="32">D172+D173+D174+D175</f>
        <v>0</v>
      </c>
      <c r="E171" s="903">
        <f t="shared" si="32"/>
        <v>0</v>
      </c>
      <c r="F171" s="903">
        <f t="shared" si="32"/>
        <v>0</v>
      </c>
    </row>
    <row r="172" spans="2:6" ht="15.75" thickBot="1" x14ac:dyDescent="0.3">
      <c r="B172" s="904" t="s">
        <v>1267</v>
      </c>
      <c r="C172" s="903"/>
      <c r="D172" s="903"/>
      <c r="E172" s="903"/>
      <c r="F172" s="903"/>
    </row>
    <row r="173" spans="2:6" ht="15.75" thickBot="1" x14ac:dyDescent="0.3">
      <c r="B173" s="904" t="s">
        <v>1285</v>
      </c>
      <c r="C173" s="903"/>
      <c r="D173" s="903"/>
      <c r="E173" s="903"/>
      <c r="F173" s="903"/>
    </row>
    <row r="174" spans="2:6" ht="15.75" thickBot="1" x14ac:dyDescent="0.3">
      <c r="B174" s="904" t="s">
        <v>1286</v>
      </c>
      <c r="C174" s="903"/>
      <c r="D174" s="903"/>
      <c r="E174" s="903"/>
      <c r="F174" s="903"/>
    </row>
    <row r="175" spans="2:6" ht="15.75" thickBot="1" x14ac:dyDescent="0.3">
      <c r="B175" s="904" t="s">
        <v>1287</v>
      </c>
      <c r="C175" s="903"/>
      <c r="D175" s="903"/>
      <c r="E175" s="903"/>
      <c r="F175" s="903"/>
    </row>
    <row r="176" spans="2:6" ht="15.75" thickBot="1" x14ac:dyDescent="0.3">
      <c r="B176" s="902" t="s">
        <v>1288</v>
      </c>
      <c r="C176" s="905">
        <f>C177+C178+C179+C180</f>
        <v>10000</v>
      </c>
      <c r="D176" s="905">
        <f t="shared" ref="D176:F176" si="33">D177+D178+D179+D180</f>
        <v>20000</v>
      </c>
      <c r="E176" s="905">
        <f t="shared" si="33"/>
        <v>20000</v>
      </c>
      <c r="F176" s="905">
        <f t="shared" si="33"/>
        <v>0</v>
      </c>
    </row>
    <row r="177" spans="2:6" ht="15.75" thickBot="1" x14ac:dyDescent="0.3">
      <c r="B177" s="904" t="s">
        <v>1267</v>
      </c>
      <c r="C177" s="903">
        <v>10000</v>
      </c>
      <c r="D177" s="903">
        <v>20000</v>
      </c>
      <c r="E177" s="903">
        <v>20000</v>
      </c>
      <c r="F177" s="903"/>
    </row>
    <row r="178" spans="2:6" ht="15.75" thickBot="1" x14ac:dyDescent="0.3">
      <c r="B178" s="904" t="s">
        <v>1285</v>
      </c>
      <c r="C178" s="905"/>
      <c r="D178" s="903"/>
      <c r="E178" s="903"/>
      <c r="F178" s="903"/>
    </row>
    <row r="179" spans="2:6" ht="15.75" thickBot="1" x14ac:dyDescent="0.3">
      <c r="B179" s="904" t="s">
        <v>1286</v>
      </c>
      <c r="C179" s="905"/>
      <c r="D179" s="903"/>
      <c r="E179" s="903"/>
      <c r="F179" s="903"/>
    </row>
    <row r="180" spans="2:6" ht="15.75" thickBot="1" x14ac:dyDescent="0.3">
      <c r="B180" s="904" t="s">
        <v>1287</v>
      </c>
      <c r="C180" s="905"/>
      <c r="D180" s="903"/>
      <c r="E180" s="903"/>
      <c r="F180" s="903"/>
    </row>
    <row r="181" spans="2:6" ht="15.75" thickBot="1" x14ac:dyDescent="0.3">
      <c r="B181" s="908" t="s">
        <v>1382</v>
      </c>
      <c r="C181" s="905">
        <f>C171+C176</f>
        <v>10000</v>
      </c>
      <c r="D181" s="905">
        <f t="shared" ref="D181:F181" si="34">D171+D176</f>
        <v>20000</v>
      </c>
      <c r="E181" s="905">
        <f t="shared" si="34"/>
        <v>20000</v>
      </c>
      <c r="F181" s="905">
        <f t="shared" si="34"/>
        <v>0</v>
      </c>
    </row>
    <row r="182" spans="2:6" ht="26.25" thickBot="1" x14ac:dyDescent="0.3">
      <c r="B182" s="896" t="s">
        <v>1322</v>
      </c>
      <c r="C182" s="2517" t="s">
        <v>1838</v>
      </c>
      <c r="D182" s="2518"/>
      <c r="E182" s="2519"/>
      <c r="F182" s="2520"/>
    </row>
    <row r="183" spans="2:6" ht="30" customHeight="1" thickBot="1" x14ac:dyDescent="0.3">
      <c r="B183" s="896" t="s">
        <v>1775</v>
      </c>
      <c r="C183" s="896" t="s">
        <v>1884</v>
      </c>
      <c r="D183" s="915" t="s">
        <v>1280</v>
      </c>
      <c r="E183" s="2514" t="s">
        <v>1838</v>
      </c>
      <c r="F183" s="2515"/>
    </row>
    <row r="184" spans="2:6" ht="32.25" customHeight="1" thickBot="1" x14ac:dyDescent="0.3">
      <c r="B184" s="893" t="s">
        <v>1258</v>
      </c>
      <c r="C184" s="2521" t="s">
        <v>1885</v>
      </c>
      <c r="D184" s="2522"/>
      <c r="E184" s="2522"/>
      <c r="F184" s="2523"/>
    </row>
    <row r="185" spans="2:6" ht="15.75" thickBot="1" x14ac:dyDescent="0.3">
      <c r="B185" s="893" t="s">
        <v>54</v>
      </c>
      <c r="C185" s="2506" t="s">
        <v>680</v>
      </c>
      <c r="D185" s="2496"/>
      <c r="E185" s="2496"/>
      <c r="F185" s="2497"/>
    </row>
    <row r="186" spans="2:6" ht="12.75" customHeight="1" x14ac:dyDescent="0.25">
      <c r="B186" s="2498"/>
      <c r="C186" s="897">
        <v>2023</v>
      </c>
      <c r="D186" s="897">
        <v>2024</v>
      </c>
      <c r="E186" s="897">
        <v>2025</v>
      </c>
      <c r="F186" s="897">
        <v>2026</v>
      </c>
    </row>
    <row r="187" spans="2:6" ht="9" customHeight="1" thickBot="1" x14ac:dyDescent="0.3">
      <c r="B187" s="2499"/>
      <c r="C187" s="898" t="s">
        <v>17</v>
      </c>
      <c r="D187" s="898" t="s">
        <v>18</v>
      </c>
      <c r="E187" s="898" t="s">
        <v>18</v>
      </c>
      <c r="F187" s="898" t="s">
        <v>18</v>
      </c>
    </row>
    <row r="188" spans="2:6" ht="15.75" thickBot="1" x14ac:dyDescent="0.3">
      <c r="B188" s="893" t="s">
        <v>56</v>
      </c>
      <c r="C188" s="891">
        <v>5</v>
      </c>
      <c r="D188" s="891">
        <v>0</v>
      </c>
      <c r="E188" s="891">
        <v>0</v>
      </c>
      <c r="F188" s="891">
        <v>0</v>
      </c>
    </row>
    <row r="189" spans="2:6" ht="15.75" thickBot="1" x14ac:dyDescent="0.3">
      <c r="B189" s="893" t="s">
        <v>1260</v>
      </c>
      <c r="C189" s="899">
        <f>C207</f>
        <v>1000</v>
      </c>
      <c r="D189" s="899">
        <f t="shared" ref="D189:F189" si="35">D207</f>
        <v>0</v>
      </c>
      <c r="E189" s="899">
        <f t="shared" si="35"/>
        <v>0</v>
      </c>
      <c r="F189" s="899">
        <f t="shared" si="35"/>
        <v>0</v>
      </c>
    </row>
    <row r="190" spans="2:6" ht="15.75" thickBot="1" x14ac:dyDescent="0.3">
      <c r="B190" s="893" t="s">
        <v>1261</v>
      </c>
      <c r="C190" s="899">
        <f>C189/C188</f>
        <v>200</v>
      </c>
      <c r="D190" s="899" t="e">
        <f t="shared" ref="D190:F190" si="36">D189/D188</f>
        <v>#DIV/0!</v>
      </c>
      <c r="E190" s="899" t="e">
        <f t="shared" si="36"/>
        <v>#DIV/0!</v>
      </c>
      <c r="F190" s="899" t="e">
        <f t="shared" si="36"/>
        <v>#DIV/0!</v>
      </c>
    </row>
    <row r="191" spans="2:6" ht="15.75" thickBot="1" x14ac:dyDescent="0.3">
      <c r="B191" s="893" t="s">
        <v>1262</v>
      </c>
      <c r="C191" s="891" t="s">
        <v>1263</v>
      </c>
      <c r="D191" s="900">
        <f t="shared" ref="D191:F193" si="37">D188/C188-1</f>
        <v>-1</v>
      </c>
      <c r="E191" s="900" t="e">
        <f t="shared" si="37"/>
        <v>#DIV/0!</v>
      </c>
      <c r="F191" s="900" t="e">
        <f t="shared" si="37"/>
        <v>#DIV/0!</v>
      </c>
    </row>
    <row r="192" spans="2:6" ht="15.75" thickBot="1" x14ac:dyDescent="0.3">
      <c r="B192" s="893" t="s">
        <v>1264</v>
      </c>
      <c r="C192" s="891" t="s">
        <v>1263</v>
      </c>
      <c r="D192" s="900">
        <f t="shared" si="37"/>
        <v>-1</v>
      </c>
      <c r="E192" s="900" t="e">
        <f t="shared" si="37"/>
        <v>#DIV/0!</v>
      </c>
      <c r="F192" s="900" t="e">
        <f t="shared" si="37"/>
        <v>#DIV/0!</v>
      </c>
    </row>
    <row r="193" spans="2:6" ht="15.75" thickBot="1" x14ac:dyDescent="0.3">
      <c r="B193" s="893" t="s">
        <v>77</v>
      </c>
      <c r="C193" s="891" t="s">
        <v>1263</v>
      </c>
      <c r="D193" s="900" t="e">
        <f t="shared" si="37"/>
        <v>#DIV/0!</v>
      </c>
      <c r="E193" s="900" t="e">
        <f t="shared" si="37"/>
        <v>#DIV/0!</v>
      </c>
      <c r="F193" s="900" t="e">
        <f t="shared" si="37"/>
        <v>#DIV/0!</v>
      </c>
    </row>
    <row r="194" spans="2:6" ht="15.75" customHeight="1" thickBot="1" x14ac:dyDescent="0.3">
      <c r="B194" s="2493" t="s">
        <v>1886</v>
      </c>
      <c r="C194" s="2494"/>
      <c r="D194" s="2494"/>
      <c r="E194" s="2494"/>
      <c r="F194" s="2495"/>
    </row>
    <row r="195" spans="2:6" ht="12.75" customHeight="1" x14ac:dyDescent="0.25">
      <c r="B195" s="2498"/>
      <c r="C195" s="897">
        <v>2022</v>
      </c>
      <c r="D195" s="897">
        <v>2023</v>
      </c>
      <c r="E195" s="897">
        <v>2024</v>
      </c>
      <c r="F195" s="897">
        <v>2025</v>
      </c>
    </row>
    <row r="196" spans="2:6" ht="13.5" customHeight="1" thickBot="1" x14ac:dyDescent="0.3">
      <c r="B196" s="2499"/>
      <c r="C196" s="898" t="s">
        <v>17</v>
      </c>
      <c r="D196" s="898" t="s">
        <v>18</v>
      </c>
      <c r="E196" s="898" t="s">
        <v>18</v>
      </c>
      <c r="F196" s="898" t="s">
        <v>18</v>
      </c>
    </row>
    <row r="197" spans="2:6" ht="15.75" thickBot="1" x14ac:dyDescent="0.3">
      <c r="B197" s="902" t="s">
        <v>1284</v>
      </c>
      <c r="C197" s="903">
        <f>C198+C199+C200+C201</f>
        <v>0</v>
      </c>
      <c r="D197" s="903">
        <f t="shared" ref="D197:F197" si="38">D198+D199+D200+D201</f>
        <v>0</v>
      </c>
      <c r="E197" s="903">
        <f t="shared" si="38"/>
        <v>0</v>
      </c>
      <c r="F197" s="903">
        <f t="shared" si="38"/>
        <v>0</v>
      </c>
    </row>
    <row r="198" spans="2:6" ht="15.75" thickBot="1" x14ac:dyDescent="0.3">
      <c r="B198" s="904" t="s">
        <v>1267</v>
      </c>
      <c r="C198" s="903"/>
      <c r="D198" s="903"/>
      <c r="E198" s="903"/>
      <c r="F198" s="903"/>
    </row>
    <row r="199" spans="2:6" ht="15.75" thickBot="1" x14ac:dyDescent="0.3">
      <c r="B199" s="904" t="s">
        <v>1285</v>
      </c>
      <c r="C199" s="903"/>
      <c r="D199" s="903"/>
      <c r="E199" s="903"/>
      <c r="F199" s="903"/>
    </row>
    <row r="200" spans="2:6" ht="15.75" thickBot="1" x14ac:dyDescent="0.3">
      <c r="B200" s="904" t="s">
        <v>1286</v>
      </c>
      <c r="C200" s="903"/>
      <c r="D200" s="903"/>
      <c r="E200" s="903"/>
      <c r="F200" s="903"/>
    </row>
    <row r="201" spans="2:6" ht="15.75" thickBot="1" x14ac:dyDescent="0.3">
      <c r="B201" s="904" t="s">
        <v>1287</v>
      </c>
      <c r="C201" s="903"/>
      <c r="D201" s="903"/>
      <c r="E201" s="903"/>
      <c r="F201" s="903"/>
    </row>
    <row r="202" spans="2:6" ht="15.75" thickBot="1" x14ac:dyDescent="0.3">
      <c r="B202" s="902" t="s">
        <v>1288</v>
      </c>
      <c r="C202" s="905">
        <f>C203+C204+C205+C206</f>
        <v>1000</v>
      </c>
      <c r="D202" s="905">
        <f t="shared" ref="D202:F202" si="39">D203+D204+D205+D206</f>
        <v>0</v>
      </c>
      <c r="E202" s="905">
        <f t="shared" si="39"/>
        <v>0</v>
      </c>
      <c r="F202" s="905">
        <f t="shared" si="39"/>
        <v>0</v>
      </c>
    </row>
    <row r="203" spans="2:6" ht="15.75" thickBot="1" x14ac:dyDescent="0.3">
      <c r="B203" s="904" t="s">
        <v>1267</v>
      </c>
      <c r="C203" s="903">
        <v>1000</v>
      </c>
      <c r="D203" s="903">
        <v>0</v>
      </c>
      <c r="E203" s="903">
        <v>0</v>
      </c>
      <c r="F203" s="903">
        <v>0</v>
      </c>
    </row>
    <row r="204" spans="2:6" ht="15.75" thickBot="1" x14ac:dyDescent="0.3">
      <c r="B204" s="904" t="s">
        <v>1285</v>
      </c>
      <c r="C204" s="905"/>
      <c r="D204" s="903"/>
      <c r="E204" s="903"/>
      <c r="F204" s="903"/>
    </row>
    <row r="205" spans="2:6" ht="15.75" thickBot="1" x14ac:dyDescent="0.3">
      <c r="B205" s="904" t="s">
        <v>1286</v>
      </c>
      <c r="C205" s="905"/>
      <c r="D205" s="903"/>
      <c r="E205" s="903"/>
      <c r="F205" s="903"/>
    </row>
    <row r="206" spans="2:6" ht="15.75" thickBot="1" x14ac:dyDescent="0.3">
      <c r="B206" s="904" t="s">
        <v>1287</v>
      </c>
      <c r="C206" s="905"/>
      <c r="D206" s="903"/>
      <c r="E206" s="903"/>
      <c r="F206" s="903"/>
    </row>
    <row r="207" spans="2:6" ht="15.75" thickBot="1" x14ac:dyDescent="0.3">
      <c r="B207" s="908" t="s">
        <v>1557</v>
      </c>
      <c r="C207" s="905">
        <f>C197+C202</f>
        <v>1000</v>
      </c>
      <c r="D207" s="905">
        <f t="shared" ref="D207:F207" si="40">D197+D202</f>
        <v>0</v>
      </c>
      <c r="E207" s="905">
        <f t="shared" si="40"/>
        <v>0</v>
      </c>
      <c r="F207" s="905">
        <f t="shared" si="40"/>
        <v>0</v>
      </c>
    </row>
    <row r="208" spans="2:6" ht="27" customHeight="1" thickBot="1" x14ac:dyDescent="0.3">
      <c r="B208" s="918" t="s">
        <v>1299</v>
      </c>
      <c r="C208" s="919">
        <f>C69+C32+C111+C163+C189+C137</f>
        <v>141750</v>
      </c>
      <c r="D208" s="919">
        <f>D69++D32+D111+D163+D137</f>
        <v>141750</v>
      </c>
      <c r="E208" s="919">
        <f>E69++E32+E111+E163+E137</f>
        <v>142687</v>
      </c>
      <c r="F208" s="919">
        <f>F69+F32+F111+F163+F137</f>
        <v>142687</v>
      </c>
    </row>
    <row r="209" spans="2:7" ht="36.75" customHeight="1" thickBot="1" x14ac:dyDescent="0.3">
      <c r="B209" s="918" t="s">
        <v>1300</v>
      </c>
      <c r="C209" s="919">
        <f>C61+C129+C181+C98+C207+C155</f>
        <v>141750</v>
      </c>
      <c r="D209" s="919">
        <f>D61+D129+D181+D98+D207+D155</f>
        <v>141750</v>
      </c>
      <c r="E209" s="919">
        <f>E61+E129+E181+E98+E207+E155</f>
        <v>142687</v>
      </c>
      <c r="F209" s="919">
        <f>F61+F129+F181+F98+F207+F155</f>
        <v>142687</v>
      </c>
    </row>
    <row r="210" spans="2:7" ht="15.75" thickBot="1" x14ac:dyDescent="0.3">
      <c r="B210" s="902" t="s">
        <v>1266</v>
      </c>
      <c r="C210" s="911">
        <f>C211+C212</f>
        <v>51493</v>
      </c>
      <c r="D210" s="911">
        <f>D211+D212</f>
        <v>51493</v>
      </c>
      <c r="E210" s="911">
        <f t="shared" ref="E210:F210" si="41">E211+E212</f>
        <v>52000</v>
      </c>
      <c r="F210" s="911">
        <f t="shared" si="41"/>
        <v>52000</v>
      </c>
    </row>
    <row r="211" spans="2:7" ht="15.75" thickBot="1" x14ac:dyDescent="0.3">
      <c r="B211" s="904" t="s">
        <v>1267</v>
      </c>
      <c r="C211" s="905">
        <f t="shared" ref="C211:F212" si="42">C41</f>
        <v>51493</v>
      </c>
      <c r="D211" s="905">
        <f t="shared" si="42"/>
        <v>51493</v>
      </c>
      <c r="E211" s="905">
        <f t="shared" si="42"/>
        <v>52000</v>
      </c>
      <c r="F211" s="905">
        <f t="shared" si="42"/>
        <v>52000</v>
      </c>
    </row>
    <row r="212" spans="2:7" ht="15.75" thickBot="1" x14ac:dyDescent="0.3">
      <c r="B212" s="904" t="s">
        <v>1301</v>
      </c>
      <c r="C212" s="905">
        <f t="shared" si="42"/>
        <v>0</v>
      </c>
      <c r="D212" s="905">
        <f t="shared" si="42"/>
        <v>0</v>
      </c>
      <c r="E212" s="905">
        <f t="shared" si="42"/>
        <v>0</v>
      </c>
      <c r="F212" s="905">
        <f t="shared" si="42"/>
        <v>0</v>
      </c>
      <c r="G212" s="901"/>
    </row>
    <row r="213" spans="2:7" ht="26.25" thickBot="1" x14ac:dyDescent="0.3">
      <c r="B213" s="902" t="s">
        <v>1269</v>
      </c>
      <c r="C213" s="911">
        <f>C214+C215</f>
        <v>7657</v>
      </c>
      <c r="D213" s="911">
        <f>D214+D215</f>
        <v>7657</v>
      </c>
      <c r="E213" s="911">
        <f t="shared" ref="E213:F213" si="43">E214+E215</f>
        <v>8087</v>
      </c>
      <c r="F213" s="911">
        <f t="shared" si="43"/>
        <v>8087</v>
      </c>
    </row>
    <row r="214" spans="2:7" ht="15.75" thickBot="1" x14ac:dyDescent="0.3">
      <c r="B214" s="904" t="s">
        <v>1267</v>
      </c>
      <c r="C214" s="903">
        <f t="shared" ref="C214:F215" si="44">C44</f>
        <v>7657</v>
      </c>
      <c r="D214" s="903">
        <f t="shared" si="44"/>
        <v>7657</v>
      </c>
      <c r="E214" s="903">
        <f t="shared" si="44"/>
        <v>8087</v>
      </c>
      <c r="F214" s="903">
        <f t="shared" si="44"/>
        <v>8087</v>
      </c>
    </row>
    <row r="215" spans="2:7" ht="15.75" thickBot="1" x14ac:dyDescent="0.3">
      <c r="B215" s="904" t="s">
        <v>1301</v>
      </c>
      <c r="C215" s="905">
        <f t="shared" si="44"/>
        <v>0</v>
      </c>
      <c r="D215" s="905">
        <f t="shared" si="44"/>
        <v>0</v>
      </c>
      <c r="E215" s="905">
        <f t="shared" si="44"/>
        <v>0</v>
      </c>
      <c r="F215" s="905">
        <f t="shared" si="44"/>
        <v>0</v>
      </c>
    </row>
    <row r="216" spans="2:7" ht="15.75" thickBot="1" x14ac:dyDescent="0.3">
      <c r="B216" s="902" t="s">
        <v>1270</v>
      </c>
      <c r="C216" s="911">
        <f>C217+C218</f>
        <v>26525</v>
      </c>
      <c r="D216" s="911">
        <f>D217+D218</f>
        <v>26525</v>
      </c>
      <c r="E216" s="911">
        <f t="shared" ref="E216:F216" si="45">E217+E218</f>
        <v>26525</v>
      </c>
      <c r="F216" s="911">
        <f t="shared" si="45"/>
        <v>26525</v>
      </c>
    </row>
    <row r="217" spans="2:7" ht="15.75" thickBot="1" x14ac:dyDescent="0.3">
      <c r="B217" s="904" t="s">
        <v>1267</v>
      </c>
      <c r="C217" s="905">
        <f>C47+C83</f>
        <v>26525</v>
      </c>
      <c r="D217" s="905">
        <f>D47+D83</f>
        <v>26525</v>
      </c>
      <c r="E217" s="905">
        <f>E47+E83</f>
        <v>26525</v>
      </c>
      <c r="F217" s="905">
        <f>F47+F83</f>
        <v>26525</v>
      </c>
    </row>
    <row r="218" spans="2:7" ht="15.75" thickBot="1" x14ac:dyDescent="0.3">
      <c r="B218" s="904" t="s">
        <v>1301</v>
      </c>
      <c r="C218" s="905">
        <f>C48</f>
        <v>0</v>
      </c>
      <c r="D218" s="905">
        <f>D48</f>
        <v>0</v>
      </c>
      <c r="E218" s="905">
        <f>E48</f>
        <v>0</v>
      </c>
      <c r="F218" s="905">
        <f>F48</f>
        <v>0</v>
      </c>
    </row>
    <row r="219" spans="2:7" ht="15.75" customHeight="1" thickBot="1" x14ac:dyDescent="0.3">
      <c r="B219" s="902" t="s">
        <v>1271</v>
      </c>
      <c r="C219" s="911">
        <f>C220+C221</f>
        <v>0</v>
      </c>
      <c r="D219" s="911">
        <f t="shared" ref="D219:F219" si="46">D220+D221</f>
        <v>0</v>
      </c>
      <c r="E219" s="911">
        <f t="shared" si="46"/>
        <v>0</v>
      </c>
      <c r="F219" s="911">
        <f t="shared" si="46"/>
        <v>0</v>
      </c>
    </row>
    <row r="220" spans="2:7" ht="15.75" thickBot="1" x14ac:dyDescent="0.3">
      <c r="B220" s="904" t="s">
        <v>1267</v>
      </c>
      <c r="C220" s="903">
        <f t="shared" ref="C220:F221" si="47">C50</f>
        <v>0</v>
      </c>
      <c r="D220" s="903">
        <f t="shared" si="47"/>
        <v>0</v>
      </c>
      <c r="E220" s="903">
        <f t="shared" si="47"/>
        <v>0</v>
      </c>
      <c r="F220" s="903">
        <f t="shared" si="47"/>
        <v>0</v>
      </c>
    </row>
    <row r="221" spans="2:7" ht="15.75" thickBot="1" x14ac:dyDescent="0.3">
      <c r="B221" s="904" t="s">
        <v>1301</v>
      </c>
      <c r="C221" s="905">
        <f t="shared" si="47"/>
        <v>0</v>
      </c>
      <c r="D221" s="905">
        <f t="shared" si="47"/>
        <v>0</v>
      </c>
      <c r="E221" s="905">
        <f t="shared" si="47"/>
        <v>0</v>
      </c>
      <c r="F221" s="905">
        <f t="shared" si="47"/>
        <v>0</v>
      </c>
    </row>
    <row r="222" spans="2:7" ht="15.75" thickBot="1" x14ac:dyDescent="0.3">
      <c r="B222" s="902" t="s">
        <v>1272</v>
      </c>
      <c r="C222" s="911">
        <f>C223+C224</f>
        <v>0</v>
      </c>
      <c r="D222" s="911">
        <f t="shared" ref="D222:F222" si="48">D223+D224</f>
        <v>0</v>
      </c>
      <c r="E222" s="911">
        <f t="shared" si="48"/>
        <v>0</v>
      </c>
      <c r="F222" s="911">
        <f t="shared" si="48"/>
        <v>0</v>
      </c>
    </row>
    <row r="223" spans="2:7" ht="15.75" thickBot="1" x14ac:dyDescent="0.3">
      <c r="B223" s="904" t="s">
        <v>1267</v>
      </c>
      <c r="C223" s="903">
        <f t="shared" ref="C223:F224" si="49">C53</f>
        <v>0</v>
      </c>
      <c r="D223" s="903">
        <f t="shared" si="49"/>
        <v>0</v>
      </c>
      <c r="E223" s="903">
        <f t="shared" si="49"/>
        <v>0</v>
      </c>
      <c r="F223" s="903">
        <f t="shared" si="49"/>
        <v>0</v>
      </c>
    </row>
    <row r="224" spans="2:7" ht="15.75" thickBot="1" x14ac:dyDescent="0.3">
      <c r="B224" s="904" t="s">
        <v>1301</v>
      </c>
      <c r="C224" s="905">
        <f t="shared" si="49"/>
        <v>0</v>
      </c>
      <c r="D224" s="905">
        <f t="shared" si="49"/>
        <v>0</v>
      </c>
      <c r="E224" s="905">
        <f t="shared" si="49"/>
        <v>0</v>
      </c>
      <c r="F224" s="905">
        <f t="shared" si="49"/>
        <v>0</v>
      </c>
    </row>
    <row r="225" spans="2:6" ht="15.75" thickBot="1" x14ac:dyDescent="0.3">
      <c r="B225" s="902" t="s">
        <v>1273</v>
      </c>
      <c r="C225" s="911">
        <f>C226+C227</f>
        <v>1000</v>
      </c>
      <c r="D225" s="911">
        <f>D226+D227</f>
        <v>1000</v>
      </c>
      <c r="E225" s="911">
        <f t="shared" ref="E225:F225" si="50">E226+E227</f>
        <v>1000</v>
      </c>
      <c r="F225" s="911">
        <f t="shared" si="50"/>
        <v>1000</v>
      </c>
    </row>
    <row r="226" spans="2:6" ht="15.75" thickBot="1" x14ac:dyDescent="0.3">
      <c r="B226" s="904" t="s">
        <v>1267</v>
      </c>
      <c r="C226" s="903">
        <f t="shared" ref="C226:F230" si="51">C56</f>
        <v>1000</v>
      </c>
      <c r="D226" s="903">
        <f t="shared" si="51"/>
        <v>1000</v>
      </c>
      <c r="E226" s="903">
        <f t="shared" si="51"/>
        <v>1000</v>
      </c>
      <c r="F226" s="903">
        <f t="shared" si="51"/>
        <v>1000</v>
      </c>
    </row>
    <row r="227" spans="2:6" ht="15.75" thickBot="1" x14ac:dyDescent="0.3">
      <c r="B227" s="904" t="s">
        <v>1301</v>
      </c>
      <c r="C227" s="905">
        <f t="shared" si="51"/>
        <v>0</v>
      </c>
      <c r="D227" s="905">
        <f t="shared" si="51"/>
        <v>0</v>
      </c>
      <c r="E227" s="905">
        <f t="shared" si="51"/>
        <v>0</v>
      </c>
      <c r="F227" s="905">
        <f t="shared" si="51"/>
        <v>0</v>
      </c>
    </row>
    <row r="228" spans="2:6" ht="26.25" thickBot="1" x14ac:dyDescent="0.3">
      <c r="B228" s="902" t="s">
        <v>1274</v>
      </c>
      <c r="C228" s="911">
        <f t="shared" si="51"/>
        <v>75</v>
      </c>
      <c r="D228" s="911">
        <f t="shared" si="51"/>
        <v>75</v>
      </c>
      <c r="E228" s="911">
        <f t="shared" si="51"/>
        <v>75</v>
      </c>
      <c r="F228" s="911">
        <f t="shared" si="51"/>
        <v>75</v>
      </c>
    </row>
    <row r="229" spans="2:6" ht="15.75" thickBot="1" x14ac:dyDescent="0.3">
      <c r="B229" s="904" t="s">
        <v>1267</v>
      </c>
      <c r="C229" s="903">
        <f t="shared" si="51"/>
        <v>75</v>
      </c>
      <c r="D229" s="903">
        <f t="shared" si="51"/>
        <v>75</v>
      </c>
      <c r="E229" s="903">
        <f t="shared" si="51"/>
        <v>75</v>
      </c>
      <c r="F229" s="903">
        <f t="shared" si="51"/>
        <v>75</v>
      </c>
    </row>
    <row r="230" spans="2:6" ht="15.75" thickBot="1" x14ac:dyDescent="0.3">
      <c r="B230" s="904" t="s">
        <v>1301</v>
      </c>
      <c r="C230" s="905">
        <f t="shared" si="51"/>
        <v>0</v>
      </c>
      <c r="D230" s="905">
        <f t="shared" si="51"/>
        <v>0</v>
      </c>
      <c r="E230" s="905">
        <f t="shared" si="51"/>
        <v>0</v>
      </c>
      <c r="F230" s="905">
        <f t="shared" si="51"/>
        <v>0</v>
      </c>
    </row>
    <row r="231" spans="2:6" ht="15.75" thickBot="1" x14ac:dyDescent="0.3">
      <c r="B231" s="902" t="s">
        <v>1302</v>
      </c>
      <c r="C231" s="911">
        <f>C232+C233+C234+C235</f>
        <v>0</v>
      </c>
      <c r="D231" s="911">
        <f>D232+D233+D234+D235</f>
        <v>0</v>
      </c>
      <c r="E231" s="911">
        <f>E232+E233+E234+E235</f>
        <v>0</v>
      </c>
      <c r="F231" s="911">
        <f>F232+F233+F234+F235</f>
        <v>0</v>
      </c>
    </row>
    <row r="232" spans="2:6" ht="15.75" thickBot="1" x14ac:dyDescent="0.3">
      <c r="B232" s="904" t="s">
        <v>1267</v>
      </c>
      <c r="C232" s="903">
        <f t="shared" ref="C232:D235" si="52">C172+C120</f>
        <v>0</v>
      </c>
      <c r="D232" s="903">
        <f t="shared" si="52"/>
        <v>0</v>
      </c>
      <c r="E232" s="903">
        <f>+E172+E120</f>
        <v>0</v>
      </c>
      <c r="F232" s="903">
        <f>+F172+F120</f>
        <v>0</v>
      </c>
    </row>
    <row r="233" spans="2:6" ht="15.75" thickBot="1" x14ac:dyDescent="0.3">
      <c r="B233" s="904" t="s">
        <v>1303</v>
      </c>
      <c r="C233" s="903">
        <f t="shared" si="52"/>
        <v>0</v>
      </c>
      <c r="D233" s="903">
        <f t="shared" si="52"/>
        <v>0</v>
      </c>
      <c r="E233" s="903">
        <f>+E173+E121</f>
        <v>0</v>
      </c>
      <c r="F233" s="903">
        <f>+F173+F121</f>
        <v>0</v>
      </c>
    </row>
    <row r="234" spans="2:6" ht="15.75" thickBot="1" x14ac:dyDescent="0.3">
      <c r="B234" s="904" t="s">
        <v>1286</v>
      </c>
      <c r="C234" s="903">
        <f t="shared" si="52"/>
        <v>0</v>
      </c>
      <c r="D234" s="903">
        <f t="shared" si="52"/>
        <v>0</v>
      </c>
      <c r="E234" s="903">
        <f>+E174+E122</f>
        <v>0</v>
      </c>
      <c r="F234" s="903">
        <f>F174+F122</f>
        <v>0</v>
      </c>
    </row>
    <row r="235" spans="2:6" ht="15.75" thickBot="1" x14ac:dyDescent="0.3">
      <c r="B235" s="904" t="s">
        <v>1287</v>
      </c>
      <c r="C235" s="903">
        <f t="shared" si="52"/>
        <v>0</v>
      </c>
      <c r="D235" s="903">
        <f t="shared" si="52"/>
        <v>0</v>
      </c>
      <c r="E235" s="903">
        <f>+E175+E123</f>
        <v>0</v>
      </c>
      <c r="F235" s="903">
        <f>F175+F123</f>
        <v>0</v>
      </c>
    </row>
    <row r="236" spans="2:6" ht="15.75" thickBot="1" x14ac:dyDescent="0.3">
      <c r="B236" s="902" t="s">
        <v>1304</v>
      </c>
      <c r="C236" s="911">
        <f>C237+C238+C239+C240</f>
        <v>55000</v>
      </c>
      <c r="D236" s="911">
        <f>D237+D238+D239+D240</f>
        <v>55000</v>
      </c>
      <c r="E236" s="911">
        <f t="shared" ref="E236:F236" si="53">E237+E238+E239+E240</f>
        <v>55000</v>
      </c>
      <c r="F236" s="911">
        <f t="shared" si="53"/>
        <v>55000</v>
      </c>
    </row>
    <row r="237" spans="2:6" ht="15.75" thickBot="1" x14ac:dyDescent="0.3">
      <c r="B237" s="904" t="s">
        <v>1267</v>
      </c>
      <c r="C237" s="903">
        <f>C177+C125+C203+C151</f>
        <v>55000</v>
      </c>
      <c r="D237" s="903">
        <f>D177+D125+D203+D151</f>
        <v>55000</v>
      </c>
      <c r="E237" s="903">
        <f>E177+E125+E203+E151</f>
        <v>55000</v>
      </c>
      <c r="F237" s="903">
        <f>F177+F125+F203+F151</f>
        <v>55000</v>
      </c>
    </row>
    <row r="238" spans="2:6" ht="15.75" thickBot="1" x14ac:dyDescent="0.3">
      <c r="B238" s="904" t="s">
        <v>1303</v>
      </c>
      <c r="C238" s="903">
        <f>C178+C126</f>
        <v>0</v>
      </c>
      <c r="D238" s="903">
        <f t="shared" ref="D238:F240" si="54">D178+D126+D204+D152</f>
        <v>0</v>
      </c>
      <c r="E238" s="903">
        <f t="shared" si="54"/>
        <v>0</v>
      </c>
      <c r="F238" s="903">
        <f t="shared" si="54"/>
        <v>0</v>
      </c>
    </row>
    <row r="239" spans="2:6" ht="15.75" thickBot="1" x14ac:dyDescent="0.3">
      <c r="B239" s="904" t="s">
        <v>1286</v>
      </c>
      <c r="C239" s="903">
        <f>C179+C127</f>
        <v>0</v>
      </c>
      <c r="D239" s="903">
        <f t="shared" si="54"/>
        <v>0</v>
      </c>
      <c r="E239" s="903">
        <f t="shared" si="54"/>
        <v>0</v>
      </c>
      <c r="F239" s="903">
        <f t="shared" si="54"/>
        <v>0</v>
      </c>
    </row>
    <row r="240" spans="2:6" ht="15.75" thickBot="1" x14ac:dyDescent="0.3">
      <c r="B240" s="904" t="s">
        <v>1287</v>
      </c>
      <c r="C240" s="903">
        <f>C180+C128</f>
        <v>0</v>
      </c>
      <c r="D240" s="903">
        <f t="shared" si="54"/>
        <v>0</v>
      </c>
      <c r="E240" s="903">
        <f t="shared" si="54"/>
        <v>0</v>
      </c>
      <c r="F240" s="903">
        <f t="shared" si="54"/>
        <v>0</v>
      </c>
    </row>
    <row r="241" spans="2:6" ht="15.75" thickBot="1" x14ac:dyDescent="0.3">
      <c r="B241" s="910" t="s">
        <v>1276</v>
      </c>
      <c r="C241" s="911">
        <f>IF(C209-C208=0,0,)</f>
        <v>0</v>
      </c>
      <c r="D241" s="911">
        <f>IF(D209-D208=0,0,"Error")</f>
        <v>0</v>
      </c>
      <c r="E241" s="911">
        <f>IF(E209-E208=0,0,"Error")</f>
        <v>0</v>
      </c>
      <c r="F241" s="911">
        <f>IF(F209-F208=0,0,"Error")</f>
        <v>0</v>
      </c>
    </row>
    <row r="242" spans="2:6" x14ac:dyDescent="0.25">
      <c r="B242" s="920"/>
      <c r="C242" s="921"/>
      <c r="D242" s="921"/>
      <c r="E242" s="921"/>
      <c r="F242" s="921"/>
    </row>
  </sheetData>
  <mergeCells count="56">
    <mergeCell ref="B186:B187"/>
    <mergeCell ref="B194:F194"/>
    <mergeCell ref="B195:B196"/>
    <mergeCell ref="B168:F168"/>
    <mergeCell ref="B169:B170"/>
    <mergeCell ref="C182:F182"/>
    <mergeCell ref="E183:F183"/>
    <mergeCell ref="C184:F184"/>
    <mergeCell ref="C185:F185"/>
    <mergeCell ref="B160:B161"/>
    <mergeCell ref="B117:B118"/>
    <mergeCell ref="C130:F130"/>
    <mergeCell ref="C132:F132"/>
    <mergeCell ref="C133:F133"/>
    <mergeCell ref="B134:B135"/>
    <mergeCell ref="B142:F142"/>
    <mergeCell ref="B143:B144"/>
    <mergeCell ref="C156:F156"/>
    <mergeCell ref="E157:F157"/>
    <mergeCell ref="C158:F158"/>
    <mergeCell ref="C159:F159"/>
    <mergeCell ref="E105:F105"/>
    <mergeCell ref="C106:F106"/>
    <mergeCell ref="C107:F107"/>
    <mergeCell ref="B108:B109"/>
    <mergeCell ref="B116:F116"/>
    <mergeCell ref="C104:F104"/>
    <mergeCell ref="B38:B39"/>
    <mergeCell ref="C63:F63"/>
    <mergeCell ref="C64:F64"/>
    <mergeCell ref="C65:F65"/>
    <mergeCell ref="B66:B67"/>
    <mergeCell ref="B74:F74"/>
    <mergeCell ref="B75:B76"/>
    <mergeCell ref="B100:F100"/>
    <mergeCell ref="B101:F101"/>
    <mergeCell ref="B102:F102"/>
    <mergeCell ref="B103:F103"/>
    <mergeCell ref="B37:F37"/>
    <mergeCell ref="B9:F11"/>
    <mergeCell ref="C12:F12"/>
    <mergeCell ref="B13:B14"/>
    <mergeCell ref="C21:F21"/>
    <mergeCell ref="B22:F22"/>
    <mergeCell ref="B24:F24"/>
    <mergeCell ref="B25:F25"/>
    <mergeCell ref="C26:F26"/>
    <mergeCell ref="C27:F27"/>
    <mergeCell ref="C28:F28"/>
    <mergeCell ref="B29:B30"/>
    <mergeCell ref="B8:F8"/>
    <mergeCell ref="A2:G2"/>
    <mergeCell ref="B3:F3"/>
    <mergeCell ref="C5:F5"/>
    <mergeCell ref="C6:F6"/>
    <mergeCell ref="C7:F7"/>
  </mergeCells>
  <pageMargins left="0.7" right="0.7" top="0.5" bottom="0.64" header="0.3" footer="0.3"/>
  <pageSetup scale="93" fitToHeight="0" orientation="portrait" r:id="rId1"/>
  <rowBreaks count="1" manualBreakCount="1">
    <brk id="101" max="5"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C1592-9CEC-4C39-9925-4A8879A61305}">
  <sheetPr>
    <tabColor theme="2"/>
  </sheetPr>
  <dimension ref="A2:G956"/>
  <sheetViews>
    <sheetView view="pageBreakPreview" zoomScale="80" zoomScaleNormal="130" zoomScaleSheetLayoutView="80" workbookViewId="0">
      <selection activeCell="O12" sqref="O12"/>
    </sheetView>
  </sheetViews>
  <sheetFormatPr defaultRowHeight="15" x14ac:dyDescent="0.25"/>
  <cols>
    <col min="1" max="1" width="7.85546875" style="926" customWidth="1"/>
    <col min="2" max="2" width="28.5703125" style="926" customWidth="1"/>
    <col min="3" max="6" width="11.7109375" style="926" customWidth="1"/>
    <col min="7" max="7" width="14" style="926" customWidth="1"/>
    <col min="8" max="16384" width="9.140625" style="926"/>
  </cols>
  <sheetData>
    <row r="2" spans="1:7" ht="18" customHeight="1" x14ac:dyDescent="0.25">
      <c r="A2" s="2524" t="s">
        <v>1241</v>
      </c>
      <c r="B2" s="2524"/>
      <c r="C2" s="2524"/>
      <c r="D2" s="2524"/>
      <c r="E2" s="2524"/>
      <c r="F2" s="2524"/>
      <c r="G2" s="2524"/>
    </row>
    <row r="3" spans="1:7" ht="18" customHeight="1" x14ac:dyDescent="0.25">
      <c r="A3" s="925"/>
      <c r="B3" s="2525" t="s">
        <v>1394</v>
      </c>
      <c r="C3" s="2525"/>
      <c r="D3" s="2525"/>
      <c r="E3" s="2525"/>
      <c r="F3" s="2525"/>
      <c r="G3" s="925"/>
    </row>
    <row r="4" spans="1:7" ht="15.75" thickBot="1" x14ac:dyDescent="0.3"/>
    <row r="5" spans="1:7" ht="15.75" thickBot="1" x14ac:dyDescent="0.3">
      <c r="B5" s="927" t="s">
        <v>6</v>
      </c>
      <c r="C5" s="2526" t="s">
        <v>1821</v>
      </c>
      <c r="D5" s="2526"/>
      <c r="E5" s="2526"/>
      <c r="F5" s="2526"/>
    </row>
    <row r="6" spans="1:7" ht="15.75" thickBot="1" x14ac:dyDescent="0.3">
      <c r="B6" s="927" t="s">
        <v>8</v>
      </c>
      <c r="C6" s="2527" t="s">
        <v>1822</v>
      </c>
      <c r="D6" s="2528"/>
      <c r="E6" s="2528"/>
      <c r="F6" s="2529"/>
    </row>
    <row r="7" spans="1:7" ht="15.75" thickBot="1" x14ac:dyDescent="0.3">
      <c r="B7" s="927" t="s">
        <v>10</v>
      </c>
      <c r="C7" s="2530" t="s">
        <v>1243</v>
      </c>
      <c r="D7" s="2531"/>
      <c r="E7" s="2531"/>
      <c r="F7" s="2532"/>
    </row>
    <row r="8" spans="1:7" ht="15.75" thickBot="1" x14ac:dyDescent="0.3">
      <c r="B8" s="2533" t="s">
        <v>12</v>
      </c>
      <c r="C8" s="2534"/>
      <c r="D8" s="2534"/>
      <c r="E8" s="2534"/>
      <c r="F8" s="2535"/>
    </row>
    <row r="9" spans="1:7" ht="15.75" thickBot="1" x14ac:dyDescent="0.3">
      <c r="B9" s="2553" t="s">
        <v>1821</v>
      </c>
      <c r="C9" s="2554"/>
      <c r="D9" s="2554"/>
      <c r="E9" s="2554"/>
      <c r="F9" s="2555"/>
    </row>
    <row r="10" spans="1:7" ht="14.25" customHeight="1" thickBot="1" x14ac:dyDescent="0.3">
      <c r="B10" s="2553"/>
      <c r="C10" s="2554"/>
      <c r="D10" s="2554"/>
      <c r="E10" s="2554"/>
      <c r="F10" s="2555"/>
    </row>
    <row r="11" spans="1:7" ht="3.75" customHeight="1" thickBot="1" x14ac:dyDescent="0.3">
      <c r="B11" s="2553"/>
      <c r="C11" s="2554"/>
      <c r="D11" s="2554"/>
      <c r="E11" s="2554"/>
      <c r="F11" s="2555"/>
    </row>
    <row r="12" spans="1:7" ht="132" customHeight="1" thickBot="1" x14ac:dyDescent="0.3">
      <c r="B12" s="928" t="s">
        <v>14</v>
      </c>
      <c r="C12" s="2556" t="s">
        <v>1887</v>
      </c>
      <c r="D12" s="2557"/>
      <c r="E12" s="2557"/>
      <c r="F12" s="2558"/>
    </row>
    <row r="13" spans="1:7" ht="23.25" customHeight="1" x14ac:dyDescent="0.25">
      <c r="B13" s="2548" t="s">
        <v>16</v>
      </c>
      <c r="C13" s="929">
        <v>2023</v>
      </c>
      <c r="D13" s="929">
        <v>2024</v>
      </c>
      <c r="E13" s="929">
        <v>2025</v>
      </c>
      <c r="F13" s="929">
        <v>2026</v>
      </c>
    </row>
    <row r="14" spans="1:7" ht="15.75" thickBot="1" x14ac:dyDescent="0.3">
      <c r="B14" s="2549"/>
      <c r="C14" s="931" t="s">
        <v>17</v>
      </c>
      <c r="D14" s="931" t="s">
        <v>18</v>
      </c>
      <c r="E14" s="931" t="s">
        <v>18</v>
      </c>
      <c r="F14" s="931" t="s">
        <v>18</v>
      </c>
    </row>
    <row r="15" spans="1:7" ht="15.75" thickBot="1" x14ac:dyDescent="0.3">
      <c r="B15" s="932" t="s">
        <v>1642</v>
      </c>
      <c r="C15" s="230" t="s">
        <v>1401</v>
      </c>
      <c r="D15" s="933" t="s">
        <v>1402</v>
      </c>
      <c r="E15" s="933" t="s">
        <v>1402</v>
      </c>
      <c r="F15" s="933" t="s">
        <v>1402</v>
      </c>
    </row>
    <row r="16" spans="1:7" ht="23.25" thickBot="1" x14ac:dyDescent="0.3">
      <c r="B16" s="932" t="s">
        <v>1403</v>
      </c>
      <c r="C16" s="71" t="s">
        <v>1401</v>
      </c>
      <c r="D16" s="933" t="s">
        <v>1402</v>
      </c>
      <c r="E16" s="933" t="s">
        <v>1402</v>
      </c>
      <c r="F16" s="933" t="s">
        <v>1402</v>
      </c>
    </row>
    <row r="17" spans="2:6" ht="15.75" thickBot="1" x14ac:dyDescent="0.3">
      <c r="B17" s="932"/>
      <c r="C17" s="934"/>
      <c r="D17" s="934"/>
      <c r="E17" s="934"/>
      <c r="F17" s="934"/>
    </row>
    <row r="18" spans="2:6" ht="36" customHeight="1" thickBot="1" x14ac:dyDescent="0.3">
      <c r="B18" s="935" t="s">
        <v>1247</v>
      </c>
      <c r="C18" s="2559" t="s">
        <v>1888</v>
      </c>
      <c r="D18" s="2560"/>
      <c r="E18" s="2560"/>
      <c r="F18" s="2561"/>
    </row>
    <row r="19" spans="2:6" ht="23.25" customHeight="1" thickBot="1" x14ac:dyDescent="0.3">
      <c r="B19" s="2562" t="s">
        <v>1249</v>
      </c>
      <c r="C19" s="2563"/>
      <c r="D19" s="2563"/>
      <c r="E19" s="2563"/>
      <c r="F19" s="2564"/>
    </row>
    <row r="20" spans="2:6" ht="27" customHeight="1" thickBot="1" x14ac:dyDescent="0.3">
      <c r="B20" s="932" t="s">
        <v>1642</v>
      </c>
      <c r="C20" s="230" t="s">
        <v>1401</v>
      </c>
      <c r="D20" s="933" t="s">
        <v>1402</v>
      </c>
      <c r="E20" s="933" t="s">
        <v>1402</v>
      </c>
      <c r="F20" s="933" t="s">
        <v>1402</v>
      </c>
    </row>
    <row r="21" spans="2:6" ht="30.75" customHeight="1" thickBot="1" x14ac:dyDescent="0.3">
      <c r="B21" s="932" t="s">
        <v>1403</v>
      </c>
      <c r="C21" s="71" t="s">
        <v>1401</v>
      </c>
      <c r="D21" s="933" t="s">
        <v>1402</v>
      </c>
      <c r="E21" s="933" t="s">
        <v>1402</v>
      </c>
      <c r="F21" s="933" t="s">
        <v>1402</v>
      </c>
    </row>
    <row r="22" spans="2:6" ht="24" customHeight="1" thickBot="1" x14ac:dyDescent="0.3">
      <c r="B22" s="2565" t="s">
        <v>1315</v>
      </c>
      <c r="C22" s="2566"/>
      <c r="D22" s="2566"/>
      <c r="E22" s="2566"/>
      <c r="F22" s="2567"/>
    </row>
    <row r="23" spans="2:6" ht="15.75" thickBot="1" x14ac:dyDescent="0.3">
      <c r="B23" s="2536" t="s">
        <v>1255</v>
      </c>
      <c r="C23" s="2537"/>
      <c r="D23" s="2537"/>
      <c r="E23" s="2537"/>
      <c r="F23" s="2538"/>
    </row>
    <row r="24" spans="2:6" ht="18.75" customHeight="1" thickBot="1" x14ac:dyDescent="0.3">
      <c r="B24" s="936" t="s">
        <v>1256</v>
      </c>
      <c r="C24" s="2539" t="s">
        <v>1889</v>
      </c>
      <c r="D24" s="2540"/>
      <c r="E24" s="2540"/>
      <c r="F24" s="2541"/>
    </row>
    <row r="25" spans="2:6" ht="31.5" customHeight="1" thickBot="1" x14ac:dyDescent="0.3">
      <c r="B25" s="932" t="s">
        <v>1258</v>
      </c>
      <c r="C25" s="2542" t="s">
        <v>1889</v>
      </c>
      <c r="D25" s="2543"/>
      <c r="E25" s="2543"/>
      <c r="F25" s="2544"/>
    </row>
    <row r="26" spans="2:6" ht="15.75" thickBot="1" x14ac:dyDescent="0.3">
      <c r="B26" s="932" t="s">
        <v>54</v>
      </c>
      <c r="C26" s="2545" t="s">
        <v>1890</v>
      </c>
      <c r="D26" s="2546"/>
      <c r="E26" s="2546"/>
      <c r="F26" s="2547"/>
    </row>
    <row r="27" spans="2:6" ht="12.75" customHeight="1" x14ac:dyDescent="0.25">
      <c r="B27" s="2548"/>
      <c r="C27" s="929">
        <v>2023</v>
      </c>
      <c r="D27" s="929">
        <v>2024</v>
      </c>
      <c r="E27" s="929">
        <v>2025</v>
      </c>
      <c r="F27" s="929">
        <v>2026</v>
      </c>
    </row>
    <row r="28" spans="2:6" ht="9" customHeight="1" thickBot="1" x14ac:dyDescent="0.3">
      <c r="B28" s="2549"/>
      <c r="C28" s="937" t="s">
        <v>17</v>
      </c>
      <c r="D28" s="937" t="s">
        <v>18</v>
      </c>
      <c r="E28" s="937" t="s">
        <v>18</v>
      </c>
      <c r="F28" s="937" t="s">
        <v>18</v>
      </c>
    </row>
    <row r="29" spans="2:6" ht="15.75" thickBot="1" x14ac:dyDescent="0.3">
      <c r="B29" s="932" t="s">
        <v>56</v>
      </c>
      <c r="C29" s="938">
        <v>117</v>
      </c>
      <c r="D29" s="938">
        <v>120</v>
      </c>
      <c r="E29" s="938">
        <v>120</v>
      </c>
      <c r="F29" s="938">
        <v>120</v>
      </c>
    </row>
    <row r="30" spans="2:6" ht="15.75" thickBot="1" x14ac:dyDescent="0.3">
      <c r="B30" s="932" t="s">
        <v>1260</v>
      </c>
      <c r="C30" s="938">
        <f>C59</f>
        <v>4322475</v>
      </c>
      <c r="D30" s="938">
        <f>D59</f>
        <v>3092683</v>
      </c>
      <c r="E30" s="938">
        <f t="shared" ref="E30:F30" si="0">E59</f>
        <v>3098955</v>
      </c>
      <c r="F30" s="938">
        <f t="shared" si="0"/>
        <v>3378526</v>
      </c>
    </row>
    <row r="31" spans="2:6" ht="15.75" thickBot="1" x14ac:dyDescent="0.3">
      <c r="B31" s="932" t="s">
        <v>1261</v>
      </c>
      <c r="C31" s="938">
        <f>C30/C29</f>
        <v>36944.230769230766</v>
      </c>
      <c r="D31" s="938">
        <f t="shared" ref="D31:F31" si="1">D30/D29</f>
        <v>25772.358333333334</v>
      </c>
      <c r="E31" s="938">
        <f t="shared" si="1"/>
        <v>25824.625</v>
      </c>
      <c r="F31" s="938">
        <f t="shared" si="1"/>
        <v>28154.383333333335</v>
      </c>
    </row>
    <row r="32" spans="2:6" ht="15.75" thickBot="1" x14ac:dyDescent="0.3">
      <c r="B32" s="932" t="s">
        <v>1262</v>
      </c>
      <c r="C32" s="930" t="s">
        <v>1263</v>
      </c>
      <c r="D32" s="939">
        <f>D29/C29-1</f>
        <v>2.564102564102555E-2</v>
      </c>
      <c r="E32" s="939">
        <f t="shared" ref="E32:F34" si="2">E29/D29-1</f>
        <v>0</v>
      </c>
      <c r="F32" s="939">
        <f t="shared" si="2"/>
        <v>0</v>
      </c>
    </row>
    <row r="33" spans="2:6" ht="15.75" thickBot="1" x14ac:dyDescent="0.3">
      <c r="B33" s="932" t="s">
        <v>1264</v>
      </c>
      <c r="C33" s="930" t="s">
        <v>1263</v>
      </c>
      <c r="D33" s="939">
        <f>D30/C30-1</f>
        <v>-0.28451107293853639</v>
      </c>
      <c r="E33" s="939">
        <f t="shared" si="2"/>
        <v>2.0280125703151519E-3</v>
      </c>
      <c r="F33" s="939">
        <f t="shared" si="2"/>
        <v>9.021460460058317E-2</v>
      </c>
    </row>
    <row r="34" spans="2:6" ht="15.75" thickBot="1" x14ac:dyDescent="0.3">
      <c r="B34" s="932" t="s">
        <v>77</v>
      </c>
      <c r="C34" s="930" t="s">
        <v>1263</v>
      </c>
      <c r="D34" s="939">
        <f>D31/C31-1</f>
        <v>-0.30239829611507285</v>
      </c>
      <c r="E34" s="939">
        <f t="shared" si="2"/>
        <v>2.0280125703151519E-3</v>
      </c>
      <c r="F34" s="939">
        <f t="shared" si="2"/>
        <v>9.021460460058317E-2</v>
      </c>
    </row>
    <row r="35" spans="2:6" ht="15.75" thickBot="1" x14ac:dyDescent="0.3">
      <c r="B35" s="2550" t="s">
        <v>1265</v>
      </c>
      <c r="C35" s="2551"/>
      <c r="D35" s="2551"/>
      <c r="E35" s="2551"/>
      <c r="F35" s="2552"/>
    </row>
    <row r="36" spans="2:6" ht="12.75" customHeight="1" x14ac:dyDescent="0.25">
      <c r="B36" s="2548"/>
      <c r="C36" s="929">
        <v>2023</v>
      </c>
      <c r="D36" s="929">
        <v>2024</v>
      </c>
      <c r="E36" s="929">
        <v>2025</v>
      </c>
      <c r="F36" s="929">
        <v>2026</v>
      </c>
    </row>
    <row r="37" spans="2:6" ht="22.5" customHeight="1" thickBot="1" x14ac:dyDescent="0.3">
      <c r="B37" s="2549"/>
      <c r="C37" s="937" t="s">
        <v>17</v>
      </c>
      <c r="D37" s="937" t="s">
        <v>18</v>
      </c>
      <c r="E37" s="937" t="s">
        <v>18</v>
      </c>
      <c r="F37" s="937" t="s">
        <v>18</v>
      </c>
    </row>
    <row r="38" spans="2:6" ht="15.75" thickBot="1" x14ac:dyDescent="0.3">
      <c r="B38" s="941" t="s">
        <v>1266</v>
      </c>
      <c r="C38" s="942">
        <v>596877</v>
      </c>
      <c r="D38" s="942">
        <v>596877</v>
      </c>
      <c r="E38" s="942">
        <f t="shared" ref="E38" si="3">E39+E40</f>
        <v>596877</v>
      </c>
      <c r="F38" s="942">
        <v>921713</v>
      </c>
    </row>
    <row r="39" spans="2:6" ht="15.75" thickBot="1" x14ac:dyDescent="0.3">
      <c r="B39" s="943" t="s">
        <v>1267</v>
      </c>
      <c r="C39" s="944">
        <v>596877</v>
      </c>
      <c r="D39" s="944">
        <v>596877</v>
      </c>
      <c r="E39" s="944">
        <v>596877</v>
      </c>
      <c r="F39" s="944">
        <v>921713</v>
      </c>
    </row>
    <row r="40" spans="2:6" ht="15.75" thickBot="1" x14ac:dyDescent="0.3">
      <c r="B40" s="943" t="s">
        <v>1268</v>
      </c>
      <c r="C40" s="945"/>
      <c r="D40" s="945"/>
      <c r="E40" s="945"/>
      <c r="F40" s="945"/>
    </row>
    <row r="41" spans="2:6" ht="24.75" thickBot="1" x14ac:dyDescent="0.3">
      <c r="B41" s="941" t="s">
        <v>1269</v>
      </c>
      <c r="C41" s="942">
        <f>C42</f>
        <v>112000</v>
      </c>
      <c r="D41" s="942">
        <f t="shared" ref="D41:F41" si="4">D42</f>
        <v>112000</v>
      </c>
      <c r="E41" s="942">
        <f t="shared" si="4"/>
        <v>112000</v>
      </c>
      <c r="F41" s="942">
        <f t="shared" si="4"/>
        <v>117449</v>
      </c>
    </row>
    <row r="42" spans="2:6" ht="15.75" thickBot="1" x14ac:dyDescent="0.3">
      <c r="B42" s="943" t="s">
        <v>1267</v>
      </c>
      <c r="C42" s="944">
        <v>112000</v>
      </c>
      <c r="D42" s="942">
        <v>112000</v>
      </c>
      <c r="E42" s="942">
        <v>112000</v>
      </c>
      <c r="F42" s="942">
        <v>117449</v>
      </c>
    </row>
    <row r="43" spans="2:6" ht="15.75" thickBot="1" x14ac:dyDescent="0.3">
      <c r="B43" s="943" t="s">
        <v>1268</v>
      </c>
      <c r="C43" s="945"/>
      <c r="D43" s="942"/>
      <c r="E43" s="942"/>
      <c r="F43" s="942"/>
    </row>
    <row r="44" spans="2:6" ht="15.75" thickBot="1" x14ac:dyDescent="0.3">
      <c r="B44" s="941" t="s">
        <v>1270</v>
      </c>
      <c r="C44" s="942">
        <f>C45</f>
        <v>3592098</v>
      </c>
      <c r="D44" s="942">
        <f t="shared" ref="D44:F44" si="5">D45</f>
        <v>2362806</v>
      </c>
      <c r="E44" s="942">
        <f t="shared" si="5"/>
        <v>2369078</v>
      </c>
      <c r="F44" s="942">
        <f t="shared" si="5"/>
        <v>2318364</v>
      </c>
    </row>
    <row r="45" spans="2:6" ht="15.75" thickBot="1" x14ac:dyDescent="0.3">
      <c r="B45" s="943" t="s">
        <v>1267</v>
      </c>
      <c r="C45" s="944">
        <v>3592098</v>
      </c>
      <c r="D45" s="942">
        <v>2362806</v>
      </c>
      <c r="E45" s="942">
        <v>2369078</v>
      </c>
      <c r="F45" s="942">
        <v>2318364</v>
      </c>
    </row>
    <row r="46" spans="2:6" ht="15.75" thickBot="1" x14ac:dyDescent="0.3">
      <c r="B46" s="943" t="s">
        <v>1268</v>
      </c>
      <c r="C46" s="945"/>
      <c r="D46" s="942"/>
      <c r="E46" s="942"/>
      <c r="F46" s="942"/>
    </row>
    <row r="47" spans="2:6" ht="15.75" thickBot="1" x14ac:dyDescent="0.3">
      <c r="B47" s="941" t="s">
        <v>1271</v>
      </c>
      <c r="C47" s="945"/>
      <c r="D47" s="942"/>
      <c r="E47" s="942"/>
      <c r="F47" s="942"/>
    </row>
    <row r="48" spans="2:6" ht="15.75" thickBot="1" x14ac:dyDescent="0.3">
      <c r="B48" s="943" t="s">
        <v>1267</v>
      </c>
      <c r="C48" s="945"/>
      <c r="D48" s="942"/>
      <c r="E48" s="942"/>
      <c r="F48" s="942"/>
    </row>
    <row r="49" spans="2:6" ht="15.75" thickBot="1" x14ac:dyDescent="0.3">
      <c r="B49" s="943" t="s">
        <v>1268</v>
      </c>
      <c r="C49" s="945"/>
      <c r="D49" s="942"/>
      <c r="E49" s="942"/>
      <c r="F49" s="942"/>
    </row>
    <row r="50" spans="2:6" ht="15.75" thickBot="1" x14ac:dyDescent="0.3">
      <c r="B50" s="941" t="s">
        <v>1272</v>
      </c>
      <c r="C50" s="945"/>
      <c r="D50" s="942"/>
      <c r="E50" s="942"/>
      <c r="F50" s="942"/>
    </row>
    <row r="51" spans="2:6" ht="15.75" thickBot="1" x14ac:dyDescent="0.3">
      <c r="B51" s="943" t="s">
        <v>1267</v>
      </c>
      <c r="C51" s="945"/>
      <c r="D51" s="942"/>
      <c r="E51" s="942"/>
      <c r="F51" s="942"/>
    </row>
    <row r="52" spans="2:6" ht="15.75" thickBot="1" x14ac:dyDescent="0.3">
      <c r="B52" s="943" t="s">
        <v>1268</v>
      </c>
      <c r="C52" s="945"/>
      <c r="D52" s="942"/>
      <c r="E52" s="942"/>
      <c r="F52" s="942"/>
    </row>
    <row r="53" spans="2:6" ht="15.75" thickBot="1" x14ac:dyDescent="0.3">
      <c r="B53" s="941" t="s">
        <v>1273</v>
      </c>
      <c r="C53" s="945">
        <f>C54+C55</f>
        <v>21000</v>
      </c>
      <c r="D53" s="942">
        <f t="shared" ref="D53:F53" si="6">D54+D55</f>
        <v>21000</v>
      </c>
      <c r="E53" s="942">
        <f t="shared" si="6"/>
        <v>21000</v>
      </c>
      <c r="F53" s="942">
        <f t="shared" si="6"/>
        <v>21000</v>
      </c>
    </row>
    <row r="54" spans="2:6" ht="15.75" thickBot="1" x14ac:dyDescent="0.3">
      <c r="B54" s="943" t="s">
        <v>1267</v>
      </c>
      <c r="C54" s="944">
        <v>21000</v>
      </c>
      <c r="D54" s="944">
        <v>21000</v>
      </c>
      <c r="E54" s="944">
        <v>21000</v>
      </c>
      <c r="F54" s="944">
        <v>21000</v>
      </c>
    </row>
    <row r="55" spans="2:6" ht="15.75" thickBot="1" x14ac:dyDescent="0.3">
      <c r="B55" s="943" t="s">
        <v>1268</v>
      </c>
      <c r="C55" s="945"/>
      <c r="D55" s="942"/>
      <c r="E55" s="942"/>
      <c r="F55" s="942"/>
    </row>
    <row r="56" spans="2:6" ht="24.75" thickBot="1" x14ac:dyDescent="0.3">
      <c r="B56" s="941" t="s">
        <v>1274</v>
      </c>
      <c r="C56" s="945">
        <v>500</v>
      </c>
      <c r="D56" s="945">
        <f t="shared" ref="D56:F56" si="7">D57+D58</f>
        <v>0</v>
      </c>
      <c r="E56" s="945">
        <f t="shared" si="7"/>
        <v>0</v>
      </c>
      <c r="F56" s="945">
        <f t="shared" si="7"/>
        <v>0</v>
      </c>
    </row>
    <row r="57" spans="2:6" ht="15.75" thickBot="1" x14ac:dyDescent="0.3">
      <c r="B57" s="943" t="s">
        <v>1267</v>
      </c>
      <c r="C57" s="945">
        <v>500</v>
      </c>
      <c r="D57" s="234"/>
      <c r="E57" s="234"/>
      <c r="F57" s="234"/>
    </row>
    <row r="58" spans="2:6" ht="15.75" thickBot="1" x14ac:dyDescent="0.3">
      <c r="B58" s="943" t="s">
        <v>1268</v>
      </c>
      <c r="C58" s="945"/>
      <c r="D58" s="233"/>
      <c r="E58" s="234"/>
      <c r="F58" s="234"/>
    </row>
    <row r="59" spans="2:6" ht="15.75" thickBot="1" x14ac:dyDescent="0.3">
      <c r="B59" s="946" t="s">
        <v>1275</v>
      </c>
      <c r="C59" s="945">
        <f>C56+C53+C50+C47+C44+C41+C38</f>
        <v>4322475</v>
      </c>
      <c r="D59" s="945">
        <f>D56+D53+D50+D47+D44+D41+D38</f>
        <v>3092683</v>
      </c>
      <c r="E59" s="945">
        <f>E56+E53+E50+E47+E44+E41+E38</f>
        <v>3098955</v>
      </c>
      <c r="F59" s="945">
        <f t="shared" ref="F59" si="8">F56+F53+F50+F47+F44+F41+F38</f>
        <v>3378526</v>
      </c>
    </row>
    <row r="60" spans="2:6" ht="15.75" thickBot="1" x14ac:dyDescent="0.3">
      <c r="B60" s="947" t="s">
        <v>1276</v>
      </c>
      <c r="C60" s="948">
        <f>IF(C59-C30=0,0,"Error")</f>
        <v>0</v>
      </c>
      <c r="D60" s="948">
        <f>IF(D59-D30=0,0,"Error")</f>
        <v>0</v>
      </c>
      <c r="E60" s="948">
        <f>IF(E59-E30=0,0,"Error")</f>
        <v>0</v>
      </c>
      <c r="F60" s="948">
        <f>IF(F59-F30=0,0,"Error")</f>
        <v>0</v>
      </c>
    </row>
    <row r="61" spans="2:6" ht="15.75" hidden="1" thickBot="1" x14ac:dyDescent="0.3">
      <c r="B61" s="949" t="s">
        <v>1409</v>
      </c>
      <c r="C61" s="2568"/>
      <c r="D61" s="2540"/>
      <c r="E61" s="2540"/>
      <c r="F61" s="2541"/>
    </row>
    <row r="62" spans="2:6" ht="26.25" hidden="1" customHeight="1" thickBot="1" x14ac:dyDescent="0.3">
      <c r="B62" s="932" t="s">
        <v>1258</v>
      </c>
      <c r="C62" s="2562"/>
      <c r="D62" s="2563"/>
      <c r="E62" s="2563"/>
      <c r="F62" s="2564"/>
    </row>
    <row r="63" spans="2:6" ht="15.75" hidden="1" thickBot="1" x14ac:dyDescent="0.3">
      <c r="B63" s="932" t="s">
        <v>54</v>
      </c>
      <c r="C63" s="2545"/>
      <c r="D63" s="2546"/>
      <c r="E63" s="2546"/>
      <c r="F63" s="2547"/>
    </row>
    <row r="64" spans="2:6" ht="12.75" hidden="1" customHeight="1" x14ac:dyDescent="0.25">
      <c r="B64" s="2548"/>
      <c r="C64" s="929">
        <v>2018</v>
      </c>
      <c r="D64" s="929">
        <v>2019</v>
      </c>
      <c r="E64" s="929">
        <v>2024</v>
      </c>
      <c r="F64" s="929">
        <v>2025</v>
      </c>
    </row>
    <row r="65" spans="2:6" ht="9" hidden="1" customHeight="1" thickBot="1" x14ac:dyDescent="0.3">
      <c r="B65" s="2549"/>
      <c r="C65" s="937" t="s">
        <v>17</v>
      </c>
      <c r="D65" s="937" t="s">
        <v>18</v>
      </c>
      <c r="E65" s="937" t="s">
        <v>18</v>
      </c>
      <c r="F65" s="937" t="s">
        <v>18</v>
      </c>
    </row>
    <row r="66" spans="2:6" ht="15.75" hidden="1" thickBot="1" x14ac:dyDescent="0.3">
      <c r="B66" s="932" t="s">
        <v>56</v>
      </c>
      <c r="C66" s="932"/>
      <c r="D66" s="932"/>
      <c r="E66" s="932"/>
      <c r="F66" s="932"/>
    </row>
    <row r="67" spans="2:6" ht="15.75" hidden="1" thickBot="1" x14ac:dyDescent="0.3">
      <c r="B67" s="932" t="s">
        <v>1260</v>
      </c>
      <c r="C67" s="938">
        <f>C96</f>
        <v>0</v>
      </c>
      <c r="D67" s="938">
        <f t="shared" ref="D67:F67" si="9">D96</f>
        <v>0</v>
      </c>
      <c r="E67" s="938">
        <f t="shared" si="9"/>
        <v>0</v>
      </c>
      <c r="F67" s="938">
        <f t="shared" si="9"/>
        <v>0</v>
      </c>
    </row>
    <row r="68" spans="2:6" ht="15.75" hidden="1" thickBot="1" x14ac:dyDescent="0.3">
      <c r="B68" s="932" t="s">
        <v>1261</v>
      </c>
      <c r="C68" s="938" t="e">
        <f>C67/C66</f>
        <v>#DIV/0!</v>
      </c>
      <c r="D68" s="938" t="e">
        <f>D67/D66</f>
        <v>#DIV/0!</v>
      </c>
      <c r="E68" s="938" t="e">
        <f>E67/E66</f>
        <v>#DIV/0!</v>
      </c>
      <c r="F68" s="938" t="e">
        <f>F67/F66</f>
        <v>#DIV/0!</v>
      </c>
    </row>
    <row r="69" spans="2:6" ht="15.75" hidden="1" thickBot="1" x14ac:dyDescent="0.3">
      <c r="B69" s="932" t="s">
        <v>1262</v>
      </c>
      <c r="C69" s="930"/>
      <c r="D69" s="939" t="e">
        <f>D66/C66-1</f>
        <v>#DIV/0!</v>
      </c>
      <c r="E69" s="939" t="e">
        <f>E66/D66-1</f>
        <v>#DIV/0!</v>
      </c>
      <c r="F69" s="939" t="e">
        <f>F66/E66-1</f>
        <v>#DIV/0!</v>
      </c>
    </row>
    <row r="70" spans="2:6" ht="15.75" hidden="1" thickBot="1" x14ac:dyDescent="0.3">
      <c r="B70" s="932" t="s">
        <v>1264</v>
      </c>
      <c r="C70" s="930"/>
      <c r="D70" s="939" t="e">
        <f>D67/C67-1</f>
        <v>#DIV/0!</v>
      </c>
      <c r="E70" s="939" t="e">
        <f t="shared" ref="E70:F71" si="10">E67/D67-1</f>
        <v>#DIV/0!</v>
      </c>
      <c r="F70" s="939" t="e">
        <f t="shared" si="10"/>
        <v>#DIV/0!</v>
      </c>
    </row>
    <row r="71" spans="2:6" ht="15.75" hidden="1" thickBot="1" x14ac:dyDescent="0.3">
      <c r="B71" s="932" t="s">
        <v>77</v>
      </c>
      <c r="C71" s="930"/>
      <c r="D71" s="939" t="e">
        <f>D68/C68-1</f>
        <v>#DIV/0!</v>
      </c>
      <c r="E71" s="939" t="e">
        <f t="shared" si="10"/>
        <v>#DIV/0!</v>
      </c>
      <c r="F71" s="939" t="e">
        <f t="shared" si="10"/>
        <v>#DIV/0!</v>
      </c>
    </row>
    <row r="72" spans="2:6" ht="24.75" hidden="1" customHeight="1" thickBot="1" x14ac:dyDescent="0.3">
      <c r="B72" s="2550" t="s">
        <v>1410</v>
      </c>
      <c r="C72" s="2551"/>
      <c r="D72" s="2551"/>
      <c r="E72" s="2551"/>
      <c r="F72" s="2552"/>
    </row>
    <row r="73" spans="2:6" ht="12.75" hidden="1" customHeight="1" x14ac:dyDescent="0.25">
      <c r="B73" s="2548"/>
      <c r="C73" s="929">
        <v>2018</v>
      </c>
      <c r="D73" s="929">
        <v>2019</v>
      </c>
      <c r="E73" s="929">
        <v>2024</v>
      </c>
      <c r="F73" s="929">
        <v>2025</v>
      </c>
    </row>
    <row r="74" spans="2:6" ht="9" hidden="1" customHeight="1" thickBot="1" x14ac:dyDescent="0.3">
      <c r="B74" s="2549"/>
      <c r="C74" s="937" t="s">
        <v>17</v>
      </c>
      <c r="D74" s="937" t="s">
        <v>18</v>
      </c>
      <c r="E74" s="937" t="s">
        <v>18</v>
      </c>
      <c r="F74" s="937" t="s">
        <v>18</v>
      </c>
    </row>
    <row r="75" spans="2:6" ht="24.75" hidden="1" customHeight="1" thickBot="1" x14ac:dyDescent="0.3">
      <c r="B75" s="941" t="s">
        <v>1266</v>
      </c>
      <c r="C75" s="942"/>
      <c r="D75" s="942"/>
      <c r="E75" s="942"/>
      <c r="F75" s="942"/>
    </row>
    <row r="76" spans="2:6" ht="38.25" hidden="1" customHeight="1" thickBot="1" x14ac:dyDescent="0.3">
      <c r="B76" s="943" t="s">
        <v>1267</v>
      </c>
      <c r="C76" s="945"/>
      <c r="D76" s="950"/>
      <c r="E76" s="950"/>
      <c r="F76" s="950"/>
    </row>
    <row r="77" spans="2:6" ht="24.75" hidden="1" customHeight="1" thickBot="1" x14ac:dyDescent="0.3">
      <c r="B77" s="943" t="s">
        <v>1268</v>
      </c>
      <c r="C77" s="945"/>
      <c r="D77" s="950"/>
      <c r="E77" s="950"/>
      <c r="F77" s="950"/>
    </row>
    <row r="78" spans="2:6" ht="24.75" hidden="1" customHeight="1" thickBot="1" x14ac:dyDescent="0.3">
      <c r="B78" s="941" t="s">
        <v>1269</v>
      </c>
      <c r="C78" s="942"/>
      <c r="D78" s="942"/>
      <c r="E78" s="942"/>
      <c r="F78" s="942"/>
    </row>
    <row r="79" spans="2:6" ht="15.75" hidden="1" thickBot="1" x14ac:dyDescent="0.3">
      <c r="B79" s="943" t="s">
        <v>1267</v>
      </c>
      <c r="C79" s="945"/>
      <c r="D79" s="942"/>
      <c r="E79" s="942"/>
      <c r="F79" s="942"/>
    </row>
    <row r="80" spans="2:6" ht="15.75" hidden="1" thickBot="1" x14ac:dyDescent="0.3">
      <c r="B80" s="943" t="s">
        <v>1268</v>
      </c>
      <c r="C80" s="945"/>
      <c r="D80" s="942"/>
      <c r="E80" s="942"/>
      <c r="F80" s="942"/>
    </row>
    <row r="81" spans="2:6" ht="24.75" hidden="1" customHeight="1" thickBot="1" x14ac:dyDescent="0.3">
      <c r="B81" s="941" t="s">
        <v>1270</v>
      </c>
      <c r="C81" s="945">
        <v>0</v>
      </c>
      <c r="D81" s="942">
        <v>0</v>
      </c>
      <c r="E81" s="942">
        <v>0</v>
      </c>
      <c r="F81" s="942">
        <v>0</v>
      </c>
    </row>
    <row r="82" spans="2:6" ht="15.75" hidden="1" thickBot="1" x14ac:dyDescent="0.3">
      <c r="B82" s="943" t="s">
        <v>1267</v>
      </c>
      <c r="C82" s="945"/>
      <c r="D82" s="942"/>
      <c r="E82" s="942"/>
      <c r="F82" s="942"/>
    </row>
    <row r="83" spans="2:6" ht="15.75" hidden="1" thickBot="1" x14ac:dyDescent="0.3">
      <c r="B83" s="943" t="s">
        <v>1268</v>
      </c>
      <c r="C83" s="945"/>
      <c r="D83" s="942"/>
      <c r="E83" s="942"/>
      <c r="F83" s="942"/>
    </row>
    <row r="84" spans="2:6" ht="15.75" hidden="1" thickBot="1" x14ac:dyDescent="0.3">
      <c r="B84" s="941" t="s">
        <v>1271</v>
      </c>
      <c r="C84" s="945"/>
      <c r="D84" s="942"/>
      <c r="E84" s="942"/>
      <c r="F84" s="942"/>
    </row>
    <row r="85" spans="2:6" ht="15.75" hidden="1" thickBot="1" x14ac:dyDescent="0.3">
      <c r="B85" s="943" t="s">
        <v>1267</v>
      </c>
      <c r="C85" s="945"/>
      <c r="D85" s="942"/>
      <c r="E85" s="942"/>
      <c r="F85" s="942"/>
    </row>
    <row r="86" spans="2:6" ht="15.75" hidden="1" thickBot="1" x14ac:dyDescent="0.3">
      <c r="B86" s="943" t="s">
        <v>1268</v>
      </c>
      <c r="C86" s="945"/>
      <c r="D86" s="942"/>
      <c r="E86" s="942"/>
      <c r="F86" s="942"/>
    </row>
    <row r="87" spans="2:6" ht="15.75" hidden="1" thickBot="1" x14ac:dyDescent="0.3">
      <c r="B87" s="941" t="s">
        <v>1272</v>
      </c>
      <c r="C87" s="945"/>
      <c r="D87" s="942"/>
      <c r="E87" s="942"/>
      <c r="F87" s="942"/>
    </row>
    <row r="88" spans="2:6" ht="15.75" hidden="1" thickBot="1" x14ac:dyDescent="0.3">
      <c r="B88" s="943" t="s">
        <v>1267</v>
      </c>
      <c r="C88" s="945"/>
      <c r="D88" s="942"/>
      <c r="E88" s="942"/>
      <c r="F88" s="942"/>
    </row>
    <row r="89" spans="2:6" ht="15.75" hidden="1" thickBot="1" x14ac:dyDescent="0.3">
      <c r="B89" s="943" t="s">
        <v>1268</v>
      </c>
      <c r="C89" s="945"/>
      <c r="D89" s="942"/>
      <c r="E89" s="942"/>
      <c r="F89" s="942"/>
    </row>
    <row r="90" spans="2:6" ht="15.75" hidden="1" thickBot="1" x14ac:dyDescent="0.3">
      <c r="B90" s="941" t="s">
        <v>1273</v>
      </c>
      <c r="C90" s="945"/>
      <c r="D90" s="942"/>
      <c r="E90" s="942"/>
      <c r="F90" s="942"/>
    </row>
    <row r="91" spans="2:6" ht="15.75" hidden="1" thickBot="1" x14ac:dyDescent="0.3">
      <c r="B91" s="943" t="s">
        <v>1267</v>
      </c>
      <c r="C91" s="945"/>
      <c r="D91" s="942"/>
      <c r="E91" s="942"/>
      <c r="F91" s="942"/>
    </row>
    <row r="92" spans="2:6" ht="15.75" hidden="1" thickBot="1" x14ac:dyDescent="0.3">
      <c r="B92" s="943" t="s">
        <v>1268</v>
      </c>
      <c r="C92" s="945"/>
      <c r="D92" s="942"/>
      <c r="E92" s="942"/>
      <c r="F92" s="942"/>
    </row>
    <row r="93" spans="2:6" ht="24.75" hidden="1" thickBot="1" x14ac:dyDescent="0.3">
      <c r="B93" s="941" t="s">
        <v>1274</v>
      </c>
      <c r="C93" s="945"/>
      <c r="D93" s="942"/>
      <c r="E93" s="942"/>
      <c r="F93" s="942"/>
    </row>
    <row r="94" spans="2:6" ht="15.75" hidden="1" thickBot="1" x14ac:dyDescent="0.3">
      <c r="B94" s="943" t="s">
        <v>1267</v>
      </c>
      <c r="C94" s="945"/>
      <c r="D94" s="942"/>
      <c r="E94" s="942"/>
      <c r="F94" s="942"/>
    </row>
    <row r="95" spans="2:6" ht="15.75" hidden="1" thickBot="1" x14ac:dyDescent="0.3">
      <c r="B95" s="943" t="s">
        <v>1268</v>
      </c>
      <c r="C95" s="945"/>
      <c r="D95" s="942"/>
      <c r="E95" s="942"/>
      <c r="F95" s="942"/>
    </row>
    <row r="96" spans="2:6" ht="15.75" hidden="1" thickBot="1" x14ac:dyDescent="0.3">
      <c r="B96" s="951" t="s">
        <v>1320</v>
      </c>
      <c r="C96" s="945">
        <f>C93+C90+C87+C84+C81+C78+C75</f>
        <v>0</v>
      </c>
      <c r="D96" s="945">
        <f t="shared" ref="D96:F96" si="11">D93+D90+D87+D84+D81+D78+D75</f>
        <v>0</v>
      </c>
      <c r="E96" s="945">
        <f t="shared" si="11"/>
        <v>0</v>
      </c>
      <c r="F96" s="945">
        <f t="shared" si="11"/>
        <v>0</v>
      </c>
    </row>
    <row r="97" spans="2:6" ht="17.25" hidden="1" customHeight="1" thickBot="1" x14ac:dyDescent="0.3">
      <c r="B97" s="947" t="s">
        <v>1276</v>
      </c>
      <c r="C97" s="948">
        <f>IF(C96-C67=0,0,"Error")</f>
        <v>0</v>
      </c>
      <c r="D97" s="948">
        <f>IF(D96-D67=0,0,"Error")</f>
        <v>0</v>
      </c>
      <c r="E97" s="948">
        <f>IF(E96-E67=0,0,"Error")</f>
        <v>0</v>
      </c>
      <c r="F97" s="948">
        <f>IF(F96-F67=0,0,"Error")</f>
        <v>0</v>
      </c>
    </row>
    <row r="98" spans="2:6" ht="15.75" hidden="1" thickBot="1" x14ac:dyDescent="0.3">
      <c r="B98" s="949" t="s">
        <v>1411</v>
      </c>
      <c r="C98" s="2568"/>
      <c r="D98" s="2540"/>
      <c r="E98" s="2540"/>
      <c r="F98" s="2541"/>
    </row>
    <row r="99" spans="2:6" ht="26.25" hidden="1" customHeight="1" thickBot="1" x14ac:dyDescent="0.3">
      <c r="B99" s="932" t="s">
        <v>1258</v>
      </c>
      <c r="C99" s="2562"/>
      <c r="D99" s="2563"/>
      <c r="E99" s="2563"/>
      <c r="F99" s="2564"/>
    </row>
    <row r="100" spans="2:6" ht="15.75" hidden="1" thickBot="1" x14ac:dyDescent="0.3">
      <c r="B100" s="932" t="s">
        <v>54</v>
      </c>
      <c r="C100" s="2545"/>
      <c r="D100" s="2546"/>
      <c r="E100" s="2546"/>
      <c r="F100" s="2547"/>
    </row>
    <row r="101" spans="2:6" ht="12.75" hidden="1" customHeight="1" x14ac:dyDescent="0.25">
      <c r="B101" s="2548"/>
      <c r="C101" s="929">
        <v>2018</v>
      </c>
      <c r="D101" s="929">
        <v>2019</v>
      </c>
      <c r="E101" s="929">
        <v>2024</v>
      </c>
      <c r="F101" s="929">
        <v>2025</v>
      </c>
    </row>
    <row r="102" spans="2:6" ht="9" hidden="1" customHeight="1" thickBot="1" x14ac:dyDescent="0.3">
      <c r="B102" s="2549"/>
      <c r="C102" s="937" t="s">
        <v>17</v>
      </c>
      <c r="D102" s="937" t="s">
        <v>18</v>
      </c>
      <c r="E102" s="937" t="s">
        <v>18</v>
      </c>
      <c r="F102" s="937" t="s">
        <v>18</v>
      </c>
    </row>
    <row r="103" spans="2:6" ht="15.75" hidden="1" thickBot="1" x14ac:dyDescent="0.3">
      <c r="B103" s="932" t="s">
        <v>56</v>
      </c>
      <c r="C103" s="952"/>
      <c r="D103" s="952"/>
      <c r="E103" s="952"/>
      <c r="F103" s="952"/>
    </row>
    <row r="104" spans="2:6" ht="15.75" hidden="1" thickBot="1" x14ac:dyDescent="0.3">
      <c r="B104" s="932" t="s">
        <v>1260</v>
      </c>
      <c r="C104" s="938">
        <f>C133</f>
        <v>0</v>
      </c>
      <c r="D104" s="938">
        <f t="shared" ref="D104:F104" si="12">D133</f>
        <v>0</v>
      </c>
      <c r="E104" s="938">
        <f t="shared" si="12"/>
        <v>0</v>
      </c>
      <c r="F104" s="938">
        <f t="shared" si="12"/>
        <v>0</v>
      </c>
    </row>
    <row r="105" spans="2:6" ht="15.75" hidden="1" thickBot="1" x14ac:dyDescent="0.3">
      <c r="B105" s="932" t="s">
        <v>1261</v>
      </c>
      <c r="C105" s="938" t="e">
        <f>C104/C103</f>
        <v>#DIV/0!</v>
      </c>
      <c r="D105" s="938" t="e">
        <f>D104/D103</f>
        <v>#DIV/0!</v>
      </c>
      <c r="E105" s="938" t="e">
        <f>E104/E103</f>
        <v>#DIV/0!</v>
      </c>
      <c r="F105" s="938" t="e">
        <f>F104/F103</f>
        <v>#DIV/0!</v>
      </c>
    </row>
    <row r="106" spans="2:6" ht="15.75" hidden="1" thickBot="1" x14ac:dyDescent="0.3">
      <c r="B106" s="932" t="s">
        <v>1262</v>
      </c>
      <c r="C106" s="930"/>
      <c r="D106" s="939" t="e">
        <f>D103/C103-1</f>
        <v>#DIV/0!</v>
      </c>
      <c r="E106" s="939" t="e">
        <f>E103/D103-1</f>
        <v>#DIV/0!</v>
      </c>
      <c r="F106" s="939" t="e">
        <f>F103/E103-1</f>
        <v>#DIV/0!</v>
      </c>
    </row>
    <row r="107" spans="2:6" ht="15.75" hidden="1" thickBot="1" x14ac:dyDescent="0.3">
      <c r="B107" s="932" t="s">
        <v>1264</v>
      </c>
      <c r="C107" s="930"/>
      <c r="D107" s="939" t="e">
        <f>D104/C104-1</f>
        <v>#DIV/0!</v>
      </c>
      <c r="E107" s="939" t="e">
        <f t="shared" ref="E107:F108" si="13">E104/D104-1</f>
        <v>#DIV/0!</v>
      </c>
      <c r="F107" s="939" t="e">
        <f t="shared" si="13"/>
        <v>#DIV/0!</v>
      </c>
    </row>
    <row r="108" spans="2:6" ht="15.75" hidden="1" thickBot="1" x14ac:dyDescent="0.3">
      <c r="B108" s="932" t="s">
        <v>77</v>
      </c>
      <c r="C108" s="930"/>
      <c r="D108" s="939" t="e">
        <f>D105/C105-1</f>
        <v>#DIV/0!</v>
      </c>
      <c r="E108" s="939" t="e">
        <f t="shared" si="13"/>
        <v>#DIV/0!</v>
      </c>
      <c r="F108" s="939" t="e">
        <f t="shared" si="13"/>
        <v>#DIV/0!</v>
      </c>
    </row>
    <row r="109" spans="2:6" ht="24.75" hidden="1" customHeight="1" thickBot="1" x14ac:dyDescent="0.3">
      <c r="B109" s="2550" t="s">
        <v>1410</v>
      </c>
      <c r="C109" s="2551"/>
      <c r="D109" s="2551"/>
      <c r="E109" s="2551"/>
      <c r="F109" s="2552"/>
    </row>
    <row r="110" spans="2:6" ht="12.75" hidden="1" customHeight="1" x14ac:dyDescent="0.25">
      <c r="B110" s="2548"/>
      <c r="C110" s="929">
        <v>2018</v>
      </c>
      <c r="D110" s="929">
        <v>2019</v>
      </c>
      <c r="E110" s="929">
        <v>2024</v>
      </c>
      <c r="F110" s="929">
        <v>2025</v>
      </c>
    </row>
    <row r="111" spans="2:6" ht="9" hidden="1" customHeight="1" thickBot="1" x14ac:dyDescent="0.3">
      <c r="B111" s="2549"/>
      <c r="C111" s="937" t="s">
        <v>17</v>
      </c>
      <c r="D111" s="937" t="s">
        <v>18</v>
      </c>
      <c r="E111" s="937" t="s">
        <v>18</v>
      </c>
      <c r="F111" s="937" t="s">
        <v>18</v>
      </c>
    </row>
    <row r="112" spans="2:6" ht="24.75" hidden="1" customHeight="1" thickBot="1" x14ac:dyDescent="0.3">
      <c r="B112" s="941" t="s">
        <v>1266</v>
      </c>
      <c r="C112" s="942"/>
      <c r="D112" s="942"/>
      <c r="E112" s="942"/>
      <c r="F112" s="942"/>
    </row>
    <row r="113" spans="2:6" ht="15.75" hidden="1" thickBot="1" x14ac:dyDescent="0.3">
      <c r="B113" s="943" t="s">
        <v>1267</v>
      </c>
      <c r="C113" s="945"/>
      <c r="D113" s="950"/>
      <c r="E113" s="950"/>
      <c r="F113" s="950"/>
    </row>
    <row r="114" spans="2:6" ht="15.75" hidden="1" thickBot="1" x14ac:dyDescent="0.3">
      <c r="B114" s="943" t="s">
        <v>1268</v>
      </c>
      <c r="C114" s="945"/>
      <c r="D114" s="950"/>
      <c r="E114" s="950"/>
      <c r="F114" s="950"/>
    </row>
    <row r="115" spans="2:6" ht="24.75" hidden="1" customHeight="1" thickBot="1" x14ac:dyDescent="0.3">
      <c r="B115" s="941" t="s">
        <v>1269</v>
      </c>
      <c r="C115" s="942"/>
      <c r="D115" s="942"/>
      <c r="E115" s="942"/>
      <c r="F115" s="942"/>
    </row>
    <row r="116" spans="2:6" ht="15.75" hidden="1" thickBot="1" x14ac:dyDescent="0.3">
      <c r="B116" s="943" t="s">
        <v>1267</v>
      </c>
      <c r="C116" s="945"/>
      <c r="D116" s="942"/>
      <c r="E116" s="942"/>
      <c r="F116" s="942"/>
    </row>
    <row r="117" spans="2:6" ht="15.75" hidden="1" thickBot="1" x14ac:dyDescent="0.3">
      <c r="B117" s="943" t="s">
        <v>1268</v>
      </c>
      <c r="C117" s="945"/>
      <c r="D117" s="942"/>
      <c r="E117" s="942"/>
      <c r="F117" s="942"/>
    </row>
    <row r="118" spans="2:6" ht="24.75" hidden="1" customHeight="1" thickBot="1" x14ac:dyDescent="0.3">
      <c r="B118" s="941" t="s">
        <v>1270</v>
      </c>
      <c r="C118" s="945">
        <v>0</v>
      </c>
      <c r="D118" s="942">
        <v>0</v>
      </c>
      <c r="E118" s="942">
        <v>0</v>
      </c>
      <c r="F118" s="942">
        <v>0</v>
      </c>
    </row>
    <row r="119" spans="2:6" ht="15.75" hidden="1" thickBot="1" x14ac:dyDescent="0.3">
      <c r="B119" s="943" t="s">
        <v>1267</v>
      </c>
      <c r="C119" s="945"/>
      <c r="D119" s="942"/>
      <c r="E119" s="942"/>
      <c r="F119" s="942"/>
    </row>
    <row r="120" spans="2:6" ht="15.75" hidden="1" thickBot="1" x14ac:dyDescent="0.3">
      <c r="B120" s="943" t="s">
        <v>1268</v>
      </c>
      <c r="C120" s="945"/>
      <c r="D120" s="942"/>
      <c r="E120" s="942"/>
      <c r="F120" s="942"/>
    </row>
    <row r="121" spans="2:6" ht="15.75" hidden="1" thickBot="1" x14ac:dyDescent="0.3">
      <c r="B121" s="941" t="s">
        <v>1271</v>
      </c>
      <c r="C121" s="945"/>
      <c r="D121" s="942"/>
      <c r="E121" s="942"/>
      <c r="F121" s="942"/>
    </row>
    <row r="122" spans="2:6" ht="15.75" hidden="1" thickBot="1" x14ac:dyDescent="0.3">
      <c r="B122" s="943" t="s">
        <v>1267</v>
      </c>
      <c r="C122" s="945"/>
      <c r="D122" s="942"/>
      <c r="E122" s="942"/>
      <c r="F122" s="942"/>
    </row>
    <row r="123" spans="2:6" ht="15.75" hidden="1" thickBot="1" x14ac:dyDescent="0.3">
      <c r="B123" s="943" t="s">
        <v>1268</v>
      </c>
      <c r="C123" s="945"/>
      <c r="D123" s="942"/>
      <c r="E123" s="942"/>
      <c r="F123" s="942"/>
    </row>
    <row r="124" spans="2:6" ht="15.75" hidden="1" thickBot="1" x14ac:dyDescent="0.3">
      <c r="B124" s="941" t="s">
        <v>1272</v>
      </c>
      <c r="C124" s="945"/>
      <c r="D124" s="942"/>
      <c r="E124" s="942"/>
      <c r="F124" s="942"/>
    </row>
    <row r="125" spans="2:6" ht="15.75" hidden="1" thickBot="1" x14ac:dyDescent="0.3">
      <c r="B125" s="943" t="s">
        <v>1267</v>
      </c>
      <c r="C125" s="945"/>
      <c r="D125" s="942"/>
      <c r="E125" s="942"/>
      <c r="F125" s="942"/>
    </row>
    <row r="126" spans="2:6" ht="15" hidden="1" customHeight="1" thickBot="1" x14ac:dyDescent="0.3">
      <c r="B126" s="943" t="s">
        <v>1268</v>
      </c>
      <c r="C126" s="945"/>
      <c r="D126" s="942"/>
      <c r="E126" s="942"/>
      <c r="F126" s="942"/>
    </row>
    <row r="127" spans="2:6" ht="15.75" hidden="1" thickBot="1" x14ac:dyDescent="0.3">
      <c r="B127" s="941" t="s">
        <v>1273</v>
      </c>
      <c r="C127" s="945">
        <v>0</v>
      </c>
      <c r="D127" s="942">
        <v>0</v>
      </c>
      <c r="E127" s="942">
        <v>0</v>
      </c>
      <c r="F127" s="942">
        <v>0</v>
      </c>
    </row>
    <row r="128" spans="2:6" ht="15.75" hidden="1" thickBot="1" x14ac:dyDescent="0.3">
      <c r="B128" s="943" t="s">
        <v>1267</v>
      </c>
      <c r="C128" s="945"/>
      <c r="D128" s="942"/>
      <c r="E128" s="942"/>
      <c r="F128" s="942"/>
    </row>
    <row r="129" spans="2:6" ht="15.75" hidden="1" thickBot="1" x14ac:dyDescent="0.3">
      <c r="B129" s="943" t="s">
        <v>1268</v>
      </c>
      <c r="C129" s="945"/>
      <c r="D129" s="942"/>
      <c r="E129" s="942"/>
      <c r="F129" s="942"/>
    </row>
    <row r="130" spans="2:6" ht="24.75" hidden="1" thickBot="1" x14ac:dyDescent="0.3">
      <c r="B130" s="941" t="s">
        <v>1274</v>
      </c>
      <c r="C130" s="945"/>
      <c r="D130" s="942"/>
      <c r="E130" s="942"/>
      <c r="F130" s="942"/>
    </row>
    <row r="131" spans="2:6" ht="15.75" hidden="1" thickBot="1" x14ac:dyDescent="0.3">
      <c r="B131" s="943" t="s">
        <v>1267</v>
      </c>
      <c r="C131" s="945"/>
      <c r="D131" s="942"/>
      <c r="E131" s="942"/>
      <c r="F131" s="942"/>
    </row>
    <row r="132" spans="2:6" ht="15.75" hidden="1" thickBot="1" x14ac:dyDescent="0.3">
      <c r="B132" s="943" t="s">
        <v>1268</v>
      </c>
      <c r="C132" s="945"/>
      <c r="D132" s="942"/>
      <c r="E132" s="942"/>
      <c r="F132" s="942"/>
    </row>
    <row r="133" spans="2:6" ht="15.75" hidden="1" thickBot="1" x14ac:dyDescent="0.3">
      <c r="B133" s="951" t="s">
        <v>1320</v>
      </c>
      <c r="C133" s="945">
        <f>C130+C127+C124+C121+C118+C115+C112</f>
        <v>0</v>
      </c>
      <c r="D133" s="945">
        <f t="shared" ref="D133:F133" si="14">D130+D127+D124+D121+D118+D115+D112</f>
        <v>0</v>
      </c>
      <c r="E133" s="945">
        <f t="shared" si="14"/>
        <v>0</v>
      </c>
      <c r="F133" s="945">
        <f t="shared" si="14"/>
        <v>0</v>
      </c>
    </row>
    <row r="134" spans="2:6" ht="17.25" hidden="1" customHeight="1" thickBot="1" x14ac:dyDescent="0.3">
      <c r="B134" s="947" t="s">
        <v>1276</v>
      </c>
      <c r="C134" s="948">
        <f>IF(C133-C104=0,0,"Error")</f>
        <v>0</v>
      </c>
      <c r="D134" s="948">
        <f>IF(D133-D104=0,0,"Error")</f>
        <v>0</v>
      </c>
      <c r="E134" s="948">
        <f>IF(E133-E104=0,0,"Error")</f>
        <v>0</v>
      </c>
      <c r="F134" s="948">
        <f>IF(F133-F104=0,0,"Error")</f>
        <v>0</v>
      </c>
    </row>
    <row r="135" spans="2:6" ht="18.75" customHeight="1" thickBot="1" x14ac:dyDescent="0.3">
      <c r="B135" s="936" t="s">
        <v>1289</v>
      </c>
      <c r="C135" s="2539" t="s">
        <v>1891</v>
      </c>
      <c r="D135" s="2540"/>
      <c r="E135" s="2540"/>
      <c r="F135" s="2541"/>
    </row>
    <row r="136" spans="2:6" ht="31.5" customHeight="1" thickBot="1" x14ac:dyDescent="0.3">
      <c r="B136" s="932" t="s">
        <v>1258</v>
      </c>
      <c r="C136" s="2542" t="s">
        <v>1892</v>
      </c>
      <c r="D136" s="2543"/>
      <c r="E136" s="2543"/>
      <c r="F136" s="2544"/>
    </row>
    <row r="137" spans="2:6" ht="15.75" thickBot="1" x14ac:dyDescent="0.3">
      <c r="B137" s="932" t="s">
        <v>54</v>
      </c>
      <c r="C137" s="2545" t="s">
        <v>1893</v>
      </c>
      <c r="D137" s="2546"/>
      <c r="E137" s="2546"/>
      <c r="F137" s="2547"/>
    </row>
    <row r="138" spans="2:6" ht="12.75" customHeight="1" x14ac:dyDescent="0.25">
      <c r="B138" s="2548"/>
      <c r="C138" s="929">
        <v>2023</v>
      </c>
      <c r="D138" s="929">
        <v>2024</v>
      </c>
      <c r="E138" s="929">
        <v>2025</v>
      </c>
      <c r="F138" s="929">
        <v>2026</v>
      </c>
    </row>
    <row r="139" spans="2:6" ht="9" customHeight="1" thickBot="1" x14ac:dyDescent="0.3">
      <c r="B139" s="2549"/>
      <c r="C139" s="937" t="s">
        <v>17</v>
      </c>
      <c r="D139" s="937" t="s">
        <v>18</v>
      </c>
      <c r="E139" s="937" t="s">
        <v>18</v>
      </c>
      <c r="F139" s="937" t="s">
        <v>18</v>
      </c>
    </row>
    <row r="140" spans="2:6" ht="15.75" thickBot="1" x14ac:dyDescent="0.3">
      <c r="B140" s="932" t="s">
        <v>56</v>
      </c>
      <c r="C140" s="938">
        <v>1</v>
      </c>
      <c r="D140" s="938">
        <v>1</v>
      </c>
      <c r="E140" s="938">
        <v>1</v>
      </c>
      <c r="F140" s="938">
        <v>1</v>
      </c>
    </row>
    <row r="141" spans="2:6" ht="15.75" thickBot="1" x14ac:dyDescent="0.3">
      <c r="B141" s="932" t="s">
        <v>1260</v>
      </c>
      <c r="C141" s="938">
        <v>2200000</v>
      </c>
      <c r="D141" s="938">
        <f>D170</f>
        <v>2200000</v>
      </c>
      <c r="E141" s="938">
        <f t="shared" ref="E141:F141" si="15">E170</f>
        <v>2200000</v>
      </c>
      <c r="F141" s="938">
        <f t="shared" si="15"/>
        <v>2200000</v>
      </c>
    </row>
    <row r="142" spans="2:6" ht="15.75" thickBot="1" x14ac:dyDescent="0.3">
      <c r="B142" s="932" t="s">
        <v>1261</v>
      </c>
      <c r="C142" s="938">
        <v>2200000</v>
      </c>
      <c r="D142" s="938">
        <f t="shared" ref="D142:F142" si="16">D141/D140</f>
        <v>2200000</v>
      </c>
      <c r="E142" s="938">
        <f t="shared" si="16"/>
        <v>2200000</v>
      </c>
      <c r="F142" s="938">
        <f t="shared" si="16"/>
        <v>2200000</v>
      </c>
    </row>
    <row r="143" spans="2:6" ht="15.75" thickBot="1" x14ac:dyDescent="0.3">
      <c r="B143" s="932" t="s">
        <v>1262</v>
      </c>
      <c r="C143" s="930" t="s">
        <v>1263</v>
      </c>
      <c r="D143" s="939">
        <f>D140/C140-1</f>
        <v>0</v>
      </c>
      <c r="E143" s="939">
        <f t="shared" ref="E143:F145" si="17">E140/D140-1</f>
        <v>0</v>
      </c>
      <c r="F143" s="939">
        <f t="shared" si="17"/>
        <v>0</v>
      </c>
    </row>
    <row r="144" spans="2:6" ht="15.75" thickBot="1" x14ac:dyDescent="0.3">
      <c r="B144" s="932" t="s">
        <v>1264</v>
      </c>
      <c r="C144" s="930" t="s">
        <v>1263</v>
      </c>
      <c r="D144" s="939">
        <f>D141/C141-1</f>
        <v>0</v>
      </c>
      <c r="E144" s="939">
        <f t="shared" si="17"/>
        <v>0</v>
      </c>
      <c r="F144" s="939">
        <f t="shared" si="17"/>
        <v>0</v>
      </c>
    </row>
    <row r="145" spans="2:6" ht="15.75" thickBot="1" x14ac:dyDescent="0.3">
      <c r="B145" s="932" t="s">
        <v>77</v>
      </c>
      <c r="C145" s="930" t="s">
        <v>1263</v>
      </c>
      <c r="D145" s="939">
        <f>D142/C142-1</f>
        <v>0</v>
      </c>
      <c r="E145" s="939">
        <f t="shared" si="17"/>
        <v>0</v>
      </c>
      <c r="F145" s="939">
        <f t="shared" si="17"/>
        <v>0</v>
      </c>
    </row>
    <row r="146" spans="2:6" ht="15.75" thickBot="1" x14ac:dyDescent="0.3">
      <c r="B146" s="2550" t="s">
        <v>1894</v>
      </c>
      <c r="C146" s="2551"/>
      <c r="D146" s="2551"/>
      <c r="E146" s="2551"/>
      <c r="F146" s="2552"/>
    </row>
    <row r="147" spans="2:6" ht="12.75" customHeight="1" x14ac:dyDescent="0.25">
      <c r="B147" s="2548"/>
      <c r="C147" s="929">
        <v>2023</v>
      </c>
      <c r="D147" s="929">
        <v>2024</v>
      </c>
      <c r="E147" s="929">
        <v>2025</v>
      </c>
      <c r="F147" s="929">
        <v>2026</v>
      </c>
    </row>
    <row r="148" spans="2:6" ht="9" customHeight="1" thickBot="1" x14ac:dyDescent="0.3">
      <c r="B148" s="2549"/>
      <c r="C148" s="937" t="s">
        <v>17</v>
      </c>
      <c r="D148" s="937" t="s">
        <v>18</v>
      </c>
      <c r="E148" s="937" t="s">
        <v>18</v>
      </c>
      <c r="F148" s="937" t="s">
        <v>18</v>
      </c>
    </row>
    <row r="149" spans="2:6" ht="15.75" thickBot="1" x14ac:dyDescent="0.3">
      <c r="B149" s="941" t="s">
        <v>1266</v>
      </c>
      <c r="C149" s="942"/>
      <c r="D149" s="942">
        <f>D150+D151</f>
        <v>0</v>
      </c>
      <c r="E149" s="942">
        <f t="shared" ref="E149:F149" si="18">E150+E151</f>
        <v>0</v>
      </c>
      <c r="F149" s="942">
        <f t="shared" si="18"/>
        <v>0</v>
      </c>
    </row>
    <row r="150" spans="2:6" ht="15.75" thickBot="1" x14ac:dyDescent="0.3">
      <c r="B150" s="943" t="s">
        <v>1267</v>
      </c>
      <c r="C150" s="944"/>
      <c r="D150" s="944"/>
      <c r="E150" s="944"/>
      <c r="F150" s="944"/>
    </row>
    <row r="151" spans="2:6" ht="15.75" thickBot="1" x14ac:dyDescent="0.3">
      <c r="B151" s="943" t="s">
        <v>1268</v>
      </c>
      <c r="C151" s="945"/>
      <c r="D151" s="945"/>
      <c r="E151" s="945"/>
      <c r="F151" s="945"/>
    </row>
    <row r="152" spans="2:6" ht="24.75" thickBot="1" x14ac:dyDescent="0.3">
      <c r="B152" s="941" t="s">
        <v>1269</v>
      </c>
      <c r="C152" s="942"/>
      <c r="D152" s="942">
        <f>D153+D154</f>
        <v>0</v>
      </c>
      <c r="E152" s="942">
        <f t="shared" ref="E152:F152" si="19">E153+E154</f>
        <v>0</v>
      </c>
      <c r="F152" s="942">
        <f t="shared" si="19"/>
        <v>0</v>
      </c>
    </row>
    <row r="153" spans="2:6" ht="15.75" thickBot="1" x14ac:dyDescent="0.3">
      <c r="B153" s="943" t="s">
        <v>1267</v>
      </c>
      <c r="C153" s="944"/>
      <c r="D153" s="942"/>
      <c r="E153" s="942"/>
      <c r="F153" s="942"/>
    </row>
    <row r="154" spans="2:6" ht="15.75" thickBot="1" x14ac:dyDescent="0.3">
      <c r="B154" s="943" t="s">
        <v>1268</v>
      </c>
      <c r="C154" s="945"/>
      <c r="D154" s="942"/>
      <c r="E154" s="942"/>
      <c r="F154" s="942"/>
    </row>
    <row r="155" spans="2:6" ht="15.75" thickBot="1" x14ac:dyDescent="0.3">
      <c r="B155" s="941" t="s">
        <v>1270</v>
      </c>
      <c r="C155" s="942">
        <v>2200000</v>
      </c>
      <c r="D155" s="942">
        <f>D156+D157</f>
        <v>2200000</v>
      </c>
      <c r="E155" s="942">
        <f t="shared" ref="E155:F155" si="20">E156+E157</f>
        <v>2200000</v>
      </c>
      <c r="F155" s="942">
        <f t="shared" si="20"/>
        <v>2200000</v>
      </c>
    </row>
    <row r="156" spans="2:6" ht="15.75" thickBot="1" x14ac:dyDescent="0.3">
      <c r="B156" s="943" t="s">
        <v>1267</v>
      </c>
      <c r="C156" s="944">
        <v>2200000</v>
      </c>
      <c r="D156" s="942">
        <v>2200000</v>
      </c>
      <c r="E156" s="942">
        <v>2200000</v>
      </c>
      <c r="F156" s="942">
        <v>2200000</v>
      </c>
    </row>
    <row r="157" spans="2:6" ht="15.75" thickBot="1" x14ac:dyDescent="0.3">
      <c r="B157" s="943" t="s">
        <v>1268</v>
      </c>
      <c r="C157" s="945"/>
      <c r="D157" s="942"/>
      <c r="E157" s="942"/>
      <c r="F157" s="942"/>
    </row>
    <row r="158" spans="2:6" ht="15.75" thickBot="1" x14ac:dyDescent="0.3">
      <c r="B158" s="941" t="s">
        <v>1271</v>
      </c>
      <c r="C158" s="945"/>
      <c r="D158" s="942"/>
      <c r="E158" s="942"/>
      <c r="F158" s="942"/>
    </row>
    <row r="159" spans="2:6" ht="15.75" thickBot="1" x14ac:dyDescent="0.3">
      <c r="B159" s="943" t="s">
        <v>1267</v>
      </c>
      <c r="C159" s="945"/>
      <c r="D159" s="942"/>
      <c r="E159" s="942"/>
      <c r="F159" s="942"/>
    </row>
    <row r="160" spans="2:6" ht="15.75" thickBot="1" x14ac:dyDescent="0.3">
      <c r="B160" s="943" t="s">
        <v>1268</v>
      </c>
      <c r="C160" s="945"/>
      <c r="D160" s="942"/>
      <c r="E160" s="942"/>
      <c r="F160" s="942"/>
    </row>
    <row r="161" spans="2:6" ht="15.75" thickBot="1" x14ac:dyDescent="0.3">
      <c r="B161" s="941" t="s">
        <v>1272</v>
      </c>
      <c r="C161" s="945"/>
      <c r="D161" s="942"/>
      <c r="E161" s="942"/>
      <c r="F161" s="942"/>
    </row>
    <row r="162" spans="2:6" ht="15.75" thickBot="1" x14ac:dyDescent="0.3">
      <c r="B162" s="943" t="s">
        <v>1267</v>
      </c>
      <c r="C162" s="945"/>
      <c r="D162" s="942"/>
      <c r="E162" s="942"/>
      <c r="F162" s="942"/>
    </row>
    <row r="163" spans="2:6" ht="15.75" thickBot="1" x14ac:dyDescent="0.3">
      <c r="B163" s="943" t="s">
        <v>1268</v>
      </c>
      <c r="C163" s="945"/>
      <c r="D163" s="942"/>
      <c r="E163" s="942"/>
      <c r="F163" s="942"/>
    </row>
    <row r="164" spans="2:6" ht="15.75" thickBot="1" x14ac:dyDescent="0.3">
      <c r="B164" s="941" t="s">
        <v>1273</v>
      </c>
      <c r="C164" s="945">
        <f>C165+C166</f>
        <v>0</v>
      </c>
      <c r="D164" s="942">
        <f t="shared" ref="D164:F164" si="21">D165+D166</f>
        <v>0</v>
      </c>
      <c r="E164" s="942">
        <f t="shared" si="21"/>
        <v>0</v>
      </c>
      <c r="F164" s="942">
        <f t="shared" si="21"/>
        <v>0</v>
      </c>
    </row>
    <row r="165" spans="2:6" ht="15.75" thickBot="1" x14ac:dyDescent="0.3">
      <c r="B165" s="943" t="s">
        <v>1267</v>
      </c>
      <c r="C165" s="944"/>
      <c r="D165" s="942"/>
      <c r="E165" s="942"/>
      <c r="F165" s="942"/>
    </row>
    <row r="166" spans="2:6" ht="15.75" thickBot="1" x14ac:dyDescent="0.3">
      <c r="B166" s="943" t="s">
        <v>1268</v>
      </c>
      <c r="C166" s="945"/>
      <c r="D166" s="942"/>
      <c r="E166" s="942"/>
      <c r="F166" s="942"/>
    </row>
    <row r="167" spans="2:6" ht="24.75" thickBot="1" x14ac:dyDescent="0.3">
      <c r="B167" s="941" t="s">
        <v>1274</v>
      </c>
      <c r="C167" s="945">
        <f>C168+C169</f>
        <v>0</v>
      </c>
      <c r="D167" s="945">
        <f t="shared" ref="D167:F167" si="22">D168+D169</f>
        <v>0</v>
      </c>
      <c r="E167" s="945">
        <f t="shared" si="22"/>
        <v>0</v>
      </c>
      <c r="F167" s="945">
        <f t="shared" si="22"/>
        <v>0</v>
      </c>
    </row>
    <row r="168" spans="2:6" ht="15.75" thickBot="1" x14ac:dyDescent="0.3">
      <c r="B168" s="943" t="s">
        <v>1267</v>
      </c>
      <c r="C168" s="945"/>
      <c r="D168" s="234"/>
      <c r="E168" s="234"/>
      <c r="F168" s="234"/>
    </row>
    <row r="169" spans="2:6" ht="15.75" thickBot="1" x14ac:dyDescent="0.3">
      <c r="B169" s="943" t="s">
        <v>1268</v>
      </c>
      <c r="C169" s="945"/>
      <c r="D169" s="233"/>
      <c r="E169" s="234"/>
      <c r="F169" s="234"/>
    </row>
    <row r="170" spans="2:6" ht="15.75" thickBot="1" x14ac:dyDescent="0.3">
      <c r="B170" s="946" t="s">
        <v>1275</v>
      </c>
      <c r="C170" s="945">
        <f>C167+C164+C161+C158+C155+C152+C149</f>
        <v>2200000</v>
      </c>
      <c r="D170" s="945">
        <f>D167+D164+D161+D158+D155+D152+D149</f>
        <v>2200000</v>
      </c>
      <c r="E170" s="945">
        <f t="shared" ref="E170:F170" si="23">E167+E164+E161+E158+E155+E152+E149</f>
        <v>2200000</v>
      </c>
      <c r="F170" s="945">
        <f t="shared" si="23"/>
        <v>2200000</v>
      </c>
    </row>
    <row r="171" spans="2:6" ht="12.75" customHeight="1" thickBot="1" x14ac:dyDescent="0.3">
      <c r="B171" s="947" t="s">
        <v>1276</v>
      </c>
      <c r="C171" s="948">
        <f>IF(C170-C141=0,0,"Error")</f>
        <v>0</v>
      </c>
      <c r="D171" s="948">
        <f>IF(D170-D141=0,0,"Error")</f>
        <v>0</v>
      </c>
      <c r="E171" s="948">
        <f>IF(E170-E141=0,0,"Error")</f>
        <v>0</v>
      </c>
      <c r="F171" s="948">
        <f>IF(F170-F141=0,0,"Error")</f>
        <v>0</v>
      </c>
    </row>
    <row r="172" spans="2:6" ht="18.75" hidden="1" customHeight="1" thickBot="1" x14ac:dyDescent="0.3">
      <c r="B172" s="936" t="s">
        <v>1289</v>
      </c>
      <c r="C172" s="2539" t="s">
        <v>1895</v>
      </c>
      <c r="D172" s="2569"/>
      <c r="E172" s="2569"/>
      <c r="F172" s="2570"/>
    </row>
    <row r="173" spans="2:6" ht="31.5" hidden="1" customHeight="1" thickBot="1" x14ac:dyDescent="0.3">
      <c r="B173" s="932" t="s">
        <v>1258</v>
      </c>
      <c r="C173" s="2542" t="s">
        <v>1895</v>
      </c>
      <c r="D173" s="2543"/>
      <c r="E173" s="2543"/>
      <c r="F173" s="2544"/>
    </row>
    <row r="174" spans="2:6" ht="15.75" hidden="1" thickBot="1" x14ac:dyDescent="0.3">
      <c r="B174" s="932" t="s">
        <v>54</v>
      </c>
      <c r="C174" s="2545" t="s">
        <v>1893</v>
      </c>
      <c r="D174" s="2546"/>
      <c r="E174" s="2546"/>
      <c r="F174" s="2547"/>
    </row>
    <row r="175" spans="2:6" ht="12.75" hidden="1" customHeight="1" thickBot="1" x14ac:dyDescent="0.3">
      <c r="B175" s="2548"/>
      <c r="C175" s="929">
        <v>2023</v>
      </c>
      <c r="D175" s="929">
        <v>2024</v>
      </c>
      <c r="E175" s="929">
        <v>2025</v>
      </c>
      <c r="F175" s="929">
        <v>2026</v>
      </c>
    </row>
    <row r="176" spans="2:6" ht="9" hidden="1" customHeight="1" thickBot="1" x14ac:dyDescent="0.3">
      <c r="B176" s="2549"/>
      <c r="C176" s="937" t="s">
        <v>17</v>
      </c>
      <c r="D176" s="937" t="s">
        <v>18</v>
      </c>
      <c r="E176" s="937" t="s">
        <v>18</v>
      </c>
      <c r="F176" s="937" t="s">
        <v>18</v>
      </c>
    </row>
    <row r="177" spans="2:6" ht="1.5" hidden="1" customHeight="1" thickBot="1" x14ac:dyDescent="0.3">
      <c r="B177" s="932" t="s">
        <v>56</v>
      </c>
      <c r="C177" s="938">
        <v>0</v>
      </c>
      <c r="D177" s="938">
        <v>0</v>
      </c>
      <c r="E177" s="938">
        <v>0</v>
      </c>
      <c r="F177" s="938">
        <v>0</v>
      </c>
    </row>
    <row r="178" spans="2:6" ht="15.75" hidden="1" thickBot="1" x14ac:dyDescent="0.3">
      <c r="B178" s="932" t="s">
        <v>1260</v>
      </c>
      <c r="C178" s="938">
        <f>C207</f>
        <v>0</v>
      </c>
      <c r="D178" s="938">
        <f>D207</f>
        <v>0</v>
      </c>
      <c r="E178" s="938">
        <f t="shared" ref="E178:F178" si="24">E207</f>
        <v>0</v>
      </c>
      <c r="F178" s="938">
        <f t="shared" si="24"/>
        <v>0</v>
      </c>
    </row>
    <row r="179" spans="2:6" ht="15.75" hidden="1" thickBot="1" x14ac:dyDescent="0.3">
      <c r="B179" s="932" t="s">
        <v>1261</v>
      </c>
      <c r="C179" s="938" t="e">
        <f>C178/C177</f>
        <v>#DIV/0!</v>
      </c>
      <c r="D179" s="938" t="e">
        <f t="shared" ref="D179:F179" si="25">D178/D177</f>
        <v>#DIV/0!</v>
      </c>
      <c r="E179" s="938" t="e">
        <f t="shared" si="25"/>
        <v>#DIV/0!</v>
      </c>
      <c r="F179" s="938" t="e">
        <f t="shared" si="25"/>
        <v>#DIV/0!</v>
      </c>
    </row>
    <row r="180" spans="2:6" ht="15.75" hidden="1" thickBot="1" x14ac:dyDescent="0.3">
      <c r="B180" s="932" t="s">
        <v>1262</v>
      </c>
      <c r="C180" s="930" t="s">
        <v>1263</v>
      </c>
      <c r="D180" s="939" t="e">
        <f>D177/C177-1</f>
        <v>#DIV/0!</v>
      </c>
      <c r="E180" s="939" t="e">
        <f t="shared" ref="E180:F182" si="26">E177/D177-1</f>
        <v>#DIV/0!</v>
      </c>
      <c r="F180" s="939" t="e">
        <f t="shared" si="26"/>
        <v>#DIV/0!</v>
      </c>
    </row>
    <row r="181" spans="2:6" ht="15.75" hidden="1" thickBot="1" x14ac:dyDescent="0.3">
      <c r="B181" s="932" t="s">
        <v>1264</v>
      </c>
      <c r="C181" s="930" t="s">
        <v>1263</v>
      </c>
      <c r="D181" s="939" t="e">
        <f>D178/C178-1</f>
        <v>#DIV/0!</v>
      </c>
      <c r="E181" s="939" t="e">
        <f t="shared" si="26"/>
        <v>#DIV/0!</v>
      </c>
      <c r="F181" s="939" t="e">
        <f t="shared" si="26"/>
        <v>#DIV/0!</v>
      </c>
    </row>
    <row r="182" spans="2:6" ht="15.75" hidden="1" thickBot="1" x14ac:dyDescent="0.3">
      <c r="B182" s="932" t="s">
        <v>77</v>
      </c>
      <c r="C182" s="930" t="s">
        <v>1263</v>
      </c>
      <c r="D182" s="939" t="e">
        <f>D179/C179-1</f>
        <v>#DIV/0!</v>
      </c>
      <c r="E182" s="939" t="e">
        <f t="shared" si="26"/>
        <v>#DIV/0!</v>
      </c>
      <c r="F182" s="939" t="e">
        <f t="shared" si="26"/>
        <v>#DIV/0!</v>
      </c>
    </row>
    <row r="183" spans="2:6" ht="15.75" hidden="1" thickBot="1" x14ac:dyDescent="0.3">
      <c r="B183" s="2550" t="s">
        <v>1894</v>
      </c>
      <c r="C183" s="2551"/>
      <c r="D183" s="2551"/>
      <c r="E183" s="2551"/>
      <c r="F183" s="2552"/>
    </row>
    <row r="184" spans="2:6" ht="1.5" hidden="1" customHeight="1" thickBot="1" x14ac:dyDescent="0.3">
      <c r="B184" s="2548"/>
      <c r="C184" s="929">
        <v>2023</v>
      </c>
      <c r="D184" s="929">
        <v>2024</v>
      </c>
      <c r="E184" s="929">
        <v>2025</v>
      </c>
      <c r="F184" s="929">
        <v>2026</v>
      </c>
    </row>
    <row r="185" spans="2:6" ht="9" hidden="1" customHeight="1" thickBot="1" x14ac:dyDescent="0.3">
      <c r="B185" s="2549"/>
      <c r="C185" s="937" t="s">
        <v>17</v>
      </c>
      <c r="D185" s="937" t="s">
        <v>18</v>
      </c>
      <c r="E185" s="937" t="s">
        <v>18</v>
      </c>
      <c r="F185" s="937" t="s">
        <v>18</v>
      </c>
    </row>
    <row r="186" spans="2:6" ht="15.75" hidden="1" thickBot="1" x14ac:dyDescent="0.3">
      <c r="B186" s="941" t="s">
        <v>1266</v>
      </c>
      <c r="C186" s="942"/>
      <c r="D186" s="942">
        <f>D187+D188</f>
        <v>0</v>
      </c>
      <c r="E186" s="942">
        <f t="shared" ref="E186:F186" si="27">E187+E188</f>
        <v>0</v>
      </c>
      <c r="F186" s="942">
        <f t="shared" si="27"/>
        <v>0</v>
      </c>
    </row>
    <row r="187" spans="2:6" ht="15.75" hidden="1" thickBot="1" x14ac:dyDescent="0.3">
      <c r="B187" s="943" t="s">
        <v>1267</v>
      </c>
      <c r="C187" s="944"/>
      <c r="D187" s="944"/>
      <c r="E187" s="944"/>
      <c r="F187" s="944"/>
    </row>
    <row r="188" spans="2:6" ht="15.75" hidden="1" thickBot="1" x14ac:dyDescent="0.3">
      <c r="B188" s="943" t="s">
        <v>1268</v>
      </c>
      <c r="C188" s="945"/>
      <c r="D188" s="945"/>
      <c r="E188" s="945"/>
      <c r="F188" s="945"/>
    </row>
    <row r="189" spans="2:6" ht="24.75" hidden="1" thickBot="1" x14ac:dyDescent="0.3">
      <c r="B189" s="941" t="s">
        <v>1269</v>
      </c>
      <c r="C189" s="942"/>
      <c r="D189" s="942">
        <f>D190+D191</f>
        <v>0</v>
      </c>
      <c r="E189" s="942">
        <f t="shared" ref="E189:F189" si="28">E190+E191</f>
        <v>0</v>
      </c>
      <c r="F189" s="942">
        <f t="shared" si="28"/>
        <v>0</v>
      </c>
    </row>
    <row r="190" spans="2:6" ht="15.75" hidden="1" thickBot="1" x14ac:dyDescent="0.3">
      <c r="B190" s="943" t="s">
        <v>1267</v>
      </c>
      <c r="C190" s="944"/>
      <c r="D190" s="942"/>
      <c r="E190" s="942"/>
      <c r="F190" s="942"/>
    </row>
    <row r="191" spans="2:6" ht="15.75" hidden="1" thickBot="1" x14ac:dyDescent="0.3">
      <c r="B191" s="943" t="s">
        <v>1268</v>
      </c>
      <c r="C191" s="945"/>
      <c r="D191" s="942"/>
      <c r="E191" s="942"/>
      <c r="F191" s="942"/>
    </row>
    <row r="192" spans="2:6" ht="15.75" hidden="1" thickBot="1" x14ac:dyDescent="0.3">
      <c r="B192" s="941" t="s">
        <v>1270</v>
      </c>
      <c r="C192" s="942">
        <f>C193+C194</f>
        <v>0</v>
      </c>
      <c r="D192" s="942">
        <f>D193+D194</f>
        <v>0</v>
      </c>
      <c r="E192" s="942">
        <f t="shared" ref="E192:F192" si="29">E193+E194</f>
        <v>0</v>
      </c>
      <c r="F192" s="942">
        <f t="shared" si="29"/>
        <v>0</v>
      </c>
    </row>
    <row r="193" spans="2:6" ht="15.75" hidden="1" thickBot="1" x14ac:dyDescent="0.3">
      <c r="B193" s="943" t="s">
        <v>1267</v>
      </c>
      <c r="C193" s="953"/>
      <c r="D193" s="954"/>
      <c r="E193" s="954"/>
      <c r="F193" s="954"/>
    </row>
    <row r="194" spans="2:6" ht="15.75" hidden="1" thickBot="1" x14ac:dyDescent="0.3">
      <c r="B194" s="943" t="s">
        <v>1268</v>
      </c>
      <c r="C194" s="945"/>
      <c r="D194" s="942"/>
      <c r="E194" s="942"/>
      <c r="F194" s="942"/>
    </row>
    <row r="195" spans="2:6" ht="15.75" hidden="1" thickBot="1" x14ac:dyDescent="0.3">
      <c r="B195" s="941" t="s">
        <v>1271</v>
      </c>
      <c r="C195" s="945"/>
      <c r="D195" s="942"/>
      <c r="E195" s="942"/>
      <c r="F195" s="942"/>
    </row>
    <row r="196" spans="2:6" ht="15.75" hidden="1" thickBot="1" x14ac:dyDescent="0.3">
      <c r="B196" s="943" t="s">
        <v>1267</v>
      </c>
      <c r="C196" s="945"/>
      <c r="D196" s="942"/>
      <c r="E196" s="942"/>
      <c r="F196" s="942"/>
    </row>
    <row r="197" spans="2:6" ht="15.75" hidden="1" thickBot="1" x14ac:dyDescent="0.3">
      <c r="B197" s="943" t="s">
        <v>1268</v>
      </c>
      <c r="C197" s="945"/>
      <c r="D197" s="942"/>
      <c r="E197" s="942"/>
      <c r="F197" s="942"/>
    </row>
    <row r="198" spans="2:6" ht="15.75" hidden="1" thickBot="1" x14ac:dyDescent="0.3">
      <c r="B198" s="941" t="s">
        <v>1272</v>
      </c>
      <c r="C198" s="945"/>
      <c r="D198" s="942"/>
      <c r="E198" s="942"/>
      <c r="F198" s="942"/>
    </row>
    <row r="199" spans="2:6" ht="15.75" hidden="1" thickBot="1" x14ac:dyDescent="0.3">
      <c r="B199" s="943" t="s">
        <v>1267</v>
      </c>
      <c r="C199" s="945"/>
      <c r="D199" s="942"/>
      <c r="E199" s="942"/>
      <c r="F199" s="942"/>
    </row>
    <row r="200" spans="2:6" ht="15.75" hidden="1" thickBot="1" x14ac:dyDescent="0.3">
      <c r="B200" s="943" t="s">
        <v>1268</v>
      </c>
      <c r="C200" s="945"/>
      <c r="D200" s="942"/>
      <c r="E200" s="942"/>
      <c r="F200" s="942"/>
    </row>
    <row r="201" spans="2:6" ht="15.75" hidden="1" thickBot="1" x14ac:dyDescent="0.3">
      <c r="B201" s="941" t="s">
        <v>1273</v>
      </c>
      <c r="C201" s="945">
        <f>C202+C203</f>
        <v>0</v>
      </c>
      <c r="D201" s="942">
        <f t="shared" ref="D201:F201" si="30">D202+D203</f>
        <v>0</v>
      </c>
      <c r="E201" s="942">
        <f t="shared" si="30"/>
        <v>0</v>
      </c>
      <c r="F201" s="942">
        <f t="shared" si="30"/>
        <v>0</v>
      </c>
    </row>
    <row r="202" spans="2:6" ht="15.75" hidden="1" thickBot="1" x14ac:dyDescent="0.3">
      <c r="B202" s="943" t="s">
        <v>1267</v>
      </c>
      <c r="C202" s="944"/>
      <c r="D202" s="942"/>
      <c r="E202" s="942"/>
      <c r="F202" s="942"/>
    </row>
    <row r="203" spans="2:6" ht="15.75" hidden="1" thickBot="1" x14ac:dyDescent="0.3">
      <c r="B203" s="943" t="s">
        <v>1268</v>
      </c>
      <c r="C203" s="945"/>
      <c r="D203" s="942"/>
      <c r="E203" s="942"/>
      <c r="F203" s="942"/>
    </row>
    <row r="204" spans="2:6" ht="24.75" hidden="1" thickBot="1" x14ac:dyDescent="0.3">
      <c r="B204" s="941" t="s">
        <v>1274</v>
      </c>
      <c r="C204" s="945">
        <f>C205+C206</f>
        <v>0</v>
      </c>
      <c r="D204" s="945">
        <f t="shared" ref="D204:F204" si="31">D205+D206</f>
        <v>0</v>
      </c>
      <c r="E204" s="945">
        <f t="shared" si="31"/>
        <v>0</v>
      </c>
      <c r="F204" s="945">
        <f t="shared" si="31"/>
        <v>0</v>
      </c>
    </row>
    <row r="205" spans="2:6" ht="15.75" hidden="1" thickBot="1" x14ac:dyDescent="0.3">
      <c r="B205" s="943" t="s">
        <v>1267</v>
      </c>
      <c r="C205" s="945"/>
      <c r="D205" s="234"/>
      <c r="E205" s="234"/>
      <c r="F205" s="234"/>
    </row>
    <row r="206" spans="2:6" ht="15.75" hidden="1" thickBot="1" x14ac:dyDescent="0.3">
      <c r="B206" s="943" t="s">
        <v>1268</v>
      </c>
      <c r="C206" s="945"/>
      <c r="D206" s="233"/>
      <c r="E206" s="234"/>
      <c r="F206" s="234"/>
    </row>
    <row r="207" spans="2:6" ht="15.75" hidden="1" thickBot="1" x14ac:dyDescent="0.3">
      <c r="B207" s="946" t="s">
        <v>1334</v>
      </c>
      <c r="C207" s="945">
        <f>C204+C201+C198+C195+C192+C189+C186</f>
        <v>0</v>
      </c>
      <c r="D207" s="945">
        <f>D204+D201+D198+D195+D192+D189+D186</f>
        <v>0</v>
      </c>
      <c r="E207" s="945">
        <f t="shared" ref="E207:F207" si="32">E204+E201+E198+E195+E192+E189+E186</f>
        <v>0</v>
      </c>
      <c r="F207" s="945">
        <f t="shared" si="32"/>
        <v>0</v>
      </c>
    </row>
    <row r="208" spans="2:6" ht="15.75" hidden="1" thickBot="1" x14ac:dyDescent="0.3">
      <c r="B208" s="947" t="s">
        <v>1276</v>
      </c>
      <c r="C208" s="948">
        <f>IF(C207-C178=0,0,"Error")</f>
        <v>0</v>
      </c>
      <c r="D208" s="948">
        <f>IF(D207-D178=0,0,"Error")</f>
        <v>0</v>
      </c>
      <c r="E208" s="948">
        <f>IF(E207-E178=0,0,"Error")</f>
        <v>0</v>
      </c>
      <c r="F208" s="948">
        <f>IF(F207-F178=0,0,"Error")</f>
        <v>0</v>
      </c>
    </row>
    <row r="209" spans="2:6" ht="15.75" thickBot="1" x14ac:dyDescent="0.3">
      <c r="B209" s="2536" t="s">
        <v>1277</v>
      </c>
      <c r="C209" s="2537"/>
      <c r="D209" s="2537"/>
      <c r="E209" s="2537"/>
      <c r="F209" s="2538"/>
    </row>
    <row r="210" spans="2:6" ht="15.75" thickBot="1" x14ac:dyDescent="0.3">
      <c r="B210" s="2536" t="s">
        <v>1278</v>
      </c>
      <c r="C210" s="2537"/>
      <c r="D210" s="2537"/>
      <c r="E210" s="2537"/>
      <c r="F210" s="2538"/>
    </row>
    <row r="211" spans="2:6" ht="15.75" thickBot="1" x14ac:dyDescent="0.3">
      <c r="B211" s="936" t="s">
        <v>1322</v>
      </c>
      <c r="C211" s="2576" t="s">
        <v>1884</v>
      </c>
      <c r="D211" s="2577"/>
      <c r="E211" s="2578"/>
      <c r="F211" s="2579"/>
    </row>
    <row r="212" spans="2:6" ht="39.75" customHeight="1" thickBot="1" x14ac:dyDescent="0.3">
      <c r="B212" s="936" t="s">
        <v>1279</v>
      </c>
      <c r="C212" s="922" t="s">
        <v>1884</v>
      </c>
      <c r="D212" s="923" t="s">
        <v>1280</v>
      </c>
      <c r="E212" s="2580" t="s">
        <v>1896</v>
      </c>
      <c r="F212" s="2581"/>
    </row>
    <row r="213" spans="2:6" ht="15.75" thickBot="1" x14ac:dyDescent="0.3">
      <c r="B213" s="955"/>
      <c r="C213" s="2571"/>
      <c r="D213" s="2582"/>
      <c r="E213" s="2572"/>
      <c r="F213" s="2573"/>
    </row>
    <row r="214" spans="2:6" ht="17.25" customHeight="1" thickBot="1" x14ac:dyDescent="0.3">
      <c r="B214" s="932" t="s">
        <v>1258</v>
      </c>
      <c r="C214" s="2475" t="s">
        <v>1884</v>
      </c>
      <c r="D214" s="2476"/>
      <c r="E214" s="2476"/>
      <c r="F214" s="2477"/>
    </row>
    <row r="215" spans="2:6" ht="15.75" thickBot="1" x14ac:dyDescent="0.3">
      <c r="B215" s="932" t="s">
        <v>54</v>
      </c>
      <c r="C215" s="2478" t="s">
        <v>316</v>
      </c>
      <c r="D215" s="2479"/>
      <c r="E215" s="2479"/>
      <c r="F215" s="2480"/>
    </row>
    <row r="216" spans="2:6" ht="12.75" customHeight="1" x14ac:dyDescent="0.25">
      <c r="B216" s="2548"/>
      <c r="C216" s="929">
        <v>2023</v>
      </c>
      <c r="D216" s="929">
        <v>2024</v>
      </c>
      <c r="E216" s="929">
        <v>2025</v>
      </c>
      <c r="F216" s="929">
        <v>2026</v>
      </c>
    </row>
    <row r="217" spans="2:6" ht="9" customHeight="1" thickBot="1" x14ac:dyDescent="0.3">
      <c r="B217" s="2549"/>
      <c r="C217" s="937" t="s">
        <v>17</v>
      </c>
      <c r="D217" s="937" t="s">
        <v>18</v>
      </c>
      <c r="E217" s="937" t="s">
        <v>18</v>
      </c>
      <c r="F217" s="937" t="s">
        <v>18</v>
      </c>
    </row>
    <row r="218" spans="2:6" ht="15.75" thickBot="1" x14ac:dyDescent="0.3">
      <c r="B218" s="932" t="s">
        <v>56</v>
      </c>
      <c r="C218" s="938">
        <v>1</v>
      </c>
      <c r="D218" s="938">
        <v>1</v>
      </c>
      <c r="E218" s="938">
        <v>1</v>
      </c>
      <c r="F218" s="938">
        <v>1</v>
      </c>
    </row>
    <row r="219" spans="2:6" ht="15.75" thickBot="1" x14ac:dyDescent="0.3">
      <c r="B219" s="932" t="s">
        <v>1260</v>
      </c>
      <c r="C219" s="938">
        <f t="shared" ref="C219:F219" si="33">C237</f>
        <v>10926</v>
      </c>
      <c r="D219" s="938">
        <f t="shared" si="33"/>
        <v>15676</v>
      </c>
      <c r="E219" s="938">
        <f t="shared" si="33"/>
        <v>20000</v>
      </c>
      <c r="F219" s="938">
        <f t="shared" si="33"/>
        <v>30000</v>
      </c>
    </row>
    <row r="220" spans="2:6" ht="15.75" thickBot="1" x14ac:dyDescent="0.3">
      <c r="B220" s="932" t="s">
        <v>1261</v>
      </c>
      <c r="C220" s="938">
        <v>10926</v>
      </c>
      <c r="D220" s="938">
        <f t="shared" ref="D220:F220" si="34">D219/D218</f>
        <v>15676</v>
      </c>
      <c r="E220" s="938">
        <f t="shared" si="34"/>
        <v>20000</v>
      </c>
      <c r="F220" s="938">
        <f t="shared" si="34"/>
        <v>30000</v>
      </c>
    </row>
    <row r="221" spans="2:6" ht="15.75" thickBot="1" x14ac:dyDescent="0.3">
      <c r="B221" s="932" t="s">
        <v>1262</v>
      </c>
      <c r="C221" s="930" t="s">
        <v>1263</v>
      </c>
      <c r="D221" s="939">
        <f>D218/C218-1</f>
        <v>0</v>
      </c>
      <c r="E221" s="939">
        <f t="shared" ref="E221:F223" si="35">E218/D218-1</f>
        <v>0</v>
      </c>
      <c r="F221" s="939">
        <f t="shared" si="35"/>
        <v>0</v>
      </c>
    </row>
    <row r="222" spans="2:6" ht="15.75" thickBot="1" x14ac:dyDescent="0.3">
      <c r="B222" s="932" t="s">
        <v>1264</v>
      </c>
      <c r="C222" s="930" t="s">
        <v>1263</v>
      </c>
      <c r="D222" s="939">
        <f>D219/C219-1</f>
        <v>0.43474281530294712</v>
      </c>
      <c r="E222" s="939">
        <f t="shared" si="35"/>
        <v>0.27583567236539941</v>
      </c>
      <c r="F222" s="939">
        <f t="shared" si="35"/>
        <v>0.5</v>
      </c>
    </row>
    <row r="223" spans="2:6" ht="15.75" thickBot="1" x14ac:dyDescent="0.3">
      <c r="B223" s="932" t="s">
        <v>77</v>
      </c>
      <c r="C223" s="930" t="s">
        <v>1263</v>
      </c>
      <c r="D223" s="939">
        <f>D220/C220-1</f>
        <v>0.43474281530294712</v>
      </c>
      <c r="E223" s="939">
        <f t="shared" si="35"/>
        <v>0.27583567236539941</v>
      </c>
      <c r="F223" s="939">
        <f t="shared" si="35"/>
        <v>0.5</v>
      </c>
    </row>
    <row r="224" spans="2:6" ht="15.75" thickBot="1" x14ac:dyDescent="0.3">
      <c r="B224" s="2550" t="s">
        <v>1283</v>
      </c>
      <c r="C224" s="2551"/>
      <c r="D224" s="2551"/>
      <c r="E224" s="2551"/>
      <c r="F224" s="2552"/>
    </row>
    <row r="225" spans="2:6" ht="12.75" customHeight="1" x14ac:dyDescent="0.25">
      <c r="B225" s="2548"/>
      <c r="C225" s="929">
        <v>2023</v>
      </c>
      <c r="D225" s="929">
        <v>2024</v>
      </c>
      <c r="E225" s="929">
        <v>2025</v>
      </c>
      <c r="F225" s="929">
        <v>2026</v>
      </c>
    </row>
    <row r="226" spans="2:6" ht="9" customHeight="1" thickBot="1" x14ac:dyDescent="0.3">
      <c r="B226" s="2549"/>
      <c r="C226" s="937" t="s">
        <v>17</v>
      </c>
      <c r="D226" s="937" t="s">
        <v>18</v>
      </c>
      <c r="E226" s="937" t="s">
        <v>18</v>
      </c>
      <c r="F226" s="937" t="s">
        <v>18</v>
      </c>
    </row>
    <row r="227" spans="2:6" ht="15.75" thickBot="1" x14ac:dyDescent="0.3">
      <c r="B227" s="941" t="s">
        <v>1284</v>
      </c>
      <c r="C227" s="942">
        <f>C228+C229+C230+C231</f>
        <v>0</v>
      </c>
      <c r="D227" s="942">
        <f t="shared" ref="D227:F227" si="36">D228+D229+D230+D231</f>
        <v>0</v>
      </c>
      <c r="E227" s="942">
        <f t="shared" si="36"/>
        <v>0</v>
      </c>
      <c r="F227" s="942">
        <f t="shared" si="36"/>
        <v>0</v>
      </c>
    </row>
    <row r="228" spans="2:6" ht="15.75" thickBot="1" x14ac:dyDescent="0.3">
      <c r="B228" s="943" t="s">
        <v>1267</v>
      </c>
      <c r="C228" s="942"/>
      <c r="D228" s="942"/>
      <c r="E228" s="942"/>
      <c r="F228" s="942"/>
    </row>
    <row r="229" spans="2:6" ht="15.75" thickBot="1" x14ac:dyDescent="0.3">
      <c r="B229" s="943" t="s">
        <v>1285</v>
      </c>
      <c r="C229" s="942"/>
      <c r="D229" s="942"/>
      <c r="E229" s="942"/>
      <c r="F229" s="942"/>
    </row>
    <row r="230" spans="2:6" ht="15.75" thickBot="1" x14ac:dyDescent="0.3">
      <c r="B230" s="943" t="s">
        <v>1286</v>
      </c>
      <c r="C230" s="942"/>
      <c r="D230" s="942"/>
      <c r="E230" s="942"/>
      <c r="F230" s="942"/>
    </row>
    <row r="231" spans="2:6" ht="15.75" thickBot="1" x14ac:dyDescent="0.3">
      <c r="B231" s="943" t="s">
        <v>1287</v>
      </c>
      <c r="C231" s="942"/>
      <c r="D231" s="942"/>
      <c r="E231" s="942"/>
      <c r="F231" s="942"/>
    </row>
    <row r="232" spans="2:6" ht="15.75" thickBot="1" x14ac:dyDescent="0.3">
      <c r="B232" s="941" t="s">
        <v>1288</v>
      </c>
      <c r="C232" s="945">
        <f t="shared" ref="C232:F232" si="37">C233+C234+C235+C236</f>
        <v>10926</v>
      </c>
      <c r="D232" s="945">
        <f t="shared" si="37"/>
        <v>15676</v>
      </c>
      <c r="E232" s="945">
        <f t="shared" si="37"/>
        <v>20000</v>
      </c>
      <c r="F232" s="945">
        <f t="shared" si="37"/>
        <v>30000</v>
      </c>
    </row>
    <row r="233" spans="2:6" ht="15.75" thickBot="1" x14ac:dyDescent="0.3">
      <c r="B233" s="943" t="s">
        <v>1267</v>
      </c>
      <c r="C233" s="944">
        <v>10926</v>
      </c>
      <c r="D233" s="945">
        <v>15676</v>
      </c>
      <c r="E233" s="945">
        <v>20000</v>
      </c>
      <c r="F233" s="945">
        <v>30000</v>
      </c>
    </row>
    <row r="234" spans="2:6" ht="15.75" thickBot="1" x14ac:dyDescent="0.3">
      <c r="B234" s="943" t="s">
        <v>1285</v>
      </c>
      <c r="C234" s="945"/>
      <c r="D234" s="942"/>
      <c r="E234" s="942"/>
      <c r="F234" s="942"/>
    </row>
    <row r="235" spans="2:6" ht="15.75" thickBot="1" x14ac:dyDescent="0.3">
      <c r="B235" s="943" t="s">
        <v>1286</v>
      </c>
      <c r="C235" s="945"/>
      <c r="D235" s="942"/>
      <c r="E235" s="942"/>
      <c r="F235" s="942"/>
    </row>
    <row r="236" spans="2:6" ht="15.75" thickBot="1" x14ac:dyDescent="0.3">
      <c r="B236" s="943" t="s">
        <v>1287</v>
      </c>
      <c r="C236" s="945"/>
      <c r="D236" s="942"/>
      <c r="E236" s="942"/>
      <c r="F236" s="942"/>
    </row>
    <row r="237" spans="2:6" ht="15.75" thickBot="1" x14ac:dyDescent="0.3">
      <c r="B237" s="956" t="s">
        <v>1275</v>
      </c>
      <c r="C237" s="945">
        <f>C227+C232</f>
        <v>10926</v>
      </c>
      <c r="D237" s="945">
        <f t="shared" ref="D237:F237" si="38">D227+D232</f>
        <v>15676</v>
      </c>
      <c r="E237" s="945">
        <f t="shared" si="38"/>
        <v>20000</v>
      </c>
      <c r="F237" s="945">
        <f t="shared" si="38"/>
        <v>30000</v>
      </c>
    </row>
    <row r="238" spans="2:6" ht="25.5" hidden="1" customHeight="1" thickBot="1" x14ac:dyDescent="0.3">
      <c r="B238" s="957" t="s">
        <v>1364</v>
      </c>
      <c r="C238" s="2571"/>
      <c r="D238" s="2572"/>
      <c r="E238" s="2572"/>
      <c r="F238" s="2573"/>
    </row>
    <row r="239" spans="2:6" ht="34.5" hidden="1" thickBot="1" x14ac:dyDescent="0.3">
      <c r="B239" s="936" t="s">
        <v>1422</v>
      </c>
      <c r="C239" s="869"/>
      <c r="D239" s="870" t="s">
        <v>1280</v>
      </c>
      <c r="E239" s="2574"/>
      <c r="F239" s="2575"/>
    </row>
    <row r="240" spans="2:6" ht="17.25" hidden="1" customHeight="1" thickBot="1" x14ac:dyDescent="0.3">
      <c r="B240" s="932" t="s">
        <v>1258</v>
      </c>
      <c r="C240" s="2475"/>
      <c r="D240" s="2476"/>
      <c r="E240" s="2476"/>
      <c r="F240" s="2477"/>
    </row>
    <row r="241" spans="2:6" ht="15.75" hidden="1" thickBot="1" x14ac:dyDescent="0.3">
      <c r="B241" s="932" t="s">
        <v>54</v>
      </c>
      <c r="C241" s="2478"/>
      <c r="D241" s="2479"/>
      <c r="E241" s="2479"/>
      <c r="F241" s="2480"/>
    </row>
    <row r="242" spans="2:6" ht="12.75" hidden="1" customHeight="1" x14ac:dyDescent="0.25">
      <c r="B242" s="2548"/>
      <c r="C242" s="929">
        <v>2022</v>
      </c>
      <c r="D242" s="929">
        <v>2023</v>
      </c>
      <c r="E242" s="929">
        <v>2024</v>
      </c>
      <c r="F242" s="929">
        <v>2025</v>
      </c>
    </row>
    <row r="243" spans="2:6" ht="9" hidden="1" customHeight="1" thickBot="1" x14ac:dyDescent="0.3">
      <c r="B243" s="2549"/>
      <c r="C243" s="937" t="s">
        <v>17</v>
      </c>
      <c r="D243" s="937" t="s">
        <v>18</v>
      </c>
      <c r="E243" s="937" t="s">
        <v>18</v>
      </c>
      <c r="F243" s="937" t="s">
        <v>18</v>
      </c>
    </row>
    <row r="244" spans="2:6" ht="15.75" hidden="1" thickBot="1" x14ac:dyDescent="0.3">
      <c r="B244" s="932" t="s">
        <v>56</v>
      </c>
      <c r="C244" s="932"/>
      <c r="D244" s="930"/>
      <c r="E244" s="930"/>
      <c r="F244" s="932"/>
    </row>
    <row r="245" spans="2:6" ht="15.75" hidden="1" thickBot="1" x14ac:dyDescent="0.3">
      <c r="B245" s="932" t="s">
        <v>1260</v>
      </c>
      <c r="C245" s="938">
        <f>C263</f>
        <v>0</v>
      </c>
      <c r="D245" s="938">
        <f t="shared" ref="D245:F245" si="39">D263</f>
        <v>0</v>
      </c>
      <c r="E245" s="938">
        <f t="shared" si="39"/>
        <v>0</v>
      </c>
      <c r="F245" s="938">
        <f t="shared" si="39"/>
        <v>0</v>
      </c>
    </row>
    <row r="246" spans="2:6" ht="15.75" hidden="1" thickBot="1" x14ac:dyDescent="0.3">
      <c r="B246" s="932" t="s">
        <v>1261</v>
      </c>
      <c r="C246" s="938" t="e">
        <f>C245/C244</f>
        <v>#DIV/0!</v>
      </c>
      <c r="D246" s="938" t="e">
        <f t="shared" ref="D246:F246" si="40">D245/D244</f>
        <v>#DIV/0!</v>
      </c>
      <c r="E246" s="938" t="e">
        <f t="shared" si="40"/>
        <v>#DIV/0!</v>
      </c>
      <c r="F246" s="938" t="e">
        <f t="shared" si="40"/>
        <v>#DIV/0!</v>
      </c>
    </row>
    <row r="247" spans="2:6" ht="15.75" hidden="1" thickBot="1" x14ac:dyDescent="0.3">
      <c r="B247" s="932" t="s">
        <v>1262</v>
      </c>
      <c r="C247" s="930" t="s">
        <v>1263</v>
      </c>
      <c r="D247" s="939" t="e">
        <f>D244/C244-1</f>
        <v>#DIV/0!</v>
      </c>
      <c r="E247" s="939" t="e">
        <f t="shared" ref="E247:F249" si="41">E244/D244-1</f>
        <v>#DIV/0!</v>
      </c>
      <c r="F247" s="939" t="e">
        <f t="shared" si="41"/>
        <v>#DIV/0!</v>
      </c>
    </row>
    <row r="248" spans="2:6" ht="15.75" hidden="1" thickBot="1" x14ac:dyDescent="0.3">
      <c r="B248" s="932" t="s">
        <v>1264</v>
      </c>
      <c r="C248" s="930" t="s">
        <v>1263</v>
      </c>
      <c r="D248" s="939" t="e">
        <f>D245/C245-1</f>
        <v>#DIV/0!</v>
      </c>
      <c r="E248" s="939" t="e">
        <f t="shared" si="41"/>
        <v>#DIV/0!</v>
      </c>
      <c r="F248" s="939" t="e">
        <f t="shared" si="41"/>
        <v>#DIV/0!</v>
      </c>
    </row>
    <row r="249" spans="2:6" ht="15.75" hidden="1" thickBot="1" x14ac:dyDescent="0.3">
      <c r="B249" s="932" t="s">
        <v>77</v>
      </c>
      <c r="C249" s="930" t="s">
        <v>1263</v>
      </c>
      <c r="D249" s="939" t="e">
        <f>D246/C246-1</f>
        <v>#DIV/0!</v>
      </c>
      <c r="E249" s="939" t="e">
        <f t="shared" si="41"/>
        <v>#DIV/0!</v>
      </c>
      <c r="F249" s="939" t="e">
        <f t="shared" si="41"/>
        <v>#DIV/0!</v>
      </c>
    </row>
    <row r="250" spans="2:6" ht="15.75" hidden="1" thickBot="1" x14ac:dyDescent="0.3">
      <c r="B250" s="2550" t="s">
        <v>1423</v>
      </c>
      <c r="C250" s="2551"/>
      <c r="D250" s="2551"/>
      <c r="E250" s="2551"/>
      <c r="F250" s="2552"/>
    </row>
    <row r="251" spans="2:6" ht="12.75" hidden="1" customHeight="1" x14ac:dyDescent="0.25">
      <c r="B251" s="2548"/>
      <c r="C251" s="929">
        <v>2022</v>
      </c>
      <c r="D251" s="929">
        <v>2023</v>
      </c>
      <c r="E251" s="929">
        <v>2024</v>
      </c>
      <c r="F251" s="929">
        <v>2025</v>
      </c>
    </row>
    <row r="252" spans="2:6" ht="9" hidden="1" customHeight="1" thickBot="1" x14ac:dyDescent="0.3">
      <c r="B252" s="2549"/>
      <c r="C252" s="937" t="s">
        <v>17</v>
      </c>
      <c r="D252" s="937" t="s">
        <v>18</v>
      </c>
      <c r="E252" s="937" t="s">
        <v>18</v>
      </c>
      <c r="F252" s="937" t="s">
        <v>18</v>
      </c>
    </row>
    <row r="253" spans="2:6" ht="15.75" hidden="1" thickBot="1" x14ac:dyDescent="0.3">
      <c r="B253" s="941" t="s">
        <v>1284</v>
      </c>
      <c r="C253" s="942">
        <f>C254+C255+C256+C257</f>
        <v>0</v>
      </c>
      <c r="D253" s="942">
        <f t="shared" ref="D253:F253" si="42">D254+D255+D256+D257</f>
        <v>0</v>
      </c>
      <c r="E253" s="942">
        <f t="shared" si="42"/>
        <v>0</v>
      </c>
      <c r="F253" s="942">
        <f t="shared" si="42"/>
        <v>0</v>
      </c>
    </row>
    <row r="254" spans="2:6" ht="15.75" hidden="1" thickBot="1" x14ac:dyDescent="0.3">
      <c r="B254" s="943" t="s">
        <v>1267</v>
      </c>
      <c r="C254" s="942"/>
      <c r="D254" s="942"/>
      <c r="E254" s="942"/>
      <c r="F254" s="942"/>
    </row>
    <row r="255" spans="2:6" ht="15.75" hidden="1" thickBot="1" x14ac:dyDescent="0.3">
      <c r="B255" s="943" t="s">
        <v>1285</v>
      </c>
      <c r="C255" s="942"/>
      <c r="D255" s="942"/>
      <c r="E255" s="942"/>
      <c r="F255" s="942"/>
    </row>
    <row r="256" spans="2:6" ht="15.75" hidden="1" thickBot="1" x14ac:dyDescent="0.3">
      <c r="B256" s="943" t="s">
        <v>1286</v>
      </c>
      <c r="C256" s="942"/>
      <c r="D256" s="942"/>
      <c r="E256" s="942"/>
      <c r="F256" s="942"/>
    </row>
    <row r="257" spans="2:6" ht="15.75" hidden="1" thickBot="1" x14ac:dyDescent="0.3">
      <c r="B257" s="943" t="s">
        <v>1287</v>
      </c>
      <c r="C257" s="942"/>
      <c r="D257" s="942"/>
      <c r="E257" s="942"/>
      <c r="F257" s="942"/>
    </row>
    <row r="258" spans="2:6" ht="15.75" hidden="1" thickBot="1" x14ac:dyDescent="0.3">
      <c r="B258" s="941" t="s">
        <v>1288</v>
      </c>
      <c r="C258" s="945">
        <f>C259+C260+C261+C262</f>
        <v>0</v>
      </c>
      <c r="D258" s="945">
        <f t="shared" ref="D258:F258" si="43">D259+D260+D261+D262</f>
        <v>0</v>
      </c>
      <c r="E258" s="945">
        <f t="shared" si="43"/>
        <v>0</v>
      </c>
      <c r="F258" s="945">
        <f t="shared" si="43"/>
        <v>0</v>
      </c>
    </row>
    <row r="259" spans="2:6" ht="15.75" hidden="1" thickBot="1" x14ac:dyDescent="0.3">
      <c r="B259" s="943" t="s">
        <v>1267</v>
      </c>
      <c r="C259" s="945">
        <v>0</v>
      </c>
      <c r="D259" s="945">
        <v>0</v>
      </c>
      <c r="E259" s="945">
        <v>0</v>
      </c>
      <c r="F259" s="945">
        <v>0</v>
      </c>
    </row>
    <row r="260" spans="2:6" ht="15.75" hidden="1" thickBot="1" x14ac:dyDescent="0.3">
      <c r="B260" s="943" t="s">
        <v>1285</v>
      </c>
      <c r="C260" s="945"/>
      <c r="D260" s="945"/>
      <c r="E260" s="945"/>
      <c r="F260" s="945"/>
    </row>
    <row r="261" spans="2:6" ht="15.75" hidden="1" thickBot="1" x14ac:dyDescent="0.3">
      <c r="B261" s="943" t="s">
        <v>1286</v>
      </c>
      <c r="C261" s="945"/>
      <c r="D261" s="945"/>
      <c r="E261" s="945"/>
      <c r="F261" s="945"/>
    </row>
    <row r="262" spans="2:6" ht="15.75" hidden="1" thickBot="1" x14ac:dyDescent="0.3">
      <c r="B262" s="943" t="s">
        <v>1287</v>
      </c>
      <c r="C262" s="945"/>
      <c r="D262" s="945"/>
      <c r="E262" s="945"/>
      <c r="F262" s="945"/>
    </row>
    <row r="263" spans="2:6" ht="15.75" hidden="1" thickBot="1" x14ac:dyDescent="0.3">
      <c r="B263" s="946" t="s">
        <v>1320</v>
      </c>
      <c r="C263" s="945">
        <f>C253+C258</f>
        <v>0</v>
      </c>
      <c r="D263" s="945">
        <f t="shared" ref="D263:F263" si="44">D253+D258</f>
        <v>0</v>
      </c>
      <c r="E263" s="945">
        <f t="shared" si="44"/>
        <v>0</v>
      </c>
      <c r="F263" s="945">
        <f t="shared" si="44"/>
        <v>0</v>
      </c>
    </row>
    <row r="264" spans="2:6" ht="15.75" thickBot="1" x14ac:dyDescent="0.3">
      <c r="B264" s="2536" t="s">
        <v>101</v>
      </c>
      <c r="C264" s="2537"/>
      <c r="D264" s="2537"/>
      <c r="E264" s="2537"/>
      <c r="F264" s="2538"/>
    </row>
    <row r="265" spans="2:6" ht="15.75" thickBot="1" x14ac:dyDescent="0.3">
      <c r="B265" s="2536" t="s">
        <v>1295</v>
      </c>
      <c r="C265" s="2537"/>
      <c r="D265" s="2537"/>
      <c r="E265" s="2537"/>
      <c r="F265" s="2538"/>
    </row>
    <row r="266" spans="2:6" ht="15.75" thickBot="1" x14ac:dyDescent="0.3">
      <c r="B266" s="936" t="s">
        <v>1322</v>
      </c>
      <c r="C266" s="2583" t="s">
        <v>1897</v>
      </c>
      <c r="D266" s="2584"/>
      <c r="E266" s="2584"/>
      <c r="F266" s="2585"/>
    </row>
    <row r="267" spans="2:6" ht="57" customHeight="1" thickBot="1" x14ac:dyDescent="0.3">
      <c r="B267" s="936" t="s">
        <v>1289</v>
      </c>
      <c r="C267" s="958" t="s">
        <v>1898</v>
      </c>
      <c r="D267" s="870" t="s">
        <v>1280</v>
      </c>
      <c r="E267" s="2478" t="s">
        <v>1899</v>
      </c>
      <c r="F267" s="2480"/>
    </row>
    <row r="268" spans="2:6" ht="15.75" thickBot="1" x14ac:dyDescent="0.3">
      <c r="B268" s="959"/>
      <c r="C268" s="2475" t="s">
        <v>1898</v>
      </c>
      <c r="D268" s="2476"/>
      <c r="E268" s="2476"/>
      <c r="F268" s="2477"/>
    </row>
    <row r="269" spans="2:6" ht="17.25" customHeight="1" thickBot="1" x14ac:dyDescent="0.3">
      <c r="B269" s="932" t="s">
        <v>1258</v>
      </c>
      <c r="C269" s="2475"/>
      <c r="D269" s="2476"/>
      <c r="E269" s="2476"/>
      <c r="F269" s="2477"/>
    </row>
    <row r="270" spans="2:6" ht="15.75" thickBot="1" x14ac:dyDescent="0.3">
      <c r="B270" s="932" t="s">
        <v>54</v>
      </c>
      <c r="C270" s="2478" t="s">
        <v>1900</v>
      </c>
      <c r="D270" s="2479"/>
      <c r="E270" s="2479"/>
      <c r="F270" s="2480"/>
    </row>
    <row r="271" spans="2:6" ht="12.75" customHeight="1" x14ac:dyDescent="0.25">
      <c r="B271" s="2548"/>
      <c r="C271" s="929">
        <v>2023</v>
      </c>
      <c r="D271" s="929">
        <v>2024</v>
      </c>
      <c r="E271" s="929">
        <v>2025</v>
      </c>
      <c r="F271" s="929">
        <v>2026</v>
      </c>
    </row>
    <row r="272" spans="2:6" ht="16.5" customHeight="1" thickBot="1" x14ac:dyDescent="0.3">
      <c r="B272" s="2549"/>
      <c r="C272" s="937" t="s">
        <v>17</v>
      </c>
      <c r="D272" s="937" t="s">
        <v>18</v>
      </c>
      <c r="E272" s="937" t="s">
        <v>18</v>
      </c>
      <c r="F272" s="937" t="s">
        <v>18</v>
      </c>
    </row>
    <row r="273" spans="2:6" ht="15.75" thickBot="1" x14ac:dyDescent="0.3">
      <c r="B273" s="932" t="s">
        <v>56</v>
      </c>
      <c r="C273" s="938">
        <v>1</v>
      </c>
      <c r="D273" s="938">
        <v>1</v>
      </c>
      <c r="E273" s="938">
        <v>1</v>
      </c>
      <c r="F273" s="938">
        <v>1</v>
      </c>
    </row>
    <row r="274" spans="2:6" ht="15.75" thickBot="1" x14ac:dyDescent="0.3">
      <c r="B274" s="932" t="s">
        <v>1260</v>
      </c>
      <c r="C274" s="938">
        <f t="shared" ref="C274:E274" si="45">C292</f>
        <v>0</v>
      </c>
      <c r="D274" s="938"/>
      <c r="E274" s="938">
        <f t="shared" si="45"/>
        <v>30000</v>
      </c>
      <c r="F274" s="938">
        <f>F292</f>
        <v>100000</v>
      </c>
    </row>
    <row r="275" spans="2:6" ht="15.75" thickBot="1" x14ac:dyDescent="0.3">
      <c r="B275" s="932" t="s">
        <v>1261</v>
      </c>
      <c r="C275" s="938">
        <f>C274/C273</f>
        <v>0</v>
      </c>
      <c r="D275" s="938">
        <f t="shared" ref="D275:F275" si="46">D274/D273</f>
        <v>0</v>
      </c>
      <c r="E275" s="938">
        <f t="shared" si="46"/>
        <v>30000</v>
      </c>
      <c r="F275" s="938">
        <f t="shared" si="46"/>
        <v>100000</v>
      </c>
    </row>
    <row r="276" spans="2:6" ht="15.75" thickBot="1" x14ac:dyDescent="0.3">
      <c r="B276" s="932" t="s">
        <v>1262</v>
      </c>
      <c r="C276" s="930" t="s">
        <v>1263</v>
      </c>
      <c r="D276" s="939">
        <f>D273/C273-1</f>
        <v>0</v>
      </c>
      <c r="E276" s="939">
        <f t="shared" ref="E276:F278" si="47">E273/D273-1</f>
        <v>0</v>
      </c>
      <c r="F276" s="939">
        <f t="shared" si="47"/>
        <v>0</v>
      </c>
    </row>
    <row r="277" spans="2:6" ht="15.75" thickBot="1" x14ac:dyDescent="0.3">
      <c r="B277" s="932" t="s">
        <v>1264</v>
      </c>
      <c r="C277" s="930" t="s">
        <v>1263</v>
      </c>
      <c r="D277" s="939" t="e">
        <f>D274/C274-1</f>
        <v>#DIV/0!</v>
      </c>
      <c r="E277" s="939" t="e">
        <f t="shared" si="47"/>
        <v>#DIV/0!</v>
      </c>
      <c r="F277" s="939">
        <f t="shared" si="47"/>
        <v>2.3333333333333335</v>
      </c>
    </row>
    <row r="278" spans="2:6" ht="15.75" thickBot="1" x14ac:dyDescent="0.3">
      <c r="B278" s="932" t="s">
        <v>77</v>
      </c>
      <c r="C278" s="930" t="s">
        <v>1263</v>
      </c>
      <c r="D278" s="939" t="e">
        <f>D275/C275-1</f>
        <v>#DIV/0!</v>
      </c>
      <c r="E278" s="939" t="e">
        <f t="shared" si="47"/>
        <v>#DIV/0!</v>
      </c>
      <c r="F278" s="939">
        <f t="shared" si="47"/>
        <v>2.3333333333333335</v>
      </c>
    </row>
    <row r="279" spans="2:6" ht="15.75" thickBot="1" x14ac:dyDescent="0.3">
      <c r="B279" s="2550" t="s">
        <v>1293</v>
      </c>
      <c r="C279" s="2551"/>
      <c r="D279" s="2551"/>
      <c r="E279" s="2551"/>
      <c r="F279" s="2552"/>
    </row>
    <row r="280" spans="2:6" ht="12.75" customHeight="1" x14ac:dyDescent="0.25">
      <c r="B280" s="2548"/>
      <c r="C280" s="929">
        <v>2023</v>
      </c>
      <c r="D280" s="929">
        <v>2024</v>
      </c>
      <c r="E280" s="929">
        <v>2025</v>
      </c>
      <c r="F280" s="929">
        <v>2026</v>
      </c>
    </row>
    <row r="281" spans="2:6" ht="9" customHeight="1" thickBot="1" x14ac:dyDescent="0.3">
      <c r="B281" s="2549"/>
      <c r="C281" s="937" t="s">
        <v>17</v>
      </c>
      <c r="D281" s="937" t="s">
        <v>18</v>
      </c>
      <c r="E281" s="937" t="s">
        <v>18</v>
      </c>
      <c r="F281" s="937" t="s">
        <v>18</v>
      </c>
    </row>
    <row r="282" spans="2:6" ht="15.75" thickBot="1" x14ac:dyDescent="0.3">
      <c r="B282" s="941" t="s">
        <v>1284</v>
      </c>
      <c r="C282" s="942">
        <f>C283+C284+C285+C286</f>
        <v>0</v>
      </c>
      <c r="D282" s="942">
        <f t="shared" ref="D282:F282" si="48">D283+D284+D285+D286</f>
        <v>0</v>
      </c>
      <c r="E282" s="942">
        <f t="shared" si="48"/>
        <v>0</v>
      </c>
      <c r="F282" s="942">
        <f t="shared" si="48"/>
        <v>0</v>
      </c>
    </row>
    <row r="283" spans="2:6" ht="15.75" thickBot="1" x14ac:dyDescent="0.3">
      <c r="B283" s="943" t="s">
        <v>1267</v>
      </c>
      <c r="C283" s="942"/>
      <c r="D283" s="942"/>
      <c r="E283" s="942"/>
      <c r="F283" s="942"/>
    </row>
    <row r="284" spans="2:6" ht="15.75" thickBot="1" x14ac:dyDescent="0.3">
      <c r="B284" s="943" t="s">
        <v>1285</v>
      </c>
      <c r="C284" s="942"/>
      <c r="D284" s="942"/>
      <c r="E284" s="942"/>
      <c r="F284" s="942"/>
    </row>
    <row r="285" spans="2:6" ht="15.75" thickBot="1" x14ac:dyDescent="0.3">
      <c r="B285" s="943" t="s">
        <v>1286</v>
      </c>
      <c r="C285" s="942"/>
      <c r="D285" s="942"/>
      <c r="E285" s="942"/>
      <c r="F285" s="942"/>
    </row>
    <row r="286" spans="2:6" ht="15.75" thickBot="1" x14ac:dyDescent="0.3">
      <c r="B286" s="943" t="s">
        <v>1287</v>
      </c>
      <c r="C286" s="942"/>
      <c r="D286" s="942"/>
      <c r="E286" s="942"/>
      <c r="F286" s="942"/>
    </row>
    <row r="287" spans="2:6" ht="15.75" thickBot="1" x14ac:dyDescent="0.3">
      <c r="B287" s="941" t="s">
        <v>1288</v>
      </c>
      <c r="C287" s="945">
        <f>C288+C289+C290+C291</f>
        <v>0</v>
      </c>
      <c r="D287" s="945"/>
      <c r="E287" s="945">
        <f t="shared" ref="E287:F287" si="49">E288+E289+E290+E291</f>
        <v>30000</v>
      </c>
      <c r="F287" s="945">
        <f t="shared" si="49"/>
        <v>100000</v>
      </c>
    </row>
    <row r="288" spans="2:6" ht="15.75" thickBot="1" x14ac:dyDescent="0.3">
      <c r="B288" s="943" t="s">
        <v>1267</v>
      </c>
      <c r="C288" s="945"/>
      <c r="D288" s="945"/>
      <c r="E288" s="945">
        <v>30000</v>
      </c>
      <c r="F288" s="945">
        <v>100000</v>
      </c>
    </row>
    <row r="289" spans="2:6" ht="15.75" thickBot="1" x14ac:dyDescent="0.3">
      <c r="B289" s="943" t="s">
        <v>1285</v>
      </c>
      <c r="C289" s="945"/>
      <c r="D289" s="942"/>
      <c r="E289" s="942"/>
      <c r="F289" s="942"/>
    </row>
    <row r="290" spans="2:6" ht="15.75" thickBot="1" x14ac:dyDescent="0.3">
      <c r="B290" s="943" t="s">
        <v>1286</v>
      </c>
      <c r="C290" s="945"/>
      <c r="D290" s="942"/>
      <c r="E290" s="942"/>
      <c r="F290" s="942"/>
    </row>
    <row r="291" spans="2:6" ht="15.75" thickBot="1" x14ac:dyDescent="0.3">
      <c r="B291" s="943" t="s">
        <v>1287</v>
      </c>
      <c r="C291" s="945"/>
      <c r="D291" s="942"/>
      <c r="E291" s="942"/>
      <c r="F291" s="942"/>
    </row>
    <row r="292" spans="2:6" ht="15.75" thickBot="1" x14ac:dyDescent="0.3">
      <c r="B292" s="956" t="s">
        <v>1334</v>
      </c>
      <c r="C292" s="945">
        <f>C282+C287</f>
        <v>0</v>
      </c>
      <c r="D292" s="945">
        <f t="shared" ref="D292:F292" si="50">D282+D287</f>
        <v>0</v>
      </c>
      <c r="E292" s="945">
        <f t="shared" si="50"/>
        <v>30000</v>
      </c>
      <c r="F292" s="945">
        <f t="shared" si="50"/>
        <v>100000</v>
      </c>
    </row>
    <row r="293" spans="2:6" ht="45.75" thickBot="1" x14ac:dyDescent="0.3">
      <c r="B293" s="936" t="s">
        <v>1599</v>
      </c>
      <c r="C293" s="960" t="s">
        <v>1901</v>
      </c>
      <c r="D293" s="961" t="s">
        <v>1280</v>
      </c>
      <c r="E293" s="2586" t="s">
        <v>1902</v>
      </c>
      <c r="F293" s="2587"/>
    </row>
    <row r="294" spans="2:6" ht="17.25" customHeight="1" thickBot="1" x14ac:dyDescent="0.3">
      <c r="B294" s="932" t="s">
        <v>1258</v>
      </c>
      <c r="C294" s="2562" t="s">
        <v>1901</v>
      </c>
      <c r="D294" s="2563"/>
      <c r="E294" s="2563"/>
      <c r="F294" s="2564"/>
    </row>
    <row r="295" spans="2:6" ht="15.75" thickBot="1" x14ac:dyDescent="0.3">
      <c r="B295" s="932" t="s">
        <v>54</v>
      </c>
      <c r="C295" s="2545" t="s">
        <v>1903</v>
      </c>
      <c r="D295" s="2546"/>
      <c r="E295" s="2546"/>
      <c r="F295" s="2547"/>
    </row>
    <row r="296" spans="2:6" ht="12.75" customHeight="1" x14ac:dyDescent="0.25">
      <c r="B296" s="2548"/>
      <c r="C296" s="929">
        <v>2023</v>
      </c>
      <c r="D296" s="929">
        <v>2024</v>
      </c>
      <c r="E296" s="929">
        <v>2025</v>
      </c>
      <c r="F296" s="929">
        <v>2026</v>
      </c>
    </row>
    <row r="297" spans="2:6" ht="9" customHeight="1" thickBot="1" x14ac:dyDescent="0.3">
      <c r="B297" s="2549"/>
      <c r="C297" s="937" t="s">
        <v>17</v>
      </c>
      <c r="D297" s="937" t="s">
        <v>18</v>
      </c>
      <c r="E297" s="937" t="s">
        <v>18</v>
      </c>
      <c r="F297" s="937" t="s">
        <v>18</v>
      </c>
    </row>
    <row r="298" spans="2:6" ht="15.75" thickBot="1" x14ac:dyDescent="0.3">
      <c r="B298" s="932" t="s">
        <v>56</v>
      </c>
      <c r="C298" s="932">
        <v>1</v>
      </c>
      <c r="D298" s="930">
        <v>1</v>
      </c>
      <c r="E298" s="930">
        <v>1</v>
      </c>
      <c r="F298" s="932"/>
    </row>
    <row r="299" spans="2:6" ht="15.75" thickBot="1" x14ac:dyDescent="0.3">
      <c r="B299" s="932" t="s">
        <v>1260</v>
      </c>
      <c r="C299" s="938">
        <f>C317</f>
        <v>50000</v>
      </c>
      <c r="D299" s="938">
        <f>D317</f>
        <v>60000</v>
      </c>
      <c r="E299" s="938">
        <f>E317</f>
        <v>25360</v>
      </c>
      <c r="F299" s="938">
        <f t="shared" ref="F299" si="51">F313</f>
        <v>0</v>
      </c>
    </row>
    <row r="300" spans="2:6" ht="15.75" thickBot="1" x14ac:dyDescent="0.3">
      <c r="B300" s="932" t="s">
        <v>1261</v>
      </c>
      <c r="C300" s="938">
        <f>C299/C298</f>
        <v>50000</v>
      </c>
      <c r="D300" s="938">
        <f t="shared" ref="D300:F300" si="52">D299/D298</f>
        <v>60000</v>
      </c>
      <c r="E300" s="938">
        <f t="shared" si="52"/>
        <v>25360</v>
      </c>
      <c r="F300" s="938" t="e">
        <f t="shared" si="52"/>
        <v>#DIV/0!</v>
      </c>
    </row>
    <row r="301" spans="2:6" ht="15.75" thickBot="1" x14ac:dyDescent="0.3">
      <c r="B301" s="932" t="s">
        <v>1262</v>
      </c>
      <c r="C301" s="930" t="s">
        <v>1263</v>
      </c>
      <c r="D301" s="939">
        <f>D298/C298-1</f>
        <v>0</v>
      </c>
      <c r="E301" s="939">
        <f t="shared" ref="E301:F303" si="53">E298/D298-1</f>
        <v>0</v>
      </c>
      <c r="F301" s="939">
        <f t="shared" si="53"/>
        <v>-1</v>
      </c>
    </row>
    <row r="302" spans="2:6" ht="15.75" thickBot="1" x14ac:dyDescent="0.3">
      <c r="B302" s="932" t="s">
        <v>1264</v>
      </c>
      <c r="C302" s="930" t="s">
        <v>1263</v>
      </c>
      <c r="D302" s="939">
        <f>D299/C299-1</f>
        <v>0.19999999999999996</v>
      </c>
      <c r="E302" s="939">
        <f t="shared" si="53"/>
        <v>-0.57733333333333325</v>
      </c>
      <c r="F302" s="939">
        <f t="shared" si="53"/>
        <v>-1</v>
      </c>
    </row>
    <row r="303" spans="2:6" ht="15.75" thickBot="1" x14ac:dyDescent="0.3">
      <c r="B303" s="932" t="s">
        <v>77</v>
      </c>
      <c r="C303" s="930" t="s">
        <v>1263</v>
      </c>
      <c r="D303" s="939">
        <f>D300/C300-1</f>
        <v>0.19999999999999996</v>
      </c>
      <c r="E303" s="939">
        <f t="shared" si="53"/>
        <v>-0.57733333333333325</v>
      </c>
      <c r="F303" s="939" t="e">
        <f t="shared" si="53"/>
        <v>#DIV/0!</v>
      </c>
    </row>
    <row r="304" spans="2:6" ht="15.75" thickBot="1" x14ac:dyDescent="0.3">
      <c r="B304" s="2550" t="s">
        <v>1904</v>
      </c>
      <c r="C304" s="2551"/>
      <c r="D304" s="2551"/>
      <c r="E304" s="2551"/>
      <c r="F304" s="2552"/>
    </row>
    <row r="305" spans="2:6" ht="12.75" customHeight="1" x14ac:dyDescent="0.25">
      <c r="B305" s="2548"/>
      <c r="C305" s="929">
        <v>2023</v>
      </c>
      <c r="D305" s="929">
        <v>2024</v>
      </c>
      <c r="E305" s="929">
        <v>2025</v>
      </c>
      <c r="F305" s="929">
        <v>2026</v>
      </c>
    </row>
    <row r="306" spans="2:6" ht="9" customHeight="1" thickBot="1" x14ac:dyDescent="0.3">
      <c r="B306" s="2549"/>
      <c r="C306" s="937" t="s">
        <v>17</v>
      </c>
      <c r="D306" s="937" t="s">
        <v>18</v>
      </c>
      <c r="E306" s="937" t="s">
        <v>18</v>
      </c>
      <c r="F306" s="937" t="s">
        <v>18</v>
      </c>
    </row>
    <row r="307" spans="2:6" ht="15.75" thickBot="1" x14ac:dyDescent="0.3">
      <c r="B307" s="941" t="s">
        <v>1284</v>
      </c>
      <c r="C307" s="942">
        <f>C308+C309+C310+C311</f>
        <v>0</v>
      </c>
      <c r="D307" s="942">
        <f t="shared" ref="D307:F307" si="54">D308+D309+D310+D311</f>
        <v>0</v>
      </c>
      <c r="E307" s="942">
        <f t="shared" si="54"/>
        <v>0</v>
      </c>
      <c r="F307" s="942">
        <f t="shared" si="54"/>
        <v>0</v>
      </c>
    </row>
    <row r="308" spans="2:6" ht="15.75" thickBot="1" x14ac:dyDescent="0.3">
      <c r="B308" s="943" t="s">
        <v>1267</v>
      </c>
      <c r="C308" s="942"/>
      <c r="D308" s="942"/>
      <c r="E308" s="942"/>
      <c r="F308" s="942"/>
    </row>
    <row r="309" spans="2:6" ht="15.75" thickBot="1" x14ac:dyDescent="0.3">
      <c r="B309" s="943" t="s">
        <v>1285</v>
      </c>
      <c r="C309" s="942"/>
      <c r="D309" s="942"/>
      <c r="E309" s="942"/>
      <c r="F309" s="942"/>
    </row>
    <row r="310" spans="2:6" ht="15.75" thickBot="1" x14ac:dyDescent="0.3">
      <c r="B310" s="943" t="s">
        <v>1286</v>
      </c>
      <c r="C310" s="942"/>
      <c r="D310" s="942"/>
      <c r="E310" s="942"/>
      <c r="F310" s="942"/>
    </row>
    <row r="311" spans="2:6" ht="15.75" thickBot="1" x14ac:dyDescent="0.3">
      <c r="B311" s="943" t="s">
        <v>1287</v>
      </c>
      <c r="C311" s="942"/>
      <c r="D311" s="942"/>
      <c r="E311" s="942"/>
      <c r="F311" s="942"/>
    </row>
    <row r="312" spans="2:6" ht="15.75" thickBot="1" x14ac:dyDescent="0.3">
      <c r="B312" s="941" t="s">
        <v>1288</v>
      </c>
      <c r="C312" s="945">
        <f t="shared" ref="C312:F312" si="55">C313+C314+C315+C316</f>
        <v>50000</v>
      </c>
      <c r="D312" s="945">
        <f t="shared" si="55"/>
        <v>60000</v>
      </c>
      <c r="E312" s="945">
        <f t="shared" si="55"/>
        <v>25360</v>
      </c>
      <c r="F312" s="945">
        <f t="shared" si="55"/>
        <v>0</v>
      </c>
    </row>
    <row r="313" spans="2:6" ht="15.75" thickBot="1" x14ac:dyDescent="0.3">
      <c r="B313" s="943" t="s">
        <v>1267</v>
      </c>
      <c r="C313" s="945">
        <v>50000</v>
      </c>
      <c r="D313" s="942">
        <v>60000</v>
      </c>
      <c r="E313" s="942">
        <v>25360</v>
      </c>
      <c r="F313" s="942"/>
    </row>
    <row r="314" spans="2:6" ht="15.75" thickBot="1" x14ac:dyDescent="0.3">
      <c r="B314" s="943" t="s">
        <v>1285</v>
      </c>
      <c r="C314" s="945"/>
      <c r="D314" s="942"/>
      <c r="E314" s="942"/>
      <c r="F314" s="942"/>
    </row>
    <row r="315" spans="2:6" ht="15.75" thickBot="1" x14ac:dyDescent="0.3">
      <c r="B315" s="943" t="s">
        <v>1286</v>
      </c>
      <c r="C315" s="945"/>
      <c r="D315" s="942"/>
      <c r="E315" s="942"/>
      <c r="F315" s="942"/>
    </row>
    <row r="316" spans="2:6" ht="15.75" thickBot="1" x14ac:dyDescent="0.3">
      <c r="B316" s="943" t="s">
        <v>1287</v>
      </c>
      <c r="C316" s="945"/>
      <c r="D316" s="942"/>
      <c r="E316" s="942"/>
      <c r="F316" s="942"/>
    </row>
    <row r="317" spans="2:6" ht="15.75" thickBot="1" x14ac:dyDescent="0.3">
      <c r="B317" s="956" t="s">
        <v>1905</v>
      </c>
      <c r="C317" s="945">
        <f>C307+C312</f>
        <v>50000</v>
      </c>
      <c r="D317" s="945">
        <f t="shared" ref="D317:F317" si="56">D307+D312</f>
        <v>60000</v>
      </c>
      <c r="E317" s="945">
        <f t="shared" si="56"/>
        <v>25360</v>
      </c>
      <c r="F317" s="945">
        <f t="shared" si="56"/>
        <v>0</v>
      </c>
    </row>
    <row r="318" spans="2:6" ht="57" thickBot="1" x14ac:dyDescent="0.3">
      <c r="B318" s="936" t="s">
        <v>1775</v>
      </c>
      <c r="C318" s="962" t="s">
        <v>1906</v>
      </c>
      <c r="D318" s="963" t="s">
        <v>1280</v>
      </c>
      <c r="E318" s="2568" t="s">
        <v>1907</v>
      </c>
      <c r="F318" s="2541"/>
    </row>
    <row r="319" spans="2:6" ht="17.25" customHeight="1" thickBot="1" x14ac:dyDescent="0.3">
      <c r="B319" s="932" t="s">
        <v>1258</v>
      </c>
      <c r="C319" s="2562" t="s">
        <v>1906</v>
      </c>
      <c r="D319" s="2563"/>
      <c r="E319" s="2563"/>
      <c r="F319" s="2564"/>
    </row>
    <row r="320" spans="2:6" ht="15.75" thickBot="1" x14ac:dyDescent="0.3">
      <c r="B320" s="932" t="s">
        <v>54</v>
      </c>
      <c r="C320" s="2545" t="s">
        <v>1908</v>
      </c>
      <c r="D320" s="2546"/>
      <c r="E320" s="2546"/>
      <c r="F320" s="2547"/>
    </row>
    <row r="321" spans="2:7" ht="12.75" customHeight="1" x14ac:dyDescent="0.25">
      <c r="B321" s="2548"/>
      <c r="C321" s="929">
        <v>2023</v>
      </c>
      <c r="D321" s="929">
        <v>2024</v>
      </c>
      <c r="E321" s="929">
        <v>2025</v>
      </c>
      <c r="F321" s="929">
        <v>2026</v>
      </c>
    </row>
    <row r="322" spans="2:7" ht="9" customHeight="1" thickBot="1" x14ac:dyDescent="0.3">
      <c r="B322" s="2549"/>
      <c r="C322" s="937" t="s">
        <v>17</v>
      </c>
      <c r="D322" s="937" t="s">
        <v>18</v>
      </c>
      <c r="E322" s="937" t="s">
        <v>18</v>
      </c>
      <c r="F322" s="937" t="s">
        <v>18</v>
      </c>
    </row>
    <row r="323" spans="2:7" ht="15.75" thickBot="1" x14ac:dyDescent="0.3">
      <c r="B323" s="932" t="s">
        <v>56</v>
      </c>
      <c r="C323" s="932">
        <v>1</v>
      </c>
      <c r="D323" s="930">
        <v>1</v>
      </c>
      <c r="E323" s="930">
        <v>1</v>
      </c>
      <c r="F323" s="932"/>
    </row>
    <row r="324" spans="2:7" ht="15.75" thickBot="1" x14ac:dyDescent="0.3">
      <c r="B324" s="932" t="s">
        <v>1260</v>
      </c>
      <c r="C324" s="938">
        <v>25000</v>
      </c>
      <c r="D324" s="938">
        <f t="shared" ref="D324:F324" si="57">D342</f>
        <v>49297</v>
      </c>
      <c r="E324" s="938">
        <f>E342</f>
        <v>31000</v>
      </c>
      <c r="F324" s="938">
        <f t="shared" si="57"/>
        <v>0</v>
      </c>
      <c r="G324" s="940"/>
    </row>
    <row r="325" spans="2:7" ht="15.75" thickBot="1" x14ac:dyDescent="0.3">
      <c r="B325" s="932" t="s">
        <v>1261</v>
      </c>
      <c r="C325" s="938">
        <f>C324/C323</f>
        <v>25000</v>
      </c>
      <c r="D325" s="938">
        <f t="shared" ref="D325:F325" si="58">D324/D323</f>
        <v>49297</v>
      </c>
      <c r="E325" s="938">
        <f t="shared" si="58"/>
        <v>31000</v>
      </c>
      <c r="F325" s="938" t="e">
        <f t="shared" si="58"/>
        <v>#DIV/0!</v>
      </c>
    </row>
    <row r="326" spans="2:7" ht="15.75" thickBot="1" x14ac:dyDescent="0.3">
      <c r="B326" s="932" t="s">
        <v>1262</v>
      </c>
      <c r="C326" s="930" t="s">
        <v>1263</v>
      </c>
      <c r="D326" s="939">
        <f>D323/C323-1</f>
        <v>0</v>
      </c>
      <c r="E326" s="939">
        <f t="shared" ref="E326:F328" si="59">E323/D323-1</f>
        <v>0</v>
      </c>
      <c r="F326" s="939">
        <f t="shared" si="59"/>
        <v>-1</v>
      </c>
    </row>
    <row r="327" spans="2:7" ht="15.75" thickBot="1" x14ac:dyDescent="0.3">
      <c r="B327" s="932" t="s">
        <v>1264</v>
      </c>
      <c r="C327" s="930" t="s">
        <v>1263</v>
      </c>
      <c r="D327" s="939">
        <f>D324/C324-1</f>
        <v>0.97188000000000008</v>
      </c>
      <c r="E327" s="939">
        <f t="shared" si="59"/>
        <v>-0.37115848834614684</v>
      </c>
      <c r="F327" s="939">
        <f t="shared" si="59"/>
        <v>-1</v>
      </c>
    </row>
    <row r="328" spans="2:7" ht="15.75" thickBot="1" x14ac:dyDescent="0.3">
      <c r="B328" s="932" t="s">
        <v>77</v>
      </c>
      <c r="C328" s="930" t="s">
        <v>1263</v>
      </c>
      <c r="D328" s="939">
        <f>D325/C325-1</f>
        <v>0.97188000000000008</v>
      </c>
      <c r="E328" s="939">
        <f t="shared" si="59"/>
        <v>-0.37115848834614684</v>
      </c>
      <c r="F328" s="939" t="e">
        <f t="shared" si="59"/>
        <v>#DIV/0!</v>
      </c>
    </row>
    <row r="329" spans="2:7" ht="15.75" thickBot="1" x14ac:dyDescent="0.3">
      <c r="B329" s="2550" t="s">
        <v>1909</v>
      </c>
      <c r="C329" s="2551"/>
      <c r="D329" s="2551"/>
      <c r="E329" s="2551"/>
      <c r="F329" s="2552"/>
    </row>
    <row r="330" spans="2:7" ht="12.75" customHeight="1" x14ac:dyDescent="0.25">
      <c r="B330" s="2548"/>
      <c r="C330" s="929">
        <v>2023</v>
      </c>
      <c r="D330" s="929">
        <v>2024</v>
      </c>
      <c r="E330" s="929">
        <v>2025</v>
      </c>
      <c r="F330" s="929">
        <v>2026</v>
      </c>
    </row>
    <row r="331" spans="2:7" ht="9" customHeight="1" thickBot="1" x14ac:dyDescent="0.3">
      <c r="B331" s="2549"/>
      <c r="C331" s="937" t="s">
        <v>17</v>
      </c>
      <c r="D331" s="937" t="s">
        <v>18</v>
      </c>
      <c r="E331" s="937" t="s">
        <v>18</v>
      </c>
      <c r="F331" s="937" t="s">
        <v>18</v>
      </c>
    </row>
    <row r="332" spans="2:7" ht="15.75" thickBot="1" x14ac:dyDescent="0.3">
      <c r="B332" s="941" t="s">
        <v>1284</v>
      </c>
      <c r="C332" s="942">
        <f>C333+C334+C335+C336</f>
        <v>0</v>
      </c>
      <c r="D332" s="942">
        <f t="shared" ref="D332:F332" si="60">D333+D334+D335+D336</f>
        <v>0</v>
      </c>
      <c r="E332" s="942">
        <f t="shared" si="60"/>
        <v>0</v>
      </c>
      <c r="F332" s="942">
        <f t="shared" si="60"/>
        <v>0</v>
      </c>
    </row>
    <row r="333" spans="2:7" ht="15.75" thickBot="1" x14ac:dyDescent="0.3">
      <c r="B333" s="943" t="s">
        <v>1267</v>
      </c>
      <c r="C333" s="942"/>
      <c r="D333" s="942"/>
      <c r="E333" s="942"/>
      <c r="F333" s="942"/>
    </row>
    <row r="334" spans="2:7" ht="15.75" thickBot="1" x14ac:dyDescent="0.3">
      <c r="B334" s="943" t="s">
        <v>1285</v>
      </c>
      <c r="C334" s="942"/>
      <c r="D334" s="942"/>
      <c r="E334" s="942"/>
      <c r="F334" s="942"/>
    </row>
    <row r="335" spans="2:7" ht="15.75" thickBot="1" x14ac:dyDescent="0.3">
      <c r="B335" s="943" t="s">
        <v>1286</v>
      </c>
      <c r="C335" s="942"/>
      <c r="D335" s="942"/>
      <c r="E335" s="942"/>
      <c r="F335" s="942"/>
    </row>
    <row r="336" spans="2:7" ht="15.75" thickBot="1" x14ac:dyDescent="0.3">
      <c r="B336" s="943" t="s">
        <v>1287</v>
      </c>
      <c r="C336" s="942"/>
      <c r="D336" s="942"/>
      <c r="E336" s="942"/>
      <c r="F336" s="942"/>
    </row>
    <row r="337" spans="2:6" ht="15.75" thickBot="1" x14ac:dyDescent="0.3">
      <c r="B337" s="941" t="s">
        <v>1288</v>
      </c>
      <c r="C337" s="945">
        <v>25000</v>
      </c>
      <c r="D337" s="945">
        <f t="shared" ref="D337:F337" si="61">D338+D339+D340+D341</f>
        <v>49297</v>
      </c>
      <c r="E337" s="945">
        <f t="shared" si="61"/>
        <v>31000</v>
      </c>
      <c r="F337" s="945">
        <f t="shared" si="61"/>
        <v>0</v>
      </c>
    </row>
    <row r="338" spans="2:6" ht="15.75" thickBot="1" x14ac:dyDescent="0.3">
      <c r="B338" s="943" t="s">
        <v>1267</v>
      </c>
      <c r="C338" s="945">
        <v>25000</v>
      </c>
      <c r="D338" s="942">
        <v>49297</v>
      </c>
      <c r="E338" s="942">
        <v>31000</v>
      </c>
      <c r="F338" s="942"/>
    </row>
    <row r="339" spans="2:6" ht="15.75" thickBot="1" x14ac:dyDescent="0.3">
      <c r="B339" s="943" t="s">
        <v>1285</v>
      </c>
      <c r="C339" s="945"/>
      <c r="D339" s="942"/>
      <c r="E339" s="942"/>
      <c r="F339" s="942"/>
    </row>
    <row r="340" spans="2:6" ht="15.75" thickBot="1" x14ac:dyDescent="0.3">
      <c r="B340" s="943" t="s">
        <v>1286</v>
      </c>
      <c r="C340" s="945"/>
      <c r="D340" s="942"/>
      <c r="E340" s="942"/>
      <c r="F340" s="942"/>
    </row>
    <row r="341" spans="2:6" ht="15.75" thickBot="1" x14ac:dyDescent="0.3">
      <c r="B341" s="943" t="s">
        <v>1287</v>
      </c>
      <c r="C341" s="945"/>
      <c r="D341" s="942"/>
      <c r="E341" s="942"/>
      <c r="F341" s="942"/>
    </row>
    <row r="342" spans="2:6" ht="15.75" thickBot="1" x14ac:dyDescent="0.3">
      <c r="B342" s="946" t="s">
        <v>1557</v>
      </c>
      <c r="C342" s="945">
        <f>C332+C337</f>
        <v>25000</v>
      </c>
      <c r="D342" s="945">
        <f t="shared" ref="D342:F342" si="62">D332+D337</f>
        <v>49297</v>
      </c>
      <c r="E342" s="945">
        <f t="shared" si="62"/>
        <v>31000</v>
      </c>
      <c r="F342" s="945">
        <f t="shared" si="62"/>
        <v>0</v>
      </c>
    </row>
    <row r="343" spans="2:6" ht="25.5" hidden="1" customHeight="1" thickBot="1" x14ac:dyDescent="0.3">
      <c r="B343" s="957" t="s">
        <v>1364</v>
      </c>
      <c r="C343" s="2571"/>
      <c r="D343" s="2572"/>
      <c r="E343" s="2572"/>
      <c r="F343" s="2573"/>
    </row>
    <row r="344" spans="2:6" ht="34.5" hidden="1" thickBot="1" x14ac:dyDescent="0.3">
      <c r="B344" s="936" t="s">
        <v>1419</v>
      </c>
      <c r="C344" s="964"/>
      <c r="D344" s="963" t="s">
        <v>1280</v>
      </c>
      <c r="E344" s="965"/>
      <c r="F344" s="966"/>
    </row>
    <row r="345" spans="2:6" ht="17.25" hidden="1" customHeight="1" thickBot="1" x14ac:dyDescent="0.3">
      <c r="B345" s="932" t="s">
        <v>1258</v>
      </c>
      <c r="C345" s="2562"/>
      <c r="D345" s="2563"/>
      <c r="E345" s="2563"/>
      <c r="F345" s="2564"/>
    </row>
    <row r="346" spans="2:6" ht="15.75" hidden="1" thickBot="1" x14ac:dyDescent="0.3">
      <c r="B346" s="932" t="s">
        <v>54</v>
      </c>
      <c r="C346" s="2545"/>
      <c r="D346" s="2546"/>
      <c r="E346" s="2546"/>
      <c r="F346" s="2547"/>
    </row>
    <row r="347" spans="2:6" ht="12.75" hidden="1" customHeight="1" x14ac:dyDescent="0.25">
      <c r="B347" s="2548"/>
      <c r="C347" s="929">
        <v>2022</v>
      </c>
      <c r="D347" s="929">
        <v>2023</v>
      </c>
      <c r="E347" s="929">
        <v>2024</v>
      </c>
      <c r="F347" s="929">
        <v>2025</v>
      </c>
    </row>
    <row r="348" spans="2:6" ht="9" hidden="1" customHeight="1" thickBot="1" x14ac:dyDescent="0.3">
      <c r="B348" s="2549"/>
      <c r="C348" s="937" t="s">
        <v>17</v>
      </c>
      <c r="D348" s="937" t="s">
        <v>18</v>
      </c>
      <c r="E348" s="937" t="s">
        <v>18</v>
      </c>
      <c r="F348" s="937" t="s">
        <v>18</v>
      </c>
    </row>
    <row r="349" spans="2:6" ht="15.75" hidden="1" thickBot="1" x14ac:dyDescent="0.3">
      <c r="B349" s="932" t="s">
        <v>56</v>
      </c>
      <c r="C349" s="932"/>
      <c r="D349" s="932"/>
      <c r="E349" s="932"/>
      <c r="F349" s="932"/>
    </row>
    <row r="350" spans="2:6" ht="15.75" hidden="1" thickBot="1" x14ac:dyDescent="0.3">
      <c r="B350" s="932" t="s">
        <v>1260</v>
      </c>
      <c r="C350" s="938">
        <f>C368</f>
        <v>0</v>
      </c>
      <c r="D350" s="938">
        <f t="shared" ref="D350:F350" si="63">D368</f>
        <v>0</v>
      </c>
      <c r="E350" s="938">
        <f t="shared" si="63"/>
        <v>0</v>
      </c>
      <c r="F350" s="938">
        <f t="shared" si="63"/>
        <v>0</v>
      </c>
    </row>
    <row r="351" spans="2:6" ht="15.75" hidden="1" thickBot="1" x14ac:dyDescent="0.3">
      <c r="B351" s="932" t="s">
        <v>1261</v>
      </c>
      <c r="C351" s="938" t="e">
        <f>C350/C349</f>
        <v>#DIV/0!</v>
      </c>
      <c r="D351" s="938" t="e">
        <f t="shared" ref="D351:F351" si="64">D350/D349</f>
        <v>#DIV/0!</v>
      </c>
      <c r="E351" s="938" t="e">
        <f t="shared" si="64"/>
        <v>#DIV/0!</v>
      </c>
      <c r="F351" s="938" t="e">
        <f t="shared" si="64"/>
        <v>#DIV/0!</v>
      </c>
    </row>
    <row r="352" spans="2:6" ht="15.75" hidden="1" thickBot="1" x14ac:dyDescent="0.3">
      <c r="B352" s="932" t="s">
        <v>1262</v>
      </c>
      <c r="C352" s="930" t="s">
        <v>1263</v>
      </c>
      <c r="D352" s="939" t="e">
        <f>D349/C349-1</f>
        <v>#DIV/0!</v>
      </c>
      <c r="E352" s="939" t="e">
        <f t="shared" ref="E352:F354" si="65">E349/D349-1</f>
        <v>#DIV/0!</v>
      </c>
      <c r="F352" s="939" t="e">
        <f t="shared" si="65"/>
        <v>#DIV/0!</v>
      </c>
    </row>
    <row r="353" spans="2:6" ht="15.75" hidden="1" thickBot="1" x14ac:dyDescent="0.3">
      <c r="B353" s="932" t="s">
        <v>1264</v>
      </c>
      <c r="C353" s="930" t="s">
        <v>1263</v>
      </c>
      <c r="D353" s="939" t="e">
        <f>D350/C350-1</f>
        <v>#DIV/0!</v>
      </c>
      <c r="E353" s="939" t="e">
        <f t="shared" si="65"/>
        <v>#DIV/0!</v>
      </c>
      <c r="F353" s="939" t="e">
        <f t="shared" si="65"/>
        <v>#DIV/0!</v>
      </c>
    </row>
    <row r="354" spans="2:6" ht="15.75" hidden="1" thickBot="1" x14ac:dyDescent="0.3">
      <c r="B354" s="932" t="s">
        <v>77</v>
      </c>
      <c r="C354" s="930" t="s">
        <v>1263</v>
      </c>
      <c r="D354" s="939" t="e">
        <f>D351/C351-1</f>
        <v>#DIV/0!</v>
      </c>
      <c r="E354" s="939" t="e">
        <f t="shared" si="65"/>
        <v>#DIV/0!</v>
      </c>
      <c r="F354" s="939" t="e">
        <f t="shared" si="65"/>
        <v>#DIV/0!</v>
      </c>
    </row>
    <row r="355" spans="2:6" ht="15.75" hidden="1" thickBot="1" x14ac:dyDescent="0.3">
      <c r="B355" s="2550" t="s">
        <v>1423</v>
      </c>
      <c r="C355" s="2551"/>
      <c r="D355" s="2551"/>
      <c r="E355" s="2551"/>
      <c r="F355" s="2552"/>
    </row>
    <row r="356" spans="2:6" ht="12.75" hidden="1" customHeight="1" x14ac:dyDescent="0.25">
      <c r="B356" s="2548"/>
      <c r="C356" s="929">
        <v>2022</v>
      </c>
      <c r="D356" s="929">
        <v>2023</v>
      </c>
      <c r="E356" s="929">
        <v>2024</v>
      </c>
      <c r="F356" s="929">
        <v>2025</v>
      </c>
    </row>
    <row r="357" spans="2:6" ht="9" hidden="1" customHeight="1" thickBot="1" x14ac:dyDescent="0.3">
      <c r="B357" s="2549"/>
      <c r="C357" s="937" t="s">
        <v>17</v>
      </c>
      <c r="D357" s="937" t="s">
        <v>18</v>
      </c>
      <c r="E357" s="937" t="s">
        <v>18</v>
      </c>
      <c r="F357" s="937" t="s">
        <v>18</v>
      </c>
    </row>
    <row r="358" spans="2:6" ht="15.75" hidden="1" thickBot="1" x14ac:dyDescent="0.3">
      <c r="B358" s="941" t="s">
        <v>1284</v>
      </c>
      <c r="C358" s="942">
        <f>C359+C360+C361+C362</f>
        <v>0</v>
      </c>
      <c r="D358" s="942">
        <f t="shared" ref="D358:F358" si="66">D359+D360+D361+D362</f>
        <v>0</v>
      </c>
      <c r="E358" s="942">
        <f t="shared" si="66"/>
        <v>0</v>
      </c>
      <c r="F358" s="942">
        <f t="shared" si="66"/>
        <v>0</v>
      </c>
    </row>
    <row r="359" spans="2:6" ht="15.75" hidden="1" thickBot="1" x14ac:dyDescent="0.3">
      <c r="B359" s="943" t="s">
        <v>1267</v>
      </c>
      <c r="C359" s="942"/>
      <c r="D359" s="942"/>
      <c r="E359" s="942"/>
      <c r="F359" s="942"/>
    </row>
    <row r="360" spans="2:6" ht="15.75" hidden="1" thickBot="1" x14ac:dyDescent="0.3">
      <c r="B360" s="943" t="s">
        <v>1285</v>
      </c>
      <c r="C360" s="942"/>
      <c r="D360" s="942"/>
      <c r="E360" s="942"/>
      <c r="F360" s="942"/>
    </row>
    <row r="361" spans="2:6" ht="15.75" hidden="1" thickBot="1" x14ac:dyDescent="0.3">
      <c r="B361" s="943" t="s">
        <v>1286</v>
      </c>
      <c r="C361" s="942"/>
      <c r="D361" s="942"/>
      <c r="E361" s="942"/>
      <c r="F361" s="942"/>
    </row>
    <row r="362" spans="2:6" ht="15.75" hidden="1" thickBot="1" x14ac:dyDescent="0.3">
      <c r="B362" s="943" t="s">
        <v>1287</v>
      </c>
      <c r="C362" s="942"/>
      <c r="D362" s="942"/>
      <c r="E362" s="942"/>
      <c r="F362" s="942"/>
    </row>
    <row r="363" spans="2:6" ht="15.75" hidden="1" thickBot="1" x14ac:dyDescent="0.3">
      <c r="B363" s="941" t="s">
        <v>1288</v>
      </c>
      <c r="C363" s="945">
        <f>C364+C365+C366+C367</f>
        <v>0</v>
      </c>
      <c r="D363" s="945">
        <f t="shared" ref="D363:F363" si="67">D364+D365+D366+D367</f>
        <v>0</v>
      </c>
      <c r="E363" s="945">
        <f t="shared" si="67"/>
        <v>0</v>
      </c>
      <c r="F363" s="945">
        <f t="shared" si="67"/>
        <v>0</v>
      </c>
    </row>
    <row r="364" spans="2:6" ht="15.75" hidden="1" thickBot="1" x14ac:dyDescent="0.3">
      <c r="B364" s="943" t="s">
        <v>1267</v>
      </c>
      <c r="C364" s="945"/>
      <c r="D364" s="945"/>
      <c r="E364" s="945"/>
      <c r="F364" s="945"/>
    </row>
    <row r="365" spans="2:6" ht="15.75" hidden="1" thickBot="1" x14ac:dyDescent="0.3">
      <c r="B365" s="943" t="s">
        <v>1285</v>
      </c>
      <c r="C365" s="945"/>
      <c r="D365" s="945"/>
      <c r="E365" s="945"/>
      <c r="F365" s="945"/>
    </row>
    <row r="366" spans="2:6" ht="15.75" hidden="1" thickBot="1" x14ac:dyDescent="0.3">
      <c r="B366" s="943" t="s">
        <v>1286</v>
      </c>
      <c r="C366" s="945"/>
      <c r="D366" s="945"/>
      <c r="E366" s="945"/>
      <c r="F366" s="945"/>
    </row>
    <row r="367" spans="2:6" ht="15.75" hidden="1" thickBot="1" x14ac:dyDescent="0.3">
      <c r="B367" s="943" t="s">
        <v>1287</v>
      </c>
      <c r="C367" s="945"/>
      <c r="D367" s="945"/>
      <c r="E367" s="945"/>
      <c r="F367" s="945"/>
    </row>
    <row r="368" spans="2:6" ht="15.75" hidden="1" thickBot="1" x14ac:dyDescent="0.3">
      <c r="B368" s="946" t="s">
        <v>1320</v>
      </c>
      <c r="C368" s="945">
        <f>C358+C363</f>
        <v>0</v>
      </c>
      <c r="D368" s="945">
        <f t="shared" ref="D368:F368" si="68">D358+D363</f>
        <v>0</v>
      </c>
      <c r="E368" s="945">
        <f t="shared" si="68"/>
        <v>0</v>
      </c>
      <c r="F368" s="945">
        <f t="shared" si="68"/>
        <v>0</v>
      </c>
    </row>
    <row r="369" spans="2:6" ht="45.75" thickBot="1" x14ac:dyDescent="0.3">
      <c r="B369" s="936" t="s">
        <v>1910</v>
      </c>
      <c r="C369" s="962" t="s">
        <v>1911</v>
      </c>
      <c r="D369" s="963" t="s">
        <v>1280</v>
      </c>
      <c r="E369" s="2568" t="s">
        <v>1912</v>
      </c>
      <c r="F369" s="2541"/>
    </row>
    <row r="370" spans="2:6" ht="17.25" customHeight="1" thickBot="1" x14ac:dyDescent="0.3">
      <c r="B370" s="932" t="s">
        <v>1258</v>
      </c>
      <c r="C370" s="2562" t="s">
        <v>1911</v>
      </c>
      <c r="D370" s="2563"/>
      <c r="E370" s="2563"/>
      <c r="F370" s="2564"/>
    </row>
    <row r="371" spans="2:6" ht="15.75" thickBot="1" x14ac:dyDescent="0.3">
      <c r="B371" s="932" t="s">
        <v>54</v>
      </c>
      <c r="C371" s="2545" t="s">
        <v>1908</v>
      </c>
      <c r="D371" s="2546"/>
      <c r="E371" s="2546"/>
      <c r="F371" s="2547"/>
    </row>
    <row r="372" spans="2:6" ht="12.75" customHeight="1" x14ac:dyDescent="0.25">
      <c r="B372" s="2548"/>
      <c r="C372" s="929">
        <v>2023</v>
      </c>
      <c r="D372" s="929">
        <v>2024</v>
      </c>
      <c r="E372" s="929">
        <v>2025</v>
      </c>
      <c r="F372" s="929">
        <v>2026</v>
      </c>
    </row>
    <row r="373" spans="2:6" ht="9" customHeight="1" thickBot="1" x14ac:dyDescent="0.3">
      <c r="B373" s="2549"/>
      <c r="C373" s="937" t="s">
        <v>17</v>
      </c>
      <c r="D373" s="937" t="s">
        <v>18</v>
      </c>
      <c r="E373" s="937" t="s">
        <v>18</v>
      </c>
      <c r="F373" s="937" t="s">
        <v>18</v>
      </c>
    </row>
    <row r="374" spans="2:6" ht="15.75" thickBot="1" x14ac:dyDescent="0.3">
      <c r="B374" s="932" t="s">
        <v>56</v>
      </c>
      <c r="C374" s="932">
        <v>1</v>
      </c>
      <c r="D374" s="930">
        <v>1</v>
      </c>
      <c r="E374" s="930">
        <v>1</v>
      </c>
      <c r="F374" s="932"/>
    </row>
    <row r="375" spans="2:6" ht="15.75" thickBot="1" x14ac:dyDescent="0.3">
      <c r="B375" s="932" t="s">
        <v>1260</v>
      </c>
      <c r="C375" s="938">
        <f t="shared" ref="C375:F375" si="69">C393</f>
        <v>90000</v>
      </c>
      <c r="D375" s="938">
        <f t="shared" si="69"/>
        <v>90720</v>
      </c>
      <c r="E375" s="938">
        <f t="shared" si="69"/>
        <v>0</v>
      </c>
      <c r="F375" s="938">
        <f t="shared" si="69"/>
        <v>0</v>
      </c>
    </row>
    <row r="376" spans="2:6" ht="15.75" thickBot="1" x14ac:dyDescent="0.3">
      <c r="B376" s="932" t="s">
        <v>1261</v>
      </c>
      <c r="C376" s="938">
        <f>C375/C374</f>
        <v>90000</v>
      </c>
      <c r="D376" s="938">
        <f t="shared" ref="D376:F376" si="70">D375/D374</f>
        <v>90720</v>
      </c>
      <c r="E376" s="938">
        <f t="shared" si="70"/>
        <v>0</v>
      </c>
      <c r="F376" s="938" t="e">
        <f t="shared" si="70"/>
        <v>#DIV/0!</v>
      </c>
    </row>
    <row r="377" spans="2:6" ht="15.75" thickBot="1" x14ac:dyDescent="0.3">
      <c r="B377" s="932" t="s">
        <v>1262</v>
      </c>
      <c r="C377" s="930" t="s">
        <v>1263</v>
      </c>
      <c r="D377" s="939">
        <f>D374/C374-1</f>
        <v>0</v>
      </c>
      <c r="E377" s="939">
        <f t="shared" ref="E377:F379" si="71">E374/D374-1</f>
        <v>0</v>
      </c>
      <c r="F377" s="939">
        <f t="shared" si="71"/>
        <v>-1</v>
      </c>
    </row>
    <row r="378" spans="2:6" ht="15.75" thickBot="1" x14ac:dyDescent="0.3">
      <c r="B378" s="932" t="s">
        <v>1264</v>
      </c>
      <c r="C378" s="930" t="s">
        <v>1263</v>
      </c>
      <c r="D378" s="939">
        <f>D375/C375-1</f>
        <v>8.0000000000000071E-3</v>
      </c>
      <c r="E378" s="939">
        <f t="shared" si="71"/>
        <v>-1</v>
      </c>
      <c r="F378" s="939" t="e">
        <f t="shared" si="71"/>
        <v>#DIV/0!</v>
      </c>
    </row>
    <row r="379" spans="2:6" ht="15.75" thickBot="1" x14ac:dyDescent="0.3">
      <c r="B379" s="932" t="s">
        <v>77</v>
      </c>
      <c r="C379" s="930" t="s">
        <v>1263</v>
      </c>
      <c r="D379" s="939">
        <f>D376/C376-1</f>
        <v>8.0000000000000071E-3</v>
      </c>
      <c r="E379" s="939">
        <f t="shared" si="71"/>
        <v>-1</v>
      </c>
      <c r="F379" s="939" t="e">
        <f t="shared" si="71"/>
        <v>#DIV/0!</v>
      </c>
    </row>
    <row r="380" spans="2:6" ht="15.75" thickBot="1" x14ac:dyDescent="0.3">
      <c r="B380" s="2550" t="s">
        <v>1913</v>
      </c>
      <c r="C380" s="2551"/>
      <c r="D380" s="2551"/>
      <c r="E380" s="2551"/>
      <c r="F380" s="2552"/>
    </row>
    <row r="381" spans="2:6" ht="12.75" customHeight="1" x14ac:dyDescent="0.25">
      <c r="B381" s="2548"/>
      <c r="C381" s="929">
        <v>2023</v>
      </c>
      <c r="D381" s="929">
        <v>2024</v>
      </c>
      <c r="E381" s="929">
        <v>2025</v>
      </c>
      <c r="F381" s="929">
        <v>2026</v>
      </c>
    </row>
    <row r="382" spans="2:6" ht="9" customHeight="1" thickBot="1" x14ac:dyDescent="0.3">
      <c r="B382" s="2549"/>
      <c r="C382" s="937" t="s">
        <v>17</v>
      </c>
      <c r="D382" s="937" t="s">
        <v>18</v>
      </c>
      <c r="E382" s="937" t="s">
        <v>18</v>
      </c>
      <c r="F382" s="937" t="s">
        <v>18</v>
      </c>
    </row>
    <row r="383" spans="2:6" ht="15.75" thickBot="1" x14ac:dyDescent="0.3">
      <c r="B383" s="941" t="s">
        <v>1284</v>
      </c>
      <c r="C383" s="942">
        <f>C384+C385+C386+C387</f>
        <v>0</v>
      </c>
      <c r="D383" s="942">
        <f t="shared" ref="D383:F383" si="72">D384+D385+D386+D387</f>
        <v>0</v>
      </c>
      <c r="E383" s="942">
        <f t="shared" si="72"/>
        <v>0</v>
      </c>
      <c r="F383" s="942">
        <f t="shared" si="72"/>
        <v>0</v>
      </c>
    </row>
    <row r="384" spans="2:6" ht="15.75" thickBot="1" x14ac:dyDescent="0.3">
      <c r="B384" s="943" t="s">
        <v>1267</v>
      </c>
      <c r="C384" s="942"/>
      <c r="D384" s="942"/>
      <c r="E384" s="942"/>
      <c r="F384" s="942"/>
    </row>
    <row r="385" spans="2:6" ht="15.75" thickBot="1" x14ac:dyDescent="0.3">
      <c r="B385" s="943" t="s">
        <v>1285</v>
      </c>
      <c r="C385" s="942"/>
      <c r="D385" s="942"/>
      <c r="E385" s="942"/>
      <c r="F385" s="942"/>
    </row>
    <row r="386" spans="2:6" ht="15.75" thickBot="1" x14ac:dyDescent="0.3">
      <c r="B386" s="943" t="s">
        <v>1286</v>
      </c>
      <c r="C386" s="942"/>
      <c r="D386" s="942"/>
      <c r="E386" s="942"/>
      <c r="F386" s="942"/>
    </row>
    <row r="387" spans="2:6" ht="15.75" thickBot="1" x14ac:dyDescent="0.3">
      <c r="B387" s="943" t="s">
        <v>1287</v>
      </c>
      <c r="C387" s="942"/>
      <c r="D387" s="942"/>
      <c r="E387" s="942"/>
      <c r="F387" s="942"/>
    </row>
    <row r="388" spans="2:6" ht="15.75" thickBot="1" x14ac:dyDescent="0.3">
      <c r="B388" s="941" t="s">
        <v>1288</v>
      </c>
      <c r="C388" s="945">
        <f>C389+C390+C391+C392</f>
        <v>90000</v>
      </c>
      <c r="D388" s="945">
        <f t="shared" ref="D388:F388" si="73">D389+D390+D391+D392</f>
        <v>90720</v>
      </c>
      <c r="E388" s="945">
        <f t="shared" si="73"/>
        <v>0</v>
      </c>
      <c r="F388" s="945">
        <f t="shared" si="73"/>
        <v>0</v>
      </c>
    </row>
    <row r="389" spans="2:6" ht="15.75" thickBot="1" x14ac:dyDescent="0.3">
      <c r="B389" s="943" t="s">
        <v>1267</v>
      </c>
      <c r="C389" s="945">
        <v>90000</v>
      </c>
      <c r="D389" s="942">
        <v>90720</v>
      </c>
      <c r="E389" s="942">
        <v>0</v>
      </c>
      <c r="F389" s="942"/>
    </row>
    <row r="390" spans="2:6" ht="15.75" thickBot="1" x14ac:dyDescent="0.3">
      <c r="B390" s="943" t="s">
        <v>1285</v>
      </c>
      <c r="C390" s="945"/>
      <c r="D390" s="942"/>
      <c r="E390" s="942"/>
      <c r="F390" s="942"/>
    </row>
    <row r="391" spans="2:6" ht="15.75" thickBot="1" x14ac:dyDescent="0.3">
      <c r="B391" s="943" t="s">
        <v>1286</v>
      </c>
      <c r="C391" s="945"/>
      <c r="D391" s="942"/>
      <c r="E391" s="942"/>
      <c r="F391" s="942"/>
    </row>
    <row r="392" spans="2:6" ht="15.75" thickBot="1" x14ac:dyDescent="0.3">
      <c r="B392" s="943" t="s">
        <v>1287</v>
      </c>
      <c r="C392" s="945"/>
      <c r="D392" s="942"/>
      <c r="E392" s="942"/>
      <c r="F392" s="942"/>
    </row>
    <row r="393" spans="2:6" ht="15.75" thickBot="1" x14ac:dyDescent="0.3">
      <c r="B393" s="946" t="s">
        <v>1784</v>
      </c>
      <c r="C393" s="945">
        <f>C383+C388</f>
        <v>90000</v>
      </c>
      <c r="D393" s="945">
        <f t="shared" ref="D393:F393" si="74">D383+D388</f>
        <v>90720</v>
      </c>
      <c r="E393" s="945">
        <f t="shared" si="74"/>
        <v>0</v>
      </c>
      <c r="F393" s="945">
        <f t="shared" si="74"/>
        <v>0</v>
      </c>
    </row>
    <row r="394" spans="2:6" ht="68.25" thickBot="1" x14ac:dyDescent="0.3">
      <c r="B394" s="936" t="s">
        <v>1914</v>
      </c>
      <c r="C394" s="962" t="s">
        <v>1915</v>
      </c>
      <c r="D394" s="963" t="s">
        <v>1280</v>
      </c>
      <c r="E394" s="2568" t="s">
        <v>1916</v>
      </c>
      <c r="F394" s="2541"/>
    </row>
    <row r="395" spans="2:6" ht="17.25" customHeight="1" thickBot="1" x14ac:dyDescent="0.3">
      <c r="B395" s="932" t="s">
        <v>1258</v>
      </c>
      <c r="C395" s="2562" t="s">
        <v>1915</v>
      </c>
      <c r="D395" s="2563"/>
      <c r="E395" s="2563"/>
      <c r="F395" s="2564"/>
    </row>
    <row r="396" spans="2:6" ht="15.75" thickBot="1" x14ac:dyDescent="0.3">
      <c r="B396" s="932" t="s">
        <v>54</v>
      </c>
      <c r="C396" s="2545" t="s">
        <v>1908</v>
      </c>
      <c r="D396" s="2546"/>
      <c r="E396" s="2546"/>
      <c r="F396" s="2547"/>
    </row>
    <row r="397" spans="2:6" ht="12.75" customHeight="1" x14ac:dyDescent="0.25">
      <c r="B397" s="2548"/>
      <c r="C397" s="929">
        <v>2023</v>
      </c>
      <c r="D397" s="929">
        <v>2024</v>
      </c>
      <c r="E397" s="929">
        <v>2025</v>
      </c>
      <c r="F397" s="929">
        <v>2026</v>
      </c>
    </row>
    <row r="398" spans="2:6" ht="9" customHeight="1" thickBot="1" x14ac:dyDescent="0.3">
      <c r="B398" s="2549"/>
      <c r="C398" s="937" t="s">
        <v>17</v>
      </c>
      <c r="D398" s="937" t="s">
        <v>18</v>
      </c>
      <c r="E398" s="937" t="s">
        <v>18</v>
      </c>
      <c r="F398" s="937" t="s">
        <v>18</v>
      </c>
    </row>
    <row r="399" spans="2:6" ht="15.75" thickBot="1" x14ac:dyDescent="0.3">
      <c r="B399" s="932" t="s">
        <v>56</v>
      </c>
      <c r="C399" s="932">
        <v>1</v>
      </c>
      <c r="D399" s="930">
        <v>1</v>
      </c>
      <c r="E399" s="930">
        <v>1</v>
      </c>
      <c r="F399" s="932">
        <v>1</v>
      </c>
    </row>
    <row r="400" spans="2:6" ht="15.75" thickBot="1" x14ac:dyDescent="0.3">
      <c r="B400" s="932" t="s">
        <v>1260</v>
      </c>
      <c r="C400" s="938">
        <f>C418</f>
        <v>70000</v>
      </c>
      <c r="D400" s="938">
        <f t="shared" ref="D400:F400" si="75">D418</f>
        <v>139839</v>
      </c>
      <c r="E400" s="938">
        <f t="shared" si="75"/>
        <v>0</v>
      </c>
      <c r="F400" s="938">
        <f t="shared" si="75"/>
        <v>0</v>
      </c>
    </row>
    <row r="401" spans="2:7" ht="15.75" thickBot="1" x14ac:dyDescent="0.3">
      <c r="B401" s="932" t="s">
        <v>1261</v>
      </c>
      <c r="C401" s="938">
        <f>C400/C399</f>
        <v>70000</v>
      </c>
      <c r="D401" s="938">
        <f t="shared" ref="D401:F401" si="76">D400/D399</f>
        <v>139839</v>
      </c>
      <c r="E401" s="938">
        <f t="shared" si="76"/>
        <v>0</v>
      </c>
      <c r="F401" s="938">
        <f t="shared" si="76"/>
        <v>0</v>
      </c>
    </row>
    <row r="402" spans="2:7" ht="15.75" thickBot="1" x14ac:dyDescent="0.3">
      <c r="B402" s="932" t="s">
        <v>1262</v>
      </c>
      <c r="C402" s="930" t="s">
        <v>1263</v>
      </c>
      <c r="D402" s="939">
        <f>D399/C399-1</f>
        <v>0</v>
      </c>
      <c r="E402" s="939">
        <f t="shared" ref="E402:F404" si="77">E399/D399-1</f>
        <v>0</v>
      </c>
      <c r="F402" s="939">
        <f t="shared" si="77"/>
        <v>0</v>
      </c>
    </row>
    <row r="403" spans="2:7" ht="15.75" thickBot="1" x14ac:dyDescent="0.3">
      <c r="B403" s="932" t="s">
        <v>1264</v>
      </c>
      <c r="C403" s="930" t="s">
        <v>1263</v>
      </c>
      <c r="D403" s="939">
        <f>D400/C400-1</f>
        <v>0.99770000000000003</v>
      </c>
      <c r="E403" s="939">
        <f t="shared" si="77"/>
        <v>-1</v>
      </c>
      <c r="F403" s="939" t="e">
        <f t="shared" si="77"/>
        <v>#DIV/0!</v>
      </c>
    </row>
    <row r="404" spans="2:7" ht="15.75" thickBot="1" x14ac:dyDescent="0.3">
      <c r="B404" s="932" t="s">
        <v>77</v>
      </c>
      <c r="C404" s="930" t="s">
        <v>1263</v>
      </c>
      <c r="D404" s="939">
        <f>D401/C401-1</f>
        <v>0.99770000000000003</v>
      </c>
      <c r="E404" s="939">
        <f t="shared" si="77"/>
        <v>-1</v>
      </c>
      <c r="F404" s="939" t="e">
        <f t="shared" si="77"/>
        <v>#DIV/0!</v>
      </c>
    </row>
    <row r="405" spans="2:7" ht="15.75" thickBot="1" x14ac:dyDescent="0.3">
      <c r="B405" s="2550" t="s">
        <v>1917</v>
      </c>
      <c r="C405" s="2551"/>
      <c r="D405" s="2551"/>
      <c r="E405" s="2551"/>
      <c r="F405" s="2552"/>
    </row>
    <row r="406" spans="2:7" ht="12.75" customHeight="1" x14ac:dyDescent="0.25">
      <c r="B406" s="2548"/>
      <c r="C406" s="929">
        <v>2023</v>
      </c>
      <c r="D406" s="929">
        <v>2024</v>
      </c>
      <c r="E406" s="929">
        <v>2025</v>
      </c>
      <c r="F406" s="929">
        <v>2026</v>
      </c>
    </row>
    <row r="407" spans="2:7" ht="9" customHeight="1" thickBot="1" x14ac:dyDescent="0.3">
      <c r="B407" s="2549"/>
      <c r="C407" s="937" t="s">
        <v>17</v>
      </c>
      <c r="D407" s="937" t="s">
        <v>18</v>
      </c>
      <c r="E407" s="937" t="s">
        <v>18</v>
      </c>
      <c r="F407" s="937" t="s">
        <v>18</v>
      </c>
    </row>
    <row r="408" spans="2:7" ht="15.75" thickBot="1" x14ac:dyDescent="0.3">
      <c r="B408" s="941" t="s">
        <v>1284</v>
      </c>
      <c r="C408" s="942">
        <f>C409+C410+C411+C412</f>
        <v>0</v>
      </c>
      <c r="D408" s="942">
        <f t="shared" ref="D408:F408" si="78">D409+D410+D411+D412</f>
        <v>0</v>
      </c>
      <c r="E408" s="942">
        <f t="shared" si="78"/>
        <v>0</v>
      </c>
      <c r="F408" s="942">
        <f t="shared" si="78"/>
        <v>0</v>
      </c>
    </row>
    <row r="409" spans="2:7" ht="15.75" thickBot="1" x14ac:dyDescent="0.3">
      <c r="B409" s="943" t="s">
        <v>1267</v>
      </c>
      <c r="C409" s="942"/>
      <c r="D409" s="942"/>
      <c r="E409" s="942"/>
      <c r="F409" s="942"/>
    </row>
    <row r="410" spans="2:7" ht="15.75" thickBot="1" x14ac:dyDescent="0.3">
      <c r="B410" s="943" t="s">
        <v>1285</v>
      </c>
      <c r="C410" s="942"/>
      <c r="D410" s="942"/>
      <c r="E410" s="942"/>
      <c r="F410" s="942"/>
    </row>
    <row r="411" spans="2:7" ht="15.75" thickBot="1" x14ac:dyDescent="0.3">
      <c r="B411" s="943" t="s">
        <v>1286</v>
      </c>
      <c r="C411" s="942"/>
      <c r="D411" s="942"/>
      <c r="E411" s="942"/>
      <c r="F411" s="942"/>
    </row>
    <row r="412" spans="2:7" ht="15.75" thickBot="1" x14ac:dyDescent="0.3">
      <c r="B412" s="943" t="s">
        <v>1287</v>
      </c>
      <c r="C412" s="942"/>
      <c r="D412" s="942"/>
      <c r="E412" s="942"/>
      <c r="F412" s="942"/>
    </row>
    <row r="413" spans="2:7" ht="15.75" thickBot="1" x14ac:dyDescent="0.3">
      <c r="B413" s="941" t="s">
        <v>1288</v>
      </c>
      <c r="C413" s="945">
        <f>C414+C415+C416+C417</f>
        <v>70000</v>
      </c>
      <c r="D413" s="945">
        <f t="shared" ref="D413:F413" si="79">D414+D415+D416+D417</f>
        <v>139839</v>
      </c>
      <c r="E413" s="945">
        <f t="shared" si="79"/>
        <v>0</v>
      </c>
      <c r="F413" s="945">
        <f t="shared" si="79"/>
        <v>0</v>
      </c>
      <c r="G413" s="940"/>
    </row>
    <row r="414" spans="2:7" ht="15.75" thickBot="1" x14ac:dyDescent="0.3">
      <c r="B414" s="943" t="s">
        <v>1267</v>
      </c>
      <c r="C414" s="945">
        <v>70000</v>
      </c>
      <c r="D414" s="942">
        <v>139839</v>
      </c>
      <c r="E414" s="942"/>
      <c r="F414" s="942"/>
    </row>
    <row r="415" spans="2:7" ht="15.75" thickBot="1" x14ac:dyDescent="0.3">
      <c r="B415" s="943" t="s">
        <v>1285</v>
      </c>
      <c r="C415" s="945"/>
      <c r="D415" s="942"/>
      <c r="E415" s="942"/>
      <c r="F415" s="942"/>
    </row>
    <row r="416" spans="2:7" ht="15.75" thickBot="1" x14ac:dyDescent="0.3">
      <c r="B416" s="943" t="s">
        <v>1286</v>
      </c>
      <c r="C416" s="945"/>
      <c r="D416" s="942"/>
      <c r="E416" s="942"/>
      <c r="F416" s="942"/>
    </row>
    <row r="417" spans="2:7" ht="15.75" thickBot="1" x14ac:dyDescent="0.3">
      <c r="B417" s="943" t="s">
        <v>1287</v>
      </c>
      <c r="C417" s="945"/>
      <c r="D417" s="942"/>
      <c r="E417" s="942"/>
      <c r="F417" s="942"/>
    </row>
    <row r="418" spans="2:7" ht="15.75" thickBot="1" x14ac:dyDescent="0.3">
      <c r="B418" s="946" t="s">
        <v>1918</v>
      </c>
      <c r="C418" s="945">
        <f>C408+C413</f>
        <v>70000</v>
      </c>
      <c r="D418" s="945">
        <f t="shared" ref="D418:F418" si="80">D408+D413</f>
        <v>139839</v>
      </c>
      <c r="E418" s="945">
        <f t="shared" si="80"/>
        <v>0</v>
      </c>
      <c r="F418" s="945">
        <f t="shared" si="80"/>
        <v>0</v>
      </c>
    </row>
    <row r="419" spans="2:7" ht="90.75" thickBot="1" x14ac:dyDescent="0.3">
      <c r="B419" s="936" t="s">
        <v>1789</v>
      </c>
      <c r="C419" s="962" t="s">
        <v>1919</v>
      </c>
      <c r="D419" s="963" t="s">
        <v>1280</v>
      </c>
      <c r="E419" s="965" t="s">
        <v>1920</v>
      </c>
      <c r="F419" s="966"/>
    </row>
    <row r="420" spans="2:7" ht="28.5" customHeight="1" thickBot="1" x14ac:dyDescent="0.3">
      <c r="B420" s="932" t="s">
        <v>1258</v>
      </c>
      <c r="C420" s="2562" t="s">
        <v>1919</v>
      </c>
      <c r="D420" s="2563"/>
      <c r="E420" s="2563"/>
      <c r="F420" s="2564"/>
    </row>
    <row r="421" spans="2:7" ht="15.75" thickBot="1" x14ac:dyDescent="0.3">
      <c r="B421" s="932" t="s">
        <v>54</v>
      </c>
      <c r="C421" s="2545" t="s">
        <v>1908</v>
      </c>
      <c r="D421" s="2546"/>
      <c r="E421" s="2546"/>
      <c r="F421" s="2547"/>
    </row>
    <row r="422" spans="2:7" ht="12.75" customHeight="1" x14ac:dyDescent="0.25">
      <c r="B422" s="2548"/>
      <c r="C422" s="929">
        <v>2023</v>
      </c>
      <c r="D422" s="929">
        <v>2024</v>
      </c>
      <c r="E422" s="929">
        <v>2025</v>
      </c>
      <c r="F422" s="929">
        <v>2026</v>
      </c>
    </row>
    <row r="423" spans="2:7" ht="9" customHeight="1" thickBot="1" x14ac:dyDescent="0.3">
      <c r="B423" s="2549"/>
      <c r="C423" s="937" t="s">
        <v>17</v>
      </c>
      <c r="D423" s="937" t="s">
        <v>18</v>
      </c>
      <c r="E423" s="937" t="s">
        <v>18</v>
      </c>
      <c r="F423" s="937" t="s">
        <v>18</v>
      </c>
    </row>
    <row r="424" spans="2:7" ht="15.75" thickBot="1" x14ac:dyDescent="0.3">
      <c r="B424" s="932" t="s">
        <v>56</v>
      </c>
      <c r="C424" s="932">
        <v>1</v>
      </c>
      <c r="D424" s="930">
        <v>1</v>
      </c>
      <c r="E424" s="930">
        <v>1</v>
      </c>
      <c r="F424" s="932"/>
    </row>
    <row r="425" spans="2:7" ht="15.75" thickBot="1" x14ac:dyDescent="0.3">
      <c r="B425" s="932" t="s">
        <v>1260</v>
      </c>
      <c r="C425" s="938">
        <f>C443</f>
        <v>34274</v>
      </c>
      <c r="D425" s="938">
        <f t="shared" ref="D425:F425" si="81">D443</f>
        <v>98240</v>
      </c>
      <c r="E425" s="938">
        <f t="shared" si="81"/>
        <v>0</v>
      </c>
      <c r="F425" s="938">
        <f t="shared" si="81"/>
        <v>0</v>
      </c>
      <c r="G425" s="940"/>
    </row>
    <row r="426" spans="2:7" ht="15.75" thickBot="1" x14ac:dyDescent="0.3">
      <c r="B426" s="932" t="s">
        <v>1261</v>
      </c>
      <c r="C426" s="938">
        <f>C425/C424</f>
        <v>34274</v>
      </c>
      <c r="D426" s="938">
        <f>D425/D424</f>
        <v>98240</v>
      </c>
      <c r="E426" s="938">
        <f t="shared" ref="E426:F426" si="82">E425/E424</f>
        <v>0</v>
      </c>
      <c r="F426" s="938" t="e">
        <f t="shared" si="82"/>
        <v>#DIV/0!</v>
      </c>
    </row>
    <row r="427" spans="2:7" ht="15.75" thickBot="1" x14ac:dyDescent="0.3">
      <c r="B427" s="932" t="s">
        <v>1262</v>
      </c>
      <c r="C427" s="930" t="s">
        <v>1263</v>
      </c>
      <c r="D427" s="939">
        <f>D424/C424-1</f>
        <v>0</v>
      </c>
      <c r="E427" s="939">
        <f t="shared" ref="E427:F429" si="83">E424/D424-1</f>
        <v>0</v>
      </c>
      <c r="F427" s="939">
        <f t="shared" si="83"/>
        <v>-1</v>
      </c>
    </row>
    <row r="428" spans="2:7" ht="15.75" thickBot="1" x14ac:dyDescent="0.3">
      <c r="B428" s="932" t="s">
        <v>1264</v>
      </c>
      <c r="C428" s="930" t="s">
        <v>1263</v>
      </c>
      <c r="D428" s="939">
        <f>D425/C425-1</f>
        <v>1.8663126568244151</v>
      </c>
      <c r="E428" s="939">
        <f t="shared" si="83"/>
        <v>-1</v>
      </c>
      <c r="F428" s="939" t="e">
        <f t="shared" si="83"/>
        <v>#DIV/0!</v>
      </c>
    </row>
    <row r="429" spans="2:7" ht="15.75" thickBot="1" x14ac:dyDescent="0.3">
      <c r="B429" s="932" t="s">
        <v>77</v>
      </c>
      <c r="C429" s="930" t="s">
        <v>1263</v>
      </c>
      <c r="D429" s="939">
        <f>D426/C426-1</f>
        <v>1.8663126568244151</v>
      </c>
      <c r="E429" s="939">
        <f t="shared" si="83"/>
        <v>-1</v>
      </c>
      <c r="F429" s="939" t="e">
        <f t="shared" si="83"/>
        <v>#DIV/0!</v>
      </c>
    </row>
    <row r="430" spans="2:7" ht="15.75" thickBot="1" x14ac:dyDescent="0.3">
      <c r="B430" s="2550" t="s">
        <v>1921</v>
      </c>
      <c r="C430" s="2551"/>
      <c r="D430" s="2551"/>
      <c r="E430" s="2551"/>
      <c r="F430" s="2552"/>
    </row>
    <row r="431" spans="2:7" ht="12.75" customHeight="1" x14ac:dyDescent="0.25">
      <c r="B431" s="2548"/>
      <c r="C431" s="929">
        <v>2023</v>
      </c>
      <c r="D431" s="929">
        <v>2024</v>
      </c>
      <c r="E431" s="929">
        <v>2025</v>
      </c>
      <c r="F431" s="929">
        <v>2026</v>
      </c>
    </row>
    <row r="432" spans="2:7" ht="9" customHeight="1" thickBot="1" x14ac:dyDescent="0.3">
      <c r="B432" s="2549"/>
      <c r="C432" s="937" t="s">
        <v>17</v>
      </c>
      <c r="D432" s="937" t="s">
        <v>18</v>
      </c>
      <c r="E432" s="937" t="s">
        <v>18</v>
      </c>
      <c r="F432" s="937" t="s">
        <v>18</v>
      </c>
    </row>
    <row r="433" spans="2:6" ht="15.75" thickBot="1" x14ac:dyDescent="0.3">
      <c r="B433" s="941" t="s">
        <v>1284</v>
      </c>
      <c r="C433" s="942">
        <f>C434+C435+C436+C437</f>
        <v>0</v>
      </c>
      <c r="D433" s="942">
        <f t="shared" ref="D433:F433" si="84">D434+D435+D436+D437</f>
        <v>0</v>
      </c>
      <c r="E433" s="942">
        <f t="shared" si="84"/>
        <v>0</v>
      </c>
      <c r="F433" s="942">
        <f t="shared" si="84"/>
        <v>0</v>
      </c>
    </row>
    <row r="434" spans="2:6" ht="15.75" thickBot="1" x14ac:dyDescent="0.3">
      <c r="B434" s="943" t="s">
        <v>1267</v>
      </c>
      <c r="C434" s="942"/>
      <c r="D434" s="942"/>
      <c r="E434" s="942"/>
      <c r="F434" s="942"/>
    </row>
    <row r="435" spans="2:6" ht="15.75" thickBot="1" x14ac:dyDescent="0.3">
      <c r="B435" s="943" t="s">
        <v>1285</v>
      </c>
      <c r="C435" s="942"/>
      <c r="D435" s="942"/>
      <c r="E435" s="942"/>
      <c r="F435" s="942"/>
    </row>
    <row r="436" spans="2:6" ht="15.75" thickBot="1" x14ac:dyDescent="0.3">
      <c r="B436" s="943" t="s">
        <v>1286</v>
      </c>
      <c r="C436" s="942"/>
      <c r="D436" s="942"/>
      <c r="E436" s="942"/>
      <c r="F436" s="942"/>
    </row>
    <row r="437" spans="2:6" ht="15.75" thickBot="1" x14ac:dyDescent="0.3">
      <c r="B437" s="943" t="s">
        <v>1287</v>
      </c>
      <c r="C437" s="942"/>
      <c r="D437" s="942"/>
      <c r="E437" s="942"/>
      <c r="F437" s="942"/>
    </row>
    <row r="438" spans="2:6" ht="15.75" thickBot="1" x14ac:dyDescent="0.3">
      <c r="B438" s="941" t="s">
        <v>1288</v>
      </c>
      <c r="C438" s="945">
        <f>C439+C440+C441+C442</f>
        <v>34274</v>
      </c>
      <c r="D438" s="945">
        <f t="shared" ref="D438:F438" si="85">D439+D440+D441+D442</f>
        <v>98240</v>
      </c>
      <c r="E438" s="945">
        <f t="shared" si="85"/>
        <v>0</v>
      </c>
      <c r="F438" s="945">
        <f t="shared" si="85"/>
        <v>0</v>
      </c>
    </row>
    <row r="439" spans="2:6" ht="15.75" thickBot="1" x14ac:dyDescent="0.3">
      <c r="B439" s="943" t="s">
        <v>1267</v>
      </c>
      <c r="C439" s="945">
        <v>34274</v>
      </c>
      <c r="D439" s="942">
        <v>98240</v>
      </c>
      <c r="E439" s="942"/>
      <c r="F439" s="942"/>
    </row>
    <row r="440" spans="2:6" ht="15.75" thickBot="1" x14ac:dyDescent="0.3">
      <c r="B440" s="943" t="s">
        <v>1285</v>
      </c>
      <c r="C440" s="945"/>
      <c r="D440" s="942"/>
      <c r="E440" s="942"/>
      <c r="F440" s="942"/>
    </row>
    <row r="441" spans="2:6" ht="15.75" thickBot="1" x14ac:dyDescent="0.3">
      <c r="B441" s="943" t="s">
        <v>1286</v>
      </c>
      <c r="C441" s="945"/>
      <c r="D441" s="942"/>
      <c r="E441" s="942"/>
      <c r="F441" s="942"/>
    </row>
    <row r="442" spans="2:6" ht="15.75" thickBot="1" x14ac:dyDescent="0.3">
      <c r="B442" s="943" t="s">
        <v>1287</v>
      </c>
      <c r="C442" s="945"/>
      <c r="D442" s="942"/>
      <c r="E442" s="942"/>
      <c r="F442" s="942"/>
    </row>
    <row r="443" spans="2:6" ht="15.75" thickBot="1" x14ac:dyDescent="0.3">
      <c r="B443" s="946" t="s">
        <v>1794</v>
      </c>
      <c r="C443" s="945">
        <f>C433+C438</f>
        <v>34274</v>
      </c>
      <c r="D443" s="945">
        <f t="shared" ref="D443:F443" si="86">D433+D438</f>
        <v>98240</v>
      </c>
      <c r="E443" s="945">
        <f t="shared" si="86"/>
        <v>0</v>
      </c>
      <c r="F443" s="945">
        <f t="shared" si="86"/>
        <v>0</v>
      </c>
    </row>
    <row r="444" spans="2:6" ht="34.5" thickBot="1" x14ac:dyDescent="0.3">
      <c r="B444" s="936" t="s">
        <v>1795</v>
      </c>
      <c r="C444" s="962" t="s">
        <v>1922</v>
      </c>
      <c r="D444" s="963" t="s">
        <v>1280</v>
      </c>
      <c r="E444" s="2568" t="s">
        <v>1923</v>
      </c>
      <c r="F444" s="2541"/>
    </row>
    <row r="445" spans="2:6" ht="28.5" customHeight="1" thickBot="1" x14ac:dyDescent="0.3">
      <c r="B445" s="932" t="s">
        <v>1258</v>
      </c>
      <c r="C445" s="2562" t="s">
        <v>1922</v>
      </c>
      <c r="D445" s="2563"/>
      <c r="E445" s="2563"/>
      <c r="F445" s="2564"/>
    </row>
    <row r="446" spans="2:6" ht="15.75" thickBot="1" x14ac:dyDescent="0.3">
      <c r="B446" s="932" t="s">
        <v>54</v>
      </c>
      <c r="C446" s="2545" t="s">
        <v>1908</v>
      </c>
      <c r="D446" s="2546"/>
      <c r="E446" s="2546"/>
      <c r="F446" s="2547"/>
    </row>
    <row r="447" spans="2:6" ht="12.75" customHeight="1" x14ac:dyDescent="0.25">
      <c r="B447" s="2548"/>
      <c r="C447" s="929">
        <v>2023</v>
      </c>
      <c r="D447" s="929">
        <v>2024</v>
      </c>
      <c r="E447" s="929">
        <v>2025</v>
      </c>
      <c r="F447" s="929">
        <v>2026</v>
      </c>
    </row>
    <row r="448" spans="2:6" ht="9" customHeight="1" thickBot="1" x14ac:dyDescent="0.3">
      <c r="B448" s="2549"/>
      <c r="C448" s="937" t="s">
        <v>17</v>
      </c>
      <c r="D448" s="937" t="s">
        <v>18</v>
      </c>
      <c r="E448" s="937" t="s">
        <v>18</v>
      </c>
      <c r="F448" s="937" t="s">
        <v>18</v>
      </c>
    </row>
    <row r="449" spans="2:7" ht="15.75" thickBot="1" x14ac:dyDescent="0.3">
      <c r="B449" s="932" t="s">
        <v>56</v>
      </c>
      <c r="C449" s="932">
        <v>1</v>
      </c>
      <c r="D449" s="930">
        <v>1</v>
      </c>
      <c r="E449" s="930">
        <v>1</v>
      </c>
      <c r="F449" s="932">
        <v>1</v>
      </c>
    </row>
    <row r="450" spans="2:7" ht="15.75" thickBot="1" x14ac:dyDescent="0.3">
      <c r="B450" s="932" t="s">
        <v>1260</v>
      </c>
      <c r="C450" s="938">
        <f>C468</f>
        <v>51750</v>
      </c>
      <c r="D450" s="938">
        <f t="shared" ref="D450:F450" si="87">D468</f>
        <v>90010</v>
      </c>
      <c r="E450" s="938">
        <f t="shared" si="87"/>
        <v>43322</v>
      </c>
      <c r="F450" s="938">
        <f t="shared" si="87"/>
        <v>0</v>
      </c>
      <c r="G450" s="940"/>
    </row>
    <row r="451" spans="2:7" ht="15.75" thickBot="1" x14ac:dyDescent="0.3">
      <c r="B451" s="932" t="s">
        <v>1261</v>
      </c>
      <c r="C451" s="938">
        <f>C450/C449</f>
        <v>51750</v>
      </c>
      <c r="D451" s="938">
        <f t="shared" ref="D451:F451" si="88">D450/D449</f>
        <v>90010</v>
      </c>
      <c r="E451" s="938">
        <f t="shared" si="88"/>
        <v>43322</v>
      </c>
      <c r="F451" s="938">
        <f t="shared" si="88"/>
        <v>0</v>
      </c>
    </row>
    <row r="452" spans="2:7" ht="15.75" thickBot="1" x14ac:dyDescent="0.3">
      <c r="B452" s="932" t="s">
        <v>1262</v>
      </c>
      <c r="C452" s="930" t="s">
        <v>1263</v>
      </c>
      <c r="D452" s="939">
        <f>D449/C449-1</f>
        <v>0</v>
      </c>
      <c r="E452" s="939">
        <f t="shared" ref="E452:F454" si="89">E449/D449-1</f>
        <v>0</v>
      </c>
      <c r="F452" s="939">
        <f t="shared" si="89"/>
        <v>0</v>
      </c>
    </row>
    <row r="453" spans="2:7" ht="15.75" thickBot="1" x14ac:dyDescent="0.3">
      <c r="B453" s="932" t="s">
        <v>1264</v>
      </c>
      <c r="C453" s="930" t="s">
        <v>1263</v>
      </c>
      <c r="D453" s="939">
        <f>D450/C450-1</f>
        <v>0.7393236714975846</v>
      </c>
      <c r="E453" s="939">
        <f t="shared" si="89"/>
        <v>-0.51869792245306079</v>
      </c>
      <c r="F453" s="939">
        <f t="shared" si="89"/>
        <v>-1</v>
      </c>
    </row>
    <row r="454" spans="2:7" ht="15.75" thickBot="1" x14ac:dyDescent="0.3">
      <c r="B454" s="932" t="s">
        <v>77</v>
      </c>
      <c r="C454" s="930" t="s">
        <v>1263</v>
      </c>
      <c r="D454" s="939">
        <f>D451/C451-1</f>
        <v>0.7393236714975846</v>
      </c>
      <c r="E454" s="939">
        <f t="shared" si="89"/>
        <v>-0.51869792245306079</v>
      </c>
      <c r="F454" s="939">
        <f t="shared" si="89"/>
        <v>-1</v>
      </c>
    </row>
    <row r="455" spans="2:7" ht="15.75" thickBot="1" x14ac:dyDescent="0.3">
      <c r="B455" s="2550" t="s">
        <v>1924</v>
      </c>
      <c r="C455" s="2551"/>
      <c r="D455" s="2551"/>
      <c r="E455" s="2551"/>
      <c r="F455" s="2552"/>
    </row>
    <row r="456" spans="2:7" ht="12.75" customHeight="1" x14ac:dyDescent="0.25">
      <c r="B456" s="2548"/>
      <c r="C456" s="929">
        <v>2023</v>
      </c>
      <c r="D456" s="929">
        <v>2024</v>
      </c>
      <c r="E456" s="929">
        <v>2025</v>
      </c>
      <c r="F456" s="929">
        <v>2026</v>
      </c>
    </row>
    <row r="457" spans="2:7" ht="9" customHeight="1" thickBot="1" x14ac:dyDescent="0.3">
      <c r="B457" s="2549"/>
      <c r="C457" s="937" t="s">
        <v>17</v>
      </c>
      <c r="D457" s="937" t="s">
        <v>18</v>
      </c>
      <c r="E457" s="937" t="s">
        <v>18</v>
      </c>
      <c r="F457" s="937" t="s">
        <v>18</v>
      </c>
    </row>
    <row r="458" spans="2:7" ht="15.75" thickBot="1" x14ac:dyDescent="0.3">
      <c r="B458" s="941" t="s">
        <v>1284</v>
      </c>
      <c r="C458" s="942">
        <f>C459+C460+C461+C462</f>
        <v>0</v>
      </c>
      <c r="D458" s="942">
        <f t="shared" ref="D458:F458" si="90">D459+D460+D461+D462</f>
        <v>0</v>
      </c>
      <c r="E458" s="942">
        <f t="shared" si="90"/>
        <v>0</v>
      </c>
      <c r="F458" s="942">
        <f t="shared" si="90"/>
        <v>0</v>
      </c>
    </row>
    <row r="459" spans="2:7" ht="15.75" thickBot="1" x14ac:dyDescent="0.3">
      <c r="B459" s="943" t="s">
        <v>1267</v>
      </c>
      <c r="C459" s="942"/>
      <c r="D459" s="942"/>
      <c r="E459" s="942"/>
      <c r="F459" s="942"/>
    </row>
    <row r="460" spans="2:7" ht="15.75" thickBot="1" x14ac:dyDescent="0.3">
      <c r="B460" s="943" t="s">
        <v>1285</v>
      </c>
      <c r="C460" s="942"/>
      <c r="D460" s="942"/>
      <c r="E460" s="942"/>
      <c r="F460" s="942"/>
    </row>
    <row r="461" spans="2:7" ht="15.75" thickBot="1" x14ac:dyDescent="0.3">
      <c r="B461" s="943" t="s">
        <v>1286</v>
      </c>
      <c r="C461" s="942"/>
      <c r="D461" s="942"/>
      <c r="E461" s="942"/>
      <c r="F461" s="942"/>
    </row>
    <row r="462" spans="2:7" ht="15.75" thickBot="1" x14ac:dyDescent="0.3">
      <c r="B462" s="943" t="s">
        <v>1287</v>
      </c>
      <c r="C462" s="942"/>
      <c r="D462" s="942"/>
      <c r="E462" s="942"/>
      <c r="F462" s="942"/>
    </row>
    <row r="463" spans="2:7" ht="15.75" thickBot="1" x14ac:dyDescent="0.3">
      <c r="B463" s="941" t="s">
        <v>1288</v>
      </c>
      <c r="C463" s="945">
        <f>C464+C465+C466+C467</f>
        <v>51750</v>
      </c>
      <c r="D463" s="945">
        <f t="shared" ref="D463:F463" si="91">D464+D465+D466+D467</f>
        <v>90010</v>
      </c>
      <c r="E463" s="945">
        <f t="shared" si="91"/>
        <v>43322</v>
      </c>
      <c r="F463" s="945">
        <f t="shared" si="91"/>
        <v>0</v>
      </c>
    </row>
    <row r="464" spans="2:7" ht="15.75" thickBot="1" x14ac:dyDescent="0.3">
      <c r="B464" s="943" t="s">
        <v>1267</v>
      </c>
      <c r="C464" s="945">
        <v>51750</v>
      </c>
      <c r="D464" s="942">
        <v>90010</v>
      </c>
      <c r="E464" s="942">
        <v>43322</v>
      </c>
      <c r="F464" s="942"/>
    </row>
    <row r="465" spans="2:6" ht="15.75" thickBot="1" x14ac:dyDescent="0.3">
      <c r="B465" s="943" t="s">
        <v>1285</v>
      </c>
      <c r="C465" s="945"/>
      <c r="D465" s="942"/>
      <c r="E465" s="942"/>
      <c r="F465" s="942"/>
    </row>
    <row r="466" spans="2:6" ht="15.75" thickBot="1" x14ac:dyDescent="0.3">
      <c r="B466" s="943" t="s">
        <v>1286</v>
      </c>
      <c r="C466" s="945"/>
      <c r="D466" s="942"/>
      <c r="E466" s="942"/>
      <c r="F466" s="942"/>
    </row>
    <row r="467" spans="2:6" ht="15.75" thickBot="1" x14ac:dyDescent="0.3">
      <c r="B467" s="943" t="s">
        <v>1287</v>
      </c>
      <c r="C467" s="945"/>
      <c r="D467" s="942"/>
      <c r="E467" s="942"/>
      <c r="F467" s="942"/>
    </row>
    <row r="468" spans="2:6" ht="15.75" thickBot="1" x14ac:dyDescent="0.3">
      <c r="B468" s="946" t="s">
        <v>1800</v>
      </c>
      <c r="C468" s="945">
        <f>C458+C463</f>
        <v>51750</v>
      </c>
      <c r="D468" s="945">
        <f t="shared" ref="D468:F468" si="92">D458+D463</f>
        <v>90010</v>
      </c>
      <c r="E468" s="945">
        <f t="shared" si="92"/>
        <v>43322</v>
      </c>
      <c r="F468" s="945">
        <f t="shared" si="92"/>
        <v>0</v>
      </c>
    </row>
    <row r="469" spans="2:6" ht="45.75" thickBot="1" x14ac:dyDescent="0.3">
      <c r="B469" s="936" t="s">
        <v>1801</v>
      </c>
      <c r="C469" s="962" t="s">
        <v>1925</v>
      </c>
      <c r="D469" s="963" t="s">
        <v>1280</v>
      </c>
      <c r="E469" s="2568" t="s">
        <v>1926</v>
      </c>
      <c r="F469" s="2541"/>
    </row>
    <row r="470" spans="2:6" ht="28.5" customHeight="1" thickBot="1" x14ac:dyDescent="0.3">
      <c r="B470" s="932" t="s">
        <v>1258</v>
      </c>
      <c r="C470" s="2562" t="s">
        <v>1925</v>
      </c>
      <c r="D470" s="2563"/>
      <c r="E470" s="2563"/>
      <c r="F470" s="2564"/>
    </row>
    <row r="471" spans="2:6" ht="15.75" thickBot="1" x14ac:dyDescent="0.3">
      <c r="B471" s="932" t="s">
        <v>54</v>
      </c>
      <c r="C471" s="2545" t="s">
        <v>1908</v>
      </c>
      <c r="D471" s="2546"/>
      <c r="E471" s="2546"/>
      <c r="F471" s="2547"/>
    </row>
    <row r="472" spans="2:6" ht="12.75" customHeight="1" x14ac:dyDescent="0.25">
      <c r="B472" s="2548"/>
      <c r="C472" s="929">
        <v>2023</v>
      </c>
      <c r="D472" s="929">
        <v>2024</v>
      </c>
      <c r="E472" s="929">
        <v>2025</v>
      </c>
      <c r="F472" s="929">
        <v>2026</v>
      </c>
    </row>
    <row r="473" spans="2:6" ht="9" customHeight="1" thickBot="1" x14ac:dyDescent="0.3">
      <c r="B473" s="2549"/>
      <c r="C473" s="937" t="s">
        <v>17</v>
      </c>
      <c r="D473" s="937" t="s">
        <v>18</v>
      </c>
      <c r="E473" s="937" t="s">
        <v>18</v>
      </c>
      <c r="F473" s="937" t="s">
        <v>18</v>
      </c>
    </row>
    <row r="474" spans="2:6" ht="15.75" thickBot="1" x14ac:dyDescent="0.3">
      <c r="B474" s="932" t="s">
        <v>56</v>
      </c>
      <c r="C474" s="932"/>
      <c r="D474" s="930">
        <v>1</v>
      </c>
      <c r="E474" s="930">
        <v>1</v>
      </c>
      <c r="F474" s="930">
        <v>1</v>
      </c>
    </row>
    <row r="475" spans="2:6" ht="15.75" thickBot="1" x14ac:dyDescent="0.3">
      <c r="B475" s="932" t="s">
        <v>1260</v>
      </c>
      <c r="C475" s="938">
        <f>C493</f>
        <v>0</v>
      </c>
      <c r="D475" s="938">
        <f t="shared" ref="D475:F475" si="93">D493</f>
        <v>0</v>
      </c>
      <c r="E475" s="938">
        <f t="shared" si="93"/>
        <v>100000</v>
      </c>
      <c r="F475" s="938">
        <f t="shared" si="93"/>
        <v>219291</v>
      </c>
    </row>
    <row r="476" spans="2:6" ht="15.75" thickBot="1" x14ac:dyDescent="0.3">
      <c r="B476" s="932" t="s">
        <v>1261</v>
      </c>
      <c r="C476" s="938" t="e">
        <f>C475/C474</f>
        <v>#DIV/0!</v>
      </c>
      <c r="D476" s="938">
        <f t="shared" ref="D476:F476" si="94">D475/D474</f>
        <v>0</v>
      </c>
      <c r="E476" s="938">
        <f t="shared" si="94"/>
        <v>100000</v>
      </c>
      <c r="F476" s="938">
        <f t="shared" si="94"/>
        <v>219291</v>
      </c>
    </row>
    <row r="477" spans="2:6" ht="15.75" thickBot="1" x14ac:dyDescent="0.3">
      <c r="B477" s="932" t="s">
        <v>1262</v>
      </c>
      <c r="C477" s="930" t="s">
        <v>1263</v>
      </c>
      <c r="D477" s="939" t="e">
        <f>D474/C474-1</f>
        <v>#DIV/0!</v>
      </c>
      <c r="E477" s="939">
        <f t="shared" ref="E477:F479" si="95">E474/D474-1</f>
        <v>0</v>
      </c>
      <c r="F477" s="939">
        <f t="shared" si="95"/>
        <v>0</v>
      </c>
    </row>
    <row r="478" spans="2:6" ht="15.75" thickBot="1" x14ac:dyDescent="0.3">
      <c r="B478" s="932" t="s">
        <v>1264</v>
      </c>
      <c r="C478" s="930" t="s">
        <v>1263</v>
      </c>
      <c r="D478" s="939" t="e">
        <f>D475/C475-1</f>
        <v>#DIV/0!</v>
      </c>
      <c r="E478" s="939" t="e">
        <f t="shared" si="95"/>
        <v>#DIV/0!</v>
      </c>
      <c r="F478" s="939">
        <f t="shared" si="95"/>
        <v>1.1929099999999999</v>
      </c>
    </row>
    <row r="479" spans="2:6" ht="15.75" thickBot="1" x14ac:dyDescent="0.3">
      <c r="B479" s="932" t="s">
        <v>77</v>
      </c>
      <c r="C479" s="930" t="s">
        <v>1263</v>
      </c>
      <c r="D479" s="939" t="e">
        <f>D476/C476-1</f>
        <v>#DIV/0!</v>
      </c>
      <c r="E479" s="939" t="e">
        <f t="shared" si="95"/>
        <v>#DIV/0!</v>
      </c>
      <c r="F479" s="939">
        <f t="shared" si="95"/>
        <v>1.1929099999999999</v>
      </c>
    </row>
    <row r="480" spans="2:6" ht="15.75" thickBot="1" x14ac:dyDescent="0.3">
      <c r="B480" s="2550" t="s">
        <v>1927</v>
      </c>
      <c r="C480" s="2551"/>
      <c r="D480" s="2551"/>
      <c r="E480" s="2551"/>
      <c r="F480" s="2552"/>
    </row>
    <row r="481" spans="2:6" ht="12.75" customHeight="1" x14ac:dyDescent="0.25">
      <c r="B481" s="2548"/>
      <c r="C481" s="929">
        <v>2023</v>
      </c>
      <c r="D481" s="929">
        <v>2024</v>
      </c>
      <c r="E481" s="929">
        <v>2025</v>
      </c>
      <c r="F481" s="929">
        <v>2026</v>
      </c>
    </row>
    <row r="482" spans="2:6" ht="9" customHeight="1" thickBot="1" x14ac:dyDescent="0.3">
      <c r="B482" s="2549"/>
      <c r="C482" s="937" t="s">
        <v>17</v>
      </c>
      <c r="D482" s="937" t="s">
        <v>18</v>
      </c>
      <c r="E482" s="937" t="s">
        <v>18</v>
      </c>
      <c r="F482" s="937" t="s">
        <v>18</v>
      </c>
    </row>
    <row r="483" spans="2:6" ht="15.75" thickBot="1" x14ac:dyDescent="0.3">
      <c r="B483" s="941" t="s">
        <v>1284</v>
      </c>
      <c r="C483" s="942">
        <f>C484+C485+C486+C487</f>
        <v>0</v>
      </c>
      <c r="D483" s="942">
        <f t="shared" ref="D483:F483" si="96">D484+D485+D486+D487</f>
        <v>0</v>
      </c>
      <c r="E483" s="942">
        <f t="shared" si="96"/>
        <v>0</v>
      </c>
      <c r="F483" s="942">
        <f t="shared" si="96"/>
        <v>0</v>
      </c>
    </row>
    <row r="484" spans="2:6" ht="15.75" thickBot="1" x14ac:dyDescent="0.3">
      <c r="B484" s="943" t="s">
        <v>1267</v>
      </c>
      <c r="C484" s="942"/>
      <c r="D484" s="942"/>
      <c r="E484" s="942"/>
      <c r="F484" s="942"/>
    </row>
    <row r="485" spans="2:6" ht="15.75" thickBot="1" x14ac:dyDescent="0.3">
      <c r="B485" s="943" t="s">
        <v>1285</v>
      </c>
      <c r="C485" s="942"/>
      <c r="D485" s="942"/>
      <c r="E485" s="942"/>
      <c r="F485" s="942"/>
    </row>
    <row r="486" spans="2:6" ht="15.75" thickBot="1" x14ac:dyDescent="0.3">
      <c r="B486" s="943" t="s">
        <v>1286</v>
      </c>
      <c r="C486" s="942"/>
      <c r="D486" s="942"/>
      <c r="E486" s="942"/>
      <c r="F486" s="942"/>
    </row>
    <row r="487" spans="2:6" ht="15.75" thickBot="1" x14ac:dyDescent="0.3">
      <c r="B487" s="943" t="s">
        <v>1287</v>
      </c>
      <c r="C487" s="942"/>
      <c r="D487" s="942"/>
      <c r="E487" s="942"/>
      <c r="F487" s="942"/>
    </row>
    <row r="488" spans="2:6" ht="15.75" thickBot="1" x14ac:dyDescent="0.3">
      <c r="B488" s="941" t="s">
        <v>1288</v>
      </c>
      <c r="C488" s="945">
        <f>C489+C490+C491+C492</f>
        <v>0</v>
      </c>
      <c r="D488" s="945">
        <f t="shared" ref="D488:F488" si="97">D489+D490+D491+D492</f>
        <v>0</v>
      </c>
      <c r="E488" s="945">
        <f t="shared" si="97"/>
        <v>100000</v>
      </c>
      <c r="F488" s="945">
        <f t="shared" si="97"/>
        <v>219291</v>
      </c>
    </row>
    <row r="489" spans="2:6" ht="15.75" thickBot="1" x14ac:dyDescent="0.3">
      <c r="B489" s="943" t="s">
        <v>1267</v>
      </c>
      <c r="C489" s="945"/>
      <c r="D489" s="942"/>
      <c r="E489" s="942">
        <v>100000</v>
      </c>
      <c r="F489" s="942">
        <v>219291</v>
      </c>
    </row>
    <row r="490" spans="2:6" ht="15.75" thickBot="1" x14ac:dyDescent="0.3">
      <c r="B490" s="943" t="s">
        <v>1285</v>
      </c>
      <c r="C490" s="945"/>
      <c r="D490" s="942"/>
      <c r="E490" s="942"/>
      <c r="F490" s="942"/>
    </row>
    <row r="491" spans="2:6" ht="15.75" thickBot="1" x14ac:dyDescent="0.3">
      <c r="B491" s="943" t="s">
        <v>1286</v>
      </c>
      <c r="C491" s="945"/>
      <c r="D491" s="942"/>
      <c r="E491" s="942"/>
      <c r="F491" s="942"/>
    </row>
    <row r="492" spans="2:6" ht="15.75" thickBot="1" x14ac:dyDescent="0.3">
      <c r="B492" s="943" t="s">
        <v>1287</v>
      </c>
      <c r="C492" s="945"/>
      <c r="D492" s="942"/>
      <c r="E492" s="942"/>
      <c r="F492" s="942"/>
    </row>
    <row r="493" spans="2:6" ht="15.75" thickBot="1" x14ac:dyDescent="0.3">
      <c r="B493" s="946" t="s">
        <v>1805</v>
      </c>
      <c r="C493" s="945">
        <f>C483+C488</f>
        <v>0</v>
      </c>
      <c r="D493" s="945">
        <f t="shared" ref="D493:F493" si="98">D483+D488</f>
        <v>0</v>
      </c>
      <c r="E493" s="945">
        <f t="shared" si="98"/>
        <v>100000</v>
      </c>
      <c r="F493" s="945">
        <f t="shared" si="98"/>
        <v>219291</v>
      </c>
    </row>
    <row r="494" spans="2:6" ht="68.25" thickBot="1" x14ac:dyDescent="0.3">
      <c r="B494" s="936" t="s">
        <v>1928</v>
      </c>
      <c r="C494" s="962" t="s">
        <v>1929</v>
      </c>
      <c r="D494" s="963" t="s">
        <v>1280</v>
      </c>
      <c r="E494" s="2568" t="s">
        <v>1930</v>
      </c>
      <c r="F494" s="2541"/>
    </row>
    <row r="495" spans="2:6" ht="28.5" customHeight="1" thickBot="1" x14ac:dyDescent="0.3">
      <c r="B495" s="932" t="s">
        <v>1258</v>
      </c>
      <c r="C495" s="2562" t="s">
        <v>1929</v>
      </c>
      <c r="D495" s="2563"/>
      <c r="E495" s="2563"/>
      <c r="F495" s="2564"/>
    </row>
    <row r="496" spans="2:6" ht="15.75" thickBot="1" x14ac:dyDescent="0.3">
      <c r="B496" s="932" t="s">
        <v>54</v>
      </c>
      <c r="C496" s="2545" t="s">
        <v>1908</v>
      </c>
      <c r="D496" s="2546"/>
      <c r="E496" s="2546"/>
      <c r="F496" s="2547"/>
    </row>
    <row r="497" spans="2:6" ht="12.75" customHeight="1" x14ac:dyDescent="0.25">
      <c r="B497" s="2548"/>
      <c r="C497" s="929">
        <v>2023</v>
      </c>
      <c r="D497" s="929">
        <v>2024</v>
      </c>
      <c r="E497" s="929">
        <v>2025</v>
      </c>
      <c r="F497" s="929">
        <v>2026</v>
      </c>
    </row>
    <row r="498" spans="2:6" ht="9" customHeight="1" thickBot="1" x14ac:dyDescent="0.3">
      <c r="B498" s="2549"/>
      <c r="C498" s="937" t="s">
        <v>17</v>
      </c>
      <c r="D498" s="937" t="s">
        <v>18</v>
      </c>
      <c r="E498" s="937" t="s">
        <v>18</v>
      </c>
      <c r="F498" s="937" t="s">
        <v>18</v>
      </c>
    </row>
    <row r="499" spans="2:6" ht="15.75" thickBot="1" x14ac:dyDescent="0.3">
      <c r="B499" s="932" t="s">
        <v>56</v>
      </c>
      <c r="C499" s="932">
        <v>1</v>
      </c>
      <c r="D499" s="930">
        <v>1</v>
      </c>
      <c r="E499" s="930">
        <v>1</v>
      </c>
      <c r="F499" s="930">
        <v>1</v>
      </c>
    </row>
    <row r="500" spans="2:6" ht="15.75" thickBot="1" x14ac:dyDescent="0.3">
      <c r="B500" s="932" t="s">
        <v>1260</v>
      </c>
      <c r="C500" s="938">
        <f>C518</f>
        <v>300000</v>
      </c>
      <c r="D500" s="938">
        <f t="shared" ref="D500:F500" si="99">D518</f>
        <v>448218</v>
      </c>
      <c r="E500" s="938">
        <f t="shared" si="99"/>
        <v>201543</v>
      </c>
      <c r="F500" s="938">
        <f t="shared" si="99"/>
        <v>0</v>
      </c>
    </row>
    <row r="501" spans="2:6" ht="15.75" thickBot="1" x14ac:dyDescent="0.3">
      <c r="B501" s="932" t="s">
        <v>1261</v>
      </c>
      <c r="C501" s="938">
        <f>C500/C499</f>
        <v>300000</v>
      </c>
      <c r="D501" s="938">
        <f t="shared" ref="D501:F501" si="100">D500/D499</f>
        <v>448218</v>
      </c>
      <c r="E501" s="938">
        <f t="shared" si="100"/>
        <v>201543</v>
      </c>
      <c r="F501" s="938">
        <f t="shared" si="100"/>
        <v>0</v>
      </c>
    </row>
    <row r="502" spans="2:6" ht="15.75" thickBot="1" x14ac:dyDescent="0.3">
      <c r="B502" s="932" t="s">
        <v>1262</v>
      </c>
      <c r="C502" s="930" t="s">
        <v>1263</v>
      </c>
      <c r="D502" s="939">
        <f>D499/C499-1</f>
        <v>0</v>
      </c>
      <c r="E502" s="939">
        <f t="shared" ref="E502:F504" si="101">E499/D499-1</f>
        <v>0</v>
      </c>
      <c r="F502" s="939">
        <f t="shared" si="101"/>
        <v>0</v>
      </c>
    </row>
    <row r="503" spans="2:6" ht="15.75" thickBot="1" x14ac:dyDescent="0.3">
      <c r="B503" s="932" t="s">
        <v>1264</v>
      </c>
      <c r="C503" s="930" t="s">
        <v>1263</v>
      </c>
      <c r="D503" s="939">
        <f>D500/C500-1</f>
        <v>0.49405999999999994</v>
      </c>
      <c r="E503" s="939">
        <f t="shared" si="101"/>
        <v>-0.55034603697308004</v>
      </c>
      <c r="F503" s="939">
        <f t="shared" si="101"/>
        <v>-1</v>
      </c>
    </row>
    <row r="504" spans="2:6" ht="15.75" thickBot="1" x14ac:dyDescent="0.3">
      <c r="B504" s="932" t="s">
        <v>77</v>
      </c>
      <c r="C504" s="930" t="s">
        <v>1263</v>
      </c>
      <c r="D504" s="939">
        <f>D501/C501-1</f>
        <v>0.49405999999999994</v>
      </c>
      <c r="E504" s="939">
        <f t="shared" si="101"/>
        <v>-0.55034603697308004</v>
      </c>
      <c r="F504" s="939">
        <f t="shared" si="101"/>
        <v>-1</v>
      </c>
    </row>
    <row r="505" spans="2:6" ht="15.75" thickBot="1" x14ac:dyDescent="0.3">
      <c r="B505" s="2550" t="s">
        <v>1931</v>
      </c>
      <c r="C505" s="2551"/>
      <c r="D505" s="2551"/>
      <c r="E505" s="2551"/>
      <c r="F505" s="2552"/>
    </row>
    <row r="506" spans="2:6" ht="12.75" customHeight="1" x14ac:dyDescent="0.25">
      <c r="B506" s="2548"/>
      <c r="C506" s="929">
        <v>2023</v>
      </c>
      <c r="D506" s="929">
        <v>2024</v>
      </c>
      <c r="E506" s="929">
        <v>2025</v>
      </c>
      <c r="F506" s="929">
        <v>2026</v>
      </c>
    </row>
    <row r="507" spans="2:6" ht="9" customHeight="1" thickBot="1" x14ac:dyDescent="0.3">
      <c r="B507" s="2549"/>
      <c r="C507" s="937" t="s">
        <v>17</v>
      </c>
      <c r="D507" s="937" t="s">
        <v>18</v>
      </c>
      <c r="E507" s="937" t="s">
        <v>18</v>
      </c>
      <c r="F507" s="937" t="s">
        <v>18</v>
      </c>
    </row>
    <row r="508" spans="2:6" ht="15.75" thickBot="1" x14ac:dyDescent="0.3">
      <c r="B508" s="941" t="s">
        <v>1284</v>
      </c>
      <c r="C508" s="942">
        <f>C509+C510+C511+C512</f>
        <v>0</v>
      </c>
      <c r="D508" s="942">
        <f t="shared" ref="D508:F508" si="102">D509+D510+D511+D512</f>
        <v>0</v>
      </c>
      <c r="E508" s="942">
        <f t="shared" si="102"/>
        <v>0</v>
      </c>
      <c r="F508" s="942">
        <f t="shared" si="102"/>
        <v>0</v>
      </c>
    </row>
    <row r="509" spans="2:6" ht="15.75" thickBot="1" x14ac:dyDescent="0.3">
      <c r="B509" s="943" t="s">
        <v>1267</v>
      </c>
      <c r="C509" s="942"/>
      <c r="D509" s="942"/>
      <c r="E509" s="942"/>
      <c r="F509" s="942"/>
    </row>
    <row r="510" spans="2:6" ht="15.75" thickBot="1" x14ac:dyDescent="0.3">
      <c r="B510" s="943" t="s">
        <v>1285</v>
      </c>
      <c r="C510" s="942"/>
      <c r="D510" s="942"/>
      <c r="E510" s="942"/>
      <c r="F510" s="942"/>
    </row>
    <row r="511" spans="2:6" ht="15.75" thickBot="1" x14ac:dyDescent="0.3">
      <c r="B511" s="943" t="s">
        <v>1286</v>
      </c>
      <c r="C511" s="942"/>
      <c r="D511" s="942"/>
      <c r="E511" s="942"/>
      <c r="F511" s="942"/>
    </row>
    <row r="512" spans="2:6" ht="15.75" thickBot="1" x14ac:dyDescent="0.3">
      <c r="B512" s="943" t="s">
        <v>1287</v>
      </c>
      <c r="C512" s="942"/>
      <c r="D512" s="942"/>
      <c r="E512" s="942"/>
      <c r="F512" s="942"/>
    </row>
    <row r="513" spans="2:6" ht="15.75" thickBot="1" x14ac:dyDescent="0.3">
      <c r="B513" s="941" t="s">
        <v>1288</v>
      </c>
      <c r="C513" s="945">
        <f>C514+C515+C516+C517</f>
        <v>300000</v>
      </c>
      <c r="D513" s="945">
        <f t="shared" ref="D513:F513" si="103">D514+D515+D516+D517</f>
        <v>448218</v>
      </c>
      <c r="E513" s="945">
        <f t="shared" si="103"/>
        <v>201543</v>
      </c>
      <c r="F513" s="945">
        <f t="shared" si="103"/>
        <v>0</v>
      </c>
    </row>
    <row r="514" spans="2:6" ht="15.75" thickBot="1" x14ac:dyDescent="0.3">
      <c r="B514" s="943" t="s">
        <v>1267</v>
      </c>
      <c r="C514" s="945">
        <v>300000</v>
      </c>
      <c r="D514" s="942">
        <v>448218</v>
      </c>
      <c r="E514" s="942">
        <v>201543</v>
      </c>
      <c r="F514" s="942"/>
    </row>
    <row r="515" spans="2:6" ht="15.75" thickBot="1" x14ac:dyDescent="0.3">
      <c r="B515" s="943" t="s">
        <v>1285</v>
      </c>
      <c r="C515" s="945"/>
      <c r="D515" s="942"/>
      <c r="E515" s="942"/>
      <c r="F515" s="942"/>
    </row>
    <row r="516" spans="2:6" ht="15.75" thickBot="1" x14ac:dyDescent="0.3">
      <c r="B516" s="943" t="s">
        <v>1286</v>
      </c>
      <c r="C516" s="945"/>
      <c r="D516" s="942"/>
      <c r="E516" s="942"/>
      <c r="F516" s="942"/>
    </row>
    <row r="517" spans="2:6" ht="15.75" thickBot="1" x14ac:dyDescent="0.3">
      <c r="B517" s="943" t="s">
        <v>1287</v>
      </c>
      <c r="C517" s="945"/>
      <c r="D517" s="942"/>
      <c r="E517" s="942"/>
      <c r="F517" s="942"/>
    </row>
    <row r="518" spans="2:6" ht="15.75" thickBot="1" x14ac:dyDescent="0.3">
      <c r="B518" s="946" t="s">
        <v>1932</v>
      </c>
      <c r="C518" s="945">
        <f>C508+C513</f>
        <v>300000</v>
      </c>
      <c r="D518" s="945">
        <f t="shared" ref="D518:F518" si="104">D508+D513</f>
        <v>448218</v>
      </c>
      <c r="E518" s="945">
        <f t="shared" si="104"/>
        <v>201543</v>
      </c>
      <c r="F518" s="945">
        <f t="shared" si="104"/>
        <v>0</v>
      </c>
    </row>
    <row r="519" spans="2:6" ht="45.75" thickBot="1" x14ac:dyDescent="0.3">
      <c r="B519" s="936" t="s">
        <v>1933</v>
      </c>
      <c r="C519" s="962" t="s">
        <v>1934</v>
      </c>
      <c r="D519" s="963" t="s">
        <v>1280</v>
      </c>
      <c r="E519" s="2568" t="s">
        <v>1935</v>
      </c>
      <c r="F519" s="2541"/>
    </row>
    <row r="520" spans="2:6" ht="28.5" customHeight="1" thickBot="1" x14ac:dyDescent="0.3">
      <c r="B520" s="932" t="s">
        <v>1258</v>
      </c>
      <c r="C520" s="2562" t="s">
        <v>1934</v>
      </c>
      <c r="D520" s="2563"/>
      <c r="E520" s="2563"/>
      <c r="F520" s="2564"/>
    </row>
    <row r="521" spans="2:6" ht="15.75" thickBot="1" x14ac:dyDescent="0.3">
      <c r="B521" s="932" t="s">
        <v>54</v>
      </c>
      <c r="C521" s="2545" t="s">
        <v>1908</v>
      </c>
      <c r="D521" s="2546"/>
      <c r="E521" s="2546"/>
      <c r="F521" s="2547"/>
    </row>
    <row r="522" spans="2:6" ht="12.75" customHeight="1" x14ac:dyDescent="0.25">
      <c r="B522" s="2548"/>
      <c r="C522" s="929">
        <v>2023</v>
      </c>
      <c r="D522" s="929">
        <v>2024</v>
      </c>
      <c r="E522" s="929">
        <v>2025</v>
      </c>
      <c r="F522" s="929">
        <v>2026</v>
      </c>
    </row>
    <row r="523" spans="2:6" ht="9" customHeight="1" thickBot="1" x14ac:dyDescent="0.3">
      <c r="B523" s="2549"/>
      <c r="C523" s="937" t="s">
        <v>17</v>
      </c>
      <c r="D523" s="937" t="s">
        <v>18</v>
      </c>
      <c r="E523" s="937" t="s">
        <v>18</v>
      </c>
      <c r="F523" s="937" t="s">
        <v>18</v>
      </c>
    </row>
    <row r="524" spans="2:6" ht="15.75" thickBot="1" x14ac:dyDescent="0.3">
      <c r="B524" s="932" t="s">
        <v>56</v>
      </c>
      <c r="C524" s="932">
        <v>1</v>
      </c>
      <c r="D524" s="930">
        <v>1</v>
      </c>
      <c r="E524" s="930">
        <v>1</v>
      </c>
      <c r="F524" s="930">
        <v>0</v>
      </c>
    </row>
    <row r="525" spans="2:6" ht="15.75" thickBot="1" x14ac:dyDescent="0.3">
      <c r="B525" s="932" t="s">
        <v>1260</v>
      </c>
      <c r="C525" s="938">
        <f>C543</f>
        <v>30000</v>
      </c>
      <c r="D525" s="938">
        <f t="shared" ref="D525:F525" si="105">D543</f>
        <v>55000</v>
      </c>
      <c r="E525" s="938">
        <f t="shared" si="105"/>
        <v>95000</v>
      </c>
      <c r="F525" s="938">
        <f t="shared" si="105"/>
        <v>0</v>
      </c>
    </row>
    <row r="526" spans="2:6" ht="15.75" thickBot="1" x14ac:dyDescent="0.3">
      <c r="B526" s="932" t="s">
        <v>1261</v>
      </c>
      <c r="C526" s="938">
        <f>C525/C524</f>
        <v>30000</v>
      </c>
      <c r="D526" s="938">
        <f t="shared" ref="D526:F526" si="106">D525/D524</f>
        <v>55000</v>
      </c>
      <c r="E526" s="938">
        <f t="shared" si="106"/>
        <v>95000</v>
      </c>
      <c r="F526" s="938" t="e">
        <f t="shared" si="106"/>
        <v>#DIV/0!</v>
      </c>
    </row>
    <row r="527" spans="2:6" ht="15.75" thickBot="1" x14ac:dyDescent="0.3">
      <c r="B527" s="932" t="s">
        <v>1262</v>
      </c>
      <c r="C527" s="930" t="s">
        <v>1263</v>
      </c>
      <c r="D527" s="939">
        <f>D524/C524-1</f>
        <v>0</v>
      </c>
      <c r="E527" s="939">
        <f t="shared" ref="E527:F529" si="107">E524/D524-1</f>
        <v>0</v>
      </c>
      <c r="F527" s="939">
        <f t="shared" si="107"/>
        <v>-1</v>
      </c>
    </row>
    <row r="528" spans="2:6" ht="15.75" thickBot="1" x14ac:dyDescent="0.3">
      <c r="B528" s="932" t="s">
        <v>1264</v>
      </c>
      <c r="C528" s="930" t="s">
        <v>1263</v>
      </c>
      <c r="D528" s="939">
        <f>D525/C525-1</f>
        <v>0.83333333333333326</v>
      </c>
      <c r="E528" s="939">
        <f t="shared" si="107"/>
        <v>0.72727272727272729</v>
      </c>
      <c r="F528" s="939">
        <f t="shared" si="107"/>
        <v>-1</v>
      </c>
    </row>
    <row r="529" spans="2:6" ht="15.75" thickBot="1" x14ac:dyDescent="0.3">
      <c r="B529" s="932" t="s">
        <v>77</v>
      </c>
      <c r="C529" s="930" t="s">
        <v>1263</v>
      </c>
      <c r="D529" s="939">
        <f>D526/C526-1</f>
        <v>0.83333333333333326</v>
      </c>
      <c r="E529" s="939">
        <f t="shared" si="107"/>
        <v>0.72727272727272729</v>
      </c>
      <c r="F529" s="939" t="e">
        <f t="shared" si="107"/>
        <v>#DIV/0!</v>
      </c>
    </row>
    <row r="530" spans="2:6" ht="15.75" thickBot="1" x14ac:dyDescent="0.3">
      <c r="B530" s="2550" t="s">
        <v>1936</v>
      </c>
      <c r="C530" s="2551"/>
      <c r="D530" s="2551"/>
      <c r="E530" s="2551"/>
      <c r="F530" s="2552"/>
    </row>
    <row r="531" spans="2:6" ht="12.75" customHeight="1" x14ac:dyDescent="0.25">
      <c r="B531" s="2548"/>
      <c r="C531" s="929">
        <v>2023</v>
      </c>
      <c r="D531" s="929">
        <v>2024</v>
      </c>
      <c r="E531" s="929">
        <v>2025</v>
      </c>
      <c r="F531" s="929">
        <v>2026</v>
      </c>
    </row>
    <row r="532" spans="2:6" ht="9" customHeight="1" thickBot="1" x14ac:dyDescent="0.3">
      <c r="B532" s="2549"/>
      <c r="C532" s="937" t="s">
        <v>17</v>
      </c>
      <c r="D532" s="937" t="s">
        <v>18</v>
      </c>
      <c r="E532" s="937" t="s">
        <v>18</v>
      </c>
      <c r="F532" s="937" t="s">
        <v>18</v>
      </c>
    </row>
    <row r="533" spans="2:6" ht="15.75" thickBot="1" x14ac:dyDescent="0.3">
      <c r="B533" s="941" t="s">
        <v>1284</v>
      </c>
      <c r="C533" s="942">
        <f>C534+C535+C536+C537</f>
        <v>0</v>
      </c>
      <c r="D533" s="942">
        <f t="shared" ref="D533:F533" si="108">D534+D535+D536+D537</f>
        <v>0</v>
      </c>
      <c r="E533" s="942">
        <f t="shared" si="108"/>
        <v>0</v>
      </c>
      <c r="F533" s="942">
        <f t="shared" si="108"/>
        <v>0</v>
      </c>
    </row>
    <row r="534" spans="2:6" ht="15.75" thickBot="1" x14ac:dyDescent="0.3">
      <c r="B534" s="943" t="s">
        <v>1267</v>
      </c>
      <c r="C534" s="942"/>
      <c r="D534" s="942"/>
      <c r="E534" s="942"/>
      <c r="F534" s="942"/>
    </row>
    <row r="535" spans="2:6" ht="15.75" thickBot="1" x14ac:dyDescent="0.3">
      <c r="B535" s="943" t="s">
        <v>1285</v>
      </c>
      <c r="C535" s="942"/>
      <c r="D535" s="942"/>
      <c r="E535" s="942"/>
      <c r="F535" s="942"/>
    </row>
    <row r="536" spans="2:6" ht="15.75" thickBot="1" x14ac:dyDescent="0.3">
      <c r="B536" s="943" t="s">
        <v>1286</v>
      </c>
      <c r="C536" s="942"/>
      <c r="D536" s="942"/>
      <c r="E536" s="942"/>
      <c r="F536" s="942"/>
    </row>
    <row r="537" spans="2:6" ht="15.75" thickBot="1" x14ac:dyDescent="0.3">
      <c r="B537" s="943" t="s">
        <v>1287</v>
      </c>
      <c r="C537" s="942"/>
      <c r="D537" s="942"/>
      <c r="E537" s="942"/>
      <c r="F537" s="942"/>
    </row>
    <row r="538" spans="2:6" ht="15.75" thickBot="1" x14ac:dyDescent="0.3">
      <c r="B538" s="941" t="s">
        <v>1288</v>
      </c>
      <c r="C538" s="945">
        <f>C539+C540+C541+C542</f>
        <v>30000</v>
      </c>
      <c r="D538" s="945">
        <f t="shared" ref="D538:F538" si="109">D539+D540+D541+D542</f>
        <v>55000</v>
      </c>
      <c r="E538" s="945">
        <f t="shared" si="109"/>
        <v>95000</v>
      </c>
      <c r="F538" s="945">
        <f t="shared" si="109"/>
        <v>0</v>
      </c>
    </row>
    <row r="539" spans="2:6" ht="15.75" thickBot="1" x14ac:dyDescent="0.3">
      <c r="B539" s="943" t="s">
        <v>1267</v>
      </c>
      <c r="C539" s="945">
        <v>30000</v>
      </c>
      <c r="D539" s="942">
        <v>55000</v>
      </c>
      <c r="E539" s="942">
        <v>95000</v>
      </c>
      <c r="F539" s="942"/>
    </row>
    <row r="540" spans="2:6" ht="15.75" thickBot="1" x14ac:dyDescent="0.3">
      <c r="B540" s="943" t="s">
        <v>1285</v>
      </c>
      <c r="C540" s="945"/>
      <c r="D540" s="942"/>
      <c r="E540" s="942"/>
      <c r="F540" s="942"/>
    </row>
    <row r="541" spans="2:6" ht="15.75" thickBot="1" x14ac:dyDescent="0.3">
      <c r="B541" s="943" t="s">
        <v>1286</v>
      </c>
      <c r="C541" s="945"/>
      <c r="D541" s="942"/>
      <c r="E541" s="942"/>
      <c r="F541" s="942"/>
    </row>
    <row r="542" spans="2:6" ht="15.75" thickBot="1" x14ac:dyDescent="0.3">
      <c r="B542" s="943" t="s">
        <v>1287</v>
      </c>
      <c r="C542" s="945"/>
      <c r="D542" s="942"/>
      <c r="E542" s="942"/>
      <c r="F542" s="942"/>
    </row>
    <row r="543" spans="2:6" ht="15.75" thickBot="1" x14ac:dyDescent="0.3">
      <c r="B543" s="946" t="s">
        <v>1937</v>
      </c>
      <c r="C543" s="945">
        <f>C533+C538</f>
        <v>30000</v>
      </c>
      <c r="D543" s="945">
        <f t="shared" ref="D543:F543" si="110">D533+D538</f>
        <v>55000</v>
      </c>
      <c r="E543" s="945">
        <f t="shared" si="110"/>
        <v>95000</v>
      </c>
      <c r="F543" s="945">
        <f t="shared" si="110"/>
        <v>0</v>
      </c>
    </row>
    <row r="544" spans="2:6" ht="46.5" thickBot="1" x14ac:dyDescent="0.3">
      <c r="B544" s="936" t="s">
        <v>1938</v>
      </c>
      <c r="C544" s="967" t="s">
        <v>1939</v>
      </c>
      <c r="D544" s="963" t="s">
        <v>1280</v>
      </c>
      <c r="E544" s="2568" t="s">
        <v>1940</v>
      </c>
      <c r="F544" s="2541"/>
    </row>
    <row r="545" spans="2:6" ht="28.5" customHeight="1" thickBot="1" x14ac:dyDescent="0.3">
      <c r="B545" s="932" t="s">
        <v>1258</v>
      </c>
      <c r="C545" s="2562" t="s">
        <v>1939</v>
      </c>
      <c r="D545" s="2563"/>
      <c r="E545" s="2563"/>
      <c r="F545" s="2564"/>
    </row>
    <row r="546" spans="2:6" ht="15.75" thickBot="1" x14ac:dyDescent="0.3">
      <c r="B546" s="932" t="s">
        <v>54</v>
      </c>
      <c r="C546" s="2545" t="s">
        <v>1908</v>
      </c>
      <c r="D546" s="2546"/>
      <c r="E546" s="2546"/>
      <c r="F546" s="2547"/>
    </row>
    <row r="547" spans="2:6" ht="12.75" customHeight="1" x14ac:dyDescent="0.25">
      <c r="B547" s="2548"/>
      <c r="C547" s="929">
        <v>2023</v>
      </c>
      <c r="D547" s="929">
        <v>2024</v>
      </c>
      <c r="E547" s="929">
        <v>2025</v>
      </c>
      <c r="F547" s="929">
        <v>2026</v>
      </c>
    </row>
    <row r="548" spans="2:6" ht="9" customHeight="1" thickBot="1" x14ac:dyDescent="0.3">
      <c r="B548" s="2549"/>
      <c r="C548" s="937" t="s">
        <v>17</v>
      </c>
      <c r="D548" s="937" t="s">
        <v>18</v>
      </c>
      <c r="E548" s="937" t="s">
        <v>18</v>
      </c>
      <c r="F548" s="937" t="s">
        <v>18</v>
      </c>
    </row>
    <row r="549" spans="2:6" ht="15.75" thickBot="1" x14ac:dyDescent="0.3">
      <c r="B549" s="932" t="s">
        <v>56</v>
      </c>
      <c r="C549" s="932"/>
      <c r="D549" s="930">
        <v>1</v>
      </c>
      <c r="E549" s="930">
        <v>1</v>
      </c>
      <c r="F549" s="930">
        <v>0</v>
      </c>
    </row>
    <row r="550" spans="2:6" ht="15.75" thickBot="1" x14ac:dyDescent="0.3">
      <c r="B550" s="932" t="s">
        <v>1260</v>
      </c>
      <c r="C550" s="938">
        <f>C568</f>
        <v>50000</v>
      </c>
      <c r="D550" s="938">
        <f t="shared" ref="D550:F550" si="111">D568</f>
        <v>58000</v>
      </c>
      <c r="E550" s="938">
        <f t="shared" si="111"/>
        <v>112000</v>
      </c>
      <c r="F550" s="938">
        <f t="shared" si="111"/>
        <v>0</v>
      </c>
    </row>
    <row r="551" spans="2:6" ht="15.75" thickBot="1" x14ac:dyDescent="0.3">
      <c r="B551" s="932" t="s">
        <v>1261</v>
      </c>
      <c r="C551" s="938" t="e">
        <f>C550/C549</f>
        <v>#DIV/0!</v>
      </c>
      <c r="D551" s="938">
        <f t="shared" ref="D551:F551" si="112">D550/D549</f>
        <v>58000</v>
      </c>
      <c r="E551" s="938">
        <f t="shared" si="112"/>
        <v>112000</v>
      </c>
      <c r="F551" s="938" t="e">
        <f t="shared" si="112"/>
        <v>#DIV/0!</v>
      </c>
    </row>
    <row r="552" spans="2:6" ht="15.75" thickBot="1" x14ac:dyDescent="0.3">
      <c r="B552" s="932" t="s">
        <v>1262</v>
      </c>
      <c r="C552" s="930" t="s">
        <v>1263</v>
      </c>
      <c r="D552" s="939" t="e">
        <f>D549/C549-1</f>
        <v>#DIV/0!</v>
      </c>
      <c r="E552" s="939">
        <f t="shared" ref="E552:F554" si="113">E549/D549-1</f>
        <v>0</v>
      </c>
      <c r="F552" s="939">
        <f t="shared" si="113"/>
        <v>-1</v>
      </c>
    </row>
    <row r="553" spans="2:6" ht="15.75" thickBot="1" x14ac:dyDescent="0.3">
      <c r="B553" s="932" t="s">
        <v>1264</v>
      </c>
      <c r="C553" s="930" t="s">
        <v>1263</v>
      </c>
      <c r="D553" s="939">
        <f>D550/C550-1</f>
        <v>0.15999999999999992</v>
      </c>
      <c r="E553" s="939">
        <f t="shared" si="113"/>
        <v>0.93103448275862077</v>
      </c>
      <c r="F553" s="939">
        <f t="shared" si="113"/>
        <v>-1</v>
      </c>
    </row>
    <row r="554" spans="2:6" ht="15.75" thickBot="1" x14ac:dyDescent="0.3">
      <c r="B554" s="932" t="s">
        <v>77</v>
      </c>
      <c r="C554" s="930" t="s">
        <v>1263</v>
      </c>
      <c r="D554" s="939" t="e">
        <f>D551/C551-1</f>
        <v>#DIV/0!</v>
      </c>
      <c r="E554" s="939">
        <f t="shared" si="113"/>
        <v>0.93103448275862077</v>
      </c>
      <c r="F554" s="939" t="e">
        <f t="shared" si="113"/>
        <v>#DIV/0!</v>
      </c>
    </row>
    <row r="555" spans="2:6" ht="15.75" thickBot="1" x14ac:dyDescent="0.3">
      <c r="B555" s="2550" t="s">
        <v>1941</v>
      </c>
      <c r="C555" s="2551"/>
      <c r="D555" s="2551"/>
      <c r="E555" s="2551"/>
      <c r="F555" s="2552"/>
    </row>
    <row r="556" spans="2:6" ht="12.75" customHeight="1" x14ac:dyDescent="0.25">
      <c r="B556" s="2548"/>
      <c r="C556" s="929">
        <v>2023</v>
      </c>
      <c r="D556" s="929">
        <v>2024</v>
      </c>
      <c r="E556" s="929">
        <v>2025</v>
      </c>
      <c r="F556" s="929">
        <v>2026</v>
      </c>
    </row>
    <row r="557" spans="2:6" ht="9" customHeight="1" thickBot="1" x14ac:dyDescent="0.3">
      <c r="B557" s="2549"/>
      <c r="C557" s="937" t="s">
        <v>17</v>
      </c>
      <c r="D557" s="937" t="s">
        <v>18</v>
      </c>
      <c r="E557" s="937" t="s">
        <v>18</v>
      </c>
      <c r="F557" s="937" t="s">
        <v>18</v>
      </c>
    </row>
    <row r="558" spans="2:6" ht="15.75" thickBot="1" x14ac:dyDescent="0.3">
      <c r="B558" s="941" t="s">
        <v>1284</v>
      </c>
      <c r="C558" s="942">
        <f>C559+C560+C561+C562</f>
        <v>0</v>
      </c>
      <c r="D558" s="942">
        <f t="shared" ref="D558:F558" si="114">D559+D560+D561+D562</f>
        <v>0</v>
      </c>
      <c r="E558" s="942">
        <f t="shared" si="114"/>
        <v>0</v>
      </c>
      <c r="F558" s="942">
        <f t="shared" si="114"/>
        <v>0</v>
      </c>
    </row>
    <row r="559" spans="2:6" ht="15.75" thickBot="1" x14ac:dyDescent="0.3">
      <c r="B559" s="943" t="s">
        <v>1267</v>
      </c>
      <c r="C559" s="942"/>
      <c r="D559" s="942"/>
      <c r="E559" s="942"/>
      <c r="F559" s="942"/>
    </row>
    <row r="560" spans="2:6" ht="15.75" thickBot="1" x14ac:dyDescent="0.3">
      <c r="B560" s="943" t="s">
        <v>1285</v>
      </c>
      <c r="C560" s="942"/>
      <c r="D560" s="942"/>
      <c r="E560" s="942"/>
      <c r="F560" s="942"/>
    </row>
    <row r="561" spans="2:6" ht="15.75" thickBot="1" x14ac:dyDescent="0.3">
      <c r="B561" s="943" t="s">
        <v>1286</v>
      </c>
      <c r="C561" s="942"/>
      <c r="D561" s="942"/>
      <c r="E561" s="942"/>
      <c r="F561" s="942"/>
    </row>
    <row r="562" spans="2:6" ht="15.75" thickBot="1" x14ac:dyDescent="0.3">
      <c r="B562" s="943" t="s">
        <v>1287</v>
      </c>
      <c r="C562" s="942"/>
      <c r="D562" s="942"/>
      <c r="E562" s="942"/>
      <c r="F562" s="942"/>
    </row>
    <row r="563" spans="2:6" ht="15.75" thickBot="1" x14ac:dyDescent="0.3">
      <c r="B563" s="941" t="s">
        <v>1288</v>
      </c>
      <c r="C563" s="945">
        <f>C564+C565+C566+C567</f>
        <v>50000</v>
      </c>
      <c r="D563" s="945">
        <f t="shared" ref="D563:F563" si="115">D564+D565+D566+D567</f>
        <v>58000</v>
      </c>
      <c r="E563" s="945">
        <f t="shared" si="115"/>
        <v>112000</v>
      </c>
      <c r="F563" s="945">
        <f t="shared" si="115"/>
        <v>0</v>
      </c>
    </row>
    <row r="564" spans="2:6" ht="15.75" thickBot="1" x14ac:dyDescent="0.3">
      <c r="B564" s="943" t="s">
        <v>1267</v>
      </c>
      <c r="C564" s="945">
        <v>50000</v>
      </c>
      <c r="D564" s="942">
        <v>58000</v>
      </c>
      <c r="E564" s="942">
        <v>112000</v>
      </c>
      <c r="F564" s="942"/>
    </row>
    <row r="565" spans="2:6" ht="15.75" thickBot="1" x14ac:dyDescent="0.3">
      <c r="B565" s="943" t="s">
        <v>1285</v>
      </c>
      <c r="C565" s="945"/>
      <c r="D565" s="942"/>
      <c r="E565" s="942"/>
      <c r="F565" s="942"/>
    </row>
    <row r="566" spans="2:6" ht="15.75" thickBot="1" x14ac:dyDescent="0.3">
      <c r="B566" s="943" t="s">
        <v>1286</v>
      </c>
      <c r="C566" s="945"/>
      <c r="D566" s="942"/>
      <c r="E566" s="942"/>
      <c r="F566" s="942"/>
    </row>
    <row r="567" spans="2:6" ht="15.75" thickBot="1" x14ac:dyDescent="0.3">
      <c r="B567" s="943" t="s">
        <v>1287</v>
      </c>
      <c r="C567" s="945"/>
      <c r="D567" s="942"/>
      <c r="E567" s="942"/>
      <c r="F567" s="942"/>
    </row>
    <row r="568" spans="2:6" ht="15.75" thickBot="1" x14ac:dyDescent="0.3">
      <c r="B568" s="946" t="s">
        <v>1942</v>
      </c>
      <c r="C568" s="945">
        <f>C558+C563</f>
        <v>50000</v>
      </c>
      <c r="D568" s="945">
        <f t="shared" ref="D568:F568" si="116">D558+D563</f>
        <v>58000</v>
      </c>
      <c r="E568" s="945">
        <f t="shared" si="116"/>
        <v>112000</v>
      </c>
      <c r="F568" s="945">
        <f t="shared" si="116"/>
        <v>0</v>
      </c>
    </row>
    <row r="569" spans="2:6" ht="46.5" thickBot="1" x14ac:dyDescent="0.3">
      <c r="B569" s="936" t="s">
        <v>1943</v>
      </c>
      <c r="C569" s="968" t="s">
        <v>1944</v>
      </c>
      <c r="D569" s="963" t="s">
        <v>1280</v>
      </c>
      <c r="E569" s="2568" t="s">
        <v>1945</v>
      </c>
      <c r="F569" s="2541"/>
    </row>
    <row r="570" spans="2:6" ht="15.75" thickBot="1" x14ac:dyDescent="0.3">
      <c r="B570" s="932" t="s">
        <v>1258</v>
      </c>
      <c r="C570" s="2562" t="s">
        <v>1944</v>
      </c>
      <c r="D570" s="2563"/>
      <c r="E570" s="2563"/>
      <c r="F570" s="2564"/>
    </row>
    <row r="571" spans="2:6" ht="15.75" thickBot="1" x14ac:dyDescent="0.3">
      <c r="B571" s="932" t="s">
        <v>54</v>
      </c>
      <c r="C571" s="2545" t="s">
        <v>1908</v>
      </c>
      <c r="D571" s="2546"/>
      <c r="E571" s="2546"/>
      <c r="F571" s="2547"/>
    </row>
    <row r="572" spans="2:6" x14ac:dyDescent="0.25">
      <c r="B572" s="2548"/>
      <c r="C572" s="929">
        <v>2023</v>
      </c>
      <c r="D572" s="929">
        <v>2024</v>
      </c>
      <c r="E572" s="929">
        <v>2025</v>
      </c>
      <c r="F572" s="929">
        <v>2026</v>
      </c>
    </row>
    <row r="573" spans="2:6" ht="15.75" thickBot="1" x14ac:dyDescent="0.3">
      <c r="B573" s="2549"/>
      <c r="C573" s="937" t="s">
        <v>17</v>
      </c>
      <c r="D573" s="937" t="s">
        <v>18</v>
      </c>
      <c r="E573" s="937" t="s">
        <v>18</v>
      </c>
      <c r="F573" s="937" t="s">
        <v>18</v>
      </c>
    </row>
    <row r="574" spans="2:6" ht="15.75" thickBot="1" x14ac:dyDescent="0.3">
      <c r="B574" s="932" t="s">
        <v>56</v>
      </c>
      <c r="C574" s="932"/>
      <c r="D574" s="930">
        <v>1</v>
      </c>
      <c r="E574" s="930">
        <v>1</v>
      </c>
      <c r="F574" s="930">
        <v>1</v>
      </c>
    </row>
    <row r="575" spans="2:6" ht="15.75" thickBot="1" x14ac:dyDescent="0.3">
      <c r="B575" s="932" t="s">
        <v>1260</v>
      </c>
      <c r="C575" s="938">
        <f>C593</f>
        <v>0</v>
      </c>
      <c r="D575" s="938">
        <f t="shared" ref="D575:F575" si="117">D593</f>
        <v>0</v>
      </c>
      <c r="E575" s="938">
        <f t="shared" si="117"/>
        <v>60000</v>
      </c>
      <c r="F575" s="938">
        <f t="shared" si="117"/>
        <v>100000</v>
      </c>
    </row>
    <row r="576" spans="2:6" ht="15.75" thickBot="1" x14ac:dyDescent="0.3">
      <c r="B576" s="932" t="s">
        <v>1261</v>
      </c>
      <c r="C576" s="938" t="e">
        <f>C575/C574</f>
        <v>#DIV/0!</v>
      </c>
      <c r="D576" s="938">
        <f t="shared" ref="D576:F576" si="118">D575/D574</f>
        <v>0</v>
      </c>
      <c r="E576" s="938">
        <f t="shared" si="118"/>
        <v>60000</v>
      </c>
      <c r="F576" s="938">
        <f t="shared" si="118"/>
        <v>100000</v>
      </c>
    </row>
    <row r="577" spans="2:6" ht="15.75" thickBot="1" x14ac:dyDescent="0.3">
      <c r="B577" s="932" t="s">
        <v>1262</v>
      </c>
      <c r="C577" s="930" t="s">
        <v>1263</v>
      </c>
      <c r="D577" s="939" t="e">
        <f>D574/C574-1</f>
        <v>#DIV/0!</v>
      </c>
      <c r="E577" s="939">
        <f t="shared" ref="E577:F579" si="119">E574/D574-1</f>
        <v>0</v>
      </c>
      <c r="F577" s="939">
        <f t="shared" si="119"/>
        <v>0</v>
      </c>
    </row>
    <row r="578" spans="2:6" ht="15.75" thickBot="1" x14ac:dyDescent="0.3">
      <c r="B578" s="932" t="s">
        <v>1264</v>
      </c>
      <c r="C578" s="930" t="s">
        <v>1263</v>
      </c>
      <c r="D578" s="939" t="e">
        <f>D575/C575-1</f>
        <v>#DIV/0!</v>
      </c>
      <c r="E578" s="939" t="e">
        <f t="shared" si="119"/>
        <v>#DIV/0!</v>
      </c>
      <c r="F578" s="939">
        <f t="shared" si="119"/>
        <v>0.66666666666666674</v>
      </c>
    </row>
    <row r="579" spans="2:6" ht="15.75" thickBot="1" x14ac:dyDescent="0.3">
      <c r="B579" s="932" t="s">
        <v>77</v>
      </c>
      <c r="C579" s="930" t="s">
        <v>1263</v>
      </c>
      <c r="D579" s="939" t="e">
        <f>D576/C576-1</f>
        <v>#DIV/0!</v>
      </c>
      <c r="E579" s="939" t="e">
        <f t="shared" si="119"/>
        <v>#DIV/0!</v>
      </c>
      <c r="F579" s="939">
        <f t="shared" si="119"/>
        <v>0.66666666666666674</v>
      </c>
    </row>
    <row r="580" spans="2:6" ht="15.75" thickBot="1" x14ac:dyDescent="0.3">
      <c r="B580" s="2550" t="s">
        <v>1946</v>
      </c>
      <c r="C580" s="2551"/>
      <c r="D580" s="2551"/>
      <c r="E580" s="2551"/>
      <c r="F580" s="2552"/>
    </row>
    <row r="581" spans="2:6" x14ac:dyDescent="0.25">
      <c r="B581" s="2548"/>
      <c r="C581" s="929">
        <v>2023</v>
      </c>
      <c r="D581" s="929">
        <v>2024</v>
      </c>
      <c r="E581" s="929">
        <v>2025</v>
      </c>
      <c r="F581" s="929">
        <v>2026</v>
      </c>
    </row>
    <row r="582" spans="2:6" ht="15.75" thickBot="1" x14ac:dyDescent="0.3">
      <c r="B582" s="2549"/>
      <c r="C582" s="937" t="s">
        <v>17</v>
      </c>
      <c r="D582" s="937" t="s">
        <v>18</v>
      </c>
      <c r="E582" s="937" t="s">
        <v>18</v>
      </c>
      <c r="F582" s="937" t="s">
        <v>18</v>
      </c>
    </row>
    <row r="583" spans="2:6" ht="15.75" thickBot="1" x14ac:dyDescent="0.3">
      <c r="B583" s="941" t="s">
        <v>1284</v>
      </c>
      <c r="C583" s="942">
        <f>C584+C585+C586+C587</f>
        <v>0</v>
      </c>
      <c r="D583" s="942">
        <f t="shared" ref="D583:F583" si="120">D584+D585+D586+D587</f>
        <v>0</v>
      </c>
      <c r="E583" s="942">
        <f t="shared" si="120"/>
        <v>0</v>
      </c>
      <c r="F583" s="942">
        <f t="shared" si="120"/>
        <v>0</v>
      </c>
    </row>
    <row r="584" spans="2:6" ht="15.75" thickBot="1" x14ac:dyDescent="0.3">
      <c r="B584" s="943" t="s">
        <v>1267</v>
      </c>
      <c r="C584" s="942"/>
      <c r="D584" s="942"/>
      <c r="E584" s="942"/>
      <c r="F584" s="942"/>
    </row>
    <row r="585" spans="2:6" ht="15.75" thickBot="1" x14ac:dyDescent="0.3">
      <c r="B585" s="943" t="s">
        <v>1285</v>
      </c>
      <c r="C585" s="942"/>
      <c r="D585" s="942"/>
      <c r="E585" s="942"/>
      <c r="F585" s="942"/>
    </row>
    <row r="586" spans="2:6" ht="15.75" thickBot="1" x14ac:dyDescent="0.3">
      <c r="B586" s="943" t="s">
        <v>1286</v>
      </c>
      <c r="C586" s="942"/>
      <c r="D586" s="942"/>
      <c r="E586" s="942"/>
      <c r="F586" s="942"/>
    </row>
    <row r="587" spans="2:6" ht="15.75" thickBot="1" x14ac:dyDescent="0.3">
      <c r="B587" s="943" t="s">
        <v>1287</v>
      </c>
      <c r="C587" s="942"/>
      <c r="D587" s="942"/>
      <c r="E587" s="942"/>
      <c r="F587" s="942"/>
    </row>
    <row r="588" spans="2:6" ht="15.75" thickBot="1" x14ac:dyDescent="0.3">
      <c r="B588" s="941" t="s">
        <v>1288</v>
      </c>
      <c r="C588" s="945">
        <f>C589+C590+C591+C592</f>
        <v>0</v>
      </c>
      <c r="D588" s="945">
        <f t="shared" ref="D588:F588" si="121">D589+D590+D591+D592</f>
        <v>0</v>
      </c>
      <c r="E588" s="945">
        <f t="shared" si="121"/>
        <v>60000</v>
      </c>
      <c r="F588" s="945">
        <f t="shared" si="121"/>
        <v>100000</v>
      </c>
    </row>
    <row r="589" spans="2:6" ht="15.75" thickBot="1" x14ac:dyDescent="0.3">
      <c r="B589" s="943" t="s">
        <v>1267</v>
      </c>
      <c r="C589" s="945"/>
      <c r="D589" s="942"/>
      <c r="E589" s="942">
        <v>60000</v>
      </c>
      <c r="F589" s="942">
        <v>100000</v>
      </c>
    </row>
    <row r="590" spans="2:6" ht="15.75" thickBot="1" x14ac:dyDescent="0.3">
      <c r="B590" s="943" t="s">
        <v>1285</v>
      </c>
      <c r="C590" s="945"/>
      <c r="D590" s="942"/>
      <c r="E590" s="942"/>
      <c r="F590" s="942"/>
    </row>
    <row r="591" spans="2:6" ht="15.75" thickBot="1" x14ac:dyDescent="0.3">
      <c r="B591" s="943" t="s">
        <v>1286</v>
      </c>
      <c r="C591" s="945"/>
      <c r="D591" s="942"/>
      <c r="E591" s="942"/>
      <c r="F591" s="942"/>
    </row>
    <row r="592" spans="2:6" ht="15.75" thickBot="1" x14ac:dyDescent="0.3">
      <c r="B592" s="943" t="s">
        <v>1287</v>
      </c>
      <c r="C592" s="945"/>
      <c r="D592" s="942"/>
      <c r="E592" s="942"/>
      <c r="F592" s="942"/>
    </row>
    <row r="593" spans="2:6" ht="15.75" thickBot="1" x14ac:dyDescent="0.3">
      <c r="B593" s="946" t="s">
        <v>1947</v>
      </c>
      <c r="C593" s="945">
        <f>C583+C588</f>
        <v>0</v>
      </c>
      <c r="D593" s="945">
        <f t="shared" ref="D593:F593" si="122">D583+D588</f>
        <v>0</v>
      </c>
      <c r="E593" s="945">
        <f t="shared" si="122"/>
        <v>60000</v>
      </c>
      <c r="F593" s="945">
        <f t="shared" si="122"/>
        <v>100000</v>
      </c>
    </row>
    <row r="594" spans="2:6" ht="69" thickBot="1" x14ac:dyDescent="0.3">
      <c r="B594" s="936" t="s">
        <v>1948</v>
      </c>
      <c r="C594" s="968" t="s">
        <v>1949</v>
      </c>
      <c r="D594" s="963" t="s">
        <v>1280</v>
      </c>
      <c r="E594" s="2568" t="s">
        <v>1945</v>
      </c>
      <c r="F594" s="2541"/>
    </row>
    <row r="595" spans="2:6" ht="32.25" customHeight="1" thickBot="1" x14ac:dyDescent="0.3">
      <c r="B595" s="932" t="s">
        <v>1258</v>
      </c>
      <c r="C595" s="2562" t="s">
        <v>1949</v>
      </c>
      <c r="D595" s="2563"/>
      <c r="E595" s="2563"/>
      <c r="F595" s="2564"/>
    </row>
    <row r="596" spans="2:6" ht="15.75" thickBot="1" x14ac:dyDescent="0.3">
      <c r="B596" s="932" t="s">
        <v>54</v>
      </c>
      <c r="C596" s="2545" t="s">
        <v>1908</v>
      </c>
      <c r="D596" s="2546"/>
      <c r="E596" s="2546"/>
      <c r="F596" s="2547"/>
    </row>
    <row r="597" spans="2:6" x14ac:dyDescent="0.25">
      <c r="B597" s="2548"/>
      <c r="C597" s="929">
        <v>2023</v>
      </c>
      <c r="D597" s="929">
        <v>2024</v>
      </c>
      <c r="E597" s="929">
        <v>2025</v>
      </c>
      <c r="F597" s="929">
        <v>2026</v>
      </c>
    </row>
    <row r="598" spans="2:6" ht="15.75" thickBot="1" x14ac:dyDescent="0.3">
      <c r="B598" s="2549"/>
      <c r="C598" s="937" t="s">
        <v>17</v>
      </c>
      <c r="D598" s="937" t="s">
        <v>18</v>
      </c>
      <c r="E598" s="937" t="s">
        <v>18</v>
      </c>
      <c r="F598" s="937" t="s">
        <v>18</v>
      </c>
    </row>
    <row r="599" spans="2:6" ht="15.75" thickBot="1" x14ac:dyDescent="0.3">
      <c r="B599" s="932" t="s">
        <v>56</v>
      </c>
      <c r="C599" s="932"/>
      <c r="D599" s="930">
        <v>1</v>
      </c>
      <c r="E599" s="930">
        <v>1</v>
      </c>
      <c r="F599" s="930">
        <v>1</v>
      </c>
    </row>
    <row r="600" spans="2:6" ht="15.75" thickBot="1" x14ac:dyDescent="0.3">
      <c r="B600" s="932" t="s">
        <v>1260</v>
      </c>
      <c r="C600" s="938">
        <f>C618</f>
        <v>0</v>
      </c>
      <c r="D600" s="938">
        <f t="shared" ref="D600:F600" si="123">D618</f>
        <v>0</v>
      </c>
      <c r="E600" s="938">
        <f t="shared" si="123"/>
        <v>0</v>
      </c>
      <c r="F600" s="938">
        <f t="shared" si="123"/>
        <v>210000</v>
      </c>
    </row>
    <row r="601" spans="2:6" ht="15.75" thickBot="1" x14ac:dyDescent="0.3">
      <c r="B601" s="932" t="s">
        <v>1261</v>
      </c>
      <c r="C601" s="938" t="e">
        <f>C600/C599</f>
        <v>#DIV/0!</v>
      </c>
      <c r="D601" s="938">
        <f t="shared" ref="D601:F601" si="124">D600/D599</f>
        <v>0</v>
      </c>
      <c r="E601" s="938">
        <f t="shared" si="124"/>
        <v>0</v>
      </c>
      <c r="F601" s="938">
        <f t="shared" si="124"/>
        <v>210000</v>
      </c>
    </row>
    <row r="602" spans="2:6" ht="15.75" thickBot="1" x14ac:dyDescent="0.3">
      <c r="B602" s="932" t="s">
        <v>1262</v>
      </c>
      <c r="C602" s="930" t="s">
        <v>1263</v>
      </c>
      <c r="D602" s="939" t="e">
        <f>D599/C599-1</f>
        <v>#DIV/0!</v>
      </c>
      <c r="E602" s="939">
        <f t="shared" ref="E602:F604" si="125">E599/D599-1</f>
        <v>0</v>
      </c>
      <c r="F602" s="939">
        <f t="shared" si="125"/>
        <v>0</v>
      </c>
    </row>
    <row r="603" spans="2:6" ht="15.75" thickBot="1" x14ac:dyDescent="0.3">
      <c r="B603" s="932" t="s">
        <v>1264</v>
      </c>
      <c r="C603" s="930" t="s">
        <v>1263</v>
      </c>
      <c r="D603" s="939" t="e">
        <f>D600/C600-1</f>
        <v>#DIV/0!</v>
      </c>
      <c r="E603" s="939" t="e">
        <f t="shared" si="125"/>
        <v>#DIV/0!</v>
      </c>
      <c r="F603" s="939" t="e">
        <f t="shared" si="125"/>
        <v>#DIV/0!</v>
      </c>
    </row>
    <row r="604" spans="2:6" ht="15.75" thickBot="1" x14ac:dyDescent="0.3">
      <c r="B604" s="932" t="s">
        <v>77</v>
      </c>
      <c r="C604" s="930" t="s">
        <v>1263</v>
      </c>
      <c r="D604" s="939" t="e">
        <f>D601/C601-1</f>
        <v>#DIV/0!</v>
      </c>
      <c r="E604" s="939" t="e">
        <f t="shared" si="125"/>
        <v>#DIV/0!</v>
      </c>
      <c r="F604" s="939" t="e">
        <f t="shared" si="125"/>
        <v>#DIV/0!</v>
      </c>
    </row>
    <row r="605" spans="2:6" ht="15.75" customHeight="1" thickBot="1" x14ac:dyDescent="0.3">
      <c r="B605" s="2550" t="s">
        <v>1950</v>
      </c>
      <c r="C605" s="2551"/>
      <c r="D605" s="2551"/>
      <c r="E605" s="2551"/>
      <c r="F605" s="2552"/>
    </row>
    <row r="606" spans="2:6" x14ac:dyDescent="0.25">
      <c r="B606" s="2548"/>
      <c r="C606" s="929">
        <v>2023</v>
      </c>
      <c r="D606" s="929">
        <v>2024</v>
      </c>
      <c r="E606" s="929">
        <v>2025</v>
      </c>
      <c r="F606" s="929">
        <v>2026</v>
      </c>
    </row>
    <row r="607" spans="2:6" ht="15.75" thickBot="1" x14ac:dyDescent="0.3">
      <c r="B607" s="2549"/>
      <c r="C607" s="937" t="s">
        <v>17</v>
      </c>
      <c r="D607" s="937" t="s">
        <v>18</v>
      </c>
      <c r="E607" s="937" t="s">
        <v>18</v>
      </c>
      <c r="F607" s="937" t="s">
        <v>18</v>
      </c>
    </row>
    <row r="608" spans="2:6" ht="15.75" thickBot="1" x14ac:dyDescent="0.3">
      <c r="B608" s="941" t="s">
        <v>1284</v>
      </c>
      <c r="C608" s="942">
        <f>C609+C610+C611+C612</f>
        <v>0</v>
      </c>
      <c r="D608" s="942">
        <f t="shared" ref="D608:F608" si="126">D609+D610+D611+D612</f>
        <v>0</v>
      </c>
      <c r="E608" s="942">
        <f t="shared" si="126"/>
        <v>0</v>
      </c>
      <c r="F608" s="942">
        <f t="shared" si="126"/>
        <v>0</v>
      </c>
    </row>
    <row r="609" spans="2:6" ht="15.75" thickBot="1" x14ac:dyDescent="0.3">
      <c r="B609" s="943" t="s">
        <v>1267</v>
      </c>
      <c r="C609" s="942"/>
      <c r="D609" s="942"/>
      <c r="E609" s="942"/>
      <c r="F609" s="942"/>
    </row>
    <row r="610" spans="2:6" ht="15.75" thickBot="1" x14ac:dyDescent="0.3">
      <c r="B610" s="943" t="s">
        <v>1285</v>
      </c>
      <c r="C610" s="942"/>
      <c r="D610" s="942"/>
      <c r="E610" s="942"/>
      <c r="F610" s="942"/>
    </row>
    <row r="611" spans="2:6" ht="15.75" thickBot="1" x14ac:dyDescent="0.3">
      <c r="B611" s="943" t="s">
        <v>1286</v>
      </c>
      <c r="C611" s="942"/>
      <c r="D611" s="942"/>
      <c r="E611" s="942"/>
      <c r="F611" s="942"/>
    </row>
    <row r="612" spans="2:6" ht="15.75" thickBot="1" x14ac:dyDescent="0.3">
      <c r="B612" s="943" t="s">
        <v>1287</v>
      </c>
      <c r="C612" s="942"/>
      <c r="D612" s="942"/>
      <c r="E612" s="942"/>
      <c r="F612" s="942"/>
    </row>
    <row r="613" spans="2:6" ht="15.75" thickBot="1" x14ac:dyDescent="0.3">
      <c r="B613" s="941" t="s">
        <v>1288</v>
      </c>
      <c r="C613" s="945">
        <f>C614+C615+C616+C617</f>
        <v>0</v>
      </c>
      <c r="D613" s="945">
        <f t="shared" ref="D613:F613" si="127">D614+D615+D616+D617</f>
        <v>0</v>
      </c>
      <c r="E613" s="945">
        <f t="shared" si="127"/>
        <v>0</v>
      </c>
      <c r="F613" s="945">
        <f t="shared" si="127"/>
        <v>210000</v>
      </c>
    </row>
    <row r="614" spans="2:6" ht="15.75" thickBot="1" x14ac:dyDescent="0.3">
      <c r="B614" s="943" t="s">
        <v>1267</v>
      </c>
      <c r="C614" s="945"/>
      <c r="D614" s="942"/>
      <c r="E614" s="942"/>
      <c r="F614" s="942">
        <v>210000</v>
      </c>
    </row>
    <row r="615" spans="2:6" ht="15.75" thickBot="1" x14ac:dyDescent="0.3">
      <c r="B615" s="943" t="s">
        <v>1285</v>
      </c>
      <c r="C615" s="945"/>
      <c r="D615" s="942"/>
      <c r="E615" s="942"/>
      <c r="F615" s="942"/>
    </row>
    <row r="616" spans="2:6" ht="15.75" thickBot="1" x14ac:dyDescent="0.3">
      <c r="B616" s="943" t="s">
        <v>1286</v>
      </c>
      <c r="C616" s="945"/>
      <c r="D616" s="942"/>
      <c r="E616" s="942"/>
      <c r="F616" s="942"/>
    </row>
    <row r="617" spans="2:6" ht="15.75" thickBot="1" x14ac:dyDescent="0.3">
      <c r="B617" s="943" t="s">
        <v>1287</v>
      </c>
      <c r="C617" s="945"/>
      <c r="D617" s="942"/>
      <c r="E617" s="942"/>
      <c r="F617" s="942"/>
    </row>
    <row r="618" spans="2:6" ht="15.75" thickBot="1" x14ac:dyDescent="0.3">
      <c r="B618" s="946" t="s">
        <v>1951</v>
      </c>
      <c r="C618" s="945">
        <f>C608+C613</f>
        <v>0</v>
      </c>
      <c r="D618" s="945">
        <f t="shared" ref="D618:F618" si="128">D608+D613</f>
        <v>0</v>
      </c>
      <c r="E618" s="945">
        <f t="shared" si="128"/>
        <v>0</v>
      </c>
      <c r="F618" s="945">
        <f t="shared" si="128"/>
        <v>210000</v>
      </c>
    </row>
    <row r="619" spans="2:6" ht="35.25" thickBot="1" x14ac:dyDescent="0.3">
      <c r="B619" s="936" t="s">
        <v>1952</v>
      </c>
      <c r="C619" s="968" t="s">
        <v>1953</v>
      </c>
      <c r="D619" s="963" t="s">
        <v>1280</v>
      </c>
      <c r="E619" s="2568" t="s">
        <v>1945</v>
      </c>
      <c r="F619" s="2541"/>
    </row>
    <row r="620" spans="2:6" ht="15.75" thickBot="1" x14ac:dyDescent="0.3">
      <c r="B620" s="932" t="s">
        <v>1258</v>
      </c>
      <c r="C620" s="2562" t="s">
        <v>1953</v>
      </c>
      <c r="D620" s="2563"/>
      <c r="E620" s="2563"/>
      <c r="F620" s="2564"/>
    </row>
    <row r="621" spans="2:6" ht="15.75" thickBot="1" x14ac:dyDescent="0.3">
      <c r="B621" s="932" t="s">
        <v>54</v>
      </c>
      <c r="C621" s="2545" t="s">
        <v>1908</v>
      </c>
      <c r="D621" s="2546"/>
      <c r="E621" s="2546"/>
      <c r="F621" s="2547"/>
    </row>
    <row r="622" spans="2:6" x14ac:dyDescent="0.25">
      <c r="B622" s="2548"/>
      <c r="C622" s="929">
        <v>2023</v>
      </c>
      <c r="D622" s="929">
        <v>2024</v>
      </c>
      <c r="E622" s="929">
        <v>2025</v>
      </c>
      <c r="F622" s="929">
        <v>2026</v>
      </c>
    </row>
    <row r="623" spans="2:6" ht="15.75" thickBot="1" x14ac:dyDescent="0.3">
      <c r="B623" s="2549"/>
      <c r="C623" s="937" t="s">
        <v>17</v>
      </c>
      <c r="D623" s="937" t="s">
        <v>18</v>
      </c>
      <c r="E623" s="937" t="s">
        <v>18</v>
      </c>
      <c r="F623" s="937" t="s">
        <v>18</v>
      </c>
    </row>
    <row r="624" spans="2:6" ht="15.75" thickBot="1" x14ac:dyDescent="0.3">
      <c r="B624" s="932" t="s">
        <v>56</v>
      </c>
      <c r="C624" s="932"/>
      <c r="D624" s="930">
        <v>1</v>
      </c>
      <c r="E624" s="930">
        <v>1</v>
      </c>
      <c r="F624" s="930">
        <v>1</v>
      </c>
    </row>
    <row r="625" spans="2:6" ht="15.75" thickBot="1" x14ac:dyDescent="0.3">
      <c r="B625" s="932" t="s">
        <v>1260</v>
      </c>
      <c r="C625" s="938">
        <f>C643</f>
        <v>0</v>
      </c>
      <c r="D625" s="938">
        <f t="shared" ref="D625:F625" si="129">D643</f>
        <v>0</v>
      </c>
      <c r="E625" s="938">
        <f t="shared" si="129"/>
        <v>0</v>
      </c>
      <c r="F625" s="938">
        <f t="shared" si="129"/>
        <v>130000</v>
      </c>
    </row>
    <row r="626" spans="2:6" ht="15.75" thickBot="1" x14ac:dyDescent="0.3">
      <c r="B626" s="932" t="s">
        <v>1261</v>
      </c>
      <c r="C626" s="938" t="e">
        <f>C625/C624</f>
        <v>#DIV/0!</v>
      </c>
      <c r="D626" s="938">
        <f t="shared" ref="D626:F626" si="130">D625/D624</f>
        <v>0</v>
      </c>
      <c r="E626" s="938">
        <f t="shared" si="130"/>
        <v>0</v>
      </c>
      <c r="F626" s="938">
        <f t="shared" si="130"/>
        <v>130000</v>
      </c>
    </row>
    <row r="627" spans="2:6" ht="15.75" thickBot="1" x14ac:dyDescent="0.3">
      <c r="B627" s="932" t="s">
        <v>1262</v>
      </c>
      <c r="C627" s="930" t="s">
        <v>1263</v>
      </c>
      <c r="D627" s="939" t="e">
        <f>D624/C624-1</f>
        <v>#DIV/0!</v>
      </c>
      <c r="E627" s="939">
        <f t="shared" ref="E627:F629" si="131">E624/D624-1</f>
        <v>0</v>
      </c>
      <c r="F627" s="939">
        <f t="shared" si="131"/>
        <v>0</v>
      </c>
    </row>
    <row r="628" spans="2:6" ht="15.75" thickBot="1" x14ac:dyDescent="0.3">
      <c r="B628" s="932" t="s">
        <v>1264</v>
      </c>
      <c r="C628" s="930" t="s">
        <v>1263</v>
      </c>
      <c r="D628" s="939" t="e">
        <f>D625/C625-1</f>
        <v>#DIV/0!</v>
      </c>
      <c r="E628" s="939" t="e">
        <f t="shared" si="131"/>
        <v>#DIV/0!</v>
      </c>
      <c r="F628" s="939" t="e">
        <f t="shared" si="131"/>
        <v>#DIV/0!</v>
      </c>
    </row>
    <row r="629" spans="2:6" ht="15.75" thickBot="1" x14ac:dyDescent="0.3">
      <c r="B629" s="932" t="s">
        <v>77</v>
      </c>
      <c r="C629" s="930" t="s">
        <v>1263</v>
      </c>
      <c r="D629" s="939" t="e">
        <f>D626/C626-1</f>
        <v>#DIV/0!</v>
      </c>
      <c r="E629" s="939" t="e">
        <f t="shared" si="131"/>
        <v>#DIV/0!</v>
      </c>
      <c r="F629" s="939" t="e">
        <f t="shared" si="131"/>
        <v>#DIV/0!</v>
      </c>
    </row>
    <row r="630" spans="2:6" ht="15.75" thickBot="1" x14ac:dyDescent="0.3">
      <c r="B630" s="2550" t="s">
        <v>1954</v>
      </c>
      <c r="C630" s="2551"/>
      <c r="D630" s="2551"/>
      <c r="E630" s="2551"/>
      <c r="F630" s="2552"/>
    </row>
    <row r="631" spans="2:6" x14ac:dyDescent="0.25">
      <c r="B631" s="2548"/>
      <c r="C631" s="929">
        <v>2023</v>
      </c>
      <c r="D631" s="929">
        <v>2024</v>
      </c>
      <c r="E631" s="929">
        <v>2025</v>
      </c>
      <c r="F631" s="929">
        <v>2026</v>
      </c>
    </row>
    <row r="632" spans="2:6" ht="15.75" thickBot="1" x14ac:dyDescent="0.3">
      <c r="B632" s="2549"/>
      <c r="C632" s="937" t="s">
        <v>17</v>
      </c>
      <c r="D632" s="937" t="s">
        <v>18</v>
      </c>
      <c r="E632" s="937" t="s">
        <v>18</v>
      </c>
      <c r="F632" s="937" t="s">
        <v>18</v>
      </c>
    </row>
    <row r="633" spans="2:6" ht="15.75" thickBot="1" x14ac:dyDescent="0.3">
      <c r="B633" s="941" t="s">
        <v>1284</v>
      </c>
      <c r="C633" s="942">
        <f>C634+C635+C636+C637</f>
        <v>0</v>
      </c>
      <c r="D633" s="942">
        <f t="shared" ref="D633:F633" si="132">D634+D635+D636+D637</f>
        <v>0</v>
      </c>
      <c r="E633" s="942">
        <f t="shared" si="132"/>
        <v>0</v>
      </c>
      <c r="F633" s="942">
        <f t="shared" si="132"/>
        <v>0</v>
      </c>
    </row>
    <row r="634" spans="2:6" ht="15.75" thickBot="1" x14ac:dyDescent="0.3">
      <c r="B634" s="943" t="s">
        <v>1267</v>
      </c>
      <c r="C634" s="942"/>
      <c r="D634" s="942"/>
      <c r="E634" s="942"/>
      <c r="F634" s="942"/>
    </row>
    <row r="635" spans="2:6" ht="15.75" thickBot="1" x14ac:dyDescent="0.3">
      <c r="B635" s="943" t="s">
        <v>1285</v>
      </c>
      <c r="C635" s="942"/>
      <c r="D635" s="942"/>
      <c r="E635" s="942"/>
      <c r="F635" s="942"/>
    </row>
    <row r="636" spans="2:6" ht="15.75" thickBot="1" x14ac:dyDescent="0.3">
      <c r="B636" s="943" t="s">
        <v>1286</v>
      </c>
      <c r="C636" s="942"/>
      <c r="D636" s="942"/>
      <c r="E636" s="942"/>
      <c r="F636" s="942"/>
    </row>
    <row r="637" spans="2:6" ht="15.75" thickBot="1" x14ac:dyDescent="0.3">
      <c r="B637" s="943" t="s">
        <v>1287</v>
      </c>
      <c r="C637" s="942"/>
      <c r="D637" s="942"/>
      <c r="E637" s="942"/>
      <c r="F637" s="942"/>
    </row>
    <row r="638" spans="2:6" ht="15.75" thickBot="1" x14ac:dyDescent="0.3">
      <c r="B638" s="941" t="s">
        <v>1288</v>
      </c>
      <c r="C638" s="945">
        <f>C639+C640+C641+C642</f>
        <v>0</v>
      </c>
      <c r="D638" s="945">
        <f t="shared" ref="D638:F638" si="133">D639+D640+D641+D642</f>
        <v>0</v>
      </c>
      <c r="E638" s="945">
        <f t="shared" si="133"/>
        <v>0</v>
      </c>
      <c r="F638" s="945">
        <f t="shared" si="133"/>
        <v>130000</v>
      </c>
    </row>
    <row r="639" spans="2:6" ht="15.75" thickBot="1" x14ac:dyDescent="0.3">
      <c r="B639" s="943" t="s">
        <v>1267</v>
      </c>
      <c r="C639" s="945"/>
      <c r="D639" s="942"/>
      <c r="E639" s="942"/>
      <c r="F639" s="942">
        <v>130000</v>
      </c>
    </row>
    <row r="640" spans="2:6" ht="15.75" thickBot="1" x14ac:dyDescent="0.3">
      <c r="B640" s="943" t="s">
        <v>1285</v>
      </c>
      <c r="C640" s="945"/>
      <c r="D640" s="942"/>
      <c r="E640" s="942"/>
      <c r="F640" s="942"/>
    </row>
    <row r="641" spans="2:6" ht="15.75" thickBot="1" x14ac:dyDescent="0.3">
      <c r="B641" s="943" t="s">
        <v>1286</v>
      </c>
      <c r="C641" s="945"/>
      <c r="D641" s="942"/>
      <c r="E641" s="942"/>
      <c r="F641" s="942"/>
    </row>
    <row r="642" spans="2:6" ht="15.75" thickBot="1" x14ac:dyDescent="0.3">
      <c r="B642" s="943" t="s">
        <v>1287</v>
      </c>
      <c r="C642" s="945"/>
      <c r="D642" s="942"/>
      <c r="E642" s="942"/>
      <c r="F642" s="942"/>
    </row>
    <row r="643" spans="2:6" ht="15.75" thickBot="1" x14ac:dyDescent="0.3">
      <c r="B643" s="946" t="s">
        <v>1955</v>
      </c>
      <c r="C643" s="945">
        <f>C633+C638</f>
        <v>0</v>
      </c>
      <c r="D643" s="945">
        <f t="shared" ref="D643:F643" si="134">D633+D638</f>
        <v>0</v>
      </c>
      <c r="E643" s="945">
        <f t="shared" si="134"/>
        <v>0</v>
      </c>
      <c r="F643" s="945">
        <f t="shared" si="134"/>
        <v>130000</v>
      </c>
    </row>
    <row r="644" spans="2:6" ht="46.5" thickBot="1" x14ac:dyDescent="0.3">
      <c r="B644" s="936" t="s">
        <v>1956</v>
      </c>
      <c r="C644" s="968" t="s">
        <v>1957</v>
      </c>
      <c r="D644" s="963" t="s">
        <v>1280</v>
      </c>
      <c r="E644" s="2568" t="s">
        <v>1945</v>
      </c>
      <c r="F644" s="2541"/>
    </row>
    <row r="645" spans="2:6" ht="15.75" thickBot="1" x14ac:dyDescent="0.3">
      <c r="B645" s="932" t="s">
        <v>1258</v>
      </c>
      <c r="C645" s="2562" t="s">
        <v>1958</v>
      </c>
      <c r="D645" s="2563"/>
      <c r="E645" s="2563"/>
      <c r="F645" s="2564"/>
    </row>
    <row r="646" spans="2:6" ht="15.75" thickBot="1" x14ac:dyDescent="0.3">
      <c r="B646" s="932" t="s">
        <v>54</v>
      </c>
      <c r="C646" s="2545" t="s">
        <v>1908</v>
      </c>
      <c r="D646" s="2546"/>
      <c r="E646" s="2546"/>
      <c r="F646" s="2547"/>
    </row>
    <row r="647" spans="2:6" x14ac:dyDescent="0.25">
      <c r="B647" s="2548"/>
      <c r="C647" s="929">
        <v>2023</v>
      </c>
      <c r="D647" s="929">
        <v>2024</v>
      </c>
      <c r="E647" s="929">
        <v>2025</v>
      </c>
      <c r="F647" s="929">
        <v>2026</v>
      </c>
    </row>
    <row r="648" spans="2:6" ht="15.75" thickBot="1" x14ac:dyDescent="0.3">
      <c r="B648" s="2549"/>
      <c r="C648" s="937" t="s">
        <v>17</v>
      </c>
      <c r="D648" s="937" t="s">
        <v>18</v>
      </c>
      <c r="E648" s="937" t="s">
        <v>18</v>
      </c>
      <c r="F648" s="937" t="s">
        <v>18</v>
      </c>
    </row>
    <row r="649" spans="2:6" ht="15.75" thickBot="1" x14ac:dyDescent="0.3">
      <c r="B649" s="932" t="s">
        <v>56</v>
      </c>
      <c r="C649" s="932"/>
      <c r="D649" s="930">
        <v>1</v>
      </c>
      <c r="E649" s="930">
        <v>1</v>
      </c>
      <c r="F649" s="930">
        <v>1</v>
      </c>
    </row>
    <row r="650" spans="2:6" ht="15.75" thickBot="1" x14ac:dyDescent="0.3">
      <c r="B650" s="932" t="s">
        <v>1260</v>
      </c>
      <c r="C650" s="938">
        <f t="shared" ref="C650:F650" si="135">C668</f>
        <v>0</v>
      </c>
      <c r="D650" s="938">
        <f t="shared" si="135"/>
        <v>0</v>
      </c>
      <c r="E650" s="938">
        <f t="shared" si="135"/>
        <v>0</v>
      </c>
      <c r="F650" s="938">
        <f t="shared" si="135"/>
        <v>180000</v>
      </c>
    </row>
    <row r="651" spans="2:6" ht="15.75" thickBot="1" x14ac:dyDescent="0.3">
      <c r="B651" s="932" t="s">
        <v>1261</v>
      </c>
      <c r="C651" s="938" t="e">
        <f t="shared" ref="C651:F651" si="136">C650/C649</f>
        <v>#DIV/0!</v>
      </c>
      <c r="D651" s="938">
        <f t="shared" si="136"/>
        <v>0</v>
      </c>
      <c r="E651" s="938">
        <f t="shared" si="136"/>
        <v>0</v>
      </c>
      <c r="F651" s="938">
        <f t="shared" si="136"/>
        <v>180000</v>
      </c>
    </row>
    <row r="652" spans="2:6" ht="15.75" thickBot="1" x14ac:dyDescent="0.3">
      <c r="B652" s="932" t="s">
        <v>1262</v>
      </c>
      <c r="C652" s="930" t="s">
        <v>1263</v>
      </c>
      <c r="D652" s="939" t="e">
        <f t="shared" ref="D652:F654" si="137">D649/C649-1</f>
        <v>#DIV/0!</v>
      </c>
      <c r="E652" s="939">
        <f t="shared" si="137"/>
        <v>0</v>
      </c>
      <c r="F652" s="939">
        <f t="shared" si="137"/>
        <v>0</v>
      </c>
    </row>
    <row r="653" spans="2:6" ht="15.75" thickBot="1" x14ac:dyDescent="0.3">
      <c r="B653" s="932" t="s">
        <v>1264</v>
      </c>
      <c r="C653" s="930" t="s">
        <v>1263</v>
      </c>
      <c r="D653" s="939" t="e">
        <f t="shared" si="137"/>
        <v>#DIV/0!</v>
      </c>
      <c r="E653" s="939" t="e">
        <f t="shared" si="137"/>
        <v>#DIV/0!</v>
      </c>
      <c r="F653" s="939" t="e">
        <f t="shared" si="137"/>
        <v>#DIV/0!</v>
      </c>
    </row>
    <row r="654" spans="2:6" ht="15.75" thickBot="1" x14ac:dyDescent="0.3">
      <c r="B654" s="932" t="s">
        <v>77</v>
      </c>
      <c r="C654" s="930" t="s">
        <v>1263</v>
      </c>
      <c r="D654" s="939" t="e">
        <f t="shared" si="137"/>
        <v>#DIV/0!</v>
      </c>
      <c r="E654" s="939" t="e">
        <f t="shared" si="137"/>
        <v>#DIV/0!</v>
      </c>
      <c r="F654" s="939" t="e">
        <f t="shared" si="137"/>
        <v>#DIV/0!</v>
      </c>
    </row>
    <row r="655" spans="2:6" ht="15.75" thickBot="1" x14ac:dyDescent="0.3">
      <c r="B655" s="2550" t="s">
        <v>1959</v>
      </c>
      <c r="C655" s="2551"/>
      <c r="D655" s="2551"/>
      <c r="E655" s="2551"/>
      <c r="F655" s="2552"/>
    </row>
    <row r="656" spans="2:6" x14ac:dyDescent="0.25">
      <c r="B656" s="2548"/>
      <c r="C656" s="929">
        <v>2023</v>
      </c>
      <c r="D656" s="929">
        <v>2024</v>
      </c>
      <c r="E656" s="929">
        <v>2025</v>
      </c>
      <c r="F656" s="929">
        <v>2026</v>
      </c>
    </row>
    <row r="657" spans="2:6" ht="15.75" thickBot="1" x14ac:dyDescent="0.3">
      <c r="B657" s="2549"/>
      <c r="C657" s="937" t="s">
        <v>17</v>
      </c>
      <c r="D657" s="937" t="s">
        <v>18</v>
      </c>
      <c r="E657" s="937" t="s">
        <v>18</v>
      </c>
      <c r="F657" s="937" t="s">
        <v>18</v>
      </c>
    </row>
    <row r="658" spans="2:6" ht="15.75" thickBot="1" x14ac:dyDescent="0.3">
      <c r="B658" s="941" t="s">
        <v>1284</v>
      </c>
      <c r="C658" s="942">
        <f t="shared" ref="C658:F658" si="138">C659+C660+C661+C662</f>
        <v>0</v>
      </c>
      <c r="D658" s="942">
        <f t="shared" si="138"/>
        <v>0</v>
      </c>
      <c r="E658" s="942">
        <f t="shared" si="138"/>
        <v>0</v>
      </c>
      <c r="F658" s="942">
        <f t="shared" si="138"/>
        <v>0</v>
      </c>
    </row>
    <row r="659" spans="2:6" ht="15.75" thickBot="1" x14ac:dyDescent="0.3">
      <c r="B659" s="943" t="s">
        <v>1267</v>
      </c>
      <c r="C659" s="942"/>
      <c r="D659" s="942"/>
      <c r="E659" s="942"/>
      <c r="F659" s="942"/>
    </row>
    <row r="660" spans="2:6" ht="15.75" thickBot="1" x14ac:dyDescent="0.3">
      <c r="B660" s="943" t="s">
        <v>1285</v>
      </c>
      <c r="C660" s="942"/>
      <c r="D660" s="942"/>
      <c r="E660" s="942"/>
      <c r="F660" s="942"/>
    </row>
    <row r="661" spans="2:6" ht="15.75" thickBot="1" x14ac:dyDescent="0.3">
      <c r="B661" s="943" t="s">
        <v>1286</v>
      </c>
      <c r="C661" s="942"/>
      <c r="D661" s="942"/>
      <c r="E661" s="942"/>
      <c r="F661" s="942"/>
    </row>
    <row r="662" spans="2:6" ht="15.75" thickBot="1" x14ac:dyDescent="0.3">
      <c r="B662" s="943" t="s">
        <v>1287</v>
      </c>
      <c r="C662" s="942"/>
      <c r="D662" s="942"/>
      <c r="E662" s="942"/>
      <c r="F662" s="942"/>
    </row>
    <row r="663" spans="2:6" ht="15.75" thickBot="1" x14ac:dyDescent="0.3">
      <c r="B663" s="941" t="s">
        <v>1288</v>
      </c>
      <c r="C663" s="945">
        <f t="shared" ref="C663:F663" si="139">C664+C665+C666+C667</f>
        <v>0</v>
      </c>
      <c r="D663" s="945">
        <f t="shared" si="139"/>
        <v>0</v>
      </c>
      <c r="E663" s="945">
        <f t="shared" si="139"/>
        <v>0</v>
      </c>
      <c r="F663" s="945">
        <f t="shared" si="139"/>
        <v>180000</v>
      </c>
    </row>
    <row r="664" spans="2:6" ht="15.75" thickBot="1" x14ac:dyDescent="0.3">
      <c r="B664" s="943" t="s">
        <v>1267</v>
      </c>
      <c r="C664" s="945"/>
      <c r="D664" s="942"/>
      <c r="E664" s="942"/>
      <c r="F664" s="942">
        <v>180000</v>
      </c>
    </row>
    <row r="665" spans="2:6" ht="15.75" thickBot="1" x14ac:dyDescent="0.3">
      <c r="B665" s="943" t="s">
        <v>1285</v>
      </c>
      <c r="C665" s="945"/>
      <c r="D665" s="942"/>
      <c r="E665" s="942"/>
      <c r="F665" s="942"/>
    </row>
    <row r="666" spans="2:6" ht="15.75" thickBot="1" x14ac:dyDescent="0.3">
      <c r="B666" s="943" t="s">
        <v>1286</v>
      </c>
      <c r="C666" s="945"/>
      <c r="D666" s="942"/>
      <c r="E666" s="942"/>
      <c r="F666" s="942"/>
    </row>
    <row r="667" spans="2:6" ht="15.75" thickBot="1" x14ac:dyDescent="0.3">
      <c r="B667" s="943" t="s">
        <v>1287</v>
      </c>
      <c r="C667" s="945"/>
      <c r="D667" s="942"/>
      <c r="E667" s="942"/>
      <c r="F667" s="942"/>
    </row>
    <row r="668" spans="2:6" ht="15.75" thickBot="1" x14ac:dyDescent="0.3">
      <c r="B668" s="946" t="s">
        <v>1960</v>
      </c>
      <c r="C668" s="945">
        <f t="shared" ref="C668:F668" si="140">C658+C663</f>
        <v>0</v>
      </c>
      <c r="D668" s="945">
        <f t="shared" si="140"/>
        <v>0</v>
      </c>
      <c r="E668" s="945">
        <f t="shared" si="140"/>
        <v>0</v>
      </c>
      <c r="F668" s="945">
        <f t="shared" si="140"/>
        <v>180000</v>
      </c>
    </row>
    <row r="669" spans="2:6" ht="46.5" thickBot="1" x14ac:dyDescent="0.3">
      <c r="B669" s="936" t="s">
        <v>1961</v>
      </c>
      <c r="C669" s="968" t="s">
        <v>1962</v>
      </c>
      <c r="D669" s="963" t="s">
        <v>1280</v>
      </c>
      <c r="E669" s="2568" t="s">
        <v>1945</v>
      </c>
      <c r="F669" s="2541"/>
    </row>
    <row r="670" spans="2:6" ht="15.75" thickBot="1" x14ac:dyDescent="0.3">
      <c r="B670" s="932" t="s">
        <v>1258</v>
      </c>
      <c r="C670" s="2562" t="s">
        <v>1962</v>
      </c>
      <c r="D670" s="2563"/>
      <c r="E670" s="2563"/>
      <c r="F670" s="2564"/>
    </row>
    <row r="671" spans="2:6" ht="15.75" thickBot="1" x14ac:dyDescent="0.3">
      <c r="B671" s="932" t="s">
        <v>54</v>
      </c>
      <c r="C671" s="2545" t="s">
        <v>1908</v>
      </c>
      <c r="D671" s="2546"/>
      <c r="E671" s="2546"/>
      <c r="F671" s="2547"/>
    </row>
    <row r="672" spans="2:6" x14ac:dyDescent="0.25">
      <c r="B672" s="2548"/>
      <c r="C672" s="929">
        <v>2023</v>
      </c>
      <c r="D672" s="929">
        <v>2024</v>
      </c>
      <c r="E672" s="929">
        <v>2025</v>
      </c>
      <c r="F672" s="929">
        <v>2026</v>
      </c>
    </row>
    <row r="673" spans="2:6" ht="15.75" thickBot="1" x14ac:dyDescent="0.3">
      <c r="B673" s="2549"/>
      <c r="C673" s="937" t="s">
        <v>17</v>
      </c>
      <c r="D673" s="937" t="s">
        <v>18</v>
      </c>
      <c r="E673" s="937" t="s">
        <v>18</v>
      </c>
      <c r="F673" s="937" t="s">
        <v>18</v>
      </c>
    </row>
    <row r="674" spans="2:6" ht="15.75" thickBot="1" x14ac:dyDescent="0.3">
      <c r="B674" s="932" t="s">
        <v>56</v>
      </c>
      <c r="C674" s="932"/>
      <c r="D674" s="930">
        <v>1</v>
      </c>
      <c r="E674" s="930">
        <v>1</v>
      </c>
      <c r="F674" s="930">
        <v>1</v>
      </c>
    </row>
    <row r="675" spans="2:6" ht="15.75" thickBot="1" x14ac:dyDescent="0.3">
      <c r="B675" s="932" t="s">
        <v>1260</v>
      </c>
      <c r="C675" s="938">
        <f t="shared" ref="C675:F675" si="141">C693</f>
        <v>0</v>
      </c>
      <c r="D675" s="938">
        <f t="shared" si="141"/>
        <v>0</v>
      </c>
      <c r="E675" s="938">
        <f t="shared" si="141"/>
        <v>0</v>
      </c>
      <c r="F675" s="938">
        <f t="shared" si="141"/>
        <v>95000</v>
      </c>
    </row>
    <row r="676" spans="2:6" ht="15.75" thickBot="1" x14ac:dyDescent="0.3">
      <c r="B676" s="932" t="s">
        <v>1261</v>
      </c>
      <c r="C676" s="938" t="e">
        <f t="shared" ref="C676:F676" si="142">C675/C674</f>
        <v>#DIV/0!</v>
      </c>
      <c r="D676" s="938">
        <f t="shared" si="142"/>
        <v>0</v>
      </c>
      <c r="E676" s="938">
        <f t="shared" si="142"/>
        <v>0</v>
      </c>
      <c r="F676" s="938">
        <f t="shared" si="142"/>
        <v>95000</v>
      </c>
    </row>
    <row r="677" spans="2:6" ht="15.75" thickBot="1" x14ac:dyDescent="0.3">
      <c r="B677" s="932" t="s">
        <v>1262</v>
      </c>
      <c r="C677" s="930" t="s">
        <v>1263</v>
      </c>
      <c r="D677" s="939" t="e">
        <f t="shared" ref="D677:F679" si="143">D674/C674-1</f>
        <v>#DIV/0!</v>
      </c>
      <c r="E677" s="939">
        <f t="shared" si="143"/>
        <v>0</v>
      </c>
      <c r="F677" s="939">
        <f t="shared" si="143"/>
        <v>0</v>
      </c>
    </row>
    <row r="678" spans="2:6" ht="15.75" thickBot="1" x14ac:dyDescent="0.3">
      <c r="B678" s="932" t="s">
        <v>1264</v>
      </c>
      <c r="C678" s="930" t="s">
        <v>1263</v>
      </c>
      <c r="D678" s="939" t="e">
        <f t="shared" si="143"/>
        <v>#DIV/0!</v>
      </c>
      <c r="E678" s="939" t="e">
        <f t="shared" si="143"/>
        <v>#DIV/0!</v>
      </c>
      <c r="F678" s="939" t="e">
        <f t="shared" si="143"/>
        <v>#DIV/0!</v>
      </c>
    </row>
    <row r="679" spans="2:6" ht="15.75" thickBot="1" x14ac:dyDescent="0.3">
      <c r="B679" s="932" t="s">
        <v>77</v>
      </c>
      <c r="C679" s="930" t="s">
        <v>1263</v>
      </c>
      <c r="D679" s="939" t="e">
        <f t="shared" si="143"/>
        <v>#DIV/0!</v>
      </c>
      <c r="E679" s="939" t="e">
        <f t="shared" si="143"/>
        <v>#DIV/0!</v>
      </c>
      <c r="F679" s="939" t="e">
        <f t="shared" si="143"/>
        <v>#DIV/0!</v>
      </c>
    </row>
    <row r="680" spans="2:6" ht="15.75" thickBot="1" x14ac:dyDescent="0.3">
      <c r="B680" s="2550" t="s">
        <v>1963</v>
      </c>
      <c r="C680" s="2551"/>
      <c r="D680" s="2551"/>
      <c r="E680" s="2551"/>
      <c r="F680" s="2552"/>
    </row>
    <row r="681" spans="2:6" x14ac:dyDescent="0.25">
      <c r="B681" s="2548"/>
      <c r="C681" s="929">
        <v>2023</v>
      </c>
      <c r="D681" s="929">
        <v>2024</v>
      </c>
      <c r="E681" s="929">
        <v>2025</v>
      </c>
      <c r="F681" s="929">
        <v>2026</v>
      </c>
    </row>
    <row r="682" spans="2:6" ht="15.75" thickBot="1" x14ac:dyDescent="0.3">
      <c r="B682" s="2549"/>
      <c r="C682" s="937" t="s">
        <v>17</v>
      </c>
      <c r="D682" s="937" t="s">
        <v>18</v>
      </c>
      <c r="E682" s="937" t="s">
        <v>18</v>
      </c>
      <c r="F682" s="937" t="s">
        <v>18</v>
      </c>
    </row>
    <row r="683" spans="2:6" ht="15.75" thickBot="1" x14ac:dyDescent="0.3">
      <c r="B683" s="941" t="s">
        <v>1284</v>
      </c>
      <c r="C683" s="942">
        <f t="shared" ref="C683:F683" si="144">C684+C685+C686+C687</f>
        <v>0</v>
      </c>
      <c r="D683" s="942">
        <f t="shared" si="144"/>
        <v>0</v>
      </c>
      <c r="E683" s="942">
        <f t="shared" si="144"/>
        <v>0</v>
      </c>
      <c r="F683" s="942">
        <f t="shared" si="144"/>
        <v>0</v>
      </c>
    </row>
    <row r="684" spans="2:6" ht="15.75" thickBot="1" x14ac:dyDescent="0.3">
      <c r="B684" s="943" t="s">
        <v>1267</v>
      </c>
      <c r="C684" s="942"/>
      <c r="D684" s="942"/>
      <c r="E684" s="942"/>
      <c r="F684" s="942"/>
    </row>
    <row r="685" spans="2:6" ht="15.75" thickBot="1" x14ac:dyDescent="0.3">
      <c r="B685" s="943" t="s">
        <v>1285</v>
      </c>
      <c r="C685" s="942"/>
      <c r="D685" s="942"/>
      <c r="E685" s="942"/>
      <c r="F685" s="942"/>
    </row>
    <row r="686" spans="2:6" ht="15.75" thickBot="1" x14ac:dyDescent="0.3">
      <c r="B686" s="943" t="s">
        <v>1286</v>
      </c>
      <c r="C686" s="942"/>
      <c r="D686" s="942"/>
      <c r="E686" s="942"/>
      <c r="F686" s="942"/>
    </row>
    <row r="687" spans="2:6" ht="15.75" thickBot="1" x14ac:dyDescent="0.3">
      <c r="B687" s="943" t="s">
        <v>1287</v>
      </c>
      <c r="C687" s="942"/>
      <c r="D687" s="942"/>
      <c r="E687" s="942"/>
      <c r="F687" s="942"/>
    </row>
    <row r="688" spans="2:6" ht="15.75" thickBot="1" x14ac:dyDescent="0.3">
      <c r="B688" s="941" t="s">
        <v>1288</v>
      </c>
      <c r="C688" s="945">
        <f t="shared" ref="C688:F688" si="145">C689+C690+C691+C692</f>
        <v>0</v>
      </c>
      <c r="D688" s="945">
        <f t="shared" si="145"/>
        <v>0</v>
      </c>
      <c r="E688" s="945">
        <f t="shared" si="145"/>
        <v>0</v>
      </c>
      <c r="F688" s="945">
        <f t="shared" si="145"/>
        <v>95000</v>
      </c>
    </row>
    <row r="689" spans="2:6" ht="15.75" thickBot="1" x14ac:dyDescent="0.3">
      <c r="B689" s="943" t="s">
        <v>1267</v>
      </c>
      <c r="C689" s="945"/>
      <c r="D689" s="942"/>
      <c r="E689" s="942"/>
      <c r="F689" s="942">
        <v>95000</v>
      </c>
    </row>
    <row r="690" spans="2:6" ht="15.75" thickBot="1" x14ac:dyDescent="0.3">
      <c r="B690" s="943" t="s">
        <v>1285</v>
      </c>
      <c r="C690" s="945"/>
      <c r="D690" s="942"/>
      <c r="E690" s="942"/>
      <c r="F690" s="942"/>
    </row>
    <row r="691" spans="2:6" ht="15.75" thickBot="1" x14ac:dyDescent="0.3">
      <c r="B691" s="943" t="s">
        <v>1286</v>
      </c>
      <c r="C691" s="945"/>
      <c r="D691" s="942"/>
      <c r="E691" s="942"/>
      <c r="F691" s="942"/>
    </row>
    <row r="692" spans="2:6" ht="15.75" thickBot="1" x14ac:dyDescent="0.3">
      <c r="B692" s="943" t="s">
        <v>1287</v>
      </c>
      <c r="C692" s="945"/>
      <c r="D692" s="942"/>
      <c r="E692" s="942"/>
      <c r="F692" s="942"/>
    </row>
    <row r="693" spans="2:6" ht="15.75" thickBot="1" x14ac:dyDescent="0.3">
      <c r="B693" s="946" t="s">
        <v>1964</v>
      </c>
      <c r="C693" s="945">
        <f t="shared" ref="C693:F693" si="146">C683+C688</f>
        <v>0</v>
      </c>
      <c r="D693" s="945">
        <f t="shared" si="146"/>
        <v>0</v>
      </c>
      <c r="E693" s="945">
        <f t="shared" si="146"/>
        <v>0</v>
      </c>
      <c r="F693" s="945">
        <f t="shared" si="146"/>
        <v>95000</v>
      </c>
    </row>
    <row r="694" spans="2:6" ht="34.5" thickBot="1" x14ac:dyDescent="0.3">
      <c r="B694" s="936" t="s">
        <v>1965</v>
      </c>
      <c r="C694" s="969"/>
      <c r="D694" s="963" t="s">
        <v>1280</v>
      </c>
      <c r="E694" s="2568" t="s">
        <v>1945</v>
      </c>
      <c r="F694" s="2541"/>
    </row>
    <row r="695" spans="2:6" ht="15.75" thickBot="1" x14ac:dyDescent="0.3">
      <c r="B695" s="932" t="s">
        <v>1258</v>
      </c>
      <c r="C695" s="2562"/>
      <c r="D695" s="2563"/>
      <c r="E695" s="2563"/>
      <c r="F695" s="2564"/>
    </row>
    <row r="696" spans="2:6" ht="15.75" thickBot="1" x14ac:dyDescent="0.3">
      <c r="B696" s="932" t="s">
        <v>54</v>
      </c>
      <c r="C696" s="2545" t="s">
        <v>1908</v>
      </c>
      <c r="D696" s="2546"/>
      <c r="E696" s="2546"/>
      <c r="F696" s="2547"/>
    </row>
    <row r="697" spans="2:6" x14ac:dyDescent="0.25">
      <c r="B697" s="2548"/>
      <c r="C697" s="929">
        <v>2023</v>
      </c>
      <c r="D697" s="929">
        <v>2024</v>
      </c>
      <c r="E697" s="929">
        <v>2025</v>
      </c>
      <c r="F697" s="929">
        <v>2026</v>
      </c>
    </row>
    <row r="698" spans="2:6" ht="15.75" thickBot="1" x14ac:dyDescent="0.3">
      <c r="B698" s="2549"/>
      <c r="C698" s="937" t="s">
        <v>17</v>
      </c>
      <c r="D698" s="937" t="s">
        <v>18</v>
      </c>
      <c r="E698" s="937" t="s">
        <v>18</v>
      </c>
      <c r="F698" s="937" t="s">
        <v>18</v>
      </c>
    </row>
    <row r="699" spans="2:6" ht="15.75" thickBot="1" x14ac:dyDescent="0.3">
      <c r="B699" s="932" t="s">
        <v>56</v>
      </c>
      <c r="C699" s="932"/>
      <c r="D699" s="930">
        <v>1</v>
      </c>
      <c r="E699" s="930">
        <v>1</v>
      </c>
      <c r="F699" s="930">
        <v>1</v>
      </c>
    </row>
    <row r="700" spans="2:6" ht="15.75" thickBot="1" x14ac:dyDescent="0.3">
      <c r="B700" s="932" t="s">
        <v>1260</v>
      </c>
      <c r="C700" s="938">
        <f>C718</f>
        <v>0</v>
      </c>
      <c r="D700" s="938">
        <f t="shared" ref="D700:F700" si="147">D718</f>
        <v>0</v>
      </c>
      <c r="E700" s="938">
        <f t="shared" si="147"/>
        <v>0</v>
      </c>
      <c r="F700" s="938">
        <f t="shared" si="147"/>
        <v>0</v>
      </c>
    </row>
    <row r="701" spans="2:6" ht="15.75" thickBot="1" x14ac:dyDescent="0.3">
      <c r="B701" s="932" t="s">
        <v>1261</v>
      </c>
      <c r="C701" s="938" t="e">
        <f>C700/C699</f>
        <v>#DIV/0!</v>
      </c>
      <c r="D701" s="938">
        <f t="shared" ref="D701:F701" si="148">D700/D699</f>
        <v>0</v>
      </c>
      <c r="E701" s="938">
        <f t="shared" si="148"/>
        <v>0</v>
      </c>
      <c r="F701" s="938">
        <f t="shared" si="148"/>
        <v>0</v>
      </c>
    </row>
    <row r="702" spans="2:6" ht="15.75" thickBot="1" x14ac:dyDescent="0.3">
      <c r="B702" s="932" t="s">
        <v>1262</v>
      </c>
      <c r="C702" s="930" t="s">
        <v>1263</v>
      </c>
      <c r="D702" s="939" t="e">
        <f>D699/C699-1</f>
        <v>#DIV/0!</v>
      </c>
      <c r="E702" s="939">
        <f t="shared" ref="E702:F704" si="149">E699/D699-1</f>
        <v>0</v>
      </c>
      <c r="F702" s="939">
        <f t="shared" si="149"/>
        <v>0</v>
      </c>
    </row>
    <row r="703" spans="2:6" ht="15.75" thickBot="1" x14ac:dyDescent="0.3">
      <c r="B703" s="932" t="s">
        <v>1264</v>
      </c>
      <c r="C703" s="930" t="s">
        <v>1263</v>
      </c>
      <c r="D703" s="939" t="e">
        <f>D700/C700-1</f>
        <v>#DIV/0!</v>
      </c>
      <c r="E703" s="939" t="e">
        <f t="shared" si="149"/>
        <v>#DIV/0!</v>
      </c>
      <c r="F703" s="939" t="e">
        <f t="shared" si="149"/>
        <v>#DIV/0!</v>
      </c>
    </row>
    <row r="704" spans="2:6" ht="15.75" thickBot="1" x14ac:dyDescent="0.3">
      <c r="B704" s="932" t="s">
        <v>77</v>
      </c>
      <c r="C704" s="930" t="s">
        <v>1263</v>
      </c>
      <c r="D704" s="939" t="e">
        <f>D701/C701-1</f>
        <v>#DIV/0!</v>
      </c>
      <c r="E704" s="939" t="e">
        <f t="shared" si="149"/>
        <v>#DIV/0!</v>
      </c>
      <c r="F704" s="939" t="e">
        <f t="shared" si="149"/>
        <v>#DIV/0!</v>
      </c>
    </row>
    <row r="705" spans="2:6" ht="15.75" thickBot="1" x14ac:dyDescent="0.3">
      <c r="B705" s="2550" t="s">
        <v>1966</v>
      </c>
      <c r="C705" s="2551"/>
      <c r="D705" s="2551"/>
      <c r="E705" s="2551"/>
      <c r="F705" s="2552"/>
    </row>
    <row r="706" spans="2:6" x14ac:dyDescent="0.25">
      <c r="B706" s="2548"/>
      <c r="C706" s="929">
        <v>2023</v>
      </c>
      <c r="D706" s="929">
        <v>2024</v>
      </c>
      <c r="E706" s="929">
        <v>2025</v>
      </c>
      <c r="F706" s="929">
        <v>2026</v>
      </c>
    </row>
    <row r="707" spans="2:6" ht="15.75" thickBot="1" x14ac:dyDescent="0.3">
      <c r="B707" s="2549"/>
      <c r="C707" s="937" t="s">
        <v>17</v>
      </c>
      <c r="D707" s="937" t="s">
        <v>18</v>
      </c>
      <c r="E707" s="937" t="s">
        <v>18</v>
      </c>
      <c r="F707" s="937" t="s">
        <v>18</v>
      </c>
    </row>
    <row r="708" spans="2:6" ht="15.75" thickBot="1" x14ac:dyDescent="0.3">
      <c r="B708" s="941" t="s">
        <v>1284</v>
      </c>
      <c r="C708" s="942">
        <f>C709+C710+C711+C712</f>
        <v>0</v>
      </c>
      <c r="D708" s="942">
        <f t="shared" ref="D708:F708" si="150">D709+D710+D711+D712</f>
        <v>0</v>
      </c>
      <c r="E708" s="942">
        <f t="shared" si="150"/>
        <v>0</v>
      </c>
      <c r="F708" s="942">
        <f t="shared" si="150"/>
        <v>0</v>
      </c>
    </row>
    <row r="709" spans="2:6" ht="15.75" thickBot="1" x14ac:dyDescent="0.3">
      <c r="B709" s="943" t="s">
        <v>1267</v>
      </c>
      <c r="C709" s="942"/>
      <c r="D709" s="942"/>
      <c r="E709" s="942"/>
      <c r="F709" s="942"/>
    </row>
    <row r="710" spans="2:6" ht="15.75" thickBot="1" x14ac:dyDescent="0.3">
      <c r="B710" s="943" t="s">
        <v>1285</v>
      </c>
      <c r="C710" s="942"/>
      <c r="D710" s="942"/>
      <c r="E710" s="942"/>
      <c r="F710" s="942"/>
    </row>
    <row r="711" spans="2:6" ht="15.75" thickBot="1" x14ac:dyDescent="0.3">
      <c r="B711" s="943" t="s">
        <v>1286</v>
      </c>
      <c r="C711" s="942"/>
      <c r="D711" s="942"/>
      <c r="E711" s="942"/>
      <c r="F711" s="942"/>
    </row>
    <row r="712" spans="2:6" ht="15.75" thickBot="1" x14ac:dyDescent="0.3">
      <c r="B712" s="943" t="s">
        <v>1287</v>
      </c>
      <c r="C712" s="942"/>
      <c r="D712" s="942"/>
      <c r="E712" s="942"/>
      <c r="F712" s="942"/>
    </row>
    <row r="713" spans="2:6" ht="15.75" thickBot="1" x14ac:dyDescent="0.3">
      <c r="B713" s="941" t="s">
        <v>1288</v>
      </c>
      <c r="C713" s="945">
        <f>C714+C715+C716+C717</f>
        <v>0</v>
      </c>
      <c r="D713" s="945">
        <f t="shared" ref="D713:F713" si="151">D714+D715+D716+D717</f>
        <v>0</v>
      </c>
      <c r="E713" s="945">
        <f t="shared" si="151"/>
        <v>0</v>
      </c>
      <c r="F713" s="945">
        <f t="shared" si="151"/>
        <v>0</v>
      </c>
    </row>
    <row r="714" spans="2:6" ht="15.75" thickBot="1" x14ac:dyDescent="0.3">
      <c r="B714" s="943" t="s">
        <v>1267</v>
      </c>
      <c r="C714" s="945"/>
      <c r="D714" s="942"/>
      <c r="E714" s="942"/>
      <c r="F714" s="942"/>
    </row>
    <row r="715" spans="2:6" ht="15.75" thickBot="1" x14ac:dyDescent="0.3">
      <c r="B715" s="943" t="s">
        <v>1285</v>
      </c>
      <c r="C715" s="945"/>
      <c r="D715" s="942"/>
      <c r="E715" s="942"/>
      <c r="F715" s="942"/>
    </row>
    <row r="716" spans="2:6" ht="15.75" thickBot="1" x14ac:dyDescent="0.3">
      <c r="B716" s="943" t="s">
        <v>1286</v>
      </c>
      <c r="C716" s="945"/>
      <c r="D716" s="942"/>
      <c r="E716" s="942"/>
      <c r="F716" s="942"/>
    </row>
    <row r="717" spans="2:6" ht="15.75" thickBot="1" x14ac:dyDescent="0.3">
      <c r="B717" s="943" t="s">
        <v>1287</v>
      </c>
      <c r="C717" s="945"/>
      <c r="D717" s="942"/>
      <c r="E717" s="942"/>
      <c r="F717" s="942"/>
    </row>
    <row r="718" spans="2:6" ht="15.75" thickBot="1" x14ac:dyDescent="0.3">
      <c r="B718" s="946" t="s">
        <v>1967</v>
      </c>
      <c r="C718" s="945">
        <f>C708+C713</f>
        <v>0</v>
      </c>
      <c r="D718" s="945">
        <f t="shared" ref="D718:F718" si="152">D708+D713</f>
        <v>0</v>
      </c>
      <c r="E718" s="945">
        <f t="shared" si="152"/>
        <v>0</v>
      </c>
      <c r="F718" s="945">
        <f t="shared" si="152"/>
        <v>0</v>
      </c>
    </row>
    <row r="719" spans="2:6" ht="46.5" thickBot="1" x14ac:dyDescent="0.3">
      <c r="B719" s="936" t="s">
        <v>1968</v>
      </c>
      <c r="C719" s="968" t="s">
        <v>1969</v>
      </c>
      <c r="D719" s="963" t="s">
        <v>1280</v>
      </c>
      <c r="E719" s="2568" t="s">
        <v>1945</v>
      </c>
      <c r="F719" s="2541"/>
    </row>
    <row r="720" spans="2:6" ht="15.75" thickBot="1" x14ac:dyDescent="0.3">
      <c r="B720" s="932" t="s">
        <v>1258</v>
      </c>
      <c r="C720" s="2562" t="s">
        <v>1969</v>
      </c>
      <c r="D720" s="2563"/>
      <c r="E720" s="2563"/>
      <c r="F720" s="2564"/>
    </row>
    <row r="721" spans="2:6" ht="15.75" thickBot="1" x14ac:dyDescent="0.3">
      <c r="B721" s="932" t="s">
        <v>54</v>
      </c>
      <c r="C721" s="2545" t="s">
        <v>1908</v>
      </c>
      <c r="D721" s="2546"/>
      <c r="E721" s="2546"/>
      <c r="F721" s="2547"/>
    </row>
    <row r="722" spans="2:6" x14ac:dyDescent="0.25">
      <c r="B722" s="2548"/>
      <c r="C722" s="929">
        <v>2023</v>
      </c>
      <c r="D722" s="929">
        <v>2024</v>
      </c>
      <c r="E722" s="929">
        <v>2025</v>
      </c>
      <c r="F722" s="929">
        <v>2026</v>
      </c>
    </row>
    <row r="723" spans="2:6" ht="15.75" thickBot="1" x14ac:dyDescent="0.3">
      <c r="B723" s="2549"/>
      <c r="C723" s="937" t="s">
        <v>17</v>
      </c>
      <c r="D723" s="937" t="s">
        <v>18</v>
      </c>
      <c r="E723" s="937" t="s">
        <v>18</v>
      </c>
      <c r="F723" s="937" t="s">
        <v>18</v>
      </c>
    </row>
    <row r="724" spans="2:6" ht="15.75" thickBot="1" x14ac:dyDescent="0.3">
      <c r="B724" s="932" t="s">
        <v>56</v>
      </c>
      <c r="C724" s="932"/>
      <c r="D724" s="930">
        <v>1</v>
      </c>
      <c r="E724" s="930">
        <v>1</v>
      </c>
      <c r="F724" s="930">
        <v>1</v>
      </c>
    </row>
    <row r="725" spans="2:6" ht="15.75" thickBot="1" x14ac:dyDescent="0.3">
      <c r="B725" s="932" t="s">
        <v>1260</v>
      </c>
      <c r="C725" s="938">
        <f>C743</f>
        <v>0</v>
      </c>
      <c r="D725" s="938">
        <f t="shared" ref="D725:F725" si="153">D743</f>
        <v>0</v>
      </c>
      <c r="E725" s="938">
        <f>E743</f>
        <v>70000</v>
      </c>
      <c r="F725" s="938">
        <f t="shared" si="153"/>
        <v>120000</v>
      </c>
    </row>
    <row r="726" spans="2:6" ht="15.75" thickBot="1" x14ac:dyDescent="0.3">
      <c r="B726" s="932" t="s">
        <v>1261</v>
      </c>
      <c r="C726" s="938" t="e">
        <f>C725/C724</f>
        <v>#DIV/0!</v>
      </c>
      <c r="D726" s="938">
        <f t="shared" ref="D726:F726" si="154">D725/D724</f>
        <v>0</v>
      </c>
      <c r="E726" s="938">
        <f t="shared" si="154"/>
        <v>70000</v>
      </c>
      <c r="F726" s="938">
        <f t="shared" si="154"/>
        <v>120000</v>
      </c>
    </row>
    <row r="727" spans="2:6" ht="15.75" thickBot="1" x14ac:dyDescent="0.3">
      <c r="B727" s="932" t="s">
        <v>1262</v>
      </c>
      <c r="C727" s="930" t="s">
        <v>1263</v>
      </c>
      <c r="D727" s="939" t="e">
        <f>D724/C724-1</f>
        <v>#DIV/0!</v>
      </c>
      <c r="E727" s="939">
        <f t="shared" ref="E727:F729" si="155">E724/D724-1</f>
        <v>0</v>
      </c>
      <c r="F727" s="939">
        <f t="shared" si="155"/>
        <v>0</v>
      </c>
    </row>
    <row r="728" spans="2:6" ht="15.75" thickBot="1" x14ac:dyDescent="0.3">
      <c r="B728" s="932" t="s">
        <v>1264</v>
      </c>
      <c r="C728" s="930" t="s">
        <v>1263</v>
      </c>
      <c r="D728" s="939" t="e">
        <f>D725/C725-1</f>
        <v>#DIV/0!</v>
      </c>
      <c r="E728" s="939" t="e">
        <f t="shared" si="155"/>
        <v>#DIV/0!</v>
      </c>
      <c r="F728" s="939">
        <f t="shared" si="155"/>
        <v>0.71428571428571419</v>
      </c>
    </row>
    <row r="729" spans="2:6" ht="15.75" thickBot="1" x14ac:dyDescent="0.3">
      <c r="B729" s="932" t="s">
        <v>77</v>
      </c>
      <c r="C729" s="930" t="s">
        <v>1263</v>
      </c>
      <c r="D729" s="939" t="e">
        <f>D726/C726-1</f>
        <v>#DIV/0!</v>
      </c>
      <c r="E729" s="939" t="e">
        <f t="shared" si="155"/>
        <v>#DIV/0!</v>
      </c>
      <c r="F729" s="939">
        <f t="shared" si="155"/>
        <v>0.71428571428571419</v>
      </c>
    </row>
    <row r="730" spans="2:6" ht="15.75" thickBot="1" x14ac:dyDescent="0.3">
      <c r="B730" s="2550" t="s">
        <v>1970</v>
      </c>
      <c r="C730" s="2551"/>
      <c r="D730" s="2551"/>
      <c r="E730" s="2551"/>
      <c r="F730" s="2552"/>
    </row>
    <row r="731" spans="2:6" x14ac:dyDescent="0.25">
      <c r="B731" s="2548"/>
      <c r="C731" s="929">
        <v>2023</v>
      </c>
      <c r="D731" s="929">
        <v>2024</v>
      </c>
      <c r="E731" s="929">
        <v>2025</v>
      </c>
      <c r="F731" s="929">
        <v>2026</v>
      </c>
    </row>
    <row r="732" spans="2:6" ht="15.75" thickBot="1" x14ac:dyDescent="0.3">
      <c r="B732" s="2549"/>
      <c r="C732" s="937" t="s">
        <v>17</v>
      </c>
      <c r="D732" s="937" t="s">
        <v>18</v>
      </c>
      <c r="E732" s="937" t="s">
        <v>18</v>
      </c>
      <c r="F732" s="937" t="s">
        <v>18</v>
      </c>
    </row>
    <row r="733" spans="2:6" ht="15.75" thickBot="1" x14ac:dyDescent="0.3">
      <c r="B733" s="941" t="s">
        <v>1284</v>
      </c>
      <c r="C733" s="942">
        <f>C734+C735+C736+C737</f>
        <v>0</v>
      </c>
      <c r="D733" s="942">
        <f t="shared" ref="D733:F733" si="156">D734+D735+D736+D737</f>
        <v>0</v>
      </c>
      <c r="E733" s="942">
        <f t="shared" si="156"/>
        <v>0</v>
      </c>
      <c r="F733" s="942">
        <f t="shared" si="156"/>
        <v>0</v>
      </c>
    </row>
    <row r="734" spans="2:6" ht="15.75" thickBot="1" x14ac:dyDescent="0.3">
      <c r="B734" s="943" t="s">
        <v>1267</v>
      </c>
      <c r="C734" s="942"/>
      <c r="D734" s="942"/>
      <c r="E734" s="942"/>
      <c r="F734" s="942"/>
    </row>
    <row r="735" spans="2:6" ht="15.75" thickBot="1" x14ac:dyDescent="0.3">
      <c r="B735" s="943" t="s">
        <v>1285</v>
      </c>
      <c r="C735" s="942"/>
      <c r="D735" s="942"/>
      <c r="E735" s="942"/>
      <c r="F735" s="942"/>
    </row>
    <row r="736" spans="2:6" ht="15.75" thickBot="1" x14ac:dyDescent="0.3">
      <c r="B736" s="943" t="s">
        <v>1286</v>
      </c>
      <c r="C736" s="942"/>
      <c r="D736" s="942"/>
      <c r="E736" s="942"/>
      <c r="F736" s="942"/>
    </row>
    <row r="737" spans="2:7" ht="15.75" thickBot="1" x14ac:dyDescent="0.3">
      <c r="B737" s="943" t="s">
        <v>1287</v>
      </c>
      <c r="C737" s="942"/>
      <c r="D737" s="942"/>
      <c r="E737" s="942"/>
      <c r="F737" s="942"/>
    </row>
    <row r="738" spans="2:7" ht="15.75" thickBot="1" x14ac:dyDescent="0.3">
      <c r="B738" s="941" t="s">
        <v>1288</v>
      </c>
      <c r="C738" s="945">
        <f>C739+C740+C741+C742</f>
        <v>0</v>
      </c>
      <c r="D738" s="945">
        <f t="shared" ref="D738:F738" si="157">D739+D740+D741+D742</f>
        <v>0</v>
      </c>
      <c r="E738" s="945">
        <f t="shared" si="157"/>
        <v>70000</v>
      </c>
      <c r="F738" s="945">
        <f t="shared" si="157"/>
        <v>120000</v>
      </c>
    </row>
    <row r="739" spans="2:7" ht="15.75" thickBot="1" x14ac:dyDescent="0.3">
      <c r="B739" s="943" t="s">
        <v>1267</v>
      </c>
      <c r="C739" s="945"/>
      <c r="D739" s="942"/>
      <c r="E739" s="942">
        <v>70000</v>
      </c>
      <c r="F739" s="942">
        <v>120000</v>
      </c>
    </row>
    <row r="740" spans="2:7" ht="15.75" thickBot="1" x14ac:dyDescent="0.3">
      <c r="B740" s="943" t="s">
        <v>1285</v>
      </c>
      <c r="C740" s="945"/>
      <c r="D740" s="942"/>
      <c r="E740" s="942"/>
      <c r="F740" s="942"/>
    </row>
    <row r="741" spans="2:7" ht="15.75" thickBot="1" x14ac:dyDescent="0.3">
      <c r="B741" s="943" t="s">
        <v>1286</v>
      </c>
      <c r="C741" s="945"/>
      <c r="D741" s="942"/>
      <c r="E741" s="942"/>
      <c r="F741" s="942"/>
    </row>
    <row r="742" spans="2:7" ht="15.75" thickBot="1" x14ac:dyDescent="0.3">
      <c r="B742" s="943" t="s">
        <v>1287</v>
      </c>
      <c r="C742" s="945"/>
      <c r="D742" s="942"/>
      <c r="E742" s="942"/>
      <c r="F742" s="942"/>
    </row>
    <row r="743" spans="2:7" ht="15.75" thickBot="1" x14ac:dyDescent="0.3">
      <c r="B743" s="946" t="s">
        <v>1971</v>
      </c>
      <c r="C743" s="945">
        <f>C733+C738</f>
        <v>0</v>
      </c>
      <c r="D743" s="945">
        <f t="shared" ref="D743:F743" si="158">D733+D738</f>
        <v>0</v>
      </c>
      <c r="E743" s="945">
        <f t="shared" si="158"/>
        <v>70000</v>
      </c>
      <c r="F743" s="945">
        <f t="shared" si="158"/>
        <v>120000</v>
      </c>
    </row>
    <row r="744" spans="2:7" ht="34.5" thickBot="1" x14ac:dyDescent="0.3">
      <c r="B744" s="936" t="s">
        <v>1972</v>
      </c>
      <c r="C744" s="962" t="s">
        <v>1973</v>
      </c>
      <c r="D744" s="963" t="s">
        <v>1280</v>
      </c>
      <c r="E744" s="965"/>
      <c r="F744" s="924" t="s">
        <v>1974</v>
      </c>
    </row>
    <row r="745" spans="2:7" ht="28.5" customHeight="1" thickBot="1" x14ac:dyDescent="0.3">
      <c r="B745" s="932" t="s">
        <v>1258</v>
      </c>
      <c r="C745" s="2562" t="s">
        <v>1973</v>
      </c>
      <c r="D745" s="2563"/>
      <c r="E745" s="2563"/>
      <c r="F745" s="2564"/>
    </row>
    <row r="746" spans="2:7" ht="15.75" thickBot="1" x14ac:dyDescent="0.3">
      <c r="B746" s="932" t="s">
        <v>54</v>
      </c>
      <c r="C746" s="2545" t="s">
        <v>1908</v>
      </c>
      <c r="D746" s="2546"/>
      <c r="E746" s="2546"/>
      <c r="F746" s="2547"/>
    </row>
    <row r="747" spans="2:7" ht="12.75" customHeight="1" x14ac:dyDescent="0.25">
      <c r="B747" s="2548"/>
      <c r="C747" s="929">
        <v>2023</v>
      </c>
      <c r="D747" s="929">
        <v>2024</v>
      </c>
      <c r="E747" s="929">
        <v>2025</v>
      </c>
      <c r="F747" s="929">
        <v>2026</v>
      </c>
    </row>
    <row r="748" spans="2:7" ht="9" customHeight="1" thickBot="1" x14ac:dyDescent="0.3">
      <c r="B748" s="2549"/>
      <c r="C748" s="937" t="s">
        <v>17</v>
      </c>
      <c r="D748" s="937" t="s">
        <v>18</v>
      </c>
      <c r="E748" s="937" t="s">
        <v>18</v>
      </c>
      <c r="F748" s="937" t="s">
        <v>18</v>
      </c>
    </row>
    <row r="749" spans="2:7" ht="15.75" thickBot="1" x14ac:dyDescent="0.3">
      <c r="B749" s="932" t="s">
        <v>56</v>
      </c>
      <c r="C749" s="932">
        <v>1</v>
      </c>
      <c r="D749" s="930">
        <v>1</v>
      </c>
      <c r="E749" s="930">
        <v>1</v>
      </c>
      <c r="F749" s="930">
        <v>1</v>
      </c>
    </row>
    <row r="750" spans="2:7" ht="15.75" thickBot="1" x14ac:dyDescent="0.3">
      <c r="B750" s="932" t="s">
        <v>1260</v>
      </c>
      <c r="C750" s="938">
        <f>C768</f>
        <v>75000</v>
      </c>
      <c r="D750" s="938">
        <f t="shared" ref="D750:E750" si="159">D768</f>
        <v>80000</v>
      </c>
      <c r="E750" s="938">
        <f t="shared" si="159"/>
        <v>60000</v>
      </c>
      <c r="F750" s="938"/>
      <c r="G750" s="940"/>
    </row>
    <row r="751" spans="2:7" ht="15.75" thickBot="1" x14ac:dyDescent="0.3">
      <c r="B751" s="932" t="s">
        <v>1261</v>
      </c>
      <c r="C751" s="938">
        <f>C750/C749</f>
        <v>75000</v>
      </c>
      <c r="D751" s="938">
        <f t="shared" ref="D751:F751" si="160">D750/D749</f>
        <v>80000</v>
      </c>
      <c r="E751" s="938">
        <f t="shared" si="160"/>
        <v>60000</v>
      </c>
      <c r="F751" s="938">
        <f t="shared" si="160"/>
        <v>0</v>
      </c>
    </row>
    <row r="752" spans="2:7" ht="15.75" thickBot="1" x14ac:dyDescent="0.3">
      <c r="B752" s="932" t="s">
        <v>1262</v>
      </c>
      <c r="C752" s="930" t="s">
        <v>1263</v>
      </c>
      <c r="D752" s="939">
        <f>D749/C749-1</f>
        <v>0</v>
      </c>
      <c r="E752" s="939">
        <f t="shared" ref="E752:F754" si="161">E749/D749-1</f>
        <v>0</v>
      </c>
      <c r="F752" s="939">
        <f t="shared" si="161"/>
        <v>0</v>
      </c>
    </row>
    <row r="753" spans="2:6" ht="15.75" thickBot="1" x14ac:dyDescent="0.3">
      <c r="B753" s="932" t="s">
        <v>1264</v>
      </c>
      <c r="C753" s="930" t="s">
        <v>1263</v>
      </c>
      <c r="D753" s="939">
        <f>D750/C750-1</f>
        <v>6.6666666666666652E-2</v>
      </c>
      <c r="E753" s="939">
        <f t="shared" si="161"/>
        <v>-0.25</v>
      </c>
      <c r="F753" s="939">
        <f t="shared" si="161"/>
        <v>-1</v>
      </c>
    </row>
    <row r="754" spans="2:6" ht="15.75" thickBot="1" x14ac:dyDescent="0.3">
      <c r="B754" s="932" t="s">
        <v>77</v>
      </c>
      <c r="C754" s="930" t="s">
        <v>1263</v>
      </c>
      <c r="D754" s="939">
        <f>D751/C751-1</f>
        <v>6.6666666666666652E-2</v>
      </c>
      <c r="E754" s="939">
        <f t="shared" si="161"/>
        <v>-0.25</v>
      </c>
      <c r="F754" s="939">
        <f t="shared" si="161"/>
        <v>-1</v>
      </c>
    </row>
    <row r="755" spans="2:6" ht="15.75" thickBot="1" x14ac:dyDescent="0.3">
      <c r="B755" s="2550" t="s">
        <v>1975</v>
      </c>
      <c r="C755" s="2551"/>
      <c r="D755" s="2551"/>
      <c r="E755" s="2551"/>
      <c r="F755" s="2552"/>
    </row>
    <row r="756" spans="2:6" ht="12.75" customHeight="1" x14ac:dyDescent="0.25">
      <c r="B756" s="2548"/>
      <c r="C756" s="929">
        <v>2023</v>
      </c>
      <c r="D756" s="929">
        <v>2024</v>
      </c>
      <c r="E756" s="929">
        <v>2025</v>
      </c>
      <c r="F756" s="929">
        <v>2026</v>
      </c>
    </row>
    <row r="757" spans="2:6" ht="9" customHeight="1" thickBot="1" x14ac:dyDescent="0.3">
      <c r="B757" s="2549"/>
      <c r="C757" s="937" t="s">
        <v>17</v>
      </c>
      <c r="D757" s="937" t="s">
        <v>18</v>
      </c>
      <c r="E757" s="937" t="s">
        <v>18</v>
      </c>
      <c r="F757" s="937" t="s">
        <v>18</v>
      </c>
    </row>
    <row r="758" spans="2:6" ht="15.75" thickBot="1" x14ac:dyDescent="0.3">
      <c r="B758" s="941" t="s">
        <v>1284</v>
      </c>
      <c r="C758" s="942">
        <f>C759+C760+C761+C762</f>
        <v>0</v>
      </c>
      <c r="D758" s="942">
        <f t="shared" ref="D758:F758" si="162">D759+D760+D761+D762</f>
        <v>0</v>
      </c>
      <c r="E758" s="942">
        <f t="shared" si="162"/>
        <v>0</v>
      </c>
      <c r="F758" s="942">
        <f t="shared" si="162"/>
        <v>0</v>
      </c>
    </row>
    <row r="759" spans="2:6" ht="15.75" thickBot="1" x14ac:dyDescent="0.3">
      <c r="B759" s="943" t="s">
        <v>1267</v>
      </c>
      <c r="C759" s="942"/>
      <c r="D759" s="942"/>
      <c r="E759" s="942"/>
      <c r="F759" s="942"/>
    </row>
    <row r="760" spans="2:6" ht="15.75" thickBot="1" x14ac:dyDescent="0.3">
      <c r="B760" s="943" t="s">
        <v>1285</v>
      </c>
      <c r="C760" s="942"/>
      <c r="D760" s="942"/>
      <c r="E760" s="942"/>
      <c r="F760" s="942"/>
    </row>
    <row r="761" spans="2:6" ht="15.75" thickBot="1" x14ac:dyDescent="0.3">
      <c r="B761" s="943" t="s">
        <v>1286</v>
      </c>
      <c r="C761" s="942"/>
      <c r="D761" s="942"/>
      <c r="E761" s="942"/>
      <c r="F761" s="942"/>
    </row>
    <row r="762" spans="2:6" ht="15.75" thickBot="1" x14ac:dyDescent="0.3">
      <c r="B762" s="943" t="s">
        <v>1287</v>
      </c>
      <c r="C762" s="942"/>
      <c r="D762" s="942"/>
      <c r="E762" s="942"/>
      <c r="F762" s="942"/>
    </row>
    <row r="763" spans="2:6" ht="15.75" thickBot="1" x14ac:dyDescent="0.3">
      <c r="B763" s="941" t="s">
        <v>1288</v>
      </c>
      <c r="C763" s="945">
        <f>C764+C765+C766+C767</f>
        <v>75000</v>
      </c>
      <c r="D763" s="945">
        <f t="shared" ref="D763:F763" si="163">D764+D765+D766+D767</f>
        <v>80000</v>
      </c>
      <c r="E763" s="945">
        <f t="shared" si="163"/>
        <v>60000</v>
      </c>
      <c r="F763" s="945">
        <f t="shared" si="163"/>
        <v>0</v>
      </c>
    </row>
    <row r="764" spans="2:6" ht="15.75" thickBot="1" x14ac:dyDescent="0.3">
      <c r="B764" s="943" t="s">
        <v>1267</v>
      </c>
      <c r="C764" s="945">
        <v>75000</v>
      </c>
      <c r="D764" s="942">
        <v>80000</v>
      </c>
      <c r="E764" s="942">
        <v>60000</v>
      </c>
      <c r="F764" s="942"/>
    </row>
    <row r="765" spans="2:6" ht="15.75" thickBot="1" x14ac:dyDescent="0.3">
      <c r="B765" s="943" t="s">
        <v>1285</v>
      </c>
      <c r="C765" s="945"/>
      <c r="D765" s="942"/>
      <c r="E765" s="942"/>
      <c r="F765" s="942"/>
    </row>
    <row r="766" spans="2:6" ht="15.75" thickBot="1" x14ac:dyDescent="0.3">
      <c r="B766" s="943" t="s">
        <v>1286</v>
      </c>
      <c r="C766" s="945"/>
      <c r="D766" s="942"/>
      <c r="E766" s="942"/>
      <c r="F766" s="942"/>
    </row>
    <row r="767" spans="2:6" ht="15.75" thickBot="1" x14ac:dyDescent="0.3">
      <c r="B767" s="943" t="s">
        <v>1287</v>
      </c>
      <c r="C767" s="945"/>
      <c r="D767" s="942"/>
      <c r="E767" s="942"/>
      <c r="F767" s="942"/>
    </row>
    <row r="768" spans="2:6" ht="15.75" thickBot="1" x14ac:dyDescent="0.3">
      <c r="B768" s="946" t="s">
        <v>1976</v>
      </c>
      <c r="C768" s="945">
        <f>C758+C763</f>
        <v>75000</v>
      </c>
      <c r="D768" s="945">
        <f t="shared" ref="D768:F768" si="164">D758+D763</f>
        <v>80000</v>
      </c>
      <c r="E768" s="945">
        <f t="shared" si="164"/>
        <v>60000</v>
      </c>
      <c r="F768" s="945">
        <f t="shared" si="164"/>
        <v>0</v>
      </c>
    </row>
    <row r="769" spans="2:6" ht="35.25" thickBot="1" x14ac:dyDescent="0.3">
      <c r="B769" s="936" t="s">
        <v>1977</v>
      </c>
      <c r="C769" s="967" t="s">
        <v>1978</v>
      </c>
      <c r="D769" s="963" t="s">
        <v>1280</v>
      </c>
      <c r="E769" s="2568" t="s">
        <v>1899</v>
      </c>
      <c r="F769" s="2541"/>
    </row>
    <row r="770" spans="2:6" ht="28.5" customHeight="1" thickBot="1" x14ac:dyDescent="0.3">
      <c r="B770" s="932" t="s">
        <v>1258</v>
      </c>
      <c r="C770" s="2562" t="s">
        <v>1979</v>
      </c>
      <c r="D770" s="2563"/>
      <c r="E770" s="2563"/>
      <c r="F770" s="2564"/>
    </row>
    <row r="771" spans="2:6" ht="15.75" thickBot="1" x14ac:dyDescent="0.3">
      <c r="B771" s="932" t="s">
        <v>54</v>
      </c>
      <c r="C771" s="2545" t="s">
        <v>1908</v>
      </c>
      <c r="D771" s="2546"/>
      <c r="E771" s="2546"/>
      <c r="F771" s="2547"/>
    </row>
    <row r="772" spans="2:6" ht="12.75" customHeight="1" x14ac:dyDescent="0.25">
      <c r="B772" s="2548"/>
      <c r="C772" s="929">
        <v>2023</v>
      </c>
      <c r="D772" s="929">
        <v>2024</v>
      </c>
      <c r="E772" s="929">
        <v>2025</v>
      </c>
      <c r="F772" s="929">
        <v>2026</v>
      </c>
    </row>
    <row r="773" spans="2:6" ht="9" customHeight="1" thickBot="1" x14ac:dyDescent="0.3">
      <c r="B773" s="2549"/>
      <c r="C773" s="937" t="s">
        <v>17</v>
      </c>
      <c r="D773" s="937" t="s">
        <v>18</v>
      </c>
      <c r="E773" s="937" t="s">
        <v>18</v>
      </c>
      <c r="F773" s="937" t="s">
        <v>18</v>
      </c>
    </row>
    <row r="774" spans="2:6" ht="15.75" thickBot="1" x14ac:dyDescent="0.3">
      <c r="B774" s="932" t="s">
        <v>56</v>
      </c>
      <c r="C774" s="932"/>
      <c r="D774" s="930">
        <v>0</v>
      </c>
      <c r="E774" s="930">
        <v>1</v>
      </c>
      <c r="F774" s="930">
        <v>1</v>
      </c>
    </row>
    <row r="775" spans="2:6" ht="15.75" thickBot="1" x14ac:dyDescent="0.3">
      <c r="B775" s="932" t="s">
        <v>1260</v>
      </c>
      <c r="C775" s="938">
        <f>C793</f>
        <v>0</v>
      </c>
      <c r="D775" s="938">
        <f t="shared" ref="D775:F775" si="165">D793</f>
        <v>0</v>
      </c>
      <c r="E775" s="938">
        <f t="shared" si="165"/>
        <v>54291</v>
      </c>
      <c r="F775" s="938">
        <f t="shared" si="165"/>
        <v>115709</v>
      </c>
    </row>
    <row r="776" spans="2:6" ht="15.75" thickBot="1" x14ac:dyDescent="0.3">
      <c r="B776" s="932" t="s">
        <v>1261</v>
      </c>
      <c r="C776" s="938" t="e">
        <f>C775/C774</f>
        <v>#DIV/0!</v>
      </c>
      <c r="D776" s="938" t="e">
        <f t="shared" ref="D776:F776" si="166">D775/D774</f>
        <v>#DIV/0!</v>
      </c>
      <c r="E776" s="938">
        <f t="shared" si="166"/>
        <v>54291</v>
      </c>
      <c r="F776" s="938">
        <f t="shared" si="166"/>
        <v>115709</v>
      </c>
    </row>
    <row r="777" spans="2:6" ht="15.75" thickBot="1" x14ac:dyDescent="0.3">
      <c r="B777" s="932" t="s">
        <v>1262</v>
      </c>
      <c r="C777" s="930" t="s">
        <v>1263</v>
      </c>
      <c r="D777" s="939" t="e">
        <f>D774/C774-1</f>
        <v>#DIV/0!</v>
      </c>
      <c r="E777" s="939" t="e">
        <f t="shared" ref="E777:F779" si="167">E774/D774-1</f>
        <v>#DIV/0!</v>
      </c>
      <c r="F777" s="939">
        <f t="shared" si="167"/>
        <v>0</v>
      </c>
    </row>
    <row r="778" spans="2:6" ht="15.75" thickBot="1" x14ac:dyDescent="0.3">
      <c r="B778" s="932" t="s">
        <v>1264</v>
      </c>
      <c r="C778" s="930" t="s">
        <v>1263</v>
      </c>
      <c r="D778" s="939" t="e">
        <f>D775/C775-1</f>
        <v>#DIV/0!</v>
      </c>
      <c r="E778" s="939" t="e">
        <f t="shared" si="167"/>
        <v>#DIV/0!</v>
      </c>
      <c r="F778" s="939">
        <f t="shared" si="167"/>
        <v>1.1312740601573004</v>
      </c>
    </row>
    <row r="779" spans="2:6" ht="15.75" thickBot="1" x14ac:dyDescent="0.3">
      <c r="B779" s="932" t="s">
        <v>77</v>
      </c>
      <c r="C779" s="930" t="s">
        <v>1263</v>
      </c>
      <c r="D779" s="939" t="e">
        <f>D776/C776-1</f>
        <v>#DIV/0!</v>
      </c>
      <c r="E779" s="939" t="e">
        <f t="shared" si="167"/>
        <v>#DIV/0!</v>
      </c>
      <c r="F779" s="939">
        <f t="shared" si="167"/>
        <v>1.1312740601573004</v>
      </c>
    </row>
    <row r="780" spans="2:6" ht="15.75" thickBot="1" x14ac:dyDescent="0.3">
      <c r="B780" s="2550" t="s">
        <v>1980</v>
      </c>
      <c r="C780" s="2551"/>
      <c r="D780" s="2551"/>
      <c r="E780" s="2551"/>
      <c r="F780" s="2552"/>
    </row>
    <row r="781" spans="2:6" ht="12.75" customHeight="1" x14ac:dyDescent="0.25">
      <c r="B781" s="2548"/>
      <c r="C781" s="929">
        <v>2023</v>
      </c>
      <c r="D781" s="929">
        <v>2024</v>
      </c>
      <c r="E781" s="929">
        <v>2025</v>
      </c>
      <c r="F781" s="929">
        <v>2026</v>
      </c>
    </row>
    <row r="782" spans="2:6" ht="9" customHeight="1" thickBot="1" x14ac:dyDescent="0.3">
      <c r="B782" s="2549"/>
      <c r="C782" s="937" t="s">
        <v>17</v>
      </c>
      <c r="D782" s="937" t="s">
        <v>18</v>
      </c>
      <c r="E782" s="937" t="s">
        <v>18</v>
      </c>
      <c r="F782" s="937" t="s">
        <v>18</v>
      </c>
    </row>
    <row r="783" spans="2:6" ht="15.75" thickBot="1" x14ac:dyDescent="0.3">
      <c r="B783" s="941" t="s">
        <v>1284</v>
      </c>
      <c r="C783" s="942">
        <f>C784+C785+C786+C787</f>
        <v>0</v>
      </c>
      <c r="D783" s="942">
        <f t="shared" ref="D783:F783" si="168">D784+D785+D786+D787</f>
        <v>0</v>
      </c>
      <c r="E783" s="942">
        <f t="shared" si="168"/>
        <v>0</v>
      </c>
      <c r="F783" s="942">
        <f t="shared" si="168"/>
        <v>0</v>
      </c>
    </row>
    <row r="784" spans="2:6" ht="15.75" thickBot="1" x14ac:dyDescent="0.3">
      <c r="B784" s="943" t="s">
        <v>1267</v>
      </c>
      <c r="C784" s="942"/>
      <c r="D784" s="942"/>
      <c r="E784" s="942"/>
      <c r="F784" s="942"/>
    </row>
    <row r="785" spans="2:6" ht="15.75" thickBot="1" x14ac:dyDescent="0.3">
      <c r="B785" s="943" t="s">
        <v>1285</v>
      </c>
      <c r="C785" s="942"/>
      <c r="D785" s="942"/>
      <c r="E785" s="942"/>
      <c r="F785" s="942"/>
    </row>
    <row r="786" spans="2:6" ht="15.75" thickBot="1" x14ac:dyDescent="0.3">
      <c r="B786" s="943" t="s">
        <v>1286</v>
      </c>
      <c r="C786" s="942"/>
      <c r="D786" s="942"/>
      <c r="E786" s="942"/>
      <c r="F786" s="942"/>
    </row>
    <row r="787" spans="2:6" ht="15.75" thickBot="1" x14ac:dyDescent="0.3">
      <c r="B787" s="943" t="s">
        <v>1287</v>
      </c>
      <c r="C787" s="942"/>
      <c r="D787" s="942"/>
      <c r="E787" s="942"/>
      <c r="F787" s="942"/>
    </row>
    <row r="788" spans="2:6" ht="15.75" thickBot="1" x14ac:dyDescent="0.3">
      <c r="B788" s="941" t="s">
        <v>1288</v>
      </c>
      <c r="C788" s="945">
        <f>C789+C790+C791+C792</f>
        <v>0</v>
      </c>
      <c r="D788" s="945">
        <f t="shared" ref="D788:F788" si="169">D789+D790+D791+D792</f>
        <v>0</v>
      </c>
      <c r="E788" s="945">
        <f t="shared" si="169"/>
        <v>54291</v>
      </c>
      <c r="F788" s="945">
        <f t="shared" si="169"/>
        <v>115709</v>
      </c>
    </row>
    <row r="789" spans="2:6" ht="15.75" thickBot="1" x14ac:dyDescent="0.3">
      <c r="B789" s="943" t="s">
        <v>1267</v>
      </c>
      <c r="C789" s="945"/>
      <c r="D789" s="942"/>
      <c r="E789" s="942">
        <v>54291</v>
      </c>
      <c r="F789" s="942">
        <v>115709</v>
      </c>
    </row>
    <row r="790" spans="2:6" ht="15.75" thickBot="1" x14ac:dyDescent="0.3">
      <c r="B790" s="943" t="s">
        <v>1285</v>
      </c>
      <c r="C790" s="945"/>
      <c r="D790" s="942"/>
      <c r="E790" s="942"/>
      <c r="F790" s="942"/>
    </row>
    <row r="791" spans="2:6" ht="15.75" thickBot="1" x14ac:dyDescent="0.3">
      <c r="B791" s="943" t="s">
        <v>1286</v>
      </c>
      <c r="C791" s="945"/>
      <c r="D791" s="942"/>
      <c r="E791" s="942"/>
      <c r="F791" s="942"/>
    </row>
    <row r="792" spans="2:6" ht="15.75" thickBot="1" x14ac:dyDescent="0.3">
      <c r="B792" s="943" t="s">
        <v>1287</v>
      </c>
      <c r="C792" s="945"/>
      <c r="D792" s="942"/>
      <c r="E792" s="942"/>
      <c r="F792" s="942"/>
    </row>
    <row r="793" spans="2:6" ht="15.75" thickBot="1" x14ac:dyDescent="0.3">
      <c r="B793" s="946" t="s">
        <v>1981</v>
      </c>
      <c r="C793" s="945">
        <f>C783+C788</f>
        <v>0</v>
      </c>
      <c r="D793" s="945">
        <f t="shared" ref="D793:F793" si="170">D783+D788</f>
        <v>0</v>
      </c>
      <c r="E793" s="945">
        <f t="shared" si="170"/>
        <v>54291</v>
      </c>
      <c r="F793" s="945">
        <f t="shared" si="170"/>
        <v>115709</v>
      </c>
    </row>
    <row r="794" spans="2:6" ht="45.75" thickBot="1" x14ac:dyDescent="0.3">
      <c r="B794" s="936" t="s">
        <v>1982</v>
      </c>
      <c r="C794" s="962" t="s">
        <v>1983</v>
      </c>
      <c r="D794" s="963" t="s">
        <v>1280</v>
      </c>
      <c r="E794" s="2568" t="s">
        <v>1984</v>
      </c>
      <c r="F794" s="2541"/>
    </row>
    <row r="795" spans="2:6" ht="28.5" customHeight="1" thickBot="1" x14ac:dyDescent="0.3">
      <c r="B795" s="932" t="s">
        <v>1258</v>
      </c>
      <c r="C795" s="2562" t="s">
        <v>1983</v>
      </c>
      <c r="D795" s="2563"/>
      <c r="E795" s="2563"/>
      <c r="F795" s="2564"/>
    </row>
    <row r="796" spans="2:6" ht="15.75" thickBot="1" x14ac:dyDescent="0.3">
      <c r="B796" s="932" t="s">
        <v>54</v>
      </c>
      <c r="C796" s="2545" t="s">
        <v>1908</v>
      </c>
      <c r="D796" s="2546"/>
      <c r="E796" s="2546"/>
      <c r="F796" s="2547"/>
    </row>
    <row r="797" spans="2:6" ht="12.75" customHeight="1" x14ac:dyDescent="0.25">
      <c r="B797" s="2548"/>
      <c r="C797" s="929">
        <v>2022</v>
      </c>
      <c r="D797" s="929">
        <v>2023</v>
      </c>
      <c r="E797" s="929">
        <v>2024</v>
      </c>
      <c r="F797" s="929">
        <v>2025</v>
      </c>
    </row>
    <row r="798" spans="2:6" ht="9" customHeight="1" thickBot="1" x14ac:dyDescent="0.3">
      <c r="B798" s="2549"/>
      <c r="C798" s="937" t="s">
        <v>17</v>
      </c>
      <c r="D798" s="937" t="s">
        <v>18</v>
      </c>
      <c r="E798" s="937" t="s">
        <v>18</v>
      </c>
      <c r="F798" s="937" t="s">
        <v>18</v>
      </c>
    </row>
    <row r="799" spans="2:6" ht="15.75" thickBot="1" x14ac:dyDescent="0.3">
      <c r="B799" s="932" t="s">
        <v>56</v>
      </c>
      <c r="C799" s="932"/>
      <c r="D799" s="930">
        <v>1</v>
      </c>
      <c r="E799" s="930">
        <v>1</v>
      </c>
      <c r="F799" s="932">
        <v>1</v>
      </c>
    </row>
    <row r="800" spans="2:6" ht="15.75" thickBot="1" x14ac:dyDescent="0.3">
      <c r="B800" s="932" t="s">
        <v>1260</v>
      </c>
      <c r="C800" s="938">
        <f>C818</f>
        <v>75000</v>
      </c>
      <c r="D800" s="938">
        <f t="shared" ref="D800:F800" si="171">D818</f>
        <v>75000</v>
      </c>
      <c r="E800" s="938">
        <f t="shared" si="171"/>
        <v>60000</v>
      </c>
      <c r="F800" s="938">
        <f t="shared" si="171"/>
        <v>0</v>
      </c>
    </row>
    <row r="801" spans="2:6" ht="15.75" thickBot="1" x14ac:dyDescent="0.3">
      <c r="B801" s="932" t="s">
        <v>1261</v>
      </c>
      <c r="C801" s="938" t="e">
        <f>C800/C799</f>
        <v>#DIV/0!</v>
      </c>
      <c r="D801" s="938">
        <f t="shared" ref="D801:F801" si="172">D800/D799</f>
        <v>75000</v>
      </c>
      <c r="E801" s="938">
        <f t="shared" si="172"/>
        <v>60000</v>
      </c>
      <c r="F801" s="938">
        <f t="shared" si="172"/>
        <v>0</v>
      </c>
    </row>
    <row r="802" spans="2:6" ht="15.75" thickBot="1" x14ac:dyDescent="0.3">
      <c r="B802" s="932" t="s">
        <v>1262</v>
      </c>
      <c r="C802" s="930" t="s">
        <v>1263</v>
      </c>
      <c r="D802" s="939" t="e">
        <f>D799/C799-1</f>
        <v>#DIV/0!</v>
      </c>
      <c r="E802" s="939">
        <f t="shared" ref="E802:F804" si="173">E799/D799-1</f>
        <v>0</v>
      </c>
      <c r="F802" s="939">
        <f t="shared" si="173"/>
        <v>0</v>
      </c>
    </row>
    <row r="803" spans="2:6" ht="15.75" thickBot="1" x14ac:dyDescent="0.3">
      <c r="B803" s="932" t="s">
        <v>1264</v>
      </c>
      <c r="C803" s="930" t="s">
        <v>1263</v>
      </c>
      <c r="D803" s="939">
        <f>D800/C800-1</f>
        <v>0</v>
      </c>
      <c r="E803" s="939">
        <f t="shared" si="173"/>
        <v>-0.19999999999999996</v>
      </c>
      <c r="F803" s="939">
        <f t="shared" si="173"/>
        <v>-1</v>
      </c>
    </row>
    <row r="804" spans="2:6" ht="15.75" thickBot="1" x14ac:dyDescent="0.3">
      <c r="B804" s="932" t="s">
        <v>77</v>
      </c>
      <c r="C804" s="930" t="s">
        <v>1263</v>
      </c>
      <c r="D804" s="939" t="e">
        <f>D801/C801-1</f>
        <v>#DIV/0!</v>
      </c>
      <c r="E804" s="939">
        <f t="shared" si="173"/>
        <v>-0.19999999999999996</v>
      </c>
      <c r="F804" s="939">
        <f t="shared" si="173"/>
        <v>-1</v>
      </c>
    </row>
    <row r="805" spans="2:6" ht="15.75" thickBot="1" x14ac:dyDescent="0.3">
      <c r="B805" s="2550" t="s">
        <v>1985</v>
      </c>
      <c r="C805" s="2551"/>
      <c r="D805" s="2551"/>
      <c r="E805" s="2551"/>
      <c r="F805" s="2552"/>
    </row>
    <row r="806" spans="2:6" ht="12.75" customHeight="1" x14ac:dyDescent="0.25">
      <c r="B806" s="2548"/>
      <c r="C806" s="929">
        <v>2022</v>
      </c>
      <c r="D806" s="929">
        <v>2023</v>
      </c>
      <c r="E806" s="929">
        <v>2024</v>
      </c>
      <c r="F806" s="929">
        <v>2025</v>
      </c>
    </row>
    <row r="807" spans="2:6" ht="9" customHeight="1" thickBot="1" x14ac:dyDescent="0.3">
      <c r="B807" s="2549"/>
      <c r="C807" s="937" t="s">
        <v>17</v>
      </c>
      <c r="D807" s="937" t="s">
        <v>18</v>
      </c>
      <c r="E807" s="937" t="s">
        <v>18</v>
      </c>
      <c r="F807" s="937" t="s">
        <v>18</v>
      </c>
    </row>
    <row r="808" spans="2:6" ht="15.75" thickBot="1" x14ac:dyDescent="0.3">
      <c r="B808" s="941" t="s">
        <v>1284</v>
      </c>
      <c r="C808" s="942">
        <f>C809+C810+C811+C812</f>
        <v>0</v>
      </c>
      <c r="D808" s="942">
        <f t="shared" ref="D808:F808" si="174">D809+D810+D811+D812</f>
        <v>0</v>
      </c>
      <c r="E808" s="942">
        <f t="shared" si="174"/>
        <v>0</v>
      </c>
      <c r="F808" s="942">
        <f t="shared" si="174"/>
        <v>0</v>
      </c>
    </row>
    <row r="809" spans="2:6" ht="15.75" thickBot="1" x14ac:dyDescent="0.3">
      <c r="B809" s="943" t="s">
        <v>1267</v>
      </c>
      <c r="C809" s="942"/>
      <c r="D809" s="942"/>
      <c r="E809" s="942"/>
      <c r="F809" s="942"/>
    </row>
    <row r="810" spans="2:6" ht="15.75" thickBot="1" x14ac:dyDescent="0.3">
      <c r="B810" s="943" t="s">
        <v>1285</v>
      </c>
      <c r="C810" s="942"/>
      <c r="D810" s="942"/>
      <c r="E810" s="942"/>
      <c r="F810" s="942"/>
    </row>
    <row r="811" spans="2:6" ht="15.75" thickBot="1" x14ac:dyDescent="0.3">
      <c r="B811" s="943" t="s">
        <v>1286</v>
      </c>
      <c r="C811" s="942"/>
      <c r="D811" s="942"/>
      <c r="E811" s="942"/>
      <c r="F811" s="942"/>
    </row>
    <row r="812" spans="2:6" ht="15.75" thickBot="1" x14ac:dyDescent="0.3">
      <c r="B812" s="943" t="s">
        <v>1287</v>
      </c>
      <c r="C812" s="942"/>
      <c r="D812" s="942"/>
      <c r="E812" s="942"/>
      <c r="F812" s="942"/>
    </row>
    <row r="813" spans="2:6" ht="15.75" thickBot="1" x14ac:dyDescent="0.3">
      <c r="B813" s="941" t="s">
        <v>1288</v>
      </c>
      <c r="C813" s="945">
        <f>C814+C815+C816+C817</f>
        <v>75000</v>
      </c>
      <c r="D813" s="945">
        <f t="shared" ref="D813:F813" si="175">D814+D815+D816+D817</f>
        <v>75000</v>
      </c>
      <c r="E813" s="945">
        <f t="shared" si="175"/>
        <v>60000</v>
      </c>
      <c r="F813" s="945">
        <f t="shared" si="175"/>
        <v>0</v>
      </c>
    </row>
    <row r="814" spans="2:6" ht="15.75" thickBot="1" x14ac:dyDescent="0.3">
      <c r="B814" s="943" t="s">
        <v>1267</v>
      </c>
      <c r="C814" s="945">
        <v>75000</v>
      </c>
      <c r="D814" s="942">
        <v>75000</v>
      </c>
      <c r="E814" s="942">
        <v>60000</v>
      </c>
      <c r="F814" s="942"/>
    </row>
    <row r="815" spans="2:6" ht="15.75" thickBot="1" x14ac:dyDescent="0.3">
      <c r="B815" s="943" t="s">
        <v>1285</v>
      </c>
      <c r="C815" s="945"/>
      <c r="D815" s="942"/>
      <c r="E815" s="942"/>
      <c r="F815" s="942"/>
    </row>
    <row r="816" spans="2:6" ht="15.75" thickBot="1" x14ac:dyDescent="0.3">
      <c r="B816" s="943" t="s">
        <v>1286</v>
      </c>
      <c r="C816" s="945"/>
      <c r="D816" s="942"/>
      <c r="E816" s="942"/>
      <c r="F816" s="942"/>
    </row>
    <row r="817" spans="2:6" ht="15.75" thickBot="1" x14ac:dyDescent="0.3">
      <c r="B817" s="943" t="s">
        <v>1287</v>
      </c>
      <c r="C817" s="945"/>
      <c r="D817" s="942"/>
      <c r="E817" s="942"/>
      <c r="F817" s="942"/>
    </row>
    <row r="818" spans="2:6" ht="15.75" thickBot="1" x14ac:dyDescent="0.3">
      <c r="B818" s="946" t="s">
        <v>1986</v>
      </c>
      <c r="C818" s="945">
        <f>C808+C813</f>
        <v>75000</v>
      </c>
      <c r="D818" s="945">
        <f t="shared" ref="D818:F818" si="176">D808+D813</f>
        <v>75000</v>
      </c>
      <c r="E818" s="945">
        <f t="shared" si="176"/>
        <v>60000</v>
      </c>
      <c r="F818" s="945">
        <f t="shared" si="176"/>
        <v>0</v>
      </c>
    </row>
    <row r="819" spans="2:6" ht="34.5" thickBot="1" x14ac:dyDescent="0.3">
      <c r="B819" s="936" t="s">
        <v>1987</v>
      </c>
      <c r="C819" s="962" t="s">
        <v>1988</v>
      </c>
      <c r="D819" s="963" t="s">
        <v>1280</v>
      </c>
      <c r="E819" s="965"/>
      <c r="F819" s="966" t="s">
        <v>1989</v>
      </c>
    </row>
    <row r="820" spans="2:6" ht="28.5" customHeight="1" thickBot="1" x14ac:dyDescent="0.3">
      <c r="B820" s="932" t="s">
        <v>1258</v>
      </c>
      <c r="C820" s="2562" t="s">
        <v>1988</v>
      </c>
      <c r="D820" s="2563"/>
      <c r="E820" s="2563"/>
      <c r="F820" s="2564"/>
    </row>
    <row r="821" spans="2:6" ht="15.75" thickBot="1" x14ac:dyDescent="0.3">
      <c r="B821" s="932" t="s">
        <v>54</v>
      </c>
      <c r="C821" s="2545" t="s">
        <v>1908</v>
      </c>
      <c r="D821" s="2546"/>
      <c r="E821" s="2546"/>
      <c r="F821" s="2547"/>
    </row>
    <row r="822" spans="2:6" ht="12.75" customHeight="1" x14ac:dyDescent="0.25">
      <c r="B822" s="2548"/>
      <c r="C822" s="929">
        <v>2023</v>
      </c>
      <c r="D822" s="929">
        <v>2024</v>
      </c>
      <c r="E822" s="929">
        <v>2025</v>
      </c>
      <c r="F822" s="929">
        <v>2026</v>
      </c>
    </row>
    <row r="823" spans="2:6" ht="9" customHeight="1" thickBot="1" x14ac:dyDescent="0.3">
      <c r="B823" s="2549"/>
      <c r="C823" s="937" t="s">
        <v>17</v>
      </c>
      <c r="D823" s="937" t="s">
        <v>18</v>
      </c>
      <c r="E823" s="937" t="s">
        <v>18</v>
      </c>
      <c r="F823" s="937" t="s">
        <v>18</v>
      </c>
    </row>
    <row r="824" spans="2:6" ht="15.75" thickBot="1" x14ac:dyDescent="0.3">
      <c r="B824" s="932" t="s">
        <v>56</v>
      </c>
      <c r="C824" s="932">
        <v>1</v>
      </c>
      <c r="D824" s="930">
        <v>1</v>
      </c>
      <c r="E824" s="930">
        <v>1</v>
      </c>
      <c r="F824" s="932"/>
    </row>
    <row r="825" spans="2:6" ht="15.75" thickBot="1" x14ac:dyDescent="0.3">
      <c r="B825" s="932" t="s">
        <v>1260</v>
      </c>
      <c r="C825" s="938">
        <f t="shared" ref="C825:F825" si="177">C843</f>
        <v>150000</v>
      </c>
      <c r="D825" s="938">
        <f t="shared" si="177"/>
        <v>0</v>
      </c>
      <c r="E825" s="938">
        <f>E843</f>
        <v>270000</v>
      </c>
      <c r="F825" s="938">
        <f t="shared" si="177"/>
        <v>0</v>
      </c>
    </row>
    <row r="826" spans="2:6" ht="15.75" thickBot="1" x14ac:dyDescent="0.3">
      <c r="B826" s="932" t="s">
        <v>1261</v>
      </c>
      <c r="C826" s="938">
        <f>C825/C824</f>
        <v>150000</v>
      </c>
      <c r="D826" s="938">
        <f t="shared" ref="D826:F826" si="178">D825/D824</f>
        <v>0</v>
      </c>
      <c r="E826" s="938">
        <f t="shared" si="178"/>
        <v>270000</v>
      </c>
      <c r="F826" s="938" t="e">
        <f t="shared" si="178"/>
        <v>#DIV/0!</v>
      </c>
    </row>
    <row r="827" spans="2:6" ht="15.75" thickBot="1" x14ac:dyDescent="0.3">
      <c r="B827" s="932" t="s">
        <v>1262</v>
      </c>
      <c r="C827" s="930" t="s">
        <v>1263</v>
      </c>
      <c r="D827" s="939">
        <f>D824/C824-1</f>
        <v>0</v>
      </c>
      <c r="E827" s="939">
        <f t="shared" ref="E827:F829" si="179">E824/D824-1</f>
        <v>0</v>
      </c>
      <c r="F827" s="939">
        <f t="shared" si="179"/>
        <v>-1</v>
      </c>
    </row>
    <row r="828" spans="2:6" ht="15.75" thickBot="1" x14ac:dyDescent="0.3">
      <c r="B828" s="932" t="s">
        <v>1264</v>
      </c>
      <c r="C828" s="930" t="s">
        <v>1263</v>
      </c>
      <c r="D828" s="939">
        <f>D825/C825-1</f>
        <v>-1</v>
      </c>
      <c r="E828" s="939" t="e">
        <f t="shared" si="179"/>
        <v>#DIV/0!</v>
      </c>
      <c r="F828" s="939">
        <f t="shared" si="179"/>
        <v>-1</v>
      </c>
    </row>
    <row r="829" spans="2:6" ht="15.75" thickBot="1" x14ac:dyDescent="0.3">
      <c r="B829" s="932" t="s">
        <v>77</v>
      </c>
      <c r="C829" s="930" t="s">
        <v>1263</v>
      </c>
      <c r="D829" s="939">
        <f>D826/C826-1</f>
        <v>-1</v>
      </c>
      <c r="E829" s="939" t="e">
        <f t="shared" si="179"/>
        <v>#DIV/0!</v>
      </c>
      <c r="F829" s="939" t="e">
        <f t="shared" si="179"/>
        <v>#DIV/0!</v>
      </c>
    </row>
    <row r="830" spans="2:6" ht="15.75" thickBot="1" x14ac:dyDescent="0.3">
      <c r="B830" s="2550" t="s">
        <v>1990</v>
      </c>
      <c r="C830" s="2551"/>
      <c r="D830" s="2551"/>
      <c r="E830" s="2551"/>
      <c r="F830" s="2552"/>
    </row>
    <row r="831" spans="2:6" ht="12.75" customHeight="1" x14ac:dyDescent="0.25">
      <c r="B831" s="2548"/>
      <c r="C831" s="929">
        <v>2023</v>
      </c>
      <c r="D831" s="929">
        <v>2024</v>
      </c>
      <c r="E831" s="929">
        <v>2025</v>
      </c>
      <c r="F831" s="929">
        <v>2026</v>
      </c>
    </row>
    <row r="832" spans="2:6" ht="9" customHeight="1" thickBot="1" x14ac:dyDescent="0.3">
      <c r="B832" s="2549"/>
      <c r="C832" s="937" t="s">
        <v>17</v>
      </c>
      <c r="D832" s="937" t="s">
        <v>18</v>
      </c>
      <c r="E832" s="937" t="s">
        <v>18</v>
      </c>
      <c r="F832" s="937" t="s">
        <v>18</v>
      </c>
    </row>
    <row r="833" spans="2:6" ht="15.75" thickBot="1" x14ac:dyDescent="0.3">
      <c r="B833" s="941" t="s">
        <v>1284</v>
      </c>
      <c r="C833" s="942">
        <f>C834+C835+C836+C837</f>
        <v>0</v>
      </c>
      <c r="D833" s="942">
        <f t="shared" ref="D833:F833" si="180">D834+D835+D836+D837</f>
        <v>0</v>
      </c>
      <c r="E833" s="942">
        <f t="shared" si="180"/>
        <v>0</v>
      </c>
      <c r="F833" s="942">
        <f t="shared" si="180"/>
        <v>0</v>
      </c>
    </row>
    <row r="834" spans="2:6" ht="15.75" thickBot="1" x14ac:dyDescent="0.3">
      <c r="B834" s="943" t="s">
        <v>1267</v>
      </c>
      <c r="C834" s="942"/>
      <c r="D834" s="942"/>
      <c r="E834" s="942"/>
      <c r="F834" s="942"/>
    </row>
    <row r="835" spans="2:6" ht="15.75" thickBot="1" x14ac:dyDescent="0.3">
      <c r="B835" s="943" t="s">
        <v>1285</v>
      </c>
      <c r="C835" s="942"/>
      <c r="D835" s="942"/>
      <c r="E835" s="942"/>
      <c r="F835" s="942"/>
    </row>
    <row r="836" spans="2:6" ht="15.75" thickBot="1" x14ac:dyDescent="0.3">
      <c r="B836" s="943" t="s">
        <v>1286</v>
      </c>
      <c r="C836" s="942"/>
      <c r="D836" s="942"/>
      <c r="E836" s="942"/>
      <c r="F836" s="942"/>
    </row>
    <row r="837" spans="2:6" ht="15.75" thickBot="1" x14ac:dyDescent="0.3">
      <c r="B837" s="943" t="s">
        <v>1287</v>
      </c>
      <c r="C837" s="942"/>
      <c r="D837" s="942"/>
      <c r="E837" s="942"/>
      <c r="F837" s="942"/>
    </row>
    <row r="838" spans="2:6" ht="15.75" thickBot="1" x14ac:dyDescent="0.3">
      <c r="B838" s="941" t="s">
        <v>1288</v>
      </c>
      <c r="C838" s="945">
        <f>C839+C840+C841+C842</f>
        <v>150000</v>
      </c>
      <c r="D838" s="945">
        <f t="shared" ref="D838:F838" si="181">D839+D840+D841+D842</f>
        <v>0</v>
      </c>
      <c r="E838" s="945">
        <f>E839+E840+E841+E842</f>
        <v>270000</v>
      </c>
      <c r="F838" s="945">
        <f t="shared" si="181"/>
        <v>0</v>
      </c>
    </row>
    <row r="839" spans="2:6" ht="15.75" thickBot="1" x14ac:dyDescent="0.3">
      <c r="B839" s="943" t="s">
        <v>1267</v>
      </c>
      <c r="C839" s="945">
        <v>150000</v>
      </c>
      <c r="D839" s="942"/>
      <c r="E839" s="942">
        <v>270000</v>
      </c>
      <c r="F839" s="942"/>
    </row>
    <row r="840" spans="2:6" ht="15.75" thickBot="1" x14ac:dyDescent="0.3">
      <c r="B840" s="943" t="s">
        <v>1285</v>
      </c>
      <c r="C840" s="945"/>
      <c r="D840" s="942"/>
      <c r="E840" s="942"/>
      <c r="F840" s="942"/>
    </row>
    <row r="841" spans="2:6" ht="15.75" thickBot="1" x14ac:dyDescent="0.3">
      <c r="B841" s="943" t="s">
        <v>1286</v>
      </c>
      <c r="C841" s="945"/>
      <c r="D841" s="942"/>
      <c r="E841" s="942"/>
      <c r="F841" s="942"/>
    </row>
    <row r="842" spans="2:6" ht="15.75" thickBot="1" x14ac:dyDescent="0.3">
      <c r="B842" s="943" t="s">
        <v>1287</v>
      </c>
      <c r="C842" s="945"/>
      <c r="D842" s="942"/>
      <c r="E842" s="942"/>
      <c r="F842" s="942"/>
    </row>
    <row r="843" spans="2:6" ht="15.75" thickBot="1" x14ac:dyDescent="0.3">
      <c r="B843" s="946" t="s">
        <v>1991</v>
      </c>
      <c r="C843" s="945">
        <f>C833+C838</f>
        <v>150000</v>
      </c>
      <c r="D843" s="945">
        <f t="shared" ref="D843:F843" si="182">D833+D838</f>
        <v>0</v>
      </c>
      <c r="E843" s="945">
        <f t="shared" si="182"/>
        <v>270000</v>
      </c>
      <c r="F843" s="945">
        <f t="shared" si="182"/>
        <v>0</v>
      </c>
    </row>
    <row r="844" spans="2:6" ht="45.75" thickBot="1" x14ac:dyDescent="0.3">
      <c r="B844" s="936" t="s">
        <v>1992</v>
      </c>
      <c r="C844" s="962" t="s">
        <v>1993</v>
      </c>
      <c r="D844" s="963" t="s">
        <v>1280</v>
      </c>
      <c r="E844" s="2568" t="s">
        <v>1994</v>
      </c>
      <c r="F844" s="2541"/>
    </row>
    <row r="845" spans="2:6" ht="28.5" customHeight="1" thickBot="1" x14ac:dyDescent="0.3">
      <c r="B845" s="932" t="s">
        <v>1258</v>
      </c>
      <c r="C845" s="2562" t="s">
        <v>1993</v>
      </c>
      <c r="D845" s="2563"/>
      <c r="E845" s="2563"/>
      <c r="F845" s="2564"/>
    </row>
    <row r="846" spans="2:6" ht="15.75" thickBot="1" x14ac:dyDescent="0.3">
      <c r="B846" s="932" t="s">
        <v>54</v>
      </c>
      <c r="C846" s="2545" t="s">
        <v>1908</v>
      </c>
      <c r="D846" s="2546"/>
      <c r="E846" s="2546"/>
      <c r="F846" s="2547"/>
    </row>
    <row r="847" spans="2:6" ht="12.75" customHeight="1" x14ac:dyDescent="0.25">
      <c r="B847" s="2548"/>
      <c r="C847" s="929">
        <v>2023</v>
      </c>
      <c r="D847" s="929">
        <v>2024</v>
      </c>
      <c r="E847" s="929">
        <v>2025</v>
      </c>
      <c r="F847" s="929">
        <v>2026</v>
      </c>
    </row>
    <row r="848" spans="2:6" ht="9" customHeight="1" thickBot="1" x14ac:dyDescent="0.3">
      <c r="B848" s="2549"/>
      <c r="C848" s="937" t="s">
        <v>17</v>
      </c>
      <c r="D848" s="937" t="s">
        <v>18</v>
      </c>
      <c r="E848" s="937" t="s">
        <v>18</v>
      </c>
      <c r="F848" s="937" t="s">
        <v>18</v>
      </c>
    </row>
    <row r="849" spans="2:6" ht="15.75" thickBot="1" x14ac:dyDescent="0.3">
      <c r="B849" s="932" t="s">
        <v>56</v>
      </c>
      <c r="C849" s="932">
        <v>1</v>
      </c>
      <c r="D849" s="930">
        <v>1</v>
      </c>
      <c r="E849" s="930">
        <v>1</v>
      </c>
      <c r="F849" s="930">
        <v>1</v>
      </c>
    </row>
    <row r="850" spans="2:6" ht="15.75" thickBot="1" x14ac:dyDescent="0.3">
      <c r="B850" s="932" t="s">
        <v>1260</v>
      </c>
      <c r="C850" s="938">
        <f>C868</f>
        <v>32516</v>
      </c>
      <c r="D850" s="938">
        <f t="shared" ref="D850:F850" si="183">D868</f>
        <v>40000</v>
      </c>
      <c r="E850" s="938">
        <f t="shared" si="183"/>
        <v>67484</v>
      </c>
      <c r="F850" s="938">
        <f t="shared" si="183"/>
        <v>0</v>
      </c>
    </row>
    <row r="851" spans="2:6" ht="15.75" thickBot="1" x14ac:dyDescent="0.3">
      <c r="B851" s="932" t="s">
        <v>1261</v>
      </c>
      <c r="C851" s="938">
        <f>C850/C849</f>
        <v>32516</v>
      </c>
      <c r="D851" s="938">
        <f t="shared" ref="D851:F851" si="184">D850/D849</f>
        <v>40000</v>
      </c>
      <c r="E851" s="938">
        <f t="shared" si="184"/>
        <v>67484</v>
      </c>
      <c r="F851" s="938">
        <f t="shared" si="184"/>
        <v>0</v>
      </c>
    </row>
    <row r="852" spans="2:6" ht="15.75" thickBot="1" x14ac:dyDescent="0.3">
      <c r="B852" s="932" t="s">
        <v>1262</v>
      </c>
      <c r="C852" s="930" t="s">
        <v>1263</v>
      </c>
      <c r="D852" s="939">
        <f>D849/C849-1</f>
        <v>0</v>
      </c>
      <c r="E852" s="939">
        <f t="shared" ref="E852:F854" si="185">E849/D849-1</f>
        <v>0</v>
      </c>
      <c r="F852" s="939">
        <f t="shared" si="185"/>
        <v>0</v>
      </c>
    </row>
    <row r="853" spans="2:6" ht="15.75" thickBot="1" x14ac:dyDescent="0.3">
      <c r="B853" s="932" t="s">
        <v>1264</v>
      </c>
      <c r="C853" s="930" t="s">
        <v>1263</v>
      </c>
      <c r="D853" s="939">
        <f>D850/C850-1</f>
        <v>0.23016361176036404</v>
      </c>
      <c r="E853" s="939">
        <f t="shared" si="185"/>
        <v>0.68710000000000004</v>
      </c>
      <c r="F853" s="939">
        <f t="shared" si="185"/>
        <v>-1</v>
      </c>
    </row>
    <row r="854" spans="2:6" ht="15.75" thickBot="1" x14ac:dyDescent="0.3">
      <c r="B854" s="932" t="s">
        <v>77</v>
      </c>
      <c r="C854" s="930" t="s">
        <v>1263</v>
      </c>
      <c r="D854" s="939">
        <f>D851/C851-1</f>
        <v>0.23016361176036404</v>
      </c>
      <c r="E854" s="939">
        <f t="shared" si="185"/>
        <v>0.68710000000000004</v>
      </c>
      <c r="F854" s="939">
        <f t="shared" si="185"/>
        <v>-1</v>
      </c>
    </row>
    <row r="855" spans="2:6" ht="15.75" thickBot="1" x14ac:dyDescent="0.3">
      <c r="B855" s="2550" t="s">
        <v>1995</v>
      </c>
      <c r="C855" s="2551"/>
      <c r="D855" s="2551"/>
      <c r="E855" s="2551"/>
      <c r="F855" s="2552"/>
    </row>
    <row r="856" spans="2:6" ht="12.75" customHeight="1" x14ac:dyDescent="0.25">
      <c r="B856" s="2548"/>
      <c r="C856" s="929">
        <v>2023</v>
      </c>
      <c r="D856" s="929">
        <v>2024</v>
      </c>
      <c r="E856" s="929">
        <v>2025</v>
      </c>
      <c r="F856" s="929">
        <v>2026</v>
      </c>
    </row>
    <row r="857" spans="2:6" ht="9" customHeight="1" thickBot="1" x14ac:dyDescent="0.3">
      <c r="B857" s="2549"/>
      <c r="C857" s="937" t="s">
        <v>17</v>
      </c>
      <c r="D857" s="937" t="s">
        <v>18</v>
      </c>
      <c r="E857" s="937" t="s">
        <v>18</v>
      </c>
      <c r="F857" s="937" t="s">
        <v>18</v>
      </c>
    </row>
    <row r="858" spans="2:6" ht="15.75" thickBot="1" x14ac:dyDescent="0.3">
      <c r="B858" s="941" t="s">
        <v>1284</v>
      </c>
      <c r="C858" s="942">
        <f>C859+C860+C861+C862</f>
        <v>0</v>
      </c>
      <c r="D858" s="942">
        <f t="shared" ref="D858:F858" si="186">D859+D860+D861+D862</f>
        <v>0</v>
      </c>
      <c r="E858" s="942">
        <f t="shared" si="186"/>
        <v>0</v>
      </c>
      <c r="F858" s="942">
        <f t="shared" si="186"/>
        <v>0</v>
      </c>
    </row>
    <row r="859" spans="2:6" ht="15.75" thickBot="1" x14ac:dyDescent="0.3">
      <c r="B859" s="943" t="s">
        <v>1267</v>
      </c>
      <c r="C859" s="942"/>
      <c r="D859" s="942"/>
      <c r="E859" s="942"/>
      <c r="F859" s="942"/>
    </row>
    <row r="860" spans="2:6" ht="15.75" thickBot="1" x14ac:dyDescent="0.3">
      <c r="B860" s="943" t="s">
        <v>1285</v>
      </c>
      <c r="C860" s="942"/>
      <c r="D860" s="942"/>
      <c r="E860" s="942"/>
      <c r="F860" s="942"/>
    </row>
    <row r="861" spans="2:6" ht="15.75" thickBot="1" x14ac:dyDescent="0.3">
      <c r="B861" s="943" t="s">
        <v>1286</v>
      </c>
      <c r="C861" s="942"/>
      <c r="D861" s="942"/>
      <c r="E861" s="942"/>
      <c r="F861" s="942"/>
    </row>
    <row r="862" spans="2:6" ht="15.75" thickBot="1" x14ac:dyDescent="0.3">
      <c r="B862" s="943" t="s">
        <v>1287</v>
      </c>
      <c r="C862" s="942"/>
      <c r="D862" s="942"/>
      <c r="E862" s="942"/>
      <c r="F862" s="942"/>
    </row>
    <row r="863" spans="2:6" ht="15.75" thickBot="1" x14ac:dyDescent="0.3">
      <c r="B863" s="941" t="s">
        <v>1288</v>
      </c>
      <c r="C863" s="945">
        <f>C864+C865+C866+C867</f>
        <v>32516</v>
      </c>
      <c r="D863" s="945">
        <f t="shared" ref="D863:F863" si="187">D864+D865+D866+D867</f>
        <v>40000</v>
      </c>
      <c r="E863" s="945">
        <f t="shared" si="187"/>
        <v>67484</v>
      </c>
      <c r="F863" s="945">
        <f t="shared" si="187"/>
        <v>0</v>
      </c>
    </row>
    <row r="864" spans="2:6" ht="15.75" thickBot="1" x14ac:dyDescent="0.3">
      <c r="B864" s="943" t="s">
        <v>1267</v>
      </c>
      <c r="C864" s="945">
        <v>32516</v>
      </c>
      <c r="D864" s="942">
        <v>40000</v>
      </c>
      <c r="E864" s="942">
        <v>67484</v>
      </c>
      <c r="F864" s="942"/>
    </row>
    <row r="865" spans="2:6" ht="15.75" thickBot="1" x14ac:dyDescent="0.3">
      <c r="B865" s="943" t="s">
        <v>1285</v>
      </c>
      <c r="C865" s="945"/>
      <c r="D865" s="942"/>
      <c r="E865" s="942"/>
      <c r="F865" s="942"/>
    </row>
    <row r="866" spans="2:6" ht="15.75" thickBot="1" x14ac:dyDescent="0.3">
      <c r="B866" s="943" t="s">
        <v>1286</v>
      </c>
      <c r="C866" s="945"/>
      <c r="D866" s="942"/>
      <c r="E866" s="942"/>
      <c r="F866" s="942"/>
    </row>
    <row r="867" spans="2:6" ht="15.75" thickBot="1" x14ac:dyDescent="0.3">
      <c r="B867" s="943" t="s">
        <v>1287</v>
      </c>
      <c r="C867" s="945"/>
      <c r="D867" s="942"/>
      <c r="E867" s="942"/>
      <c r="F867" s="942"/>
    </row>
    <row r="868" spans="2:6" ht="15.75" thickBot="1" x14ac:dyDescent="0.3">
      <c r="B868" s="946" t="s">
        <v>1996</v>
      </c>
      <c r="C868" s="945">
        <f>C858+C863</f>
        <v>32516</v>
      </c>
      <c r="D868" s="945">
        <f t="shared" ref="D868:F868" si="188">D858+D863</f>
        <v>40000</v>
      </c>
      <c r="E868" s="945">
        <f t="shared" si="188"/>
        <v>67484</v>
      </c>
      <c r="F868" s="945">
        <f t="shared" si="188"/>
        <v>0</v>
      </c>
    </row>
    <row r="869" spans="2:6" ht="25.5" hidden="1" customHeight="1" thickBot="1" x14ac:dyDescent="0.3">
      <c r="B869" s="957" t="s">
        <v>1364</v>
      </c>
      <c r="C869" s="2571"/>
      <c r="D869" s="2572"/>
      <c r="E869" s="2572"/>
      <c r="F869" s="2573"/>
    </row>
    <row r="870" spans="2:6" ht="34.5" hidden="1" thickBot="1" x14ac:dyDescent="0.3">
      <c r="B870" s="936" t="s">
        <v>1422</v>
      </c>
      <c r="C870" s="869"/>
      <c r="D870" s="870" t="s">
        <v>1280</v>
      </c>
      <c r="E870" s="2574"/>
      <c r="F870" s="2575"/>
    </row>
    <row r="871" spans="2:6" ht="17.25" hidden="1" customHeight="1" thickBot="1" x14ac:dyDescent="0.3">
      <c r="B871" s="932" t="s">
        <v>1258</v>
      </c>
      <c r="C871" s="2475"/>
      <c r="D871" s="2476"/>
      <c r="E871" s="2476"/>
      <c r="F871" s="2477"/>
    </row>
    <row r="872" spans="2:6" ht="15.75" hidden="1" thickBot="1" x14ac:dyDescent="0.3">
      <c r="B872" s="932" t="s">
        <v>54</v>
      </c>
      <c r="C872" s="2478"/>
      <c r="D872" s="2479"/>
      <c r="E872" s="2479"/>
      <c r="F872" s="2480"/>
    </row>
    <row r="873" spans="2:6" ht="12.75" hidden="1" customHeight="1" thickBot="1" x14ac:dyDescent="0.3">
      <c r="B873" s="2548"/>
      <c r="C873" s="929">
        <v>2022</v>
      </c>
      <c r="D873" s="929">
        <v>2023</v>
      </c>
      <c r="E873" s="929">
        <v>2024</v>
      </c>
      <c r="F873" s="929">
        <v>2025</v>
      </c>
    </row>
    <row r="874" spans="2:6" ht="9" hidden="1" customHeight="1" thickBot="1" x14ac:dyDescent="0.3">
      <c r="B874" s="2549"/>
      <c r="C874" s="937" t="s">
        <v>17</v>
      </c>
      <c r="D874" s="937" t="s">
        <v>18</v>
      </c>
      <c r="E874" s="937" t="s">
        <v>18</v>
      </c>
      <c r="F874" s="937" t="s">
        <v>18</v>
      </c>
    </row>
    <row r="875" spans="2:6" ht="15.75" hidden="1" thickBot="1" x14ac:dyDescent="0.3">
      <c r="B875" s="932" t="s">
        <v>56</v>
      </c>
      <c r="C875" s="932"/>
      <c r="D875" s="930"/>
      <c r="E875" s="930"/>
      <c r="F875" s="932"/>
    </row>
    <row r="876" spans="2:6" ht="15.75" hidden="1" thickBot="1" x14ac:dyDescent="0.3">
      <c r="B876" s="932" t="s">
        <v>1260</v>
      </c>
      <c r="C876" s="938">
        <f>C894</f>
        <v>0</v>
      </c>
      <c r="D876" s="938">
        <f t="shared" ref="D876:F876" si="189">D894</f>
        <v>0</v>
      </c>
      <c r="E876" s="938">
        <f t="shared" si="189"/>
        <v>0</v>
      </c>
      <c r="F876" s="938">
        <f t="shared" si="189"/>
        <v>0</v>
      </c>
    </row>
    <row r="877" spans="2:6" ht="15.75" hidden="1" thickBot="1" x14ac:dyDescent="0.3">
      <c r="B877" s="932" t="s">
        <v>1261</v>
      </c>
      <c r="C877" s="938" t="e">
        <f>C876/C875</f>
        <v>#DIV/0!</v>
      </c>
      <c r="D877" s="938" t="e">
        <f t="shared" ref="D877:F877" si="190">D876/D875</f>
        <v>#DIV/0!</v>
      </c>
      <c r="E877" s="938" t="e">
        <f t="shared" si="190"/>
        <v>#DIV/0!</v>
      </c>
      <c r="F877" s="938" t="e">
        <f t="shared" si="190"/>
        <v>#DIV/0!</v>
      </c>
    </row>
    <row r="878" spans="2:6" ht="15.75" hidden="1" thickBot="1" x14ac:dyDescent="0.3">
      <c r="B878" s="932" t="s">
        <v>1262</v>
      </c>
      <c r="C878" s="930" t="s">
        <v>1263</v>
      </c>
      <c r="D878" s="939" t="e">
        <f>D875/C875-1</f>
        <v>#DIV/0!</v>
      </c>
      <c r="E878" s="939" t="e">
        <f t="shared" ref="E878:F880" si="191">E875/D875-1</f>
        <v>#DIV/0!</v>
      </c>
      <c r="F878" s="939" t="e">
        <f t="shared" si="191"/>
        <v>#DIV/0!</v>
      </c>
    </row>
    <row r="879" spans="2:6" ht="15.75" hidden="1" thickBot="1" x14ac:dyDescent="0.3">
      <c r="B879" s="932" t="s">
        <v>1264</v>
      </c>
      <c r="C879" s="930" t="s">
        <v>1263</v>
      </c>
      <c r="D879" s="939" t="e">
        <f>D876/C876-1</f>
        <v>#DIV/0!</v>
      </c>
      <c r="E879" s="939" t="e">
        <f t="shared" si="191"/>
        <v>#DIV/0!</v>
      </c>
      <c r="F879" s="939" t="e">
        <f t="shared" si="191"/>
        <v>#DIV/0!</v>
      </c>
    </row>
    <row r="880" spans="2:6" ht="15.75" hidden="1" thickBot="1" x14ac:dyDescent="0.3">
      <c r="B880" s="932" t="s">
        <v>77</v>
      </c>
      <c r="C880" s="930" t="s">
        <v>1263</v>
      </c>
      <c r="D880" s="939" t="e">
        <f>D877/C877-1</f>
        <v>#DIV/0!</v>
      </c>
      <c r="E880" s="939" t="e">
        <f t="shared" si="191"/>
        <v>#DIV/0!</v>
      </c>
      <c r="F880" s="939" t="e">
        <f t="shared" si="191"/>
        <v>#DIV/0!</v>
      </c>
    </row>
    <row r="881" spans="2:6" ht="15.75" hidden="1" thickBot="1" x14ac:dyDescent="0.3">
      <c r="B881" s="2550" t="s">
        <v>1423</v>
      </c>
      <c r="C881" s="2551"/>
      <c r="D881" s="2551"/>
      <c r="E881" s="2551"/>
      <c r="F881" s="2552"/>
    </row>
    <row r="882" spans="2:6" ht="12.75" hidden="1" customHeight="1" thickBot="1" x14ac:dyDescent="0.3">
      <c r="B882" s="2548"/>
      <c r="C882" s="929">
        <v>2022</v>
      </c>
      <c r="D882" s="929">
        <v>2023</v>
      </c>
      <c r="E882" s="929">
        <v>2024</v>
      </c>
      <c r="F882" s="929">
        <v>2025</v>
      </c>
    </row>
    <row r="883" spans="2:6" ht="9" hidden="1" customHeight="1" thickBot="1" x14ac:dyDescent="0.3">
      <c r="B883" s="2549"/>
      <c r="C883" s="937" t="s">
        <v>17</v>
      </c>
      <c r="D883" s="937" t="s">
        <v>18</v>
      </c>
      <c r="E883" s="937" t="s">
        <v>18</v>
      </c>
      <c r="F883" s="937" t="s">
        <v>18</v>
      </c>
    </row>
    <row r="884" spans="2:6" ht="15.75" hidden="1" thickBot="1" x14ac:dyDescent="0.3">
      <c r="B884" s="941" t="s">
        <v>1284</v>
      </c>
      <c r="C884" s="942">
        <f>C885+C886+C887+C888</f>
        <v>0</v>
      </c>
      <c r="D884" s="942">
        <f t="shared" ref="D884:F884" si="192">D885+D886+D887+D888</f>
        <v>0</v>
      </c>
      <c r="E884" s="942">
        <f t="shared" si="192"/>
        <v>0</v>
      </c>
      <c r="F884" s="942">
        <f t="shared" si="192"/>
        <v>0</v>
      </c>
    </row>
    <row r="885" spans="2:6" ht="15.75" hidden="1" thickBot="1" x14ac:dyDescent="0.3">
      <c r="B885" s="943" t="s">
        <v>1267</v>
      </c>
      <c r="C885" s="942"/>
      <c r="D885" s="942"/>
      <c r="E885" s="942"/>
      <c r="F885" s="942"/>
    </row>
    <row r="886" spans="2:6" ht="15.75" hidden="1" thickBot="1" x14ac:dyDescent="0.3">
      <c r="B886" s="943" t="s">
        <v>1285</v>
      </c>
      <c r="C886" s="942"/>
      <c r="D886" s="942"/>
      <c r="E886" s="942"/>
      <c r="F886" s="942"/>
    </row>
    <row r="887" spans="2:6" ht="15.75" hidden="1" thickBot="1" x14ac:dyDescent="0.3">
      <c r="B887" s="943" t="s">
        <v>1286</v>
      </c>
      <c r="C887" s="942"/>
      <c r="D887" s="942"/>
      <c r="E887" s="942"/>
      <c r="F887" s="942"/>
    </row>
    <row r="888" spans="2:6" ht="15.75" hidden="1" thickBot="1" x14ac:dyDescent="0.3">
      <c r="B888" s="943" t="s">
        <v>1287</v>
      </c>
      <c r="C888" s="942"/>
      <c r="D888" s="942"/>
      <c r="E888" s="942"/>
      <c r="F888" s="942"/>
    </row>
    <row r="889" spans="2:6" ht="15.75" hidden="1" thickBot="1" x14ac:dyDescent="0.3">
      <c r="B889" s="941" t="s">
        <v>1288</v>
      </c>
      <c r="C889" s="945">
        <f>C890+C891+C892+C893</f>
        <v>0</v>
      </c>
      <c r="D889" s="945">
        <f t="shared" ref="D889:F889" si="193">D890+D891+D892+D893</f>
        <v>0</v>
      </c>
      <c r="E889" s="945">
        <f t="shared" si="193"/>
        <v>0</v>
      </c>
      <c r="F889" s="945">
        <f t="shared" si="193"/>
        <v>0</v>
      </c>
    </row>
    <row r="890" spans="2:6" ht="15.75" hidden="1" thickBot="1" x14ac:dyDescent="0.3">
      <c r="B890" s="943" t="s">
        <v>1267</v>
      </c>
      <c r="C890" s="945">
        <v>0</v>
      </c>
      <c r="D890" s="945">
        <v>0</v>
      </c>
      <c r="E890" s="945">
        <v>0</v>
      </c>
      <c r="F890" s="945">
        <v>0</v>
      </c>
    </row>
    <row r="891" spans="2:6" ht="15.75" hidden="1" thickBot="1" x14ac:dyDescent="0.3">
      <c r="B891" s="943" t="s">
        <v>1285</v>
      </c>
      <c r="C891" s="945"/>
      <c r="D891" s="945"/>
      <c r="E891" s="945"/>
      <c r="F891" s="945"/>
    </row>
    <row r="892" spans="2:6" ht="15.75" hidden="1" thickBot="1" x14ac:dyDescent="0.3">
      <c r="B892" s="943" t="s">
        <v>1286</v>
      </c>
      <c r="C892" s="945"/>
      <c r="D892" s="945"/>
      <c r="E892" s="945"/>
      <c r="F892" s="945"/>
    </row>
    <row r="893" spans="2:6" ht="15.75" hidden="1" thickBot="1" x14ac:dyDescent="0.3">
      <c r="B893" s="943" t="s">
        <v>1287</v>
      </c>
      <c r="C893" s="945"/>
      <c r="D893" s="945"/>
      <c r="E893" s="945"/>
      <c r="F893" s="945"/>
    </row>
    <row r="894" spans="2:6" ht="15.75" hidden="1" thickBot="1" x14ac:dyDescent="0.3">
      <c r="B894" s="946" t="s">
        <v>1320</v>
      </c>
      <c r="C894" s="945">
        <f>C884+C889</f>
        <v>0</v>
      </c>
      <c r="D894" s="945">
        <f t="shared" ref="D894:F894" si="194">D884+D889</f>
        <v>0</v>
      </c>
      <c r="E894" s="945">
        <f t="shared" si="194"/>
        <v>0</v>
      </c>
      <c r="F894" s="945">
        <f t="shared" si="194"/>
        <v>0</v>
      </c>
    </row>
    <row r="895" spans="2:6" ht="27" customHeight="1" thickBot="1" x14ac:dyDescent="0.3">
      <c r="B895" s="936" t="s">
        <v>1322</v>
      </c>
      <c r="C895" s="2583" t="s">
        <v>1997</v>
      </c>
      <c r="D895" s="2584"/>
      <c r="E895" s="2584"/>
      <c r="F895" s="2585"/>
    </row>
    <row r="896" spans="2:6" ht="44.25" customHeight="1" thickBot="1" x14ac:dyDescent="0.3">
      <c r="B896" s="936" t="s">
        <v>1279</v>
      </c>
      <c r="C896" s="869" t="s">
        <v>1997</v>
      </c>
      <c r="D896" s="870" t="s">
        <v>1280</v>
      </c>
      <c r="E896" s="2478" t="s">
        <v>1998</v>
      </c>
      <c r="F896" s="2480"/>
    </row>
    <row r="897" spans="2:6" ht="15.75" thickBot="1" x14ac:dyDescent="0.3">
      <c r="B897" s="955"/>
      <c r="C897" s="2475"/>
      <c r="D897" s="2476"/>
      <c r="E897" s="2476"/>
      <c r="F897" s="2477"/>
    </row>
    <row r="898" spans="2:6" ht="17.25" customHeight="1" thickBot="1" x14ac:dyDescent="0.3">
      <c r="B898" s="932" t="s">
        <v>1258</v>
      </c>
      <c r="C898" s="2475" t="s">
        <v>1997</v>
      </c>
      <c r="D898" s="2476"/>
      <c r="E898" s="2476"/>
      <c r="F898" s="2477"/>
    </row>
    <row r="899" spans="2:6" ht="15.75" thickBot="1" x14ac:dyDescent="0.3">
      <c r="B899" s="932" t="s">
        <v>54</v>
      </c>
      <c r="C899" s="2478" t="s">
        <v>1999</v>
      </c>
      <c r="D899" s="2479"/>
      <c r="E899" s="2479"/>
      <c r="F899" s="2480"/>
    </row>
    <row r="900" spans="2:6" ht="12.75" customHeight="1" x14ac:dyDescent="0.25">
      <c r="B900" s="2548"/>
      <c r="C900" s="929">
        <v>2023</v>
      </c>
      <c r="D900" s="929">
        <v>2024</v>
      </c>
      <c r="E900" s="929">
        <v>2025</v>
      </c>
      <c r="F900" s="929">
        <v>2026</v>
      </c>
    </row>
    <row r="901" spans="2:6" ht="9" customHeight="1" thickBot="1" x14ac:dyDescent="0.3">
      <c r="B901" s="2549"/>
      <c r="C901" s="937" t="s">
        <v>17</v>
      </c>
      <c r="D901" s="937" t="s">
        <v>18</v>
      </c>
      <c r="E901" s="937" t="s">
        <v>18</v>
      </c>
      <c r="F901" s="937" t="s">
        <v>18</v>
      </c>
    </row>
    <row r="902" spans="2:6" ht="15.75" thickBot="1" x14ac:dyDescent="0.3">
      <c r="B902" s="932" t="s">
        <v>56</v>
      </c>
      <c r="C902" s="938">
        <v>1</v>
      </c>
      <c r="D902" s="938">
        <v>1</v>
      </c>
      <c r="E902" s="938">
        <v>1</v>
      </c>
      <c r="F902" s="938">
        <v>1</v>
      </c>
    </row>
    <row r="903" spans="2:6" ht="15.75" thickBot="1" x14ac:dyDescent="0.3">
      <c r="B903" s="932" t="s">
        <v>1260</v>
      </c>
      <c r="C903" s="938">
        <f t="shared" ref="C903:E903" si="195">C921</f>
        <v>3000000</v>
      </c>
      <c r="D903" s="938">
        <f t="shared" si="195"/>
        <v>2300000</v>
      </c>
      <c r="E903" s="938">
        <f t="shared" si="195"/>
        <v>823040</v>
      </c>
      <c r="F903" s="938">
        <f>F921</f>
        <v>1723040</v>
      </c>
    </row>
    <row r="904" spans="2:6" ht="15.75" thickBot="1" x14ac:dyDescent="0.3">
      <c r="B904" s="932" t="s">
        <v>1261</v>
      </c>
      <c r="C904" s="938">
        <f>C903/C902</f>
        <v>3000000</v>
      </c>
      <c r="D904" s="938">
        <f t="shared" ref="D904:F904" si="196">D903/D902</f>
        <v>2300000</v>
      </c>
      <c r="E904" s="938">
        <f t="shared" si="196"/>
        <v>823040</v>
      </c>
      <c r="F904" s="938">
        <f t="shared" si="196"/>
        <v>1723040</v>
      </c>
    </row>
    <row r="905" spans="2:6" ht="15.75" thickBot="1" x14ac:dyDescent="0.3">
      <c r="B905" s="932" t="s">
        <v>1262</v>
      </c>
      <c r="C905" s="930" t="s">
        <v>1263</v>
      </c>
      <c r="D905" s="939">
        <f>D902/C902-1</f>
        <v>0</v>
      </c>
      <c r="E905" s="939">
        <f t="shared" ref="E905:F907" si="197">E902/D902-1</f>
        <v>0</v>
      </c>
      <c r="F905" s="939">
        <f t="shared" si="197"/>
        <v>0</v>
      </c>
    </row>
    <row r="906" spans="2:6" ht="15.75" thickBot="1" x14ac:dyDescent="0.3">
      <c r="B906" s="932" t="s">
        <v>1264</v>
      </c>
      <c r="C906" s="930" t="s">
        <v>1263</v>
      </c>
      <c r="D906" s="939">
        <f>D903/C903-1</f>
        <v>-0.23333333333333328</v>
      </c>
      <c r="E906" s="939">
        <f t="shared" si="197"/>
        <v>-0.64215652173913051</v>
      </c>
      <c r="F906" s="939">
        <f t="shared" si="197"/>
        <v>1.09350699844479</v>
      </c>
    </row>
    <row r="907" spans="2:6" ht="15.75" thickBot="1" x14ac:dyDescent="0.3">
      <c r="B907" s="932" t="s">
        <v>77</v>
      </c>
      <c r="C907" s="930" t="s">
        <v>1263</v>
      </c>
      <c r="D907" s="939">
        <f>D904/C904-1</f>
        <v>-0.23333333333333328</v>
      </c>
      <c r="E907" s="939">
        <f t="shared" si="197"/>
        <v>-0.64215652173913051</v>
      </c>
      <c r="F907" s="939">
        <f t="shared" si="197"/>
        <v>1.09350699844479</v>
      </c>
    </row>
    <row r="908" spans="2:6" ht="15.75" thickBot="1" x14ac:dyDescent="0.3">
      <c r="B908" s="2550" t="s">
        <v>1283</v>
      </c>
      <c r="C908" s="2551"/>
      <c r="D908" s="2551"/>
      <c r="E908" s="2551"/>
      <c r="F908" s="2552"/>
    </row>
    <row r="909" spans="2:6" ht="12.75" customHeight="1" x14ac:dyDescent="0.25">
      <c r="B909" s="2548"/>
      <c r="C909" s="929">
        <v>2023</v>
      </c>
      <c r="D909" s="929">
        <v>2024</v>
      </c>
      <c r="E909" s="929">
        <v>2025</v>
      </c>
      <c r="F909" s="929">
        <v>2026</v>
      </c>
    </row>
    <row r="910" spans="2:6" ht="9" customHeight="1" thickBot="1" x14ac:dyDescent="0.3">
      <c r="B910" s="2549"/>
      <c r="C910" s="937" t="s">
        <v>17</v>
      </c>
      <c r="D910" s="937" t="s">
        <v>18</v>
      </c>
      <c r="E910" s="937" t="s">
        <v>18</v>
      </c>
      <c r="F910" s="937" t="s">
        <v>18</v>
      </c>
    </row>
    <row r="911" spans="2:6" ht="15.75" thickBot="1" x14ac:dyDescent="0.3">
      <c r="B911" s="941" t="s">
        <v>1284</v>
      </c>
      <c r="C911" s="942">
        <f>C912+C913+C914+C915</f>
        <v>0</v>
      </c>
      <c r="D911" s="942">
        <f t="shared" ref="D911:F911" si="198">D912+D913+D914+D915</f>
        <v>0</v>
      </c>
      <c r="E911" s="942">
        <f t="shared" si="198"/>
        <v>0</v>
      </c>
      <c r="F911" s="942">
        <f t="shared" si="198"/>
        <v>0</v>
      </c>
    </row>
    <row r="912" spans="2:6" ht="15.75" thickBot="1" x14ac:dyDescent="0.3">
      <c r="B912" s="943" t="s">
        <v>1267</v>
      </c>
      <c r="C912" s="942"/>
      <c r="D912" s="942"/>
      <c r="E912" s="942"/>
      <c r="F912" s="942"/>
    </row>
    <row r="913" spans="2:7" ht="15.75" thickBot="1" x14ac:dyDescent="0.3">
      <c r="B913" s="943" t="s">
        <v>1285</v>
      </c>
      <c r="C913" s="942"/>
      <c r="D913" s="942"/>
      <c r="E913" s="942"/>
      <c r="F913" s="942"/>
    </row>
    <row r="914" spans="2:7" ht="15.75" thickBot="1" x14ac:dyDescent="0.3">
      <c r="B914" s="943" t="s">
        <v>1286</v>
      </c>
      <c r="C914" s="942"/>
      <c r="D914" s="942"/>
      <c r="E914" s="942"/>
      <c r="F914" s="942"/>
    </row>
    <row r="915" spans="2:7" ht="15.75" thickBot="1" x14ac:dyDescent="0.3">
      <c r="B915" s="943" t="s">
        <v>1287</v>
      </c>
      <c r="C915" s="942"/>
      <c r="D915" s="942"/>
      <c r="E915" s="942"/>
      <c r="F915" s="942"/>
    </row>
    <row r="916" spans="2:7" ht="15.75" thickBot="1" x14ac:dyDescent="0.3">
      <c r="B916" s="941" t="s">
        <v>1288</v>
      </c>
      <c r="C916" s="945">
        <f>C917+C918+C919+C920</f>
        <v>3000000</v>
      </c>
      <c r="D916" s="945">
        <f t="shared" ref="D916:F916" si="199">D917+D918+D919+D920</f>
        <v>2300000</v>
      </c>
      <c r="E916" s="945">
        <f t="shared" si="199"/>
        <v>823040</v>
      </c>
      <c r="F916" s="945">
        <f t="shared" si="199"/>
        <v>1723040</v>
      </c>
    </row>
    <row r="917" spans="2:7" ht="15.75" thickBot="1" x14ac:dyDescent="0.3">
      <c r="B917" s="943" t="s">
        <v>1267</v>
      </c>
      <c r="C917" s="945"/>
      <c r="D917" s="945"/>
      <c r="E917" s="945"/>
      <c r="F917" s="945"/>
    </row>
    <row r="918" spans="2:7" ht="15.75" thickBot="1" x14ac:dyDescent="0.3">
      <c r="B918" s="943" t="s">
        <v>1285</v>
      </c>
      <c r="C918" s="945">
        <v>3000000</v>
      </c>
      <c r="D918" s="942">
        <v>2300000</v>
      </c>
      <c r="E918" s="942">
        <v>823040</v>
      </c>
      <c r="F918" s="942">
        <v>1723040</v>
      </c>
    </row>
    <row r="919" spans="2:7" ht="15.75" thickBot="1" x14ac:dyDescent="0.3">
      <c r="B919" s="943" t="s">
        <v>1286</v>
      </c>
      <c r="C919" s="945"/>
      <c r="D919" s="942"/>
      <c r="E919" s="942"/>
      <c r="F919" s="942"/>
    </row>
    <row r="920" spans="2:7" ht="15.75" thickBot="1" x14ac:dyDescent="0.3">
      <c r="B920" s="943" t="s">
        <v>1287</v>
      </c>
      <c r="C920" s="945"/>
      <c r="D920" s="942"/>
      <c r="E920" s="942"/>
      <c r="F920" s="942"/>
    </row>
    <row r="921" spans="2:7" ht="15.75" thickBot="1" x14ac:dyDescent="0.3">
      <c r="B921" s="956" t="s">
        <v>1275</v>
      </c>
      <c r="C921" s="945">
        <f>C911+C916</f>
        <v>3000000</v>
      </c>
      <c r="D921" s="945">
        <f t="shared" ref="D921:F921" si="200">D911+D916</f>
        <v>2300000</v>
      </c>
      <c r="E921" s="945">
        <f t="shared" si="200"/>
        <v>823040</v>
      </c>
      <c r="F921" s="945">
        <f t="shared" si="200"/>
        <v>1723040</v>
      </c>
    </row>
    <row r="922" spans="2:7" ht="15.75" thickBot="1" x14ac:dyDescent="0.3">
      <c r="B922" s="970"/>
      <c r="C922" s="971"/>
      <c r="D922" s="971"/>
      <c r="E922" s="971"/>
      <c r="F922" s="971"/>
    </row>
    <row r="923" spans="2:7" ht="27" customHeight="1" thickBot="1" x14ac:dyDescent="0.3">
      <c r="B923" s="935" t="s">
        <v>1299</v>
      </c>
      <c r="C923" s="972">
        <f>C903+C850+C825+C800+C775+C750+C550+C525+C500+C475+C450+C425+C400+C375+C324+C299+C274+C219+C178+C141+C30+C625+C650+C675+C700+C725</f>
        <v>10566941</v>
      </c>
      <c r="D923" s="972">
        <f>D903+D850+D825+D800+D775+D750+D550+D525+D500+D475+D450+D425+D400+D375+D324+D299+D274+D219+D178+D141+D30+D625+D650+D675+D700+D725</f>
        <v>8892683</v>
      </c>
      <c r="E923" s="972">
        <f>E903+E850+E825+E800+E775+E750+E550+E525+E500+E475+E450+E425+E400+E375+E324+E299+E274+E219+E178+E141+E30+E625+E650+E675+E700+E725+E575+E600</f>
        <v>7421995</v>
      </c>
      <c r="F923" s="972">
        <f>F903+F850+F825+F800+F775+F750+F550+F525+F500+F475+F450+F425+F400+F375+F324+F299+F274+F219+F178+F141+F30+F625+F650+F675+F700+F725+F575+F600</f>
        <v>8601566</v>
      </c>
      <c r="G923" s="940"/>
    </row>
    <row r="924" spans="2:7" ht="24.75" thickBot="1" x14ac:dyDescent="0.3">
      <c r="B924" s="935" t="s">
        <v>1300</v>
      </c>
      <c r="C924" s="972">
        <f>+C925+C928+C931+C940+C943+C951</f>
        <v>10566941</v>
      </c>
      <c r="D924" s="972">
        <f t="shared" ref="D924" si="201">+D925+D928+D931+D940+D943+D951</f>
        <v>8892683</v>
      </c>
      <c r="E924" s="972">
        <f>+E925+E928+E931+E940+E943+E951</f>
        <v>7421995</v>
      </c>
      <c r="F924" s="972">
        <f>+F925+F928+F931+F940+F943+F951</f>
        <v>8601566</v>
      </c>
    </row>
    <row r="925" spans="2:7" ht="15.75" thickBot="1" x14ac:dyDescent="0.3">
      <c r="B925" s="941" t="s">
        <v>1266</v>
      </c>
      <c r="C925" s="973">
        <f>C926+C927</f>
        <v>596877</v>
      </c>
      <c r="D925" s="973">
        <f t="shared" ref="D925:F925" si="202">D926+D927</f>
        <v>596877</v>
      </c>
      <c r="E925" s="973">
        <f t="shared" si="202"/>
        <v>596877</v>
      </c>
      <c r="F925" s="973">
        <f t="shared" si="202"/>
        <v>921713</v>
      </c>
    </row>
    <row r="926" spans="2:7" ht="15.75" thickBot="1" x14ac:dyDescent="0.3">
      <c r="B926" s="943" t="s">
        <v>1267</v>
      </c>
      <c r="C926" s="945">
        <f t="shared" ref="C926:F927" si="203">C39+C76+C113</f>
        <v>596877</v>
      </c>
      <c r="D926" s="945">
        <f t="shared" si="203"/>
        <v>596877</v>
      </c>
      <c r="E926" s="945">
        <f t="shared" si="203"/>
        <v>596877</v>
      </c>
      <c r="F926" s="945">
        <f t="shared" si="203"/>
        <v>921713</v>
      </c>
    </row>
    <row r="927" spans="2:7" ht="15.75" thickBot="1" x14ac:dyDescent="0.3">
      <c r="B927" s="943" t="s">
        <v>1301</v>
      </c>
      <c r="C927" s="945">
        <f t="shared" si="203"/>
        <v>0</v>
      </c>
      <c r="D927" s="945">
        <f t="shared" si="203"/>
        <v>0</v>
      </c>
      <c r="E927" s="945">
        <f t="shared" si="203"/>
        <v>0</v>
      </c>
      <c r="F927" s="945">
        <f t="shared" si="203"/>
        <v>0</v>
      </c>
    </row>
    <row r="928" spans="2:7" ht="24.75" thickBot="1" x14ac:dyDescent="0.3">
      <c r="B928" s="941" t="s">
        <v>1269</v>
      </c>
      <c r="C928" s="973">
        <f>C929+C930</f>
        <v>112000</v>
      </c>
      <c r="D928" s="973">
        <f t="shared" ref="D928:F928" si="204">D929+D930</f>
        <v>112000</v>
      </c>
      <c r="E928" s="973">
        <f t="shared" si="204"/>
        <v>112000</v>
      </c>
      <c r="F928" s="973">
        <f t="shared" si="204"/>
        <v>117449</v>
      </c>
    </row>
    <row r="929" spans="2:6" ht="15.75" thickBot="1" x14ac:dyDescent="0.3">
      <c r="B929" s="943" t="s">
        <v>1267</v>
      </c>
      <c r="C929" s="942">
        <f>C42+C79+C116</f>
        <v>112000</v>
      </c>
      <c r="D929" s="974">
        <f>D42+D79+D116</f>
        <v>112000</v>
      </c>
      <c r="E929" s="974">
        <f>E42</f>
        <v>112000</v>
      </c>
      <c r="F929" s="974">
        <f>F42+F79+F116</f>
        <v>117449</v>
      </c>
    </row>
    <row r="930" spans="2:6" ht="15.75" thickBot="1" x14ac:dyDescent="0.3">
      <c r="B930" s="943" t="s">
        <v>1301</v>
      </c>
      <c r="C930" s="945">
        <f>C43+C80+C114</f>
        <v>0</v>
      </c>
      <c r="D930" s="944">
        <f>D43+D80+D114</f>
        <v>0</v>
      </c>
      <c r="E930" s="944">
        <f>E43+E80+E114</f>
        <v>0</v>
      </c>
      <c r="F930" s="944">
        <f>F43+F80+F114</f>
        <v>0</v>
      </c>
    </row>
    <row r="931" spans="2:6" ht="15.75" thickBot="1" x14ac:dyDescent="0.3">
      <c r="B931" s="941" t="s">
        <v>1270</v>
      </c>
      <c r="C931" s="973">
        <f>C932+C933</f>
        <v>5792098</v>
      </c>
      <c r="D931" s="975">
        <f t="shared" ref="D931:F931" si="205">D932+D933</f>
        <v>4562806</v>
      </c>
      <c r="E931" s="975">
        <f t="shared" si="205"/>
        <v>4569078</v>
      </c>
      <c r="F931" s="975">
        <f t="shared" si="205"/>
        <v>4518364</v>
      </c>
    </row>
    <row r="932" spans="2:6" ht="15.75" thickBot="1" x14ac:dyDescent="0.3">
      <c r="B932" s="943" t="s">
        <v>1267</v>
      </c>
      <c r="C932" s="945">
        <f>C45+C156+C193</f>
        <v>5792098</v>
      </c>
      <c r="D932" s="944">
        <f>D45+D156+D193</f>
        <v>4562806</v>
      </c>
      <c r="E932" s="944">
        <f>E45+E156+E193</f>
        <v>4569078</v>
      </c>
      <c r="F932" s="944">
        <f>F45+F156+F193</f>
        <v>4518364</v>
      </c>
    </row>
    <row r="933" spans="2:6" ht="15.75" thickBot="1" x14ac:dyDescent="0.3">
      <c r="B933" s="943" t="s">
        <v>1301</v>
      </c>
      <c r="C933" s="945">
        <f>C46+C83+C120</f>
        <v>0</v>
      </c>
      <c r="D933" s="945">
        <f>D46+D83+D120</f>
        <v>0</v>
      </c>
      <c r="E933" s="945">
        <f>E46+E83+E120</f>
        <v>0</v>
      </c>
      <c r="F933" s="945">
        <f>F46+F83+F120</f>
        <v>0</v>
      </c>
    </row>
    <row r="934" spans="2:6" ht="15.75" thickBot="1" x14ac:dyDescent="0.3">
      <c r="B934" s="941" t="s">
        <v>1271</v>
      </c>
      <c r="C934" s="973">
        <f>C935+C936</f>
        <v>0</v>
      </c>
      <c r="D934" s="973">
        <f t="shared" ref="D934:F934" si="206">D935+D936</f>
        <v>0</v>
      </c>
      <c r="E934" s="973">
        <f t="shared" si="206"/>
        <v>0</v>
      </c>
      <c r="F934" s="973">
        <f t="shared" si="206"/>
        <v>0</v>
      </c>
    </row>
    <row r="935" spans="2:6" ht="15.75" thickBot="1" x14ac:dyDescent="0.3">
      <c r="B935" s="943" t="s">
        <v>1267</v>
      </c>
      <c r="C935" s="942">
        <f t="shared" ref="C935:F936" si="207">C48+C85+C122</f>
        <v>0</v>
      </c>
      <c r="D935" s="942">
        <f t="shared" si="207"/>
        <v>0</v>
      </c>
      <c r="E935" s="942">
        <f t="shared" si="207"/>
        <v>0</v>
      </c>
      <c r="F935" s="942">
        <f t="shared" si="207"/>
        <v>0</v>
      </c>
    </row>
    <row r="936" spans="2:6" ht="15.75" thickBot="1" x14ac:dyDescent="0.3">
      <c r="B936" s="943" t="s">
        <v>1301</v>
      </c>
      <c r="C936" s="945">
        <f t="shared" si="207"/>
        <v>0</v>
      </c>
      <c r="D936" s="945">
        <f t="shared" si="207"/>
        <v>0</v>
      </c>
      <c r="E936" s="945">
        <f t="shared" si="207"/>
        <v>0</v>
      </c>
      <c r="F936" s="945">
        <f t="shared" si="207"/>
        <v>0</v>
      </c>
    </row>
    <row r="937" spans="2:6" ht="15.75" thickBot="1" x14ac:dyDescent="0.3">
      <c r="B937" s="941" t="s">
        <v>1272</v>
      </c>
      <c r="C937" s="973">
        <f>C938+C939</f>
        <v>0</v>
      </c>
      <c r="D937" s="973">
        <f t="shared" ref="D937:F937" si="208">D938+D939</f>
        <v>0</v>
      </c>
      <c r="E937" s="973">
        <f t="shared" si="208"/>
        <v>0</v>
      </c>
      <c r="F937" s="973">
        <f t="shared" si="208"/>
        <v>0</v>
      </c>
    </row>
    <row r="938" spans="2:6" ht="15.75" thickBot="1" x14ac:dyDescent="0.3">
      <c r="B938" s="943" t="s">
        <v>1267</v>
      </c>
      <c r="C938" s="942">
        <f t="shared" ref="C938:F939" si="209">C51+C88+C125</f>
        <v>0</v>
      </c>
      <c r="D938" s="942">
        <f t="shared" si="209"/>
        <v>0</v>
      </c>
      <c r="E938" s="942">
        <f t="shared" si="209"/>
        <v>0</v>
      </c>
      <c r="F938" s="942">
        <f t="shared" si="209"/>
        <v>0</v>
      </c>
    </row>
    <row r="939" spans="2:6" ht="15.75" thickBot="1" x14ac:dyDescent="0.3">
      <c r="B939" s="943" t="s">
        <v>1301</v>
      </c>
      <c r="C939" s="945">
        <f t="shared" si="209"/>
        <v>0</v>
      </c>
      <c r="D939" s="945">
        <f t="shared" si="209"/>
        <v>0</v>
      </c>
      <c r="E939" s="945">
        <f t="shared" si="209"/>
        <v>0</v>
      </c>
      <c r="F939" s="945">
        <f t="shared" si="209"/>
        <v>0</v>
      </c>
    </row>
    <row r="940" spans="2:6" ht="15.75" thickBot="1" x14ac:dyDescent="0.3">
      <c r="B940" s="941" t="s">
        <v>1273</v>
      </c>
      <c r="C940" s="973">
        <f>C941+C942</f>
        <v>21000</v>
      </c>
      <c r="D940" s="973">
        <f>D941+D942</f>
        <v>21000</v>
      </c>
      <c r="E940" s="973">
        <f t="shared" ref="E940:F940" si="210">E941+E942</f>
        <v>21000</v>
      </c>
      <c r="F940" s="973">
        <f t="shared" si="210"/>
        <v>21000</v>
      </c>
    </row>
    <row r="941" spans="2:6" ht="15.75" thickBot="1" x14ac:dyDescent="0.3">
      <c r="B941" s="943" t="s">
        <v>1267</v>
      </c>
      <c r="C941" s="942">
        <f t="shared" ref="C941:F942" si="211">C54+C91+C128</f>
        <v>21000</v>
      </c>
      <c r="D941" s="942">
        <f t="shared" si="211"/>
        <v>21000</v>
      </c>
      <c r="E941" s="942">
        <f t="shared" si="211"/>
        <v>21000</v>
      </c>
      <c r="F941" s="942">
        <f t="shared" si="211"/>
        <v>21000</v>
      </c>
    </row>
    <row r="942" spans="2:6" ht="15.75" thickBot="1" x14ac:dyDescent="0.3">
      <c r="B942" s="943" t="s">
        <v>1301</v>
      </c>
      <c r="C942" s="945">
        <f t="shared" si="211"/>
        <v>0</v>
      </c>
      <c r="D942" s="945">
        <f t="shared" si="211"/>
        <v>0</v>
      </c>
      <c r="E942" s="945">
        <f t="shared" si="211"/>
        <v>0</v>
      </c>
      <c r="F942" s="945">
        <f t="shared" si="211"/>
        <v>0</v>
      </c>
    </row>
    <row r="943" spans="2:6" ht="24.75" thickBot="1" x14ac:dyDescent="0.3">
      <c r="B943" s="941" t="s">
        <v>1274</v>
      </c>
      <c r="C943" s="973">
        <f>C93+C56</f>
        <v>500</v>
      </c>
      <c r="D943" s="973">
        <f>D93+D56</f>
        <v>0</v>
      </c>
      <c r="E943" s="973">
        <f>E93+E56</f>
        <v>0</v>
      </c>
      <c r="F943" s="973">
        <f>F93+F56</f>
        <v>0</v>
      </c>
    </row>
    <row r="944" spans="2:6" ht="15.75" thickBot="1" x14ac:dyDescent="0.3">
      <c r="B944" s="943" t="s">
        <v>1267</v>
      </c>
      <c r="C944" s="942">
        <f t="shared" ref="C944:F945" si="212">C57+C94+C131</f>
        <v>500</v>
      </c>
      <c r="D944" s="942">
        <f t="shared" si="212"/>
        <v>0</v>
      </c>
      <c r="E944" s="942">
        <f t="shared" si="212"/>
        <v>0</v>
      </c>
      <c r="F944" s="942">
        <f t="shared" si="212"/>
        <v>0</v>
      </c>
    </row>
    <row r="945" spans="2:6" ht="15.75" thickBot="1" x14ac:dyDescent="0.3">
      <c r="B945" s="943" t="s">
        <v>1301</v>
      </c>
      <c r="C945" s="945">
        <f t="shared" si="212"/>
        <v>0</v>
      </c>
      <c r="D945" s="945">
        <f t="shared" si="212"/>
        <v>0</v>
      </c>
      <c r="E945" s="945">
        <f t="shared" si="212"/>
        <v>0</v>
      </c>
      <c r="F945" s="945">
        <f t="shared" si="212"/>
        <v>0</v>
      </c>
    </row>
    <row r="946" spans="2:6" ht="15.75" thickBot="1" x14ac:dyDescent="0.3">
      <c r="B946" s="941" t="s">
        <v>1302</v>
      </c>
      <c r="C946" s="973">
        <f>C947+C948+C949+C950</f>
        <v>0</v>
      </c>
      <c r="D946" s="973">
        <f t="shared" ref="D946:F946" si="213">D947+D948+D949+D950</f>
        <v>0</v>
      </c>
      <c r="E946" s="973">
        <f t="shared" si="213"/>
        <v>0</v>
      </c>
      <c r="F946" s="973">
        <f t="shared" si="213"/>
        <v>0</v>
      </c>
    </row>
    <row r="947" spans="2:6" ht="15.75" thickBot="1" x14ac:dyDescent="0.3">
      <c r="B947" s="943" t="s">
        <v>1267</v>
      </c>
      <c r="C947" s="942">
        <v>0</v>
      </c>
      <c r="D947" s="942">
        <v>0</v>
      </c>
      <c r="E947" s="942">
        <v>0</v>
      </c>
      <c r="F947" s="942">
        <v>0</v>
      </c>
    </row>
    <row r="948" spans="2:6" ht="15.75" thickBot="1" x14ac:dyDescent="0.3">
      <c r="B948" s="943" t="s">
        <v>1303</v>
      </c>
      <c r="C948" s="942">
        <v>0</v>
      </c>
      <c r="D948" s="942">
        <v>0</v>
      </c>
      <c r="E948" s="942">
        <v>0</v>
      </c>
      <c r="F948" s="942">
        <v>0</v>
      </c>
    </row>
    <row r="949" spans="2:6" ht="15.75" thickBot="1" x14ac:dyDescent="0.3">
      <c r="B949" s="943" t="s">
        <v>1286</v>
      </c>
      <c r="C949" s="942">
        <v>0</v>
      </c>
      <c r="D949" s="942">
        <v>0</v>
      </c>
      <c r="E949" s="942">
        <v>0</v>
      </c>
      <c r="F949" s="942">
        <v>0</v>
      </c>
    </row>
    <row r="950" spans="2:6" ht="15.75" thickBot="1" x14ac:dyDescent="0.3">
      <c r="B950" s="943" t="s">
        <v>1287</v>
      </c>
      <c r="C950" s="942">
        <v>0</v>
      </c>
      <c r="D950" s="942">
        <v>0</v>
      </c>
      <c r="E950" s="942">
        <v>0</v>
      </c>
      <c r="F950" s="942">
        <v>0</v>
      </c>
    </row>
    <row r="951" spans="2:6" ht="15.75" thickBot="1" x14ac:dyDescent="0.3">
      <c r="B951" s="941" t="s">
        <v>1304</v>
      </c>
      <c r="C951" s="973">
        <f>C952+C953+C954+C955</f>
        <v>4044466</v>
      </c>
      <c r="D951" s="973">
        <f t="shared" ref="D951:F951" si="214">D952+D953+D954+D955</f>
        <v>3600000</v>
      </c>
      <c r="E951" s="973">
        <f t="shared" si="214"/>
        <v>2123040</v>
      </c>
      <c r="F951" s="973">
        <f t="shared" si="214"/>
        <v>3023040</v>
      </c>
    </row>
    <row r="952" spans="2:6" ht="15.75" thickBot="1" x14ac:dyDescent="0.3">
      <c r="B952" s="943" t="s">
        <v>1267</v>
      </c>
      <c r="C952" s="942">
        <f t="shared" ref="C952:D955" si="215">C917+C864+C839+C814+C789+C764+C564+C539+C514+C489+C464+C439+C414+C389+C338+C313+C288+C233</f>
        <v>1044466</v>
      </c>
      <c r="D952" s="942">
        <f t="shared" si="215"/>
        <v>1300000</v>
      </c>
      <c r="E952" s="942">
        <f>E917+E864+E839+E814+E789+E764+E564+E539+E514+E489+E464+E439+E414+E389+E338+E313+E288+E233+E739+E689+E714+E664+E639+E614+E589</f>
        <v>1300000</v>
      </c>
      <c r="F952" s="942">
        <f>F917+F864+F839+F814+F789+F764+F564+F539+F514+F489+F464+F439+F414+F389+F338+F313+F288+F233+F739+F689+F714+F664+F639+F614+F589</f>
        <v>1300000</v>
      </c>
    </row>
    <row r="953" spans="2:6" ht="15.75" thickBot="1" x14ac:dyDescent="0.3">
      <c r="B953" s="943" t="s">
        <v>1303</v>
      </c>
      <c r="C953" s="942">
        <f t="shared" si="215"/>
        <v>3000000</v>
      </c>
      <c r="D953" s="942">
        <f t="shared" si="215"/>
        <v>2300000</v>
      </c>
      <c r="E953" s="942">
        <f>E918+E865+E840+E815+E790+E765+E565+E540+E515+E490+E465+E440+E415+E390+E339+E314+E289+E234</f>
        <v>823040</v>
      </c>
      <c r="F953" s="942">
        <f>F918+F865+F840+F815+F790+F765+F565+F540+F515+F490+F465+F440+F415+F390+F339+F314+F289+F234</f>
        <v>1723040</v>
      </c>
    </row>
    <row r="954" spans="2:6" ht="15.75" thickBot="1" x14ac:dyDescent="0.3">
      <c r="B954" s="943" t="s">
        <v>1286</v>
      </c>
      <c r="C954" s="942">
        <f t="shared" si="215"/>
        <v>0</v>
      </c>
      <c r="D954" s="942">
        <f t="shared" si="215"/>
        <v>0</v>
      </c>
      <c r="E954" s="942">
        <f>E919+E866+E841+E816+E791+E766+E566+E541+E516+E491+E466+E441+E416+E391+E340+E315+E290+E235</f>
        <v>0</v>
      </c>
      <c r="F954" s="942">
        <f>F919+F866+F841+F816+F791+F766+F566+F541+F516+F491+F466+F441+F416+F391+F340+F315+F290+F235</f>
        <v>0</v>
      </c>
    </row>
    <row r="955" spans="2:6" ht="15.75" thickBot="1" x14ac:dyDescent="0.3">
      <c r="B955" s="943" t="s">
        <v>1287</v>
      </c>
      <c r="C955" s="942">
        <f t="shared" si="215"/>
        <v>0</v>
      </c>
      <c r="D955" s="942">
        <f t="shared" si="215"/>
        <v>0</v>
      </c>
      <c r="E955" s="942"/>
      <c r="F955" s="942">
        <f>F920+F867+F842+F817+F792+F767+F567+F542+F517+F492+F467+F442+F417+F392+F341+F316+F291+F236</f>
        <v>0</v>
      </c>
    </row>
    <row r="956" spans="2:6" ht="15.75" thickBot="1" x14ac:dyDescent="0.3">
      <c r="B956" s="947" t="s">
        <v>1276</v>
      </c>
      <c r="C956" s="948">
        <f>IF(C924-C923=0,0,"Error")</f>
        <v>0</v>
      </c>
      <c r="D956" s="948">
        <f>IF(D924-D923=0,0,"Error")</f>
        <v>0</v>
      </c>
      <c r="E956" s="948">
        <f>IF(E924-E923=0,0,"Error")</f>
        <v>0</v>
      </c>
      <c r="F956" s="948">
        <f>IF(F924-F923=0,0,"Error")</f>
        <v>0</v>
      </c>
    </row>
  </sheetData>
  <mergeCells count="220">
    <mergeCell ref="C899:F899"/>
    <mergeCell ref="B900:B901"/>
    <mergeCell ref="B908:F908"/>
    <mergeCell ref="B909:B910"/>
    <mergeCell ref="B881:F881"/>
    <mergeCell ref="B882:B883"/>
    <mergeCell ref="C895:F895"/>
    <mergeCell ref="E896:F896"/>
    <mergeCell ref="C897:F897"/>
    <mergeCell ref="C898:F898"/>
    <mergeCell ref="B856:B857"/>
    <mergeCell ref="C869:F869"/>
    <mergeCell ref="E870:F870"/>
    <mergeCell ref="C871:F871"/>
    <mergeCell ref="C872:F872"/>
    <mergeCell ref="B873:B874"/>
    <mergeCell ref="B831:B832"/>
    <mergeCell ref="E844:F844"/>
    <mergeCell ref="C845:F845"/>
    <mergeCell ref="C846:F846"/>
    <mergeCell ref="B847:B848"/>
    <mergeCell ref="B855:F855"/>
    <mergeCell ref="B805:F805"/>
    <mergeCell ref="B806:B807"/>
    <mergeCell ref="C820:F820"/>
    <mergeCell ref="C821:F821"/>
    <mergeCell ref="B822:B823"/>
    <mergeCell ref="B830:F830"/>
    <mergeCell ref="B780:F780"/>
    <mergeCell ref="B781:B782"/>
    <mergeCell ref="E794:F794"/>
    <mergeCell ref="C795:F795"/>
    <mergeCell ref="C796:F796"/>
    <mergeCell ref="B797:B798"/>
    <mergeCell ref="B755:F755"/>
    <mergeCell ref="B756:B757"/>
    <mergeCell ref="E769:F769"/>
    <mergeCell ref="C770:F770"/>
    <mergeCell ref="C771:F771"/>
    <mergeCell ref="B772:B773"/>
    <mergeCell ref="B722:B723"/>
    <mergeCell ref="B730:F730"/>
    <mergeCell ref="B731:B732"/>
    <mergeCell ref="C745:F745"/>
    <mergeCell ref="C746:F746"/>
    <mergeCell ref="B747:B748"/>
    <mergeCell ref="B697:B698"/>
    <mergeCell ref="B705:F705"/>
    <mergeCell ref="B706:B707"/>
    <mergeCell ref="E719:F719"/>
    <mergeCell ref="C720:F720"/>
    <mergeCell ref="C721:F721"/>
    <mergeCell ref="B672:B673"/>
    <mergeCell ref="B680:F680"/>
    <mergeCell ref="B681:B682"/>
    <mergeCell ref="E694:F694"/>
    <mergeCell ref="C695:F695"/>
    <mergeCell ref="C696:F696"/>
    <mergeCell ref="B647:B648"/>
    <mergeCell ref="B655:F655"/>
    <mergeCell ref="B656:B657"/>
    <mergeCell ref="E669:F669"/>
    <mergeCell ref="C670:F670"/>
    <mergeCell ref="C671:F671"/>
    <mergeCell ref="B622:B623"/>
    <mergeCell ref="B630:F630"/>
    <mergeCell ref="B631:B632"/>
    <mergeCell ref="E644:F644"/>
    <mergeCell ref="C645:F645"/>
    <mergeCell ref="C646:F646"/>
    <mergeCell ref="B597:B598"/>
    <mergeCell ref="B605:F605"/>
    <mergeCell ref="B606:B607"/>
    <mergeCell ref="E619:F619"/>
    <mergeCell ref="C620:F620"/>
    <mergeCell ref="C621:F621"/>
    <mergeCell ref="B572:B573"/>
    <mergeCell ref="B580:F580"/>
    <mergeCell ref="B581:B582"/>
    <mergeCell ref="E594:F594"/>
    <mergeCell ref="C595:F595"/>
    <mergeCell ref="C596:F596"/>
    <mergeCell ref="B547:B548"/>
    <mergeCell ref="B555:F555"/>
    <mergeCell ref="B556:B557"/>
    <mergeCell ref="E569:F569"/>
    <mergeCell ref="C570:F570"/>
    <mergeCell ref="C571:F571"/>
    <mergeCell ref="B522:B523"/>
    <mergeCell ref="B530:F530"/>
    <mergeCell ref="B531:B532"/>
    <mergeCell ref="E544:F544"/>
    <mergeCell ref="C545:F545"/>
    <mergeCell ref="C546:F546"/>
    <mergeCell ref="B497:B498"/>
    <mergeCell ref="B505:F505"/>
    <mergeCell ref="B506:B507"/>
    <mergeCell ref="E519:F519"/>
    <mergeCell ref="C520:F520"/>
    <mergeCell ref="C521:F521"/>
    <mergeCell ref="B472:B473"/>
    <mergeCell ref="B480:F480"/>
    <mergeCell ref="B481:B482"/>
    <mergeCell ref="E494:F494"/>
    <mergeCell ref="C495:F495"/>
    <mergeCell ref="C496:F496"/>
    <mergeCell ref="B447:B448"/>
    <mergeCell ref="B455:F455"/>
    <mergeCell ref="B456:B457"/>
    <mergeCell ref="E469:F469"/>
    <mergeCell ref="C470:F470"/>
    <mergeCell ref="C471:F471"/>
    <mergeCell ref="B422:B423"/>
    <mergeCell ref="B430:F430"/>
    <mergeCell ref="B431:B432"/>
    <mergeCell ref="E444:F444"/>
    <mergeCell ref="C445:F445"/>
    <mergeCell ref="C446:F446"/>
    <mergeCell ref="C396:F396"/>
    <mergeCell ref="B397:B398"/>
    <mergeCell ref="B405:F405"/>
    <mergeCell ref="B406:B407"/>
    <mergeCell ref="C420:F420"/>
    <mergeCell ref="C421:F421"/>
    <mergeCell ref="C371:F371"/>
    <mergeCell ref="B372:B373"/>
    <mergeCell ref="B380:F380"/>
    <mergeCell ref="B381:B382"/>
    <mergeCell ref="E394:F394"/>
    <mergeCell ref="C395:F395"/>
    <mergeCell ref="C346:F346"/>
    <mergeCell ref="B347:B348"/>
    <mergeCell ref="B355:F355"/>
    <mergeCell ref="B356:B357"/>
    <mergeCell ref="E369:F369"/>
    <mergeCell ref="C370:F370"/>
    <mergeCell ref="C320:F320"/>
    <mergeCell ref="B321:B322"/>
    <mergeCell ref="B329:F329"/>
    <mergeCell ref="B330:B331"/>
    <mergeCell ref="C343:F343"/>
    <mergeCell ref="C345:F345"/>
    <mergeCell ref="C295:F295"/>
    <mergeCell ref="B296:B297"/>
    <mergeCell ref="B304:F304"/>
    <mergeCell ref="B305:B306"/>
    <mergeCell ref="E318:F318"/>
    <mergeCell ref="C319:F319"/>
    <mergeCell ref="C270:F270"/>
    <mergeCell ref="B271:B272"/>
    <mergeCell ref="B279:F279"/>
    <mergeCell ref="B280:B281"/>
    <mergeCell ref="E293:F293"/>
    <mergeCell ref="C294:F294"/>
    <mergeCell ref="B265:F265"/>
    <mergeCell ref="C266:F266"/>
    <mergeCell ref="E267:F267"/>
    <mergeCell ref="C268:F268"/>
    <mergeCell ref="C269:F269"/>
    <mergeCell ref="C240:F240"/>
    <mergeCell ref="C241:F241"/>
    <mergeCell ref="B242:B243"/>
    <mergeCell ref="B250:F250"/>
    <mergeCell ref="B251:B252"/>
    <mergeCell ref="B264:F264"/>
    <mergeCell ref="C215:F215"/>
    <mergeCell ref="B216:B217"/>
    <mergeCell ref="B224:F224"/>
    <mergeCell ref="B225:B226"/>
    <mergeCell ref="C238:F238"/>
    <mergeCell ref="E239:F239"/>
    <mergeCell ref="B184:B185"/>
    <mergeCell ref="B209:F209"/>
    <mergeCell ref="B210:F210"/>
    <mergeCell ref="C211:F211"/>
    <mergeCell ref="E212:F212"/>
    <mergeCell ref="C213:F213"/>
    <mergeCell ref="C214:F214"/>
    <mergeCell ref="B147:B148"/>
    <mergeCell ref="C172:F172"/>
    <mergeCell ref="C173:F173"/>
    <mergeCell ref="C174:F174"/>
    <mergeCell ref="B175:B176"/>
    <mergeCell ref="B183:F183"/>
    <mergeCell ref="B110:B111"/>
    <mergeCell ref="C135:F135"/>
    <mergeCell ref="C136:F136"/>
    <mergeCell ref="C137:F137"/>
    <mergeCell ref="B138:B139"/>
    <mergeCell ref="B146:F146"/>
    <mergeCell ref="B73:B74"/>
    <mergeCell ref="C98:F98"/>
    <mergeCell ref="C99:F99"/>
    <mergeCell ref="C100:F100"/>
    <mergeCell ref="B101:B102"/>
    <mergeCell ref="B109:F109"/>
    <mergeCell ref="B36:B37"/>
    <mergeCell ref="C61:F61"/>
    <mergeCell ref="C62:F62"/>
    <mergeCell ref="C63:F63"/>
    <mergeCell ref="B64:B65"/>
    <mergeCell ref="B72:F72"/>
    <mergeCell ref="C26:F26"/>
    <mergeCell ref="B27:B28"/>
    <mergeCell ref="B35:F35"/>
    <mergeCell ref="B9:F11"/>
    <mergeCell ref="C12:F12"/>
    <mergeCell ref="B13:B14"/>
    <mergeCell ref="C18:F18"/>
    <mergeCell ref="B19:F19"/>
    <mergeCell ref="B22:F22"/>
    <mergeCell ref="A2:G2"/>
    <mergeCell ref="B3:F3"/>
    <mergeCell ref="C5:F5"/>
    <mergeCell ref="C6:F6"/>
    <mergeCell ref="C7:F7"/>
    <mergeCell ref="B8:F8"/>
    <mergeCell ref="B23:F23"/>
    <mergeCell ref="C24:F24"/>
    <mergeCell ref="C25:F25"/>
  </mergeCells>
  <pageMargins left="0.7" right="0.7" top="0.75" bottom="0.75" header="0.3" footer="0.3"/>
  <pageSetup scale="60" orientation="portrait" r:id="rId1"/>
  <rowBreaks count="3" manualBreakCount="3">
    <brk id="60" max="5" man="1"/>
    <brk id="263" max="5" man="1"/>
    <brk id="342" max="5"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BC79F-C653-4837-9186-85673B96DD50}">
  <dimension ref="A2:M126"/>
  <sheetViews>
    <sheetView view="pageBreakPreview" zoomScale="75" zoomScaleNormal="170" zoomScaleSheetLayoutView="75" workbookViewId="0">
      <selection activeCell="J17" sqref="J17"/>
    </sheetView>
  </sheetViews>
  <sheetFormatPr defaultRowHeight="15" x14ac:dyDescent="0.25"/>
  <cols>
    <col min="1" max="1" width="5.7109375" style="977" customWidth="1"/>
    <col min="2" max="2" width="28.5703125" style="977" customWidth="1"/>
    <col min="3" max="5" width="11.7109375" style="977" customWidth="1"/>
    <col min="6" max="6" width="12.42578125" style="977" customWidth="1"/>
    <col min="7" max="7" width="4.85546875" style="977" customWidth="1"/>
    <col min="8" max="8" width="3.140625" style="977" customWidth="1"/>
    <col min="9" max="9" width="11" style="977" customWidth="1"/>
    <col min="10" max="10" width="11" style="977" bestFit="1" customWidth="1"/>
    <col min="11" max="16384" width="9.140625" style="977"/>
  </cols>
  <sheetData>
    <row r="2" spans="1:12" ht="18" customHeight="1" x14ac:dyDescent="0.25">
      <c r="A2" s="976"/>
      <c r="B2" s="2591" t="s">
        <v>1241</v>
      </c>
      <c r="C2" s="2591"/>
      <c r="D2" s="2591"/>
      <c r="E2" s="2591"/>
      <c r="F2" s="2591"/>
      <c r="G2" s="976"/>
    </row>
    <row r="3" spans="1:12" ht="18" customHeight="1" x14ac:dyDescent="0.25">
      <c r="A3" s="978"/>
      <c r="B3" s="2592" t="s">
        <v>2000</v>
      </c>
      <c r="C3" s="2592"/>
      <c r="D3" s="2592"/>
      <c r="E3" s="2592"/>
      <c r="F3" s="2592"/>
      <c r="G3" s="978"/>
    </row>
    <row r="4" spans="1:12" ht="15.75" thickBot="1" x14ac:dyDescent="0.3"/>
    <row r="5" spans="1:12" ht="15.75" thickBot="1" x14ac:dyDescent="0.3">
      <c r="B5" s="979" t="s">
        <v>6</v>
      </c>
      <c r="C5" s="2593" t="s">
        <v>2001</v>
      </c>
      <c r="D5" s="2593"/>
      <c r="E5" s="2593"/>
      <c r="F5" s="2593"/>
    </row>
    <row r="6" spans="1:12" ht="15.75" thickBot="1" x14ac:dyDescent="0.3">
      <c r="B6" s="979" t="s">
        <v>8</v>
      </c>
      <c r="C6" s="2594" t="s">
        <v>2002</v>
      </c>
      <c r="D6" s="2595"/>
      <c r="E6" s="2595"/>
      <c r="F6" s="2596"/>
    </row>
    <row r="7" spans="1:12" ht="15.75" thickBot="1" x14ac:dyDescent="0.3">
      <c r="B7" s="979" t="s">
        <v>10</v>
      </c>
      <c r="C7" s="2597" t="s">
        <v>1243</v>
      </c>
      <c r="D7" s="2598"/>
      <c r="E7" s="2598"/>
      <c r="F7" s="2599"/>
    </row>
    <row r="8" spans="1:12" ht="15.75" thickBot="1" x14ac:dyDescent="0.3">
      <c r="B8" s="2588" t="s">
        <v>12</v>
      </c>
      <c r="C8" s="2589"/>
      <c r="D8" s="2589"/>
      <c r="E8" s="2589"/>
      <c r="F8" s="2590"/>
    </row>
    <row r="9" spans="1:12" ht="15.75" thickBot="1" x14ac:dyDescent="0.3">
      <c r="B9" s="2602" t="s">
        <v>2003</v>
      </c>
      <c r="C9" s="2603"/>
      <c r="D9" s="2603"/>
      <c r="E9" s="2603"/>
      <c r="F9" s="2604"/>
    </row>
    <row r="10" spans="1:12" ht="14.25" customHeight="1" thickBot="1" x14ac:dyDescent="0.3">
      <c r="B10" s="2605"/>
      <c r="C10" s="2603"/>
      <c r="D10" s="2603"/>
      <c r="E10" s="2603"/>
      <c r="F10" s="2604"/>
    </row>
    <row r="11" spans="1:12" ht="15.75" thickBot="1" x14ac:dyDescent="0.3">
      <c r="A11" s="980"/>
      <c r="B11" s="2605"/>
      <c r="C11" s="2603"/>
      <c r="D11" s="2603"/>
      <c r="E11" s="2603"/>
      <c r="F11" s="2604"/>
    </row>
    <row r="12" spans="1:12" ht="43.5" customHeight="1" thickBot="1" x14ac:dyDescent="0.3">
      <c r="A12" s="980"/>
      <c r="B12" s="981" t="s">
        <v>2004</v>
      </c>
      <c r="C12" s="2606" t="s">
        <v>2005</v>
      </c>
      <c r="D12" s="2607"/>
      <c r="E12" s="2607"/>
      <c r="F12" s="2608"/>
      <c r="I12" s="982"/>
      <c r="J12" s="983"/>
      <c r="K12" s="983"/>
      <c r="L12" s="983"/>
    </row>
    <row r="13" spans="1:12" ht="23.25" customHeight="1" thickBot="1" x14ac:dyDescent="0.3">
      <c r="A13" s="980"/>
      <c r="B13" s="984" t="s">
        <v>2006</v>
      </c>
      <c r="C13" s="985">
        <v>2023</v>
      </c>
      <c r="D13" s="985">
        <v>2024</v>
      </c>
      <c r="E13" s="985">
        <v>2025</v>
      </c>
      <c r="F13" s="985">
        <v>2026</v>
      </c>
    </row>
    <row r="14" spans="1:12" ht="27" customHeight="1" thickBot="1" x14ac:dyDescent="0.3">
      <c r="A14" s="980"/>
      <c r="B14" s="986" t="s">
        <v>2007</v>
      </c>
      <c r="C14" s="987">
        <v>0.7</v>
      </c>
      <c r="D14" s="988" t="s">
        <v>2008</v>
      </c>
      <c r="E14" s="988" t="s">
        <v>2008</v>
      </c>
      <c r="F14" s="988" t="s">
        <v>2008</v>
      </c>
    </row>
    <row r="15" spans="1:12" ht="90" customHeight="1" thickBot="1" x14ac:dyDescent="0.3">
      <c r="A15" s="980"/>
      <c r="B15" s="989" t="s">
        <v>24</v>
      </c>
      <c r="C15" s="2606" t="s">
        <v>2009</v>
      </c>
      <c r="D15" s="2607"/>
      <c r="E15" s="2607"/>
      <c r="F15" s="2608"/>
    </row>
    <row r="16" spans="1:12" ht="23.25" customHeight="1" thickBot="1" x14ac:dyDescent="0.3">
      <c r="B16" s="2609" t="s">
        <v>2010</v>
      </c>
      <c r="C16" s="2610"/>
      <c r="D16" s="2610"/>
      <c r="E16" s="2610"/>
      <c r="F16" s="2611"/>
      <c r="I16" s="990"/>
      <c r="K16" s="990"/>
    </row>
    <row r="17" spans="2:13" ht="15.75" thickBot="1" x14ac:dyDescent="0.3">
      <c r="B17" s="991"/>
      <c r="C17" s="992">
        <v>2023</v>
      </c>
      <c r="D17" s="992">
        <v>2024</v>
      </c>
      <c r="E17" s="992">
        <v>2025</v>
      </c>
      <c r="F17" s="992">
        <v>2026</v>
      </c>
      <c r="H17" s="993"/>
    </row>
    <row r="18" spans="2:13" ht="36.75" customHeight="1" thickBot="1" x14ac:dyDescent="0.3">
      <c r="B18" s="994" t="s">
        <v>2011</v>
      </c>
      <c r="C18" s="995" t="s">
        <v>268</v>
      </c>
      <c r="D18" s="996">
        <v>1</v>
      </c>
      <c r="E18" s="997">
        <v>1</v>
      </c>
      <c r="F18" s="997">
        <v>1</v>
      </c>
      <c r="H18" s="993"/>
      <c r="I18" s="998"/>
    </row>
    <row r="19" spans="2:13" ht="45" customHeight="1" thickBot="1" x14ac:dyDescent="0.3">
      <c r="B19" s="994" t="s">
        <v>2012</v>
      </c>
      <c r="C19" s="995" t="s">
        <v>342</v>
      </c>
      <c r="D19" s="999" t="s">
        <v>2013</v>
      </c>
      <c r="E19" s="999" t="s">
        <v>2013</v>
      </c>
      <c r="F19" s="1000" t="s">
        <v>2013</v>
      </c>
      <c r="H19" s="993"/>
    </row>
    <row r="20" spans="2:13" ht="15.75" thickBot="1" x14ac:dyDescent="0.3">
      <c r="B20" s="2612" t="s">
        <v>2014</v>
      </c>
      <c r="C20" s="2613"/>
      <c r="D20" s="2613"/>
      <c r="E20" s="2613"/>
      <c r="F20" s="2614"/>
    </row>
    <row r="21" spans="2:13" ht="15.75" thickBot="1" x14ac:dyDescent="0.3">
      <c r="B21" s="2615" t="s">
        <v>2015</v>
      </c>
      <c r="C21" s="2616"/>
      <c r="D21" s="2616"/>
      <c r="E21" s="2616"/>
      <c r="F21" s="2617"/>
    </row>
    <row r="22" spans="2:13" ht="18.75" customHeight="1" thickBot="1" x14ac:dyDescent="0.3">
      <c r="B22" s="1001" t="s">
        <v>2016</v>
      </c>
      <c r="C22" s="2609" t="s">
        <v>2017</v>
      </c>
      <c r="D22" s="2618"/>
      <c r="E22" s="2618"/>
      <c r="F22" s="2619"/>
      <c r="J22" s="1002"/>
    </row>
    <row r="23" spans="2:13" ht="31.5" customHeight="1" thickBot="1" x14ac:dyDescent="0.3">
      <c r="B23" s="986" t="s">
        <v>1258</v>
      </c>
      <c r="C23" s="2620" t="s">
        <v>2018</v>
      </c>
      <c r="D23" s="2621"/>
      <c r="E23" s="2621"/>
      <c r="F23" s="2622"/>
    </row>
    <row r="24" spans="2:13" ht="28.5" customHeight="1" thickBot="1" x14ac:dyDescent="0.3">
      <c r="B24" s="986" t="s">
        <v>54</v>
      </c>
      <c r="C24" s="2609" t="s">
        <v>2019</v>
      </c>
      <c r="D24" s="2610"/>
      <c r="E24" s="2610"/>
      <c r="F24" s="2611"/>
    </row>
    <row r="25" spans="2:13" ht="12.75" customHeight="1" x14ac:dyDescent="0.25">
      <c r="B25" s="2600"/>
      <c r="C25" s="1003">
        <v>2023</v>
      </c>
      <c r="D25" s="1003">
        <v>2024</v>
      </c>
      <c r="E25" s="1003">
        <v>2025</v>
      </c>
      <c r="F25" s="1003">
        <v>2026</v>
      </c>
    </row>
    <row r="26" spans="2:13" ht="12.75" customHeight="1" thickBot="1" x14ac:dyDescent="0.3">
      <c r="B26" s="2601"/>
      <c r="C26" s="1005" t="s">
        <v>17</v>
      </c>
      <c r="D26" s="1005" t="s">
        <v>18</v>
      </c>
      <c r="E26" s="1005" t="s">
        <v>18</v>
      </c>
      <c r="F26" s="1005" t="s">
        <v>18</v>
      </c>
    </row>
    <row r="27" spans="2:13" ht="15.75" thickBot="1" x14ac:dyDescent="0.3">
      <c r="B27" s="986" t="s">
        <v>56</v>
      </c>
      <c r="C27" s="1006">
        <v>3050</v>
      </c>
      <c r="D27" s="1006">
        <v>3060</v>
      </c>
      <c r="E27" s="1006">
        <v>3070</v>
      </c>
      <c r="F27" s="1006">
        <v>3080</v>
      </c>
    </row>
    <row r="28" spans="2:13" ht="15.75" thickBot="1" x14ac:dyDescent="0.3">
      <c r="B28" s="986" t="s">
        <v>1260</v>
      </c>
      <c r="C28" s="1007">
        <v>73397</v>
      </c>
      <c r="D28" s="1007">
        <v>76797</v>
      </c>
      <c r="E28" s="1007">
        <v>77297</v>
      </c>
      <c r="F28" s="1007">
        <v>77297</v>
      </c>
      <c r="G28" s="980"/>
      <c r="H28" s="980"/>
      <c r="I28" s="980"/>
      <c r="J28" s="1008"/>
      <c r="K28" s="980"/>
      <c r="L28" s="980"/>
      <c r="M28" s="980"/>
    </row>
    <row r="29" spans="2:13" ht="15.75" thickBot="1" x14ac:dyDescent="0.3">
      <c r="B29" s="986" t="s">
        <v>1261</v>
      </c>
      <c r="C29" s="1006">
        <f>C28/C27</f>
        <v>24.064590163934426</v>
      </c>
      <c r="D29" s="1006">
        <f t="shared" ref="D29:F29" si="0">D28/D27</f>
        <v>25.097058823529412</v>
      </c>
      <c r="E29" s="1006">
        <f t="shared" si="0"/>
        <v>25.178175895765474</v>
      </c>
      <c r="F29" s="1006">
        <f t="shared" si="0"/>
        <v>25.096428571428572</v>
      </c>
    </row>
    <row r="30" spans="2:13" ht="15.75" thickBot="1" x14ac:dyDescent="0.3">
      <c r="B30" s="986" t="s">
        <v>1262</v>
      </c>
      <c r="C30" s="1004" t="s">
        <v>1263</v>
      </c>
      <c r="D30" s="1009">
        <f>D27/C27-1</f>
        <v>3.2786885245901232E-3</v>
      </c>
      <c r="E30" s="1009">
        <f t="shared" ref="E30:F32" si="1">E27/D27-1</f>
        <v>3.2679738562091387E-3</v>
      </c>
      <c r="F30" s="1009">
        <f t="shared" si="1"/>
        <v>3.2573289902280145E-3</v>
      </c>
      <c r="H30" s="1010"/>
      <c r="I30" s="1010"/>
      <c r="J30" s="1010"/>
      <c r="K30" s="1010"/>
      <c r="L30" s="1010"/>
    </row>
    <row r="31" spans="2:13" ht="15.75" thickBot="1" x14ac:dyDescent="0.3">
      <c r="B31" s="986" t="s">
        <v>1264</v>
      </c>
      <c r="C31" s="1004" t="s">
        <v>1263</v>
      </c>
      <c r="D31" s="1009">
        <f>D28/C28-1</f>
        <v>4.6323419213319283E-2</v>
      </c>
      <c r="E31" s="1009">
        <f t="shared" si="1"/>
        <v>6.5106709897522208E-3</v>
      </c>
      <c r="F31" s="1009">
        <f t="shared" si="1"/>
        <v>0</v>
      </c>
    </row>
    <row r="32" spans="2:13" ht="15.75" thickBot="1" x14ac:dyDescent="0.3">
      <c r="B32" s="986" t="s">
        <v>77</v>
      </c>
      <c r="C32" s="1004" t="s">
        <v>1263</v>
      </c>
      <c r="D32" s="1009">
        <f>D29/C29-1</f>
        <v>4.2904061634190915E-2</v>
      </c>
      <c r="E32" s="1009">
        <f t="shared" si="1"/>
        <v>3.2321346021635389E-3</v>
      </c>
      <c r="F32" s="1009">
        <f t="shared" si="1"/>
        <v>-3.2467532467532756E-3</v>
      </c>
    </row>
    <row r="33" spans="2:6" ht="15.75" thickBot="1" x14ac:dyDescent="0.3">
      <c r="B33" s="2623" t="s">
        <v>2020</v>
      </c>
      <c r="C33" s="2624"/>
      <c r="D33" s="2624"/>
      <c r="E33" s="2624"/>
      <c r="F33" s="2625"/>
    </row>
    <row r="34" spans="2:6" ht="12.75" customHeight="1" x14ac:dyDescent="0.25">
      <c r="B34" s="2600"/>
      <c r="C34" s="1003">
        <v>2023</v>
      </c>
      <c r="D34" s="1003">
        <v>2024</v>
      </c>
      <c r="E34" s="1003">
        <v>2025</v>
      </c>
      <c r="F34" s="1003">
        <v>2026</v>
      </c>
    </row>
    <row r="35" spans="2:6" ht="12.75" customHeight="1" thickBot="1" x14ac:dyDescent="0.3">
      <c r="B35" s="2601"/>
      <c r="C35" s="1005" t="s">
        <v>17</v>
      </c>
      <c r="D35" s="1005" t="s">
        <v>18</v>
      </c>
      <c r="E35" s="1005" t="s">
        <v>18</v>
      </c>
      <c r="F35" s="1005" t="s">
        <v>18</v>
      </c>
    </row>
    <row r="36" spans="2:6" ht="15.75" thickBot="1" x14ac:dyDescent="0.3">
      <c r="B36" s="1011" t="s">
        <v>1266</v>
      </c>
      <c r="C36" s="1012">
        <f>C37+C38</f>
        <v>41139</v>
      </c>
      <c r="D36" s="1012">
        <f t="shared" ref="D36:F36" si="2">D37+D38</f>
        <v>41139</v>
      </c>
      <c r="E36" s="1012">
        <f t="shared" si="2"/>
        <v>41139</v>
      </c>
      <c r="F36" s="1012">
        <f t="shared" si="2"/>
        <v>41139</v>
      </c>
    </row>
    <row r="37" spans="2:6" ht="15.75" thickBot="1" x14ac:dyDescent="0.3">
      <c r="B37" s="1013" t="s">
        <v>1267</v>
      </c>
      <c r="C37" s="1014">
        <v>41139</v>
      </c>
      <c r="D37" s="1014">
        <v>41139</v>
      </c>
      <c r="E37" s="1014">
        <v>41139</v>
      </c>
      <c r="F37" s="1014">
        <v>41139</v>
      </c>
    </row>
    <row r="38" spans="2:6" ht="15.75" thickBot="1" x14ac:dyDescent="0.3">
      <c r="B38" s="1013" t="s">
        <v>1268</v>
      </c>
      <c r="C38" s="1014"/>
      <c r="D38" s="1015"/>
      <c r="E38" s="1015"/>
      <c r="F38" s="1015"/>
    </row>
    <row r="39" spans="2:6" ht="24.75" thickBot="1" x14ac:dyDescent="0.3">
      <c r="B39" s="1011" t="s">
        <v>1269</v>
      </c>
      <c r="C39" s="1012">
        <f>C40+C41</f>
        <v>5869</v>
      </c>
      <c r="D39" s="1012">
        <f t="shared" ref="D39:F39" si="3">D40+D41</f>
        <v>5869</v>
      </c>
      <c r="E39" s="1012">
        <f t="shared" si="3"/>
        <v>5869</v>
      </c>
      <c r="F39" s="1012">
        <f t="shared" si="3"/>
        <v>5869</v>
      </c>
    </row>
    <row r="40" spans="2:6" ht="15.75" thickBot="1" x14ac:dyDescent="0.3">
      <c r="B40" s="1013" t="s">
        <v>1267</v>
      </c>
      <c r="C40" s="1012">
        <v>5869</v>
      </c>
      <c r="D40" s="1016">
        <v>5869</v>
      </c>
      <c r="E40" s="1016">
        <v>5869</v>
      </c>
      <c r="F40" s="1016">
        <v>5869</v>
      </c>
    </row>
    <row r="41" spans="2:6" ht="15.75" thickBot="1" x14ac:dyDescent="0.3">
      <c r="B41" s="1013" t="s">
        <v>1268</v>
      </c>
      <c r="C41" s="1014"/>
      <c r="D41" s="1012"/>
      <c r="E41" s="1012"/>
      <c r="F41" s="1012"/>
    </row>
    <row r="42" spans="2:6" ht="15.75" thickBot="1" x14ac:dyDescent="0.3">
      <c r="B42" s="1011" t="s">
        <v>1270</v>
      </c>
      <c r="C42" s="1012">
        <f>C43+C44</f>
        <v>26289</v>
      </c>
      <c r="D42" s="1012">
        <f t="shared" ref="D42:F42" si="4">D43+D44</f>
        <v>29789</v>
      </c>
      <c r="E42" s="1012">
        <f t="shared" si="4"/>
        <v>30289</v>
      </c>
      <c r="F42" s="1012">
        <f t="shared" si="4"/>
        <v>30289</v>
      </c>
    </row>
    <row r="43" spans="2:6" ht="15.75" thickBot="1" x14ac:dyDescent="0.3">
      <c r="B43" s="1013" t="s">
        <v>1267</v>
      </c>
      <c r="C43" s="1012">
        <v>26289</v>
      </c>
      <c r="D43" s="1012">
        <v>29789</v>
      </c>
      <c r="E43" s="1012">
        <v>30289</v>
      </c>
      <c r="F43" s="1012">
        <v>30289</v>
      </c>
    </row>
    <row r="44" spans="2:6" ht="15.75" thickBot="1" x14ac:dyDescent="0.3">
      <c r="B44" s="1013" t="s">
        <v>1268</v>
      </c>
      <c r="C44" s="1014"/>
      <c r="D44" s="1012"/>
      <c r="E44" s="1012"/>
      <c r="F44" s="1012"/>
    </row>
    <row r="45" spans="2:6" ht="15.75" thickBot="1" x14ac:dyDescent="0.3">
      <c r="B45" s="1011" t="s">
        <v>1271</v>
      </c>
      <c r="C45" s="1014">
        <v>0</v>
      </c>
      <c r="D45" s="1012">
        <v>0</v>
      </c>
      <c r="E45" s="1012">
        <v>0</v>
      </c>
      <c r="F45" s="1012">
        <v>0</v>
      </c>
    </row>
    <row r="46" spans="2:6" ht="15.75" thickBot="1" x14ac:dyDescent="0.3">
      <c r="B46" s="1013" t="s">
        <v>1267</v>
      </c>
      <c r="C46" s="1014"/>
      <c r="D46" s="1012"/>
      <c r="E46" s="1012"/>
      <c r="F46" s="1012"/>
    </row>
    <row r="47" spans="2:6" ht="15.75" thickBot="1" x14ac:dyDescent="0.3">
      <c r="B47" s="1013" t="s">
        <v>1268</v>
      </c>
      <c r="C47" s="1014"/>
      <c r="D47" s="1012"/>
      <c r="E47" s="1012"/>
      <c r="F47" s="1012"/>
    </row>
    <row r="48" spans="2:6" ht="15.75" thickBot="1" x14ac:dyDescent="0.3">
      <c r="B48" s="1011" t="s">
        <v>1272</v>
      </c>
      <c r="C48" s="1014">
        <v>0</v>
      </c>
      <c r="D48" s="1012">
        <v>0</v>
      </c>
      <c r="E48" s="1012">
        <v>0</v>
      </c>
      <c r="F48" s="1012">
        <v>0</v>
      </c>
    </row>
    <row r="49" spans="1:13" ht="15.75" thickBot="1" x14ac:dyDescent="0.3">
      <c r="B49" s="1013" t="s">
        <v>1267</v>
      </c>
      <c r="C49" s="1014"/>
      <c r="D49" s="1012"/>
      <c r="E49" s="1012"/>
      <c r="F49" s="1012"/>
    </row>
    <row r="50" spans="1:13" ht="15.75" thickBot="1" x14ac:dyDescent="0.3">
      <c r="B50" s="1013" t="s">
        <v>1268</v>
      </c>
      <c r="C50" s="1014"/>
      <c r="D50" s="1012"/>
      <c r="E50" s="1012"/>
      <c r="F50" s="1012"/>
    </row>
    <row r="51" spans="1:13" ht="15.75" thickBot="1" x14ac:dyDescent="0.3">
      <c r="B51" s="1011" t="s">
        <v>1273</v>
      </c>
      <c r="C51" s="1014">
        <v>0</v>
      </c>
      <c r="D51" s="1012">
        <v>0</v>
      </c>
      <c r="E51" s="1012">
        <v>0</v>
      </c>
      <c r="F51" s="1012">
        <v>0</v>
      </c>
    </row>
    <row r="52" spans="1:13" ht="15.75" thickBot="1" x14ac:dyDescent="0.3">
      <c r="B52" s="1013" t="s">
        <v>1267</v>
      </c>
      <c r="C52" s="1014"/>
      <c r="D52" s="1012"/>
      <c r="E52" s="1012"/>
      <c r="F52" s="1012"/>
    </row>
    <row r="53" spans="1:13" ht="15.75" thickBot="1" x14ac:dyDescent="0.3">
      <c r="B53" s="1013" t="s">
        <v>1268</v>
      </c>
      <c r="C53" s="1014"/>
      <c r="D53" s="1012"/>
      <c r="E53" s="1012"/>
      <c r="F53" s="1012"/>
    </row>
    <row r="54" spans="1:13" ht="24.75" thickBot="1" x14ac:dyDescent="0.3">
      <c r="B54" s="1011" t="s">
        <v>1274</v>
      </c>
      <c r="C54" s="1014">
        <f>C55+C56</f>
        <v>100</v>
      </c>
      <c r="D54" s="1012">
        <v>0</v>
      </c>
      <c r="E54" s="1012">
        <f>D54*1.03*0.99</f>
        <v>0</v>
      </c>
      <c r="F54" s="1012">
        <f>E54*1.03*0.99</f>
        <v>0</v>
      </c>
      <c r="I54" s="1017"/>
    </row>
    <row r="55" spans="1:13" ht="15.75" thickBot="1" x14ac:dyDescent="0.3">
      <c r="B55" s="1013" t="s">
        <v>1267</v>
      </c>
      <c r="C55" s="1014">
        <v>100</v>
      </c>
      <c r="D55" s="234"/>
      <c r="E55" s="234"/>
      <c r="F55" s="234"/>
      <c r="K55" s="232"/>
      <c r="L55" s="232"/>
      <c r="M55" s="232"/>
    </row>
    <row r="56" spans="1:13" ht="15.75" thickBot="1" x14ac:dyDescent="0.3">
      <c r="B56" s="1013" t="s">
        <v>1268</v>
      </c>
      <c r="C56" s="1014"/>
      <c r="D56" s="233"/>
      <c r="E56" s="234"/>
      <c r="F56" s="234"/>
    </row>
    <row r="57" spans="1:13" ht="15.75" thickBot="1" x14ac:dyDescent="0.3">
      <c r="B57" s="1018" t="s">
        <v>100</v>
      </c>
      <c r="C57" s="1014">
        <f>C54+C51+C48+C45+C42+C39+C36</f>
        <v>73397</v>
      </c>
      <c r="D57" s="1014">
        <f t="shared" ref="D57:F57" si="5">D54+D51+D48+D45+D42+D39+D36</f>
        <v>76797</v>
      </c>
      <c r="E57" s="1014">
        <f t="shared" si="5"/>
        <v>77297</v>
      </c>
      <c r="F57" s="1014">
        <f t="shared" si="5"/>
        <v>77297</v>
      </c>
    </row>
    <row r="58" spans="1:13" ht="15.75" thickBot="1" x14ac:dyDescent="0.3">
      <c r="B58" s="1019" t="s">
        <v>1276</v>
      </c>
      <c r="C58" s="1020">
        <f>IF(C57-C28=0,0,"Error")</f>
        <v>0</v>
      </c>
      <c r="D58" s="1020">
        <f>IF(D57-D28=0,0,"Error")</f>
        <v>0</v>
      </c>
      <c r="E58" s="1020">
        <f>IF(E57-E28=0,0,"Error")</f>
        <v>0</v>
      </c>
      <c r="F58" s="1020">
        <f>IF(F57-F28=0,0,"Error")</f>
        <v>0</v>
      </c>
    </row>
    <row r="59" spans="1:13" ht="15.75" thickBot="1" x14ac:dyDescent="0.3">
      <c r="B59" s="2615" t="s">
        <v>1277</v>
      </c>
      <c r="C59" s="2616"/>
      <c r="D59" s="2616"/>
      <c r="E59" s="2616"/>
      <c r="F59" s="2617"/>
    </row>
    <row r="60" spans="1:13" ht="15.75" thickBot="1" x14ac:dyDescent="0.3">
      <c r="B60" s="2615" t="s">
        <v>1278</v>
      </c>
      <c r="C60" s="2616"/>
      <c r="D60" s="2616"/>
      <c r="E60" s="2616"/>
      <c r="F60" s="2617"/>
    </row>
    <row r="61" spans="1:13" ht="15.75" thickBot="1" x14ac:dyDescent="0.3">
      <c r="B61" s="1001" t="s">
        <v>1322</v>
      </c>
      <c r="C61" s="2626" t="s">
        <v>2021</v>
      </c>
      <c r="D61" s="2627"/>
      <c r="E61" s="2627"/>
      <c r="F61" s="2628"/>
    </row>
    <row r="62" spans="1:13" ht="35.25" customHeight="1" thickBot="1" x14ac:dyDescent="0.3">
      <c r="A62" s="980"/>
      <c r="B62" s="1001" t="s">
        <v>1256</v>
      </c>
      <c r="C62" s="1001" t="s">
        <v>2022</v>
      </c>
      <c r="D62" s="1021" t="s">
        <v>2023</v>
      </c>
      <c r="E62" s="2629" t="s">
        <v>2024</v>
      </c>
      <c r="F62" s="2630"/>
      <c r="J62" s="1002"/>
    </row>
    <row r="63" spans="1:13" ht="17.25" customHeight="1" thickBot="1" x14ac:dyDescent="0.3">
      <c r="B63" s="986" t="s">
        <v>1258</v>
      </c>
      <c r="C63" s="2626" t="s">
        <v>2025</v>
      </c>
      <c r="D63" s="2627"/>
      <c r="E63" s="2627"/>
      <c r="F63" s="2628"/>
    </row>
    <row r="64" spans="1:13" ht="15.75" thickBot="1" x14ac:dyDescent="0.3">
      <c r="B64" s="986" t="s">
        <v>54</v>
      </c>
      <c r="C64" s="2631" t="s">
        <v>106</v>
      </c>
      <c r="D64" s="2618"/>
      <c r="E64" s="2618"/>
      <c r="F64" s="2619"/>
    </row>
    <row r="65" spans="2:12" ht="12.75" customHeight="1" x14ac:dyDescent="0.25">
      <c r="B65" s="2600"/>
      <c r="C65" s="1003">
        <v>2023</v>
      </c>
      <c r="D65" s="1003">
        <v>2024</v>
      </c>
      <c r="E65" s="1003">
        <v>2025</v>
      </c>
      <c r="F65" s="1003">
        <v>2026</v>
      </c>
    </row>
    <row r="66" spans="2:12" ht="14.25" customHeight="1" thickBot="1" x14ac:dyDescent="0.3">
      <c r="B66" s="2601"/>
      <c r="C66" s="1005" t="s">
        <v>17</v>
      </c>
      <c r="D66" s="1005" t="s">
        <v>18</v>
      </c>
      <c r="E66" s="1005" t="s">
        <v>18</v>
      </c>
      <c r="F66" s="1005" t="s">
        <v>18</v>
      </c>
    </row>
    <row r="67" spans="2:12" ht="15.75" thickBot="1" x14ac:dyDescent="0.3">
      <c r="B67" s="986" t="s">
        <v>56</v>
      </c>
      <c r="C67" s="1004">
        <v>12</v>
      </c>
      <c r="D67" s="1004">
        <v>20</v>
      </c>
      <c r="E67" s="1004">
        <v>20</v>
      </c>
      <c r="F67" s="1004">
        <v>19</v>
      </c>
      <c r="J67" s="1002"/>
    </row>
    <row r="68" spans="2:12" ht="15.75" thickBot="1" x14ac:dyDescent="0.3">
      <c r="B68" s="986" t="s">
        <v>1260</v>
      </c>
      <c r="C68" s="1006">
        <v>1500</v>
      </c>
      <c r="D68" s="1006">
        <v>3000</v>
      </c>
      <c r="E68" s="1006">
        <v>3000</v>
      </c>
      <c r="F68" s="1006">
        <v>3000</v>
      </c>
    </row>
    <row r="69" spans="2:12" ht="15.75" thickBot="1" x14ac:dyDescent="0.3">
      <c r="B69" s="986" t="s">
        <v>1261</v>
      </c>
      <c r="C69" s="1006">
        <f>C68/C67</f>
        <v>125</v>
      </c>
      <c r="D69" s="1006">
        <f>D68/D67</f>
        <v>150</v>
      </c>
      <c r="E69" s="1006">
        <f>E68/E67</f>
        <v>150</v>
      </c>
      <c r="F69" s="1006">
        <f>F68/F67</f>
        <v>157.89473684210526</v>
      </c>
    </row>
    <row r="70" spans="2:12" ht="15.75" thickBot="1" x14ac:dyDescent="0.3">
      <c r="B70" s="986" t="s">
        <v>1262</v>
      </c>
      <c r="C70" s="1004" t="s">
        <v>1263</v>
      </c>
      <c r="D70" s="1009">
        <f t="shared" ref="D70:F72" si="6">D67/C67-1</f>
        <v>0.66666666666666674</v>
      </c>
      <c r="E70" s="1009">
        <f t="shared" si="6"/>
        <v>0</v>
      </c>
      <c r="F70" s="1009">
        <f t="shared" si="6"/>
        <v>-5.0000000000000044E-2</v>
      </c>
      <c r="H70" s="1010"/>
      <c r="I70" s="1010"/>
      <c r="J70" s="1010"/>
      <c r="K70" s="1010"/>
      <c r="L70" s="1010"/>
    </row>
    <row r="71" spans="2:12" ht="15.75" thickBot="1" x14ac:dyDescent="0.3">
      <c r="B71" s="986" t="s">
        <v>1264</v>
      </c>
      <c r="C71" s="1004" t="s">
        <v>1263</v>
      </c>
      <c r="D71" s="1009">
        <f t="shared" si="6"/>
        <v>1</v>
      </c>
      <c r="E71" s="1009">
        <f t="shared" si="6"/>
        <v>0</v>
      </c>
      <c r="F71" s="1009">
        <f t="shared" si="6"/>
        <v>0</v>
      </c>
      <c r="J71" s="1002"/>
    </row>
    <row r="72" spans="2:12" ht="15.75" thickBot="1" x14ac:dyDescent="0.3">
      <c r="B72" s="986" t="s">
        <v>77</v>
      </c>
      <c r="C72" s="1004" t="s">
        <v>1263</v>
      </c>
      <c r="D72" s="1009">
        <f>D69/C69-1</f>
        <v>0.19999999999999996</v>
      </c>
      <c r="E72" s="1009">
        <f t="shared" si="6"/>
        <v>0</v>
      </c>
      <c r="F72" s="1009">
        <f t="shared" si="6"/>
        <v>5.2631578947368363E-2</v>
      </c>
    </row>
    <row r="73" spans="2:12" ht="15.75" thickBot="1" x14ac:dyDescent="0.3">
      <c r="B73" s="2623" t="s">
        <v>1265</v>
      </c>
      <c r="C73" s="2624"/>
      <c r="D73" s="2624"/>
      <c r="E73" s="2624"/>
      <c r="F73" s="2625"/>
    </row>
    <row r="74" spans="2:12" ht="12.75" customHeight="1" x14ac:dyDescent="0.25">
      <c r="B74" s="2600"/>
      <c r="C74" s="1003">
        <v>2023</v>
      </c>
      <c r="D74" s="1003">
        <v>2024</v>
      </c>
      <c r="E74" s="1003">
        <v>2025</v>
      </c>
      <c r="F74" s="1003">
        <v>2026</v>
      </c>
    </row>
    <row r="75" spans="2:12" ht="9" customHeight="1" thickBot="1" x14ac:dyDescent="0.3">
      <c r="B75" s="2601"/>
      <c r="C75" s="1005" t="s">
        <v>17</v>
      </c>
      <c r="D75" s="1005" t="s">
        <v>18</v>
      </c>
      <c r="E75" s="1005" t="s">
        <v>18</v>
      </c>
      <c r="F75" s="1005" t="s">
        <v>18</v>
      </c>
    </row>
    <row r="76" spans="2:12" ht="15.75" thickBot="1" x14ac:dyDescent="0.3">
      <c r="B76" s="1011" t="s">
        <v>1284</v>
      </c>
      <c r="C76" s="1012"/>
      <c r="D76" s="1012"/>
      <c r="E76" s="1012"/>
      <c r="F76" s="1012"/>
    </row>
    <row r="77" spans="2:12" ht="15.75" thickBot="1" x14ac:dyDescent="0.3">
      <c r="B77" s="1011" t="s">
        <v>1288</v>
      </c>
      <c r="C77" s="1022">
        <v>1500</v>
      </c>
      <c r="D77" s="1016">
        <v>3000</v>
      </c>
      <c r="E77" s="1016">
        <v>3000</v>
      </c>
      <c r="F77" s="1016">
        <v>3000</v>
      </c>
    </row>
    <row r="78" spans="2:12" ht="15.75" thickBot="1" x14ac:dyDescent="0.3">
      <c r="B78" s="1023" t="s">
        <v>1275</v>
      </c>
      <c r="C78" s="1024">
        <f>C77+C76</f>
        <v>1500</v>
      </c>
      <c r="D78" s="1024">
        <f t="shared" ref="D78:F78" si="7">D77+D76</f>
        <v>3000</v>
      </c>
      <c r="E78" s="1024">
        <f t="shared" si="7"/>
        <v>3000</v>
      </c>
      <c r="F78" s="1024">
        <f t="shared" si="7"/>
        <v>3000</v>
      </c>
    </row>
    <row r="79" spans="2:12" ht="15.75" customHeight="1" thickBot="1" x14ac:dyDescent="0.3">
      <c r="B79" s="1001" t="s">
        <v>1322</v>
      </c>
      <c r="C79" s="2632" t="s">
        <v>2026</v>
      </c>
      <c r="D79" s="2633"/>
      <c r="E79" s="2633"/>
      <c r="F79" s="2634"/>
    </row>
    <row r="80" spans="2:12" ht="34.5" thickBot="1" x14ac:dyDescent="0.3">
      <c r="B80" s="1001" t="s">
        <v>1328</v>
      </c>
      <c r="C80" s="1001" t="s">
        <v>2026</v>
      </c>
      <c r="D80" s="1021" t="s">
        <v>2023</v>
      </c>
      <c r="E80" s="2629" t="s">
        <v>1709</v>
      </c>
      <c r="F80" s="2635"/>
    </row>
    <row r="81" spans="2:6" ht="15.75" customHeight="1" thickBot="1" x14ac:dyDescent="0.3">
      <c r="B81" s="986" t="s">
        <v>1258</v>
      </c>
      <c r="C81" s="2626" t="s">
        <v>2026</v>
      </c>
      <c r="D81" s="2627"/>
      <c r="E81" s="2627"/>
      <c r="F81" s="2628"/>
    </row>
    <row r="82" spans="2:6" ht="15.75" thickBot="1" x14ac:dyDescent="0.3">
      <c r="B82" s="986" t="s">
        <v>54</v>
      </c>
      <c r="C82" s="2631" t="s">
        <v>106</v>
      </c>
      <c r="D82" s="2618"/>
      <c r="E82" s="2618"/>
      <c r="F82" s="2619"/>
    </row>
    <row r="83" spans="2:6" x14ac:dyDescent="0.25">
      <c r="B83" s="2600"/>
      <c r="C83" s="1003">
        <v>2023</v>
      </c>
      <c r="D83" s="1003">
        <v>2024</v>
      </c>
      <c r="E83" s="1003">
        <v>2025</v>
      </c>
      <c r="F83" s="1003">
        <v>2026</v>
      </c>
    </row>
    <row r="84" spans="2:6" ht="15.75" thickBot="1" x14ac:dyDescent="0.3">
      <c r="B84" s="2601"/>
      <c r="C84" s="1005" t="s">
        <v>17</v>
      </c>
      <c r="D84" s="1005" t="s">
        <v>18</v>
      </c>
      <c r="E84" s="1005" t="s">
        <v>18</v>
      </c>
      <c r="F84" s="1005" t="s">
        <v>18</v>
      </c>
    </row>
    <row r="85" spans="2:6" ht="15.75" thickBot="1" x14ac:dyDescent="0.3">
      <c r="B85" s="986" t="s">
        <v>56</v>
      </c>
      <c r="C85" s="1004">
        <v>1</v>
      </c>
      <c r="D85" s="1004"/>
      <c r="E85" s="986"/>
      <c r="F85" s="986"/>
    </row>
    <row r="86" spans="2:6" ht="15.75" thickBot="1" x14ac:dyDescent="0.3">
      <c r="B86" s="986" t="s">
        <v>1260</v>
      </c>
      <c r="C86" s="1006">
        <v>3500</v>
      </c>
      <c r="D86" s="1006">
        <v>0</v>
      </c>
      <c r="E86" s="1006">
        <f t="shared" ref="E86" si="8">E95</f>
        <v>0</v>
      </c>
      <c r="F86" s="1006">
        <f>F95</f>
        <v>0</v>
      </c>
    </row>
    <row r="87" spans="2:6" ht="15.75" thickBot="1" x14ac:dyDescent="0.3">
      <c r="B87" s="986" t="s">
        <v>1261</v>
      </c>
      <c r="C87" s="1006">
        <f>C86/C85</f>
        <v>3500</v>
      </c>
      <c r="D87" s="1006" t="e">
        <f>D86/D85</f>
        <v>#DIV/0!</v>
      </c>
      <c r="E87" s="1006" t="e">
        <f>E86/E85</f>
        <v>#DIV/0!</v>
      </c>
      <c r="F87" s="1006" t="e">
        <f>F86/F85</f>
        <v>#DIV/0!</v>
      </c>
    </row>
    <row r="88" spans="2:6" ht="15.75" thickBot="1" x14ac:dyDescent="0.3">
      <c r="B88" s="986" t="s">
        <v>1262</v>
      </c>
      <c r="C88" s="1004" t="s">
        <v>1263</v>
      </c>
      <c r="D88" s="1009">
        <f>D85/C85-1</f>
        <v>-1</v>
      </c>
      <c r="E88" s="1009" t="e">
        <f t="shared" ref="D88:F90" si="9">E85/D85-1</f>
        <v>#DIV/0!</v>
      </c>
      <c r="F88" s="1009" t="e">
        <f t="shared" si="9"/>
        <v>#DIV/0!</v>
      </c>
    </row>
    <row r="89" spans="2:6" ht="15.75" thickBot="1" x14ac:dyDescent="0.3">
      <c r="B89" s="986" t="s">
        <v>1264</v>
      </c>
      <c r="C89" s="1004" t="s">
        <v>1263</v>
      </c>
      <c r="D89" s="1009">
        <f t="shared" si="9"/>
        <v>-1</v>
      </c>
      <c r="E89" s="1009" t="e">
        <f t="shared" si="9"/>
        <v>#DIV/0!</v>
      </c>
      <c r="F89" s="1009" t="e">
        <f t="shared" si="9"/>
        <v>#DIV/0!</v>
      </c>
    </row>
    <row r="90" spans="2:6" ht="15.75" thickBot="1" x14ac:dyDescent="0.3">
      <c r="B90" s="986" t="s">
        <v>77</v>
      </c>
      <c r="C90" s="1004" t="s">
        <v>1263</v>
      </c>
      <c r="D90" s="1009" t="e">
        <f>D87/C87-1</f>
        <v>#DIV/0!</v>
      </c>
      <c r="E90" s="1009" t="e">
        <f t="shared" si="9"/>
        <v>#DIV/0!</v>
      </c>
      <c r="F90" s="1009" t="e">
        <f t="shared" si="9"/>
        <v>#DIV/0!</v>
      </c>
    </row>
    <row r="91" spans="2:6" ht="15.75" customHeight="1" thickBot="1" x14ac:dyDescent="0.3">
      <c r="B91" s="2623" t="s">
        <v>1894</v>
      </c>
      <c r="C91" s="2624"/>
      <c r="D91" s="2624"/>
      <c r="E91" s="2624"/>
      <c r="F91" s="2625"/>
    </row>
    <row r="92" spans="2:6" x14ac:dyDescent="0.25">
      <c r="B92" s="2600"/>
      <c r="C92" s="1003">
        <v>2023</v>
      </c>
      <c r="D92" s="1003">
        <v>2024</v>
      </c>
      <c r="E92" s="1003">
        <v>2025</v>
      </c>
      <c r="F92" s="1003">
        <v>2026</v>
      </c>
    </row>
    <row r="93" spans="2:6" ht="15.75" thickBot="1" x14ac:dyDescent="0.3">
      <c r="B93" s="2601"/>
      <c r="C93" s="1005" t="s">
        <v>17</v>
      </c>
      <c r="D93" s="1005" t="s">
        <v>18</v>
      </c>
      <c r="E93" s="1005" t="s">
        <v>18</v>
      </c>
      <c r="F93" s="1005" t="s">
        <v>18</v>
      </c>
    </row>
    <row r="94" spans="2:6" ht="15.75" thickBot="1" x14ac:dyDescent="0.3">
      <c r="B94" s="1011" t="s">
        <v>1284</v>
      </c>
      <c r="C94" s="1012"/>
      <c r="D94" s="1012"/>
      <c r="E94" s="1012"/>
      <c r="F94" s="1012"/>
    </row>
    <row r="95" spans="2:6" ht="15.75" thickBot="1" x14ac:dyDescent="0.3">
      <c r="B95" s="1011" t="s">
        <v>1288</v>
      </c>
      <c r="C95" s="1022">
        <v>3500</v>
      </c>
      <c r="D95" s="1016">
        <v>0</v>
      </c>
      <c r="E95" s="1016">
        <v>0</v>
      </c>
      <c r="F95" s="1016">
        <v>0</v>
      </c>
    </row>
    <row r="96" spans="2:6" ht="15.75" thickBot="1" x14ac:dyDescent="0.3">
      <c r="B96" s="1023" t="s">
        <v>1334</v>
      </c>
      <c r="C96" s="1024">
        <f>C95+C94</f>
        <v>3500</v>
      </c>
      <c r="D96" s="1024">
        <f t="shared" ref="D96:F96" si="10">D95+D94</f>
        <v>0</v>
      </c>
      <c r="E96" s="1024">
        <f t="shared" si="10"/>
        <v>0</v>
      </c>
      <c r="F96" s="1024">
        <f t="shared" si="10"/>
        <v>0</v>
      </c>
    </row>
    <row r="97" spans="2:10" ht="12.75" customHeight="1" x14ac:dyDescent="0.25">
      <c r="B97" s="2636"/>
      <c r="C97" s="1025">
        <v>2023</v>
      </c>
      <c r="D97" s="1025">
        <v>2024</v>
      </c>
      <c r="E97" s="1025">
        <v>2025</v>
      </c>
      <c r="F97" s="1026">
        <v>2026</v>
      </c>
    </row>
    <row r="98" spans="2:10" ht="13.5" customHeight="1" thickBot="1" x14ac:dyDescent="0.3">
      <c r="B98" s="2637"/>
      <c r="C98" s="1027" t="s">
        <v>17</v>
      </c>
      <c r="D98" s="1027" t="s">
        <v>18</v>
      </c>
      <c r="E98" s="1027" t="s">
        <v>18</v>
      </c>
      <c r="F98" s="1028" t="s">
        <v>18</v>
      </c>
    </row>
    <row r="99" spans="2:10" ht="18" customHeight="1" thickBot="1" x14ac:dyDescent="0.3">
      <c r="B99" s="1029"/>
      <c r="C99" s="1030"/>
      <c r="D99" s="1030"/>
      <c r="E99" s="1030"/>
      <c r="F99" s="1030"/>
    </row>
    <row r="100" spans="2:10" ht="27" customHeight="1" thickBot="1" x14ac:dyDescent="0.3">
      <c r="B100" s="989" t="s">
        <v>1299</v>
      </c>
      <c r="C100" s="1031">
        <f>C57+C78+C96</f>
        <v>78397</v>
      </c>
      <c r="D100" s="1031">
        <f>D57+D78+D96</f>
        <v>79797</v>
      </c>
      <c r="E100" s="1031">
        <f>E57+E78</f>
        <v>80297</v>
      </c>
      <c r="F100" s="1031">
        <f>F57+F78</f>
        <v>80297</v>
      </c>
    </row>
    <row r="101" spans="2:10" ht="24.75" thickBot="1" x14ac:dyDescent="0.3">
      <c r="B101" s="989" t="s">
        <v>1300</v>
      </c>
      <c r="C101" s="1031">
        <f>C102+C105+C108+C123+C124+C120</f>
        <v>78397</v>
      </c>
      <c r="D101" s="1031">
        <f t="shared" ref="D101:F101" si="11">D102+D105+D108+D123+D124</f>
        <v>79797</v>
      </c>
      <c r="E101" s="1031">
        <f t="shared" si="11"/>
        <v>80297</v>
      </c>
      <c r="F101" s="1031">
        <f t="shared" si="11"/>
        <v>80297</v>
      </c>
      <c r="H101" s="1010"/>
      <c r="I101" s="1010"/>
      <c r="J101" s="1010"/>
    </row>
    <row r="102" spans="2:10" ht="15.75" thickBot="1" x14ac:dyDescent="0.3">
      <c r="B102" s="1011" t="s">
        <v>1266</v>
      </c>
      <c r="C102" s="1032">
        <f t="shared" ref="C102:F117" si="12">C36</f>
        <v>41139</v>
      </c>
      <c r="D102" s="1032">
        <f t="shared" si="12"/>
        <v>41139</v>
      </c>
      <c r="E102" s="1032">
        <f t="shared" si="12"/>
        <v>41139</v>
      </c>
      <c r="F102" s="1032">
        <f t="shared" si="12"/>
        <v>41139</v>
      </c>
      <c r="H102" s="1010"/>
      <c r="I102" s="1010"/>
      <c r="J102" s="1002"/>
    </row>
    <row r="103" spans="2:10" ht="15.75" thickBot="1" x14ac:dyDescent="0.3">
      <c r="B103" s="1013" t="s">
        <v>1267</v>
      </c>
      <c r="C103" s="1014">
        <f t="shared" si="12"/>
        <v>41139</v>
      </c>
      <c r="D103" s="1014">
        <f t="shared" si="12"/>
        <v>41139</v>
      </c>
      <c r="E103" s="1014">
        <f t="shared" si="12"/>
        <v>41139</v>
      </c>
      <c r="F103" s="1014">
        <f t="shared" si="12"/>
        <v>41139</v>
      </c>
    </row>
    <row r="104" spans="2:10" ht="15.75" thickBot="1" x14ac:dyDescent="0.3">
      <c r="B104" s="1013" t="s">
        <v>1301</v>
      </c>
      <c r="C104" s="1014">
        <f t="shared" si="12"/>
        <v>0</v>
      </c>
      <c r="D104" s="1014">
        <f t="shared" si="12"/>
        <v>0</v>
      </c>
      <c r="E104" s="1014">
        <f t="shared" si="12"/>
        <v>0</v>
      </c>
      <c r="F104" s="1014">
        <f t="shared" si="12"/>
        <v>0</v>
      </c>
    </row>
    <row r="105" spans="2:10" ht="24.75" thickBot="1" x14ac:dyDescent="0.3">
      <c r="B105" s="1011" t="s">
        <v>1269</v>
      </c>
      <c r="C105" s="1032">
        <f t="shared" si="12"/>
        <v>5869</v>
      </c>
      <c r="D105" s="1032">
        <f t="shared" si="12"/>
        <v>5869</v>
      </c>
      <c r="E105" s="1032">
        <f t="shared" si="12"/>
        <v>5869</v>
      </c>
      <c r="F105" s="1032">
        <f t="shared" si="12"/>
        <v>5869</v>
      </c>
    </row>
    <row r="106" spans="2:10" ht="15.75" thickBot="1" x14ac:dyDescent="0.3">
      <c r="B106" s="1013" t="s">
        <v>1267</v>
      </c>
      <c r="C106" s="1012">
        <f t="shared" si="12"/>
        <v>5869</v>
      </c>
      <c r="D106" s="1012">
        <f t="shared" si="12"/>
        <v>5869</v>
      </c>
      <c r="E106" s="1012">
        <f t="shared" si="12"/>
        <v>5869</v>
      </c>
      <c r="F106" s="1012">
        <f t="shared" si="12"/>
        <v>5869</v>
      </c>
    </row>
    <row r="107" spans="2:10" ht="15.75" customHeight="1" thickBot="1" x14ac:dyDescent="0.3">
      <c r="B107" s="1013" t="s">
        <v>1301</v>
      </c>
      <c r="C107" s="1014">
        <f t="shared" si="12"/>
        <v>0</v>
      </c>
      <c r="D107" s="1014">
        <f t="shared" si="12"/>
        <v>0</v>
      </c>
      <c r="E107" s="1014">
        <f t="shared" si="12"/>
        <v>0</v>
      </c>
      <c r="F107" s="1014">
        <f t="shared" si="12"/>
        <v>0</v>
      </c>
    </row>
    <row r="108" spans="2:10" ht="15.75" thickBot="1" x14ac:dyDescent="0.3">
      <c r="B108" s="1011" t="s">
        <v>1270</v>
      </c>
      <c r="C108" s="1032">
        <f t="shared" si="12"/>
        <v>26289</v>
      </c>
      <c r="D108" s="1032">
        <f t="shared" si="12"/>
        <v>29789</v>
      </c>
      <c r="E108" s="1032">
        <f t="shared" si="12"/>
        <v>30289</v>
      </c>
      <c r="F108" s="1032">
        <f t="shared" si="12"/>
        <v>30289</v>
      </c>
    </row>
    <row r="109" spans="2:10" ht="15.75" thickBot="1" x14ac:dyDescent="0.3">
      <c r="B109" s="1013" t="s">
        <v>1267</v>
      </c>
      <c r="C109" s="1014">
        <f t="shared" si="12"/>
        <v>26289</v>
      </c>
      <c r="D109" s="1014">
        <f t="shared" si="12"/>
        <v>29789</v>
      </c>
      <c r="E109" s="1014">
        <f t="shared" si="12"/>
        <v>30289</v>
      </c>
      <c r="F109" s="1014">
        <f t="shared" si="12"/>
        <v>30289</v>
      </c>
    </row>
    <row r="110" spans="2:10" ht="15.75" thickBot="1" x14ac:dyDescent="0.3">
      <c r="B110" s="1013" t="s">
        <v>1301</v>
      </c>
      <c r="C110" s="1014">
        <f t="shared" si="12"/>
        <v>0</v>
      </c>
      <c r="D110" s="1014">
        <f t="shared" si="12"/>
        <v>0</v>
      </c>
      <c r="E110" s="1014">
        <f t="shared" si="12"/>
        <v>0</v>
      </c>
      <c r="F110" s="1014">
        <f t="shared" si="12"/>
        <v>0</v>
      </c>
    </row>
    <row r="111" spans="2:10" ht="15.75" thickBot="1" x14ac:dyDescent="0.3">
      <c r="B111" s="1011" t="s">
        <v>1271</v>
      </c>
      <c r="C111" s="1032">
        <f t="shared" si="12"/>
        <v>0</v>
      </c>
      <c r="D111" s="1032">
        <f t="shared" si="12"/>
        <v>0</v>
      </c>
      <c r="E111" s="1032">
        <f t="shared" si="12"/>
        <v>0</v>
      </c>
      <c r="F111" s="1032">
        <f t="shared" si="12"/>
        <v>0</v>
      </c>
    </row>
    <row r="112" spans="2:10" ht="15.75" thickBot="1" x14ac:dyDescent="0.3">
      <c r="B112" s="1013" t="s">
        <v>1267</v>
      </c>
      <c r="C112" s="1012">
        <f t="shared" si="12"/>
        <v>0</v>
      </c>
      <c r="D112" s="1012">
        <f t="shared" si="12"/>
        <v>0</v>
      </c>
      <c r="E112" s="1012">
        <f t="shared" si="12"/>
        <v>0</v>
      </c>
      <c r="F112" s="1012">
        <f t="shared" si="12"/>
        <v>0</v>
      </c>
    </row>
    <row r="113" spans="2:6" ht="15.75" thickBot="1" x14ac:dyDescent="0.3">
      <c r="B113" s="1013" t="s">
        <v>1301</v>
      </c>
      <c r="C113" s="1012">
        <f t="shared" si="12"/>
        <v>0</v>
      </c>
      <c r="D113" s="1012">
        <f t="shared" si="12"/>
        <v>0</v>
      </c>
      <c r="E113" s="1012">
        <f t="shared" si="12"/>
        <v>0</v>
      </c>
      <c r="F113" s="1012">
        <f t="shared" si="12"/>
        <v>0</v>
      </c>
    </row>
    <row r="114" spans="2:6" ht="15.75" thickBot="1" x14ac:dyDescent="0.3">
      <c r="B114" s="1011" t="s">
        <v>1272</v>
      </c>
      <c r="C114" s="1032">
        <f t="shared" si="12"/>
        <v>0</v>
      </c>
      <c r="D114" s="1032">
        <f t="shared" si="12"/>
        <v>0</v>
      </c>
      <c r="E114" s="1032">
        <f t="shared" si="12"/>
        <v>0</v>
      </c>
      <c r="F114" s="1032">
        <f t="shared" si="12"/>
        <v>0</v>
      </c>
    </row>
    <row r="115" spans="2:6" ht="15.75" thickBot="1" x14ac:dyDescent="0.3">
      <c r="B115" s="1013" t="s">
        <v>1267</v>
      </c>
      <c r="C115" s="1012">
        <f t="shared" si="12"/>
        <v>0</v>
      </c>
      <c r="D115" s="1012">
        <f t="shared" si="12"/>
        <v>0</v>
      </c>
      <c r="E115" s="1012">
        <f t="shared" si="12"/>
        <v>0</v>
      </c>
      <c r="F115" s="1012">
        <f t="shared" si="12"/>
        <v>0</v>
      </c>
    </row>
    <row r="116" spans="2:6" ht="15.75" thickBot="1" x14ac:dyDescent="0.3">
      <c r="B116" s="1013" t="s">
        <v>1301</v>
      </c>
      <c r="C116" s="1012">
        <f t="shared" si="12"/>
        <v>0</v>
      </c>
      <c r="D116" s="1012">
        <f t="shared" si="12"/>
        <v>0</v>
      </c>
      <c r="E116" s="1012">
        <f t="shared" si="12"/>
        <v>0</v>
      </c>
      <c r="F116" s="1012">
        <f t="shared" si="12"/>
        <v>0</v>
      </c>
    </row>
    <row r="117" spans="2:6" ht="15.75" thickBot="1" x14ac:dyDescent="0.3">
      <c r="B117" s="1011" t="s">
        <v>1273</v>
      </c>
      <c r="C117" s="1032">
        <f t="shared" si="12"/>
        <v>0</v>
      </c>
      <c r="D117" s="1032">
        <f t="shared" si="12"/>
        <v>0</v>
      </c>
      <c r="E117" s="1032">
        <f t="shared" si="12"/>
        <v>0</v>
      </c>
      <c r="F117" s="1032">
        <f t="shared" si="12"/>
        <v>0</v>
      </c>
    </row>
    <row r="118" spans="2:6" ht="15.75" thickBot="1" x14ac:dyDescent="0.3">
      <c r="B118" s="1013" t="s">
        <v>1267</v>
      </c>
      <c r="C118" s="1012">
        <f t="shared" ref="C118:F122" si="13">C52</f>
        <v>0</v>
      </c>
      <c r="D118" s="1012">
        <f t="shared" si="13"/>
        <v>0</v>
      </c>
      <c r="E118" s="1012">
        <f t="shared" si="13"/>
        <v>0</v>
      </c>
      <c r="F118" s="1012">
        <f t="shared" si="13"/>
        <v>0</v>
      </c>
    </row>
    <row r="119" spans="2:6" ht="15.75" thickBot="1" x14ac:dyDescent="0.3">
      <c r="B119" s="1013" t="s">
        <v>1301</v>
      </c>
      <c r="C119" s="1012">
        <f t="shared" si="13"/>
        <v>0</v>
      </c>
      <c r="D119" s="1012">
        <f t="shared" si="13"/>
        <v>0</v>
      </c>
      <c r="E119" s="1012">
        <f t="shared" si="13"/>
        <v>0</v>
      </c>
      <c r="F119" s="1012">
        <f t="shared" si="13"/>
        <v>0</v>
      </c>
    </row>
    <row r="120" spans="2:6" ht="16.5" customHeight="1" thickBot="1" x14ac:dyDescent="0.3">
      <c r="B120" s="1011" t="s">
        <v>1274</v>
      </c>
      <c r="C120" s="1032">
        <f t="shared" si="13"/>
        <v>100</v>
      </c>
      <c r="D120" s="1032">
        <f t="shared" si="13"/>
        <v>0</v>
      </c>
      <c r="E120" s="1032">
        <f t="shared" si="13"/>
        <v>0</v>
      </c>
      <c r="F120" s="1032">
        <f t="shared" si="13"/>
        <v>0</v>
      </c>
    </row>
    <row r="121" spans="2:6" ht="15.75" thickBot="1" x14ac:dyDescent="0.3">
      <c r="B121" s="1013" t="s">
        <v>1267</v>
      </c>
      <c r="C121" s="1012">
        <f t="shared" si="13"/>
        <v>100</v>
      </c>
      <c r="D121" s="1012">
        <f t="shared" si="13"/>
        <v>0</v>
      </c>
      <c r="E121" s="1012">
        <f t="shared" si="13"/>
        <v>0</v>
      </c>
      <c r="F121" s="1012">
        <f t="shared" si="13"/>
        <v>0</v>
      </c>
    </row>
    <row r="122" spans="2:6" ht="15.75" thickBot="1" x14ac:dyDescent="0.3">
      <c r="B122" s="1013" t="s">
        <v>1301</v>
      </c>
      <c r="C122" s="1012">
        <f t="shared" si="13"/>
        <v>0</v>
      </c>
      <c r="D122" s="1012">
        <f t="shared" si="13"/>
        <v>0</v>
      </c>
      <c r="E122" s="1012">
        <f t="shared" si="13"/>
        <v>0</v>
      </c>
      <c r="F122" s="1012">
        <f t="shared" si="13"/>
        <v>0</v>
      </c>
    </row>
    <row r="123" spans="2:6" ht="15.75" thickBot="1" x14ac:dyDescent="0.3">
      <c r="B123" s="1011" t="s">
        <v>1302</v>
      </c>
      <c r="C123" s="1032">
        <f>C76</f>
        <v>0</v>
      </c>
      <c r="D123" s="1032">
        <f>D76</f>
        <v>0</v>
      </c>
      <c r="E123" s="1032">
        <f>E76</f>
        <v>0</v>
      </c>
      <c r="F123" s="1032">
        <f>F76</f>
        <v>0</v>
      </c>
    </row>
    <row r="124" spans="2:6" ht="15.75" thickBot="1" x14ac:dyDescent="0.3">
      <c r="B124" s="1011" t="s">
        <v>1304</v>
      </c>
      <c r="C124" s="1032">
        <f>C77+C96</f>
        <v>5000</v>
      </c>
      <c r="D124" s="1032">
        <f>D77+D96</f>
        <v>3000</v>
      </c>
      <c r="E124" s="1032">
        <f>E77</f>
        <v>3000</v>
      </c>
      <c r="F124" s="1032">
        <f>F77</f>
        <v>3000</v>
      </c>
    </row>
    <row r="125" spans="2:6" ht="15.75" thickBot="1" x14ac:dyDescent="0.3">
      <c r="B125" s="1019" t="s">
        <v>1276</v>
      </c>
      <c r="C125" s="1020">
        <f>IF(C101-C100=0,0,"Error")</f>
        <v>0</v>
      </c>
      <c r="D125" s="1020">
        <f>IF(D101-D100=0,0,"Error")</f>
        <v>0</v>
      </c>
      <c r="E125" s="1020">
        <f t="shared" ref="E125:F125" si="14">IF(E101-E100=0,0,"Error")</f>
        <v>0</v>
      </c>
      <c r="F125" s="1020">
        <f t="shared" si="14"/>
        <v>0</v>
      </c>
    </row>
    <row r="126" spans="2:6" x14ac:dyDescent="0.25">
      <c r="B126" s="1033"/>
      <c r="C126" s="1034"/>
      <c r="D126" s="1034"/>
      <c r="E126" s="1034"/>
      <c r="F126" s="1034"/>
    </row>
  </sheetData>
  <mergeCells count="35">
    <mergeCell ref="C82:F82"/>
    <mergeCell ref="B83:B84"/>
    <mergeCell ref="B91:F91"/>
    <mergeCell ref="B92:B93"/>
    <mergeCell ref="B97:B98"/>
    <mergeCell ref="C81:F81"/>
    <mergeCell ref="B59:F59"/>
    <mergeCell ref="B60:F60"/>
    <mergeCell ref="C61:F61"/>
    <mergeCell ref="E62:F62"/>
    <mergeCell ref="C63:F63"/>
    <mergeCell ref="C64:F64"/>
    <mergeCell ref="B65:B66"/>
    <mergeCell ref="B73:F73"/>
    <mergeCell ref="B74:B75"/>
    <mergeCell ref="C79:F79"/>
    <mergeCell ref="E80:F80"/>
    <mergeCell ref="B34:B35"/>
    <mergeCell ref="B9:F11"/>
    <mergeCell ref="C12:F12"/>
    <mergeCell ref="C15:F15"/>
    <mergeCell ref="B16:F16"/>
    <mergeCell ref="B20:F20"/>
    <mergeCell ref="B21:F21"/>
    <mergeCell ref="C22:F22"/>
    <mergeCell ref="C23:F23"/>
    <mergeCell ref="C24:F24"/>
    <mergeCell ref="B25:B26"/>
    <mergeCell ref="B33:F33"/>
    <mergeCell ref="B8:F8"/>
    <mergeCell ref="B2:F2"/>
    <mergeCell ref="B3:F3"/>
    <mergeCell ref="C5:F5"/>
    <mergeCell ref="C6:F6"/>
    <mergeCell ref="C7:F7"/>
  </mergeCells>
  <pageMargins left="0.53" right="0.61" top="0.43" bottom="0.6" header="0.22"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9BC11-8F3A-4AA1-9B07-41FD624A5E8A}">
  <dimension ref="A2:G236"/>
  <sheetViews>
    <sheetView view="pageBreakPreview" zoomScale="75" zoomScaleNormal="100" zoomScaleSheetLayoutView="75" workbookViewId="0">
      <selection activeCell="AB20" sqref="AB20"/>
    </sheetView>
  </sheetViews>
  <sheetFormatPr defaultRowHeight="15" x14ac:dyDescent="0.25"/>
  <cols>
    <col min="1" max="1" width="4" style="1037" customWidth="1"/>
    <col min="2" max="2" width="28.5703125" style="1037" customWidth="1"/>
    <col min="3" max="3" width="13" style="1037" customWidth="1"/>
    <col min="4" max="4" width="12.7109375" style="1037" customWidth="1"/>
    <col min="5" max="5" width="11.28515625" style="1037" customWidth="1"/>
    <col min="6" max="6" width="16.140625" style="1037" customWidth="1"/>
    <col min="7" max="16384" width="9.140625" style="1037"/>
  </cols>
  <sheetData>
    <row r="2" spans="1:7" ht="18" customHeight="1" x14ac:dyDescent="0.25">
      <c r="A2" s="2641" t="s">
        <v>1241</v>
      </c>
      <c r="B2" s="2641"/>
      <c r="C2" s="2641"/>
      <c r="D2" s="2641"/>
      <c r="E2" s="2641"/>
      <c r="F2" s="2641"/>
      <c r="G2" s="1036"/>
    </row>
    <row r="3" spans="1:7" ht="18" customHeight="1" x14ac:dyDescent="0.25">
      <c r="A3" s="1035"/>
      <c r="B3" s="2642" t="s">
        <v>1394</v>
      </c>
      <c r="C3" s="2642"/>
      <c r="D3" s="2642"/>
      <c r="E3" s="2642"/>
      <c r="F3" s="2642"/>
      <c r="G3" s="1035"/>
    </row>
    <row r="4" spans="1:7" ht="15.75" thickBot="1" x14ac:dyDescent="0.3"/>
    <row r="5" spans="1:7" ht="15.75" thickBot="1" x14ac:dyDescent="0.3">
      <c r="B5" s="1038" t="s">
        <v>6</v>
      </c>
      <c r="C5" s="2643" t="s">
        <v>2027</v>
      </c>
      <c r="D5" s="2643"/>
      <c r="E5" s="2643"/>
      <c r="F5" s="2643"/>
    </row>
    <row r="6" spans="1:7" ht="15.75" thickBot="1" x14ac:dyDescent="0.3">
      <c r="B6" s="1038" t="s">
        <v>8</v>
      </c>
      <c r="C6" s="2644" t="s">
        <v>2002</v>
      </c>
      <c r="D6" s="2645"/>
      <c r="E6" s="2645"/>
      <c r="F6" s="2646"/>
    </row>
    <row r="7" spans="1:7" ht="15.75" thickBot="1" x14ac:dyDescent="0.3">
      <c r="B7" s="1038" t="s">
        <v>10</v>
      </c>
      <c r="C7" s="2647" t="s">
        <v>1243</v>
      </c>
      <c r="D7" s="2648"/>
      <c r="E7" s="2648"/>
      <c r="F7" s="2649"/>
    </row>
    <row r="8" spans="1:7" ht="15.75" thickBot="1" x14ac:dyDescent="0.3">
      <c r="B8" s="2638" t="s">
        <v>12</v>
      </c>
      <c r="C8" s="2639"/>
      <c r="D8" s="2639"/>
      <c r="E8" s="2639"/>
      <c r="F8" s="2640"/>
    </row>
    <row r="9" spans="1:7" ht="15.75" thickBot="1" x14ac:dyDescent="0.3">
      <c r="B9" s="2653" t="s">
        <v>2028</v>
      </c>
      <c r="C9" s="2654"/>
      <c r="D9" s="2654"/>
      <c r="E9" s="2654"/>
      <c r="F9" s="2655"/>
    </row>
    <row r="10" spans="1:7" ht="36.75" customHeight="1" thickBot="1" x14ac:dyDescent="0.3">
      <c r="B10" s="2653"/>
      <c r="C10" s="2654"/>
      <c r="D10" s="2654"/>
      <c r="E10" s="2654"/>
      <c r="F10" s="2655"/>
    </row>
    <row r="11" spans="1:7" ht="15.75" thickBot="1" x14ac:dyDescent="0.3">
      <c r="B11" s="2653"/>
      <c r="C11" s="2654"/>
      <c r="D11" s="2654"/>
      <c r="E11" s="2654"/>
      <c r="F11" s="2655"/>
    </row>
    <row r="12" spans="1:7" ht="38.25" customHeight="1" thickBot="1" x14ac:dyDescent="0.3">
      <c r="B12" s="1039" t="s">
        <v>14</v>
      </c>
      <c r="C12" s="2656" t="s">
        <v>2029</v>
      </c>
      <c r="D12" s="2657"/>
      <c r="E12" s="2657"/>
      <c r="F12" s="2658"/>
    </row>
    <row r="13" spans="1:7" ht="23.25" customHeight="1" x14ac:dyDescent="0.25">
      <c r="B13" s="2659" t="s">
        <v>16</v>
      </c>
      <c r="C13" s="1040">
        <v>2023</v>
      </c>
      <c r="D13" s="1040">
        <v>2024</v>
      </c>
      <c r="E13" s="1040">
        <v>2025</v>
      </c>
      <c r="F13" s="1040">
        <v>2026</v>
      </c>
    </row>
    <row r="14" spans="1:7" ht="15.75" thickBot="1" x14ac:dyDescent="0.3">
      <c r="B14" s="2660"/>
      <c r="C14" s="1042" t="s">
        <v>17</v>
      </c>
      <c r="D14" s="1042" t="s">
        <v>18</v>
      </c>
      <c r="E14" s="1042" t="s">
        <v>18</v>
      </c>
      <c r="F14" s="1042" t="s">
        <v>18</v>
      </c>
    </row>
    <row r="15" spans="1:7" ht="45" customHeight="1" thickBot="1" x14ac:dyDescent="0.3">
      <c r="B15" s="1043" t="s">
        <v>2030</v>
      </c>
      <c r="C15" s="1044">
        <v>0.18</v>
      </c>
      <c r="D15" s="1044">
        <v>0.16</v>
      </c>
      <c r="E15" s="1044">
        <v>0.13</v>
      </c>
      <c r="F15" s="1044">
        <v>0.09</v>
      </c>
    </row>
    <row r="16" spans="1:7" ht="39" customHeight="1" thickBot="1" x14ac:dyDescent="0.3">
      <c r="B16" s="1045" t="s">
        <v>1247</v>
      </c>
      <c r="C16" s="2661" t="s">
        <v>2031</v>
      </c>
      <c r="D16" s="2662"/>
      <c r="E16" s="2662"/>
      <c r="F16" s="2663"/>
    </row>
    <row r="17" spans="2:6" ht="23.25" customHeight="1" thickBot="1" x14ac:dyDescent="0.3">
      <c r="B17" s="2664" t="s">
        <v>1249</v>
      </c>
      <c r="C17" s="2665"/>
      <c r="D17" s="2665"/>
      <c r="E17" s="2665"/>
      <c r="F17" s="2666"/>
    </row>
    <row r="18" spans="2:6" ht="39" customHeight="1" thickBot="1" x14ac:dyDescent="0.3">
      <c r="B18" s="1043" t="s">
        <v>2032</v>
      </c>
      <c r="C18" s="1046">
        <v>1</v>
      </c>
      <c r="D18" s="1046">
        <v>1</v>
      </c>
      <c r="E18" s="1046">
        <v>1</v>
      </c>
      <c r="F18" s="1046">
        <v>1</v>
      </c>
    </row>
    <row r="19" spans="2:6" ht="40.5" customHeight="1" thickBot="1" x14ac:dyDescent="0.3">
      <c r="B19" s="1043" t="s">
        <v>2033</v>
      </c>
      <c r="C19" s="1046">
        <v>1</v>
      </c>
      <c r="D19" s="1046">
        <v>1</v>
      </c>
      <c r="E19" s="1046">
        <v>1</v>
      </c>
      <c r="F19" s="1046">
        <v>1</v>
      </c>
    </row>
    <row r="20" spans="2:6" ht="24" customHeight="1" thickBot="1" x14ac:dyDescent="0.3">
      <c r="B20" s="2667" t="s">
        <v>1315</v>
      </c>
      <c r="C20" s="2668"/>
      <c r="D20" s="2668"/>
      <c r="E20" s="2668"/>
      <c r="F20" s="2669"/>
    </row>
    <row r="21" spans="2:6" ht="15.75" thickBot="1" x14ac:dyDescent="0.3">
      <c r="B21" s="2670" t="s">
        <v>1255</v>
      </c>
      <c r="C21" s="2671"/>
      <c r="D21" s="2671"/>
      <c r="E21" s="2671"/>
      <c r="F21" s="2672"/>
    </row>
    <row r="22" spans="2:6" ht="18.75" customHeight="1" thickBot="1" x14ac:dyDescent="0.3">
      <c r="B22" s="1047" t="s">
        <v>1256</v>
      </c>
      <c r="C22" s="2673" t="s">
        <v>2034</v>
      </c>
      <c r="D22" s="2657"/>
      <c r="E22" s="2657"/>
      <c r="F22" s="2658"/>
    </row>
    <row r="23" spans="2:6" ht="31.5" customHeight="1" thickBot="1" x14ac:dyDescent="0.3">
      <c r="B23" s="1043" t="s">
        <v>1258</v>
      </c>
      <c r="C23" s="2664" t="s">
        <v>2035</v>
      </c>
      <c r="D23" s="2665"/>
      <c r="E23" s="2665"/>
      <c r="F23" s="2666"/>
    </row>
    <row r="24" spans="2:6" ht="15.75" customHeight="1" thickBot="1" x14ac:dyDescent="0.3">
      <c r="B24" s="1043" t="s">
        <v>54</v>
      </c>
      <c r="C24" s="2674" t="s">
        <v>2036</v>
      </c>
      <c r="D24" s="2675"/>
      <c r="E24" s="2675"/>
      <c r="F24" s="2676"/>
    </row>
    <row r="25" spans="2:6" ht="12.75" customHeight="1" x14ac:dyDescent="0.25">
      <c r="B25" s="2659"/>
      <c r="C25" s="1048">
        <v>2023</v>
      </c>
      <c r="D25" s="1048">
        <v>2024</v>
      </c>
      <c r="E25" s="1048">
        <v>2025</v>
      </c>
      <c r="F25" s="1048">
        <v>2026</v>
      </c>
    </row>
    <row r="26" spans="2:6" ht="9" customHeight="1" thickBot="1" x14ac:dyDescent="0.3">
      <c r="B26" s="2660"/>
      <c r="C26" s="1049" t="s">
        <v>17</v>
      </c>
      <c r="D26" s="1049" t="s">
        <v>18</v>
      </c>
      <c r="E26" s="1049" t="s">
        <v>18</v>
      </c>
      <c r="F26" s="1049" t="s">
        <v>18</v>
      </c>
    </row>
    <row r="27" spans="2:6" ht="15.75" thickBot="1" x14ac:dyDescent="0.3">
      <c r="B27" s="1043" t="s">
        <v>56</v>
      </c>
      <c r="C27" s="1050">
        <v>250</v>
      </c>
      <c r="D27" s="1050">
        <v>250</v>
      </c>
      <c r="E27" s="1050">
        <v>250</v>
      </c>
      <c r="F27" s="1050">
        <v>250</v>
      </c>
    </row>
    <row r="28" spans="2:6" ht="15.75" thickBot="1" x14ac:dyDescent="0.3">
      <c r="B28" s="1043" t="s">
        <v>1260</v>
      </c>
      <c r="C28" s="1050">
        <f>C57</f>
        <v>35051</v>
      </c>
      <c r="D28" s="1050">
        <f>D57</f>
        <v>34751</v>
      </c>
      <c r="E28" s="1050">
        <f t="shared" ref="E28:F28" si="0">E57</f>
        <v>34751</v>
      </c>
      <c r="F28" s="1050">
        <f t="shared" si="0"/>
        <v>34751</v>
      </c>
    </row>
    <row r="29" spans="2:6" ht="15.75" thickBot="1" x14ac:dyDescent="0.3">
      <c r="B29" s="1043" t="s">
        <v>1261</v>
      </c>
      <c r="C29" s="1050">
        <f>C28/C27</f>
        <v>140.20400000000001</v>
      </c>
      <c r="D29" s="1050">
        <f t="shared" ref="D29:F29" si="1">D28/D27</f>
        <v>139.00399999999999</v>
      </c>
      <c r="E29" s="1050">
        <f t="shared" si="1"/>
        <v>139.00399999999999</v>
      </c>
      <c r="F29" s="1050">
        <f t="shared" si="1"/>
        <v>139.00399999999999</v>
      </c>
    </row>
    <row r="30" spans="2:6" ht="15.75" thickBot="1" x14ac:dyDescent="0.3">
      <c r="B30" s="1043" t="s">
        <v>1262</v>
      </c>
      <c r="C30" s="1041" t="s">
        <v>1263</v>
      </c>
      <c r="D30" s="1051">
        <f>D27/C27-1</f>
        <v>0</v>
      </c>
      <c r="E30" s="1051">
        <f t="shared" ref="E30:F32" si="2">E27/D27-1</f>
        <v>0</v>
      </c>
      <c r="F30" s="1051">
        <f t="shared" si="2"/>
        <v>0</v>
      </c>
    </row>
    <row r="31" spans="2:6" ht="15.75" thickBot="1" x14ac:dyDescent="0.3">
      <c r="B31" s="1043" t="s">
        <v>1264</v>
      </c>
      <c r="C31" s="1041" t="s">
        <v>1263</v>
      </c>
      <c r="D31" s="1051">
        <f>D28/C28-1</f>
        <v>-8.55895694844655E-3</v>
      </c>
      <c r="E31" s="1051">
        <f t="shared" si="2"/>
        <v>0</v>
      </c>
      <c r="F31" s="1051">
        <f t="shared" si="2"/>
        <v>0</v>
      </c>
    </row>
    <row r="32" spans="2:6" ht="15.75" thickBot="1" x14ac:dyDescent="0.3">
      <c r="B32" s="1043" t="s">
        <v>77</v>
      </c>
      <c r="C32" s="1041" t="s">
        <v>1263</v>
      </c>
      <c r="D32" s="1051">
        <f>D29/C29-1</f>
        <v>-8.558956948446661E-3</v>
      </c>
      <c r="E32" s="1051">
        <f t="shared" si="2"/>
        <v>0</v>
      </c>
      <c r="F32" s="1051">
        <f t="shared" si="2"/>
        <v>0</v>
      </c>
    </row>
    <row r="33" spans="2:6" ht="15.75" thickBot="1" x14ac:dyDescent="0.3">
      <c r="B33" s="2650" t="s">
        <v>1265</v>
      </c>
      <c r="C33" s="2651"/>
      <c r="D33" s="2651"/>
      <c r="E33" s="2651"/>
      <c r="F33" s="2652"/>
    </row>
    <row r="34" spans="2:6" ht="12.75" customHeight="1" x14ac:dyDescent="0.25">
      <c r="B34" s="2659"/>
      <c r="C34" s="1048">
        <v>2023</v>
      </c>
      <c r="D34" s="1048">
        <v>2024</v>
      </c>
      <c r="E34" s="1048">
        <v>2025</v>
      </c>
      <c r="F34" s="1048">
        <v>2026</v>
      </c>
    </row>
    <row r="35" spans="2:6" ht="9" customHeight="1" thickBot="1" x14ac:dyDescent="0.3">
      <c r="B35" s="2660"/>
      <c r="C35" s="1049" t="s">
        <v>17</v>
      </c>
      <c r="D35" s="1049" t="s">
        <v>18</v>
      </c>
      <c r="E35" s="1049" t="s">
        <v>18</v>
      </c>
      <c r="F35" s="1049" t="s">
        <v>18</v>
      </c>
    </row>
    <row r="36" spans="2:6" ht="15.75" thickBot="1" x14ac:dyDescent="0.3">
      <c r="B36" s="1052" t="s">
        <v>1266</v>
      </c>
      <c r="C36" s="1053">
        <f>C37+C38</f>
        <v>24901</v>
      </c>
      <c r="D36" s="1053">
        <f>D37+D38</f>
        <v>24901</v>
      </c>
      <c r="E36" s="1053">
        <f t="shared" ref="E36:F36" si="3">E37+E38</f>
        <v>24901</v>
      </c>
      <c r="F36" s="1053">
        <f t="shared" si="3"/>
        <v>24901</v>
      </c>
    </row>
    <row r="37" spans="2:6" ht="15.75" thickBot="1" x14ac:dyDescent="0.3">
      <c r="B37" s="1054" t="s">
        <v>1267</v>
      </c>
      <c r="C37" s="1055">
        <v>24901</v>
      </c>
      <c r="D37" s="1056">
        <v>24901</v>
      </c>
      <c r="E37" s="1056">
        <v>24901</v>
      </c>
      <c r="F37" s="1056">
        <v>24901</v>
      </c>
    </row>
    <row r="38" spans="2:6" ht="15.75" thickBot="1" x14ac:dyDescent="0.3">
      <c r="B38" s="1054" t="s">
        <v>1268</v>
      </c>
      <c r="C38" s="1056"/>
      <c r="D38" s="1056"/>
      <c r="E38" s="1056"/>
      <c r="F38" s="1056"/>
    </row>
    <row r="39" spans="2:6" ht="24.75" thickBot="1" x14ac:dyDescent="0.3">
      <c r="B39" s="1052" t="s">
        <v>1269</v>
      </c>
      <c r="C39" s="1053">
        <f>C40+C41</f>
        <v>4363</v>
      </c>
      <c r="D39" s="1053">
        <f>D40+D41</f>
        <v>4363</v>
      </c>
      <c r="E39" s="1053">
        <f t="shared" ref="E39:F39" si="4">E40+E41</f>
        <v>4363</v>
      </c>
      <c r="F39" s="1053">
        <f t="shared" si="4"/>
        <v>4363</v>
      </c>
    </row>
    <row r="40" spans="2:6" ht="15.75" thickBot="1" x14ac:dyDescent="0.3">
      <c r="B40" s="1054" t="s">
        <v>1267</v>
      </c>
      <c r="C40" s="1055">
        <v>4363</v>
      </c>
      <c r="D40" s="1053">
        <v>4363</v>
      </c>
      <c r="E40" s="1053">
        <v>4363</v>
      </c>
      <c r="F40" s="1053">
        <v>4363</v>
      </c>
    </row>
    <row r="41" spans="2:6" ht="15.75" thickBot="1" x14ac:dyDescent="0.3">
      <c r="B41" s="1054" t="s">
        <v>1268</v>
      </c>
      <c r="C41" s="1056"/>
      <c r="D41" s="1053"/>
      <c r="E41" s="1053"/>
      <c r="F41" s="1053"/>
    </row>
    <row r="42" spans="2:6" ht="15.75" thickBot="1" x14ac:dyDescent="0.3">
      <c r="B42" s="1052" t="s">
        <v>1270</v>
      </c>
      <c r="C42" s="1056">
        <f>C43+C44</f>
        <v>5787</v>
      </c>
      <c r="D42" s="1053">
        <f>D43+D44</f>
        <v>5487</v>
      </c>
      <c r="E42" s="1053">
        <f t="shared" ref="E42:F42" si="5">E43+E44</f>
        <v>5487</v>
      </c>
      <c r="F42" s="1053">
        <f t="shared" si="5"/>
        <v>5487</v>
      </c>
    </row>
    <row r="43" spans="2:6" ht="15.75" thickBot="1" x14ac:dyDescent="0.3">
      <c r="B43" s="1054" t="s">
        <v>1267</v>
      </c>
      <c r="C43" s="1055">
        <v>5787</v>
      </c>
      <c r="D43" s="1053">
        <v>5487</v>
      </c>
      <c r="E43" s="1057">
        <v>5487</v>
      </c>
      <c r="F43" s="1057">
        <v>5487</v>
      </c>
    </row>
    <row r="44" spans="2:6" ht="15.75" thickBot="1" x14ac:dyDescent="0.3">
      <c r="B44" s="1054" t="s">
        <v>1268</v>
      </c>
      <c r="C44" s="1056"/>
      <c r="D44" s="1053"/>
      <c r="E44" s="1053"/>
      <c r="F44" s="1053"/>
    </row>
    <row r="45" spans="2:6" ht="15.75" thickBot="1" x14ac:dyDescent="0.3">
      <c r="B45" s="1052" t="s">
        <v>1271</v>
      </c>
      <c r="C45" s="1056"/>
      <c r="D45" s="1053"/>
      <c r="E45" s="1053"/>
      <c r="F45" s="1053"/>
    </row>
    <row r="46" spans="2:6" ht="15.75" thickBot="1" x14ac:dyDescent="0.3">
      <c r="B46" s="1054" t="s">
        <v>1267</v>
      </c>
      <c r="C46" s="1056"/>
      <c r="D46" s="1053"/>
      <c r="E46" s="1053"/>
      <c r="F46" s="1053"/>
    </row>
    <row r="47" spans="2:6" ht="15.75" thickBot="1" x14ac:dyDescent="0.3">
      <c r="B47" s="1054" t="s">
        <v>1268</v>
      </c>
      <c r="C47" s="1056"/>
      <c r="D47" s="1053"/>
      <c r="E47" s="1053"/>
      <c r="F47" s="1053"/>
    </row>
    <row r="48" spans="2:6" ht="15.75" thickBot="1" x14ac:dyDescent="0.3">
      <c r="B48" s="1052" t="s">
        <v>1272</v>
      </c>
      <c r="C48" s="1056"/>
      <c r="D48" s="1053"/>
      <c r="E48" s="1053"/>
      <c r="F48" s="1053"/>
    </row>
    <row r="49" spans="2:6" ht="15.75" thickBot="1" x14ac:dyDescent="0.3">
      <c r="B49" s="1054" t="s">
        <v>1267</v>
      </c>
      <c r="C49" s="1056"/>
      <c r="D49" s="1053"/>
      <c r="E49" s="1053"/>
      <c r="F49" s="1053"/>
    </row>
    <row r="50" spans="2:6" ht="15.75" thickBot="1" x14ac:dyDescent="0.3">
      <c r="B50" s="1054" t="s">
        <v>1268</v>
      </c>
      <c r="C50" s="1056"/>
      <c r="D50" s="1053"/>
      <c r="E50" s="1053"/>
      <c r="F50" s="1053"/>
    </row>
    <row r="51" spans="2:6" ht="15.75" thickBot="1" x14ac:dyDescent="0.3">
      <c r="B51" s="1052" t="s">
        <v>1273</v>
      </c>
      <c r="C51" s="1056">
        <f>C52+C53</f>
        <v>0</v>
      </c>
      <c r="D51" s="1053">
        <f t="shared" ref="D51:F51" si="6">D52+D53</f>
        <v>0</v>
      </c>
      <c r="E51" s="1053">
        <f t="shared" si="6"/>
        <v>0</v>
      </c>
      <c r="F51" s="1053">
        <f t="shared" si="6"/>
        <v>0</v>
      </c>
    </row>
    <row r="52" spans="2:6" ht="15.75" thickBot="1" x14ac:dyDescent="0.3">
      <c r="B52" s="1054" t="s">
        <v>1267</v>
      </c>
      <c r="C52" s="1055"/>
      <c r="D52" s="1053">
        <v>0</v>
      </c>
      <c r="E52" s="1057">
        <v>0</v>
      </c>
      <c r="F52" s="1057">
        <v>0</v>
      </c>
    </row>
    <row r="53" spans="2:6" ht="15.75" thickBot="1" x14ac:dyDescent="0.3">
      <c r="B53" s="1054" t="s">
        <v>1268</v>
      </c>
      <c r="C53" s="1056"/>
      <c r="D53" s="1053"/>
      <c r="E53" s="1053"/>
      <c r="F53" s="1053"/>
    </row>
    <row r="54" spans="2:6" ht="24.75" thickBot="1" x14ac:dyDescent="0.3">
      <c r="B54" s="1052" t="s">
        <v>1274</v>
      </c>
      <c r="C54" s="1056">
        <v>0</v>
      </c>
      <c r="D54" s="1053">
        <v>0</v>
      </c>
      <c r="E54" s="1053">
        <f>D54*1.03*0.99</f>
        <v>0</v>
      </c>
      <c r="F54" s="1053">
        <f>E54*1.03*0.99</f>
        <v>0</v>
      </c>
    </row>
    <row r="55" spans="2:6" ht="15.75" thickBot="1" x14ac:dyDescent="0.3">
      <c r="B55" s="1054" t="s">
        <v>1267</v>
      </c>
      <c r="C55" s="1056"/>
      <c r="D55" s="234"/>
      <c r="E55" s="234"/>
      <c r="F55" s="234"/>
    </row>
    <row r="56" spans="2:6" ht="15.75" thickBot="1" x14ac:dyDescent="0.3">
      <c r="B56" s="1054" t="s">
        <v>1268</v>
      </c>
      <c r="C56" s="1056"/>
      <c r="D56" s="233"/>
      <c r="E56" s="234"/>
      <c r="F56" s="234"/>
    </row>
    <row r="57" spans="2:6" ht="15.75" thickBot="1" x14ac:dyDescent="0.3">
      <c r="B57" s="1058" t="s">
        <v>1275</v>
      </c>
      <c r="C57" s="1056">
        <f>C54+C51+C48+C45+C42+C39+C36</f>
        <v>35051</v>
      </c>
      <c r="D57" s="1056">
        <f t="shared" ref="D57:F57" si="7">D54+D51+D48+D45+D42+D39+D36</f>
        <v>34751</v>
      </c>
      <c r="E57" s="1056">
        <f t="shared" si="7"/>
        <v>34751</v>
      </c>
      <c r="F57" s="1056">
        <f t="shared" si="7"/>
        <v>34751</v>
      </c>
    </row>
    <row r="58" spans="2:6" ht="15.75" thickBot="1" x14ac:dyDescent="0.3">
      <c r="B58" s="1059" t="s">
        <v>1276</v>
      </c>
      <c r="C58" s="1060">
        <f>IF(C57-C28=0,0,"Error")</f>
        <v>0</v>
      </c>
      <c r="D58" s="1060">
        <f>IF(D57-D28=0,0,"Error")</f>
        <v>0</v>
      </c>
      <c r="E58" s="1060">
        <f>IF(E57-E28=0,0,"Error")</f>
        <v>0</v>
      </c>
      <c r="F58" s="1060">
        <f>IF(F57-F28=0,0,"Error")</f>
        <v>0</v>
      </c>
    </row>
    <row r="59" spans="2:6" ht="15.75" thickBot="1" x14ac:dyDescent="0.3">
      <c r="B59" s="1061" t="s">
        <v>1409</v>
      </c>
      <c r="C59" s="2673" t="s">
        <v>2037</v>
      </c>
      <c r="D59" s="2657"/>
      <c r="E59" s="2657"/>
      <c r="F59" s="2658"/>
    </row>
    <row r="60" spans="2:6" ht="42.75" customHeight="1" thickBot="1" x14ac:dyDescent="0.3">
      <c r="B60" s="1043" t="s">
        <v>1258</v>
      </c>
      <c r="C60" s="2664" t="s">
        <v>2038</v>
      </c>
      <c r="D60" s="2665"/>
      <c r="E60" s="2665"/>
      <c r="F60" s="2666"/>
    </row>
    <row r="61" spans="2:6" ht="15.75" thickBot="1" x14ac:dyDescent="0.3">
      <c r="B61" s="1043" t="s">
        <v>54</v>
      </c>
      <c r="C61" s="2664" t="s">
        <v>2039</v>
      </c>
      <c r="D61" s="2681"/>
      <c r="E61" s="2681"/>
      <c r="F61" s="2682"/>
    </row>
    <row r="62" spans="2:6" ht="12.75" customHeight="1" x14ac:dyDescent="0.25">
      <c r="B62" s="2659"/>
      <c r="C62" s="1048">
        <v>2023</v>
      </c>
      <c r="D62" s="1048">
        <v>2024</v>
      </c>
      <c r="E62" s="1048">
        <v>2025</v>
      </c>
      <c r="F62" s="1048">
        <v>2026</v>
      </c>
    </row>
    <row r="63" spans="2:6" ht="9" customHeight="1" thickBot="1" x14ac:dyDescent="0.3">
      <c r="B63" s="2660"/>
      <c r="C63" s="1049" t="s">
        <v>17</v>
      </c>
      <c r="D63" s="1049" t="s">
        <v>18</v>
      </c>
      <c r="E63" s="1049" t="s">
        <v>18</v>
      </c>
      <c r="F63" s="1049" t="s">
        <v>18</v>
      </c>
    </row>
    <row r="64" spans="2:6" ht="15.75" thickBot="1" x14ac:dyDescent="0.3">
      <c r="B64" s="1043" t="s">
        <v>56</v>
      </c>
      <c r="C64" s="1041">
        <v>5</v>
      </c>
      <c r="D64" s="1041">
        <v>5</v>
      </c>
      <c r="E64" s="1041">
        <v>5</v>
      </c>
      <c r="F64" s="1041">
        <v>5</v>
      </c>
    </row>
    <row r="65" spans="2:6" ht="15.75" thickBot="1" x14ac:dyDescent="0.3">
      <c r="B65" s="1043" t="s">
        <v>1260</v>
      </c>
      <c r="C65" s="1050">
        <f>C94</f>
        <v>4000</v>
      </c>
      <c r="D65" s="1050">
        <f t="shared" ref="D65:F65" si="8">D94</f>
        <v>4000</v>
      </c>
      <c r="E65" s="1050">
        <f t="shared" si="8"/>
        <v>4000</v>
      </c>
      <c r="F65" s="1050">
        <f t="shared" si="8"/>
        <v>4000</v>
      </c>
    </row>
    <row r="66" spans="2:6" ht="15.75" thickBot="1" x14ac:dyDescent="0.3">
      <c r="B66" s="1043" t="s">
        <v>1261</v>
      </c>
      <c r="C66" s="1050">
        <f>C65/C64</f>
        <v>800</v>
      </c>
      <c r="D66" s="1050">
        <f>D65/D64</f>
        <v>800</v>
      </c>
      <c r="E66" s="1050">
        <f>E65/E64</f>
        <v>800</v>
      </c>
      <c r="F66" s="1050">
        <f>F65/F64</f>
        <v>800</v>
      </c>
    </row>
    <row r="67" spans="2:6" ht="15.75" thickBot="1" x14ac:dyDescent="0.3">
      <c r="B67" s="1043" t="s">
        <v>1262</v>
      </c>
      <c r="C67" s="1041"/>
      <c r="D67" s="1051">
        <f>D64/C64-1</f>
        <v>0</v>
      </c>
      <c r="E67" s="1051">
        <f>E64/D64-1</f>
        <v>0</v>
      </c>
      <c r="F67" s="1051">
        <f>F64/E64-1</f>
        <v>0</v>
      </c>
    </row>
    <row r="68" spans="2:6" ht="15.75" thickBot="1" x14ac:dyDescent="0.3">
      <c r="B68" s="1043" t="s">
        <v>1264</v>
      </c>
      <c r="C68" s="1041"/>
      <c r="D68" s="1051">
        <f>D65/C65-1</f>
        <v>0</v>
      </c>
      <c r="E68" s="1051">
        <f t="shared" ref="E68:F69" si="9">E65/D65-1</f>
        <v>0</v>
      </c>
      <c r="F68" s="1051">
        <f t="shared" si="9"/>
        <v>0</v>
      </c>
    </row>
    <row r="69" spans="2:6" ht="15.75" thickBot="1" x14ac:dyDescent="0.3">
      <c r="B69" s="1043" t="s">
        <v>77</v>
      </c>
      <c r="C69" s="1041"/>
      <c r="D69" s="1051">
        <f>D66/C66-1</f>
        <v>0</v>
      </c>
      <c r="E69" s="1051">
        <f t="shared" si="9"/>
        <v>0</v>
      </c>
      <c r="F69" s="1051">
        <f t="shared" si="9"/>
        <v>0</v>
      </c>
    </row>
    <row r="70" spans="2:6" ht="24.75" customHeight="1" thickBot="1" x14ac:dyDescent="0.3">
      <c r="B70" s="2650" t="s">
        <v>1410</v>
      </c>
      <c r="C70" s="2651"/>
      <c r="D70" s="2651"/>
      <c r="E70" s="2651"/>
      <c r="F70" s="2652"/>
    </row>
    <row r="71" spans="2:6" ht="12.75" customHeight="1" x14ac:dyDescent="0.25">
      <c r="B71" s="2659"/>
      <c r="C71" s="1048">
        <v>2023</v>
      </c>
      <c r="D71" s="1048">
        <v>2024</v>
      </c>
      <c r="E71" s="1048">
        <v>2025</v>
      </c>
      <c r="F71" s="1048">
        <v>2026</v>
      </c>
    </row>
    <row r="72" spans="2:6" ht="9" customHeight="1" thickBot="1" x14ac:dyDescent="0.3">
      <c r="B72" s="2660"/>
      <c r="C72" s="1049" t="s">
        <v>17</v>
      </c>
      <c r="D72" s="1049" t="s">
        <v>18</v>
      </c>
      <c r="E72" s="1049" t="s">
        <v>18</v>
      </c>
      <c r="F72" s="1049" t="s">
        <v>18</v>
      </c>
    </row>
    <row r="73" spans="2:6" ht="24.75" customHeight="1" thickBot="1" x14ac:dyDescent="0.3">
      <c r="B73" s="1052" t="s">
        <v>1266</v>
      </c>
      <c r="C73" s="1053"/>
      <c r="D73" s="1053"/>
      <c r="E73" s="1053"/>
      <c r="F73" s="1053"/>
    </row>
    <row r="74" spans="2:6" ht="38.25" customHeight="1" thickBot="1" x14ac:dyDescent="0.3">
      <c r="B74" s="1054" t="s">
        <v>1267</v>
      </c>
      <c r="C74" s="1056"/>
      <c r="D74" s="1062"/>
      <c r="E74" s="1062"/>
      <c r="F74" s="1062"/>
    </row>
    <row r="75" spans="2:6" ht="24.75" customHeight="1" thickBot="1" x14ac:dyDescent="0.3">
      <c r="B75" s="1054" t="s">
        <v>1268</v>
      </c>
      <c r="C75" s="1056"/>
      <c r="D75" s="1062"/>
      <c r="E75" s="1062"/>
      <c r="F75" s="1062"/>
    </row>
    <row r="76" spans="2:6" ht="24.75" customHeight="1" thickBot="1" x14ac:dyDescent="0.3">
      <c r="B76" s="1052" t="s">
        <v>1269</v>
      </c>
      <c r="C76" s="1053"/>
      <c r="D76" s="1053"/>
      <c r="E76" s="1053"/>
      <c r="F76" s="1053"/>
    </row>
    <row r="77" spans="2:6" ht="15.75" thickBot="1" x14ac:dyDescent="0.3">
      <c r="B77" s="1054" t="s">
        <v>1267</v>
      </c>
      <c r="C77" s="1056"/>
      <c r="D77" s="1053"/>
      <c r="E77" s="1053"/>
      <c r="F77" s="1053"/>
    </row>
    <row r="78" spans="2:6" ht="15.75" thickBot="1" x14ac:dyDescent="0.3">
      <c r="B78" s="1054" t="s">
        <v>1268</v>
      </c>
      <c r="C78" s="1056"/>
      <c r="D78" s="1053"/>
      <c r="E78" s="1053"/>
      <c r="F78" s="1053"/>
    </row>
    <row r="79" spans="2:6" ht="24.75" customHeight="1" thickBot="1" x14ac:dyDescent="0.3">
      <c r="B79" s="1052" t="s">
        <v>1270</v>
      </c>
      <c r="C79" s="1063">
        <f>C80</f>
        <v>0</v>
      </c>
      <c r="D79" s="1063">
        <f>D80</f>
        <v>0</v>
      </c>
      <c r="E79" s="1063">
        <f t="shared" ref="E79:F79" si="10">E80</f>
        <v>0</v>
      </c>
      <c r="F79" s="1063">
        <f t="shared" si="10"/>
        <v>0</v>
      </c>
    </row>
    <row r="80" spans="2:6" ht="15.75" thickBot="1" x14ac:dyDescent="0.3">
      <c r="B80" s="1054" t="s">
        <v>1267</v>
      </c>
      <c r="C80" s="1064"/>
      <c r="D80" s="1063"/>
      <c r="E80" s="1063"/>
      <c r="F80" s="1063"/>
    </row>
    <row r="81" spans="2:6" ht="15.75" thickBot="1" x14ac:dyDescent="0.3">
      <c r="B81" s="1054" t="s">
        <v>1268</v>
      </c>
      <c r="C81" s="1056"/>
      <c r="D81" s="1053"/>
      <c r="E81" s="1053"/>
      <c r="F81" s="1053"/>
    </row>
    <row r="82" spans="2:6" ht="15.75" thickBot="1" x14ac:dyDescent="0.3">
      <c r="B82" s="1052" t="s">
        <v>1271</v>
      </c>
      <c r="C82" s="1056"/>
      <c r="D82" s="1053"/>
      <c r="E82" s="1053"/>
      <c r="F82" s="1053"/>
    </row>
    <row r="83" spans="2:6" ht="15.75" thickBot="1" x14ac:dyDescent="0.3">
      <c r="B83" s="1054" t="s">
        <v>1267</v>
      </c>
      <c r="C83" s="1056"/>
      <c r="D83" s="1053"/>
      <c r="E83" s="1053"/>
      <c r="F83" s="1053"/>
    </row>
    <row r="84" spans="2:6" ht="15.75" thickBot="1" x14ac:dyDescent="0.3">
      <c r="B84" s="1054" t="s">
        <v>1268</v>
      </c>
      <c r="C84" s="1056"/>
      <c r="D84" s="1053"/>
      <c r="E84" s="1053"/>
      <c r="F84" s="1053"/>
    </row>
    <row r="85" spans="2:6" ht="15.75" thickBot="1" x14ac:dyDescent="0.3">
      <c r="B85" s="1052" t="s">
        <v>1272</v>
      </c>
      <c r="C85" s="1056">
        <f>C86</f>
        <v>4000</v>
      </c>
      <c r="D85" s="1056">
        <f t="shared" ref="D85:F85" si="11">D86</f>
        <v>4000</v>
      </c>
      <c r="E85" s="1056">
        <f t="shared" si="11"/>
        <v>4000</v>
      </c>
      <c r="F85" s="1056">
        <f t="shared" si="11"/>
        <v>4000</v>
      </c>
    </row>
    <row r="86" spans="2:6" ht="15.75" thickBot="1" x14ac:dyDescent="0.3">
      <c r="B86" s="1054" t="s">
        <v>1267</v>
      </c>
      <c r="C86" s="1056">
        <v>4000</v>
      </c>
      <c r="D86" s="1056">
        <v>4000</v>
      </c>
      <c r="E86" s="1056">
        <v>4000</v>
      </c>
      <c r="F86" s="1056">
        <v>4000</v>
      </c>
    </row>
    <row r="87" spans="2:6" ht="15.75" thickBot="1" x14ac:dyDescent="0.3">
      <c r="B87" s="1054" t="s">
        <v>1268</v>
      </c>
      <c r="C87" s="1056"/>
      <c r="D87" s="1053"/>
      <c r="E87" s="1053"/>
      <c r="F87" s="1053"/>
    </row>
    <row r="88" spans="2:6" ht="15.75" thickBot="1" x14ac:dyDescent="0.3">
      <c r="B88" s="1052" t="s">
        <v>1273</v>
      </c>
      <c r="C88" s="1056"/>
      <c r="D88" s="1053"/>
      <c r="E88" s="1053"/>
      <c r="F88" s="1053"/>
    </row>
    <row r="89" spans="2:6" ht="15.75" thickBot="1" x14ac:dyDescent="0.3">
      <c r="B89" s="1054" t="s">
        <v>1267</v>
      </c>
      <c r="C89" s="1056"/>
      <c r="D89" s="1053"/>
      <c r="E89" s="1053"/>
      <c r="F89" s="1053"/>
    </row>
    <row r="90" spans="2:6" ht="15.75" thickBot="1" x14ac:dyDescent="0.3">
      <c r="B90" s="1054" t="s">
        <v>1268</v>
      </c>
      <c r="C90" s="1056"/>
      <c r="D90" s="1053"/>
      <c r="E90" s="1053"/>
      <c r="F90" s="1053"/>
    </row>
    <row r="91" spans="2:6" ht="24.75" thickBot="1" x14ac:dyDescent="0.3">
      <c r="B91" s="1052" t="s">
        <v>1274</v>
      </c>
      <c r="C91" s="1056"/>
      <c r="D91" s="1053"/>
      <c r="E91" s="1053"/>
      <c r="F91" s="1053"/>
    </row>
    <row r="92" spans="2:6" ht="15.75" thickBot="1" x14ac:dyDescent="0.3">
      <c r="B92" s="1054" t="s">
        <v>1267</v>
      </c>
      <c r="C92" s="1056"/>
      <c r="D92" s="1053"/>
      <c r="E92" s="1053"/>
      <c r="F92" s="1053"/>
    </row>
    <row r="93" spans="2:6" ht="15.75" thickBot="1" x14ac:dyDescent="0.3">
      <c r="B93" s="1054" t="s">
        <v>1268</v>
      </c>
      <c r="C93" s="1056"/>
      <c r="D93" s="1053"/>
      <c r="E93" s="1053"/>
      <c r="F93" s="1053"/>
    </row>
    <row r="94" spans="2:6" ht="15.75" thickBot="1" x14ac:dyDescent="0.3">
      <c r="B94" s="1065" t="s">
        <v>1320</v>
      </c>
      <c r="C94" s="1056">
        <f>C91+C88+C85+C82+C79+C76+C73</f>
        <v>4000</v>
      </c>
      <c r="D94" s="1056">
        <f>D91+D88+D85+D82+D79+D76+D73</f>
        <v>4000</v>
      </c>
      <c r="E94" s="1056">
        <f t="shared" ref="E94:F94" si="12">E91+E88+E85+E82+E79+E76+E73</f>
        <v>4000</v>
      </c>
      <c r="F94" s="1056">
        <f t="shared" si="12"/>
        <v>4000</v>
      </c>
    </row>
    <row r="95" spans="2:6" ht="17.25" customHeight="1" thickBot="1" x14ac:dyDescent="0.3">
      <c r="B95" s="1059" t="s">
        <v>1276</v>
      </c>
      <c r="C95" s="1060">
        <f>IF(C94-C65=0,0,"Error")</f>
        <v>0</v>
      </c>
      <c r="D95" s="1060">
        <f>IF(D94-D65=0,0,"Error")</f>
        <v>0</v>
      </c>
      <c r="E95" s="1060">
        <f>IF(E94-E65=0,0,"Error")</f>
        <v>0</v>
      </c>
      <c r="F95" s="1060">
        <f>IF(F94-F65=0,0,"Error")</f>
        <v>0</v>
      </c>
    </row>
    <row r="96" spans="2:6" ht="15.75" thickBot="1" x14ac:dyDescent="0.3">
      <c r="B96" s="2670" t="s">
        <v>1277</v>
      </c>
      <c r="C96" s="2671"/>
      <c r="D96" s="2671"/>
      <c r="E96" s="2671"/>
      <c r="F96" s="2672"/>
    </row>
    <row r="97" spans="2:6" ht="15.75" thickBot="1" x14ac:dyDescent="0.3">
      <c r="B97" s="2670" t="s">
        <v>1278</v>
      </c>
      <c r="C97" s="2671"/>
      <c r="D97" s="2671"/>
      <c r="E97" s="2671"/>
      <c r="F97" s="2672"/>
    </row>
    <row r="98" spans="2:6" ht="15.75" thickBot="1" x14ac:dyDescent="0.3">
      <c r="B98" s="1047" t="s">
        <v>1322</v>
      </c>
      <c r="C98" s="2683" t="s">
        <v>2040</v>
      </c>
      <c r="D98" s="2684"/>
      <c r="E98" s="2685"/>
      <c r="F98" s="2686"/>
    </row>
    <row r="99" spans="2:6" ht="34.5" customHeight="1" thickBot="1" x14ac:dyDescent="0.3">
      <c r="B99" s="1047" t="s">
        <v>1279</v>
      </c>
      <c r="C99" s="1047" t="s">
        <v>2040</v>
      </c>
      <c r="D99" s="1066" t="s">
        <v>1280</v>
      </c>
      <c r="E99" s="2687" t="s">
        <v>2024</v>
      </c>
      <c r="F99" s="2688"/>
    </row>
    <row r="100" spans="2:6" ht="15.75" thickBot="1" x14ac:dyDescent="0.3">
      <c r="B100" s="1067"/>
      <c r="C100" s="2677"/>
      <c r="D100" s="2678"/>
      <c r="E100" s="2679"/>
      <c r="F100" s="2680"/>
    </row>
    <row r="101" spans="2:6" ht="17.25" customHeight="1" thickBot="1" x14ac:dyDescent="0.3">
      <c r="B101" s="1043" t="s">
        <v>1258</v>
      </c>
      <c r="C101" s="2664" t="s">
        <v>2041</v>
      </c>
      <c r="D101" s="2665"/>
      <c r="E101" s="2665"/>
      <c r="F101" s="2666"/>
    </row>
    <row r="102" spans="2:6" ht="15.75" thickBot="1" x14ac:dyDescent="0.3">
      <c r="B102" s="1043" t="s">
        <v>54</v>
      </c>
      <c r="C102" s="2689" t="s">
        <v>236</v>
      </c>
      <c r="D102" s="2681"/>
      <c r="E102" s="2681"/>
      <c r="F102" s="2682"/>
    </row>
    <row r="103" spans="2:6" ht="12.75" customHeight="1" x14ac:dyDescent="0.25">
      <c r="B103" s="2659"/>
      <c r="C103" s="1048">
        <v>2023</v>
      </c>
      <c r="D103" s="1048">
        <v>2024</v>
      </c>
      <c r="E103" s="1048">
        <v>2025</v>
      </c>
      <c r="F103" s="1048">
        <v>2026</v>
      </c>
    </row>
    <row r="104" spans="2:6" ht="9" customHeight="1" thickBot="1" x14ac:dyDescent="0.3">
      <c r="B104" s="2660"/>
      <c r="C104" s="1049" t="s">
        <v>17</v>
      </c>
      <c r="D104" s="1049" t="s">
        <v>18</v>
      </c>
      <c r="E104" s="1049" t="s">
        <v>18</v>
      </c>
      <c r="F104" s="1049" t="s">
        <v>18</v>
      </c>
    </row>
    <row r="105" spans="2:6" ht="15.75" thickBot="1" x14ac:dyDescent="0.3">
      <c r="B105" s="1043" t="s">
        <v>56</v>
      </c>
      <c r="C105" s="1050">
        <v>8</v>
      </c>
      <c r="D105" s="1050">
        <v>8</v>
      </c>
      <c r="E105" s="1050">
        <v>8</v>
      </c>
      <c r="F105" s="1050">
        <v>8</v>
      </c>
    </row>
    <row r="106" spans="2:6" ht="15.75" thickBot="1" x14ac:dyDescent="0.3">
      <c r="B106" s="1043" t="s">
        <v>1260</v>
      </c>
      <c r="C106" s="1050">
        <f>C124</f>
        <v>1000</v>
      </c>
      <c r="D106" s="1050">
        <f t="shared" ref="D106:F106" si="13">D124</f>
        <v>1000</v>
      </c>
      <c r="E106" s="1050">
        <f t="shared" si="13"/>
        <v>1000</v>
      </c>
      <c r="F106" s="1050">
        <f t="shared" si="13"/>
        <v>1000</v>
      </c>
    </row>
    <row r="107" spans="2:6" ht="15.75" thickBot="1" x14ac:dyDescent="0.3">
      <c r="B107" s="1043" t="s">
        <v>1261</v>
      </c>
      <c r="C107" s="1050">
        <f>C106/C105</f>
        <v>125</v>
      </c>
      <c r="D107" s="1050">
        <f t="shared" ref="D107:F107" si="14">D106/D105</f>
        <v>125</v>
      </c>
      <c r="E107" s="1050">
        <f t="shared" si="14"/>
        <v>125</v>
      </c>
      <c r="F107" s="1050">
        <f t="shared" si="14"/>
        <v>125</v>
      </c>
    </row>
    <row r="108" spans="2:6" ht="15.75" thickBot="1" x14ac:dyDescent="0.3">
      <c r="B108" s="1043" t="s">
        <v>1262</v>
      </c>
      <c r="C108" s="1041" t="s">
        <v>1263</v>
      </c>
      <c r="D108" s="1051">
        <f>D105/C105-1</f>
        <v>0</v>
      </c>
      <c r="E108" s="1051">
        <f t="shared" ref="E108:F110" si="15">E105/D105-1</f>
        <v>0</v>
      </c>
      <c r="F108" s="1051">
        <f t="shared" si="15"/>
        <v>0</v>
      </c>
    </row>
    <row r="109" spans="2:6" ht="15.75" thickBot="1" x14ac:dyDescent="0.3">
      <c r="B109" s="1043" t="s">
        <v>1264</v>
      </c>
      <c r="C109" s="1041" t="s">
        <v>1263</v>
      </c>
      <c r="D109" s="1051">
        <f>D106/C106-1</f>
        <v>0</v>
      </c>
      <c r="E109" s="1051">
        <f t="shared" si="15"/>
        <v>0</v>
      </c>
      <c r="F109" s="1051">
        <f t="shared" si="15"/>
        <v>0</v>
      </c>
    </row>
    <row r="110" spans="2:6" ht="15.75" thickBot="1" x14ac:dyDescent="0.3">
      <c r="B110" s="1043" t="s">
        <v>77</v>
      </c>
      <c r="C110" s="1041" t="s">
        <v>1263</v>
      </c>
      <c r="D110" s="1051">
        <f>D107/C107-1</f>
        <v>0</v>
      </c>
      <c r="E110" s="1051">
        <f t="shared" si="15"/>
        <v>0</v>
      </c>
      <c r="F110" s="1051">
        <f t="shared" si="15"/>
        <v>0</v>
      </c>
    </row>
    <row r="111" spans="2:6" ht="15.75" thickBot="1" x14ac:dyDescent="0.3">
      <c r="B111" s="2650" t="s">
        <v>1283</v>
      </c>
      <c r="C111" s="2651"/>
      <c r="D111" s="2651"/>
      <c r="E111" s="2651"/>
      <c r="F111" s="2652"/>
    </row>
    <row r="112" spans="2:6" ht="12.75" customHeight="1" x14ac:dyDescent="0.25">
      <c r="B112" s="2659"/>
      <c r="C112" s="1048">
        <v>2023</v>
      </c>
      <c r="D112" s="1048">
        <v>2024</v>
      </c>
      <c r="E112" s="1048">
        <v>2025</v>
      </c>
      <c r="F112" s="1048">
        <v>2026</v>
      </c>
    </row>
    <row r="113" spans="2:6" ht="9" customHeight="1" thickBot="1" x14ac:dyDescent="0.3">
      <c r="B113" s="2660"/>
      <c r="C113" s="1049" t="s">
        <v>17</v>
      </c>
      <c r="D113" s="1049" t="s">
        <v>18</v>
      </c>
      <c r="E113" s="1049" t="s">
        <v>18</v>
      </c>
      <c r="F113" s="1049" t="s">
        <v>18</v>
      </c>
    </row>
    <row r="114" spans="2:6" ht="15.75" thickBot="1" x14ac:dyDescent="0.3">
      <c r="B114" s="1052" t="s">
        <v>1284</v>
      </c>
      <c r="C114" s="1053">
        <f>C115+C116+C117+C118</f>
        <v>0</v>
      </c>
      <c r="D114" s="1053">
        <f t="shared" ref="D114:F114" si="16">D115+D116+D117+D118</f>
        <v>0</v>
      </c>
      <c r="E114" s="1053">
        <f t="shared" si="16"/>
        <v>0</v>
      </c>
      <c r="F114" s="1053">
        <f t="shared" si="16"/>
        <v>0</v>
      </c>
    </row>
    <row r="115" spans="2:6" ht="15.75" thickBot="1" x14ac:dyDescent="0.3">
      <c r="B115" s="1054" t="s">
        <v>1267</v>
      </c>
      <c r="C115" s="1053"/>
      <c r="D115" s="1053"/>
      <c r="E115" s="1053"/>
      <c r="F115" s="1053"/>
    </row>
    <row r="116" spans="2:6" ht="15.75" thickBot="1" x14ac:dyDescent="0.3">
      <c r="B116" s="1054" t="s">
        <v>1285</v>
      </c>
      <c r="C116" s="1053"/>
      <c r="D116" s="1053"/>
      <c r="E116" s="1053"/>
      <c r="F116" s="1053"/>
    </row>
    <row r="117" spans="2:6" ht="15.75" thickBot="1" x14ac:dyDescent="0.3">
      <c r="B117" s="1054" t="s">
        <v>1286</v>
      </c>
      <c r="C117" s="1053"/>
      <c r="D117" s="1053"/>
      <c r="E117" s="1053"/>
      <c r="F117" s="1053"/>
    </row>
    <row r="118" spans="2:6" ht="15.75" thickBot="1" x14ac:dyDescent="0.3">
      <c r="B118" s="1054" t="s">
        <v>1287</v>
      </c>
      <c r="C118" s="1053"/>
      <c r="D118" s="1053"/>
      <c r="E118" s="1053"/>
      <c r="F118" s="1053"/>
    </row>
    <row r="119" spans="2:6" ht="15.75" thickBot="1" x14ac:dyDescent="0.3">
      <c r="B119" s="1052" t="s">
        <v>1288</v>
      </c>
      <c r="C119" s="1056">
        <f>C120+C121+C122+C123</f>
        <v>1000</v>
      </c>
      <c r="D119" s="1056">
        <f t="shared" ref="D119:F119" si="17">D120+D121+D122+D123</f>
        <v>1000</v>
      </c>
      <c r="E119" s="1056">
        <f t="shared" si="17"/>
        <v>1000</v>
      </c>
      <c r="F119" s="1056">
        <f t="shared" si="17"/>
        <v>1000</v>
      </c>
    </row>
    <row r="120" spans="2:6" ht="15.75" thickBot="1" x14ac:dyDescent="0.3">
      <c r="B120" s="1054" t="s">
        <v>1267</v>
      </c>
      <c r="C120" s="1056">
        <v>1000</v>
      </c>
      <c r="D120" s="1053">
        <v>1000</v>
      </c>
      <c r="E120" s="1053">
        <v>1000</v>
      </c>
      <c r="F120" s="1053">
        <v>1000</v>
      </c>
    </row>
    <row r="121" spans="2:6" ht="15.75" thickBot="1" x14ac:dyDescent="0.3">
      <c r="B121" s="1054" t="s">
        <v>1285</v>
      </c>
      <c r="C121" s="1056"/>
      <c r="D121" s="1053"/>
      <c r="E121" s="1053"/>
      <c r="F121" s="1053"/>
    </row>
    <row r="122" spans="2:6" ht="15.75" thickBot="1" x14ac:dyDescent="0.3">
      <c r="B122" s="1054" t="s">
        <v>1286</v>
      </c>
      <c r="C122" s="1056"/>
      <c r="D122" s="1053"/>
      <c r="E122" s="1053"/>
      <c r="F122" s="1053"/>
    </row>
    <row r="123" spans="2:6" ht="15.75" thickBot="1" x14ac:dyDescent="0.3">
      <c r="B123" s="1054" t="s">
        <v>1287</v>
      </c>
      <c r="C123" s="1056"/>
      <c r="D123" s="1053"/>
      <c r="E123" s="1053"/>
      <c r="F123" s="1053"/>
    </row>
    <row r="124" spans="2:6" ht="15.75" thickBot="1" x14ac:dyDescent="0.3">
      <c r="B124" s="1068" t="s">
        <v>1275</v>
      </c>
      <c r="C124" s="1056">
        <f>C114+C119</f>
        <v>1000</v>
      </c>
      <c r="D124" s="1056">
        <f t="shared" ref="D124:F124" si="18">D114+D119</f>
        <v>1000</v>
      </c>
      <c r="E124" s="1056">
        <f t="shared" si="18"/>
        <v>1000</v>
      </c>
      <c r="F124" s="1056">
        <f t="shared" si="18"/>
        <v>1000</v>
      </c>
    </row>
    <row r="125" spans="2:6" ht="34.5" hidden="1" thickBot="1" x14ac:dyDescent="0.3">
      <c r="B125" s="1047" t="s">
        <v>1289</v>
      </c>
      <c r="C125" s="1047" t="s">
        <v>1417</v>
      </c>
      <c r="D125" s="1066" t="s">
        <v>1280</v>
      </c>
      <c r="E125" s="2679"/>
      <c r="F125" s="2680"/>
    </row>
    <row r="126" spans="2:6" ht="17.25" hidden="1" customHeight="1" thickBot="1" x14ac:dyDescent="0.3">
      <c r="B126" s="1043" t="s">
        <v>1258</v>
      </c>
      <c r="C126" s="2664" t="s">
        <v>1418</v>
      </c>
      <c r="D126" s="2665"/>
      <c r="E126" s="2665"/>
      <c r="F126" s="2666"/>
    </row>
    <row r="127" spans="2:6" ht="15.75" hidden="1" thickBot="1" x14ac:dyDescent="0.3">
      <c r="B127" s="1043" t="s">
        <v>54</v>
      </c>
      <c r="C127" s="2689" t="s">
        <v>316</v>
      </c>
      <c r="D127" s="2681"/>
      <c r="E127" s="2681"/>
      <c r="F127" s="2682"/>
    </row>
    <row r="128" spans="2:6" ht="12.75" hidden="1" customHeight="1" x14ac:dyDescent="0.25">
      <c r="B128" s="2659"/>
      <c r="C128" s="1048">
        <v>2020</v>
      </c>
      <c r="D128" s="1048">
        <v>2021</v>
      </c>
      <c r="E128" s="1048">
        <v>2022</v>
      </c>
      <c r="F128" s="1048">
        <v>2023</v>
      </c>
    </row>
    <row r="129" spans="2:6" ht="9" hidden="1" customHeight="1" thickBot="1" x14ac:dyDescent="0.3">
      <c r="B129" s="2660"/>
      <c r="C129" s="1049" t="s">
        <v>17</v>
      </c>
      <c r="D129" s="1049" t="s">
        <v>18</v>
      </c>
      <c r="E129" s="1049" t="s">
        <v>18</v>
      </c>
      <c r="F129" s="1049" t="s">
        <v>18</v>
      </c>
    </row>
    <row r="130" spans="2:6" ht="15.75" hidden="1" thickBot="1" x14ac:dyDescent="0.3">
      <c r="B130" s="1043" t="s">
        <v>56</v>
      </c>
      <c r="C130" s="1043"/>
      <c r="D130" s="1041">
        <v>0</v>
      </c>
      <c r="E130" s="1043"/>
      <c r="F130" s="1043"/>
    </row>
    <row r="131" spans="2:6" ht="15.75" hidden="1" thickBot="1" x14ac:dyDescent="0.3">
      <c r="B131" s="1043" t="s">
        <v>1260</v>
      </c>
      <c r="C131" s="1050"/>
      <c r="D131" s="1050">
        <f>D149</f>
        <v>0</v>
      </c>
      <c r="E131" s="1050"/>
      <c r="F131" s="1050"/>
    </row>
    <row r="132" spans="2:6" ht="15.75" hidden="1" thickBot="1" x14ac:dyDescent="0.3">
      <c r="B132" s="1043" t="s">
        <v>1261</v>
      </c>
      <c r="C132" s="1050" t="e">
        <f>C131/C130</f>
        <v>#DIV/0!</v>
      </c>
      <c r="D132" s="1050" t="e">
        <f t="shared" ref="D132:F132" si="19">D131/D130</f>
        <v>#DIV/0!</v>
      </c>
      <c r="E132" s="1050" t="e">
        <f t="shared" si="19"/>
        <v>#DIV/0!</v>
      </c>
      <c r="F132" s="1050" t="e">
        <f t="shared" si="19"/>
        <v>#DIV/0!</v>
      </c>
    </row>
    <row r="133" spans="2:6" ht="15.75" hidden="1" thickBot="1" x14ac:dyDescent="0.3">
      <c r="B133" s="1043" t="s">
        <v>1262</v>
      </c>
      <c r="C133" s="1041" t="s">
        <v>1263</v>
      </c>
      <c r="D133" s="1051" t="e">
        <f>D130/C130-1</f>
        <v>#DIV/0!</v>
      </c>
      <c r="E133" s="1051" t="e">
        <f t="shared" ref="E133:F135" si="20">E130/D130-1</f>
        <v>#DIV/0!</v>
      </c>
      <c r="F133" s="1051" t="e">
        <f t="shared" si="20"/>
        <v>#DIV/0!</v>
      </c>
    </row>
    <row r="134" spans="2:6" ht="15.75" hidden="1" thickBot="1" x14ac:dyDescent="0.3">
      <c r="B134" s="1043" t="s">
        <v>1264</v>
      </c>
      <c r="C134" s="1041" t="s">
        <v>1263</v>
      </c>
      <c r="D134" s="1051" t="e">
        <f>D131/C131-1</f>
        <v>#DIV/0!</v>
      </c>
      <c r="E134" s="1051" t="e">
        <f t="shared" si="20"/>
        <v>#DIV/0!</v>
      </c>
      <c r="F134" s="1051" t="e">
        <f t="shared" si="20"/>
        <v>#DIV/0!</v>
      </c>
    </row>
    <row r="135" spans="2:6" ht="15.75" hidden="1" thickBot="1" x14ac:dyDescent="0.3">
      <c r="B135" s="1043" t="s">
        <v>77</v>
      </c>
      <c r="C135" s="1041" t="s">
        <v>1263</v>
      </c>
      <c r="D135" s="1051" t="e">
        <f>D132/C132-1</f>
        <v>#DIV/0!</v>
      </c>
      <c r="E135" s="1051" t="e">
        <f t="shared" si="20"/>
        <v>#DIV/0!</v>
      </c>
      <c r="F135" s="1051" t="e">
        <f t="shared" si="20"/>
        <v>#DIV/0!</v>
      </c>
    </row>
    <row r="136" spans="2:6" ht="15.75" hidden="1" thickBot="1" x14ac:dyDescent="0.3">
      <c r="B136" s="2650" t="s">
        <v>1293</v>
      </c>
      <c r="C136" s="2651"/>
      <c r="D136" s="2651"/>
      <c r="E136" s="2651"/>
      <c r="F136" s="2652"/>
    </row>
    <row r="137" spans="2:6" ht="12.75" hidden="1" customHeight="1" x14ac:dyDescent="0.25">
      <c r="B137" s="2659"/>
      <c r="C137" s="1048">
        <v>2020</v>
      </c>
      <c r="D137" s="1048">
        <v>2021</v>
      </c>
      <c r="E137" s="1048">
        <v>2022</v>
      </c>
      <c r="F137" s="1048">
        <v>2023</v>
      </c>
    </row>
    <row r="138" spans="2:6" ht="9" hidden="1" customHeight="1" thickBot="1" x14ac:dyDescent="0.3">
      <c r="B138" s="2660"/>
      <c r="C138" s="1049" t="s">
        <v>17</v>
      </c>
      <c r="D138" s="1049" t="s">
        <v>18</v>
      </c>
      <c r="E138" s="1049" t="s">
        <v>18</v>
      </c>
      <c r="F138" s="1049" t="s">
        <v>18</v>
      </c>
    </row>
    <row r="139" spans="2:6" ht="15.75" hidden="1" thickBot="1" x14ac:dyDescent="0.3">
      <c r="B139" s="1052" t="s">
        <v>1284</v>
      </c>
      <c r="C139" s="1053">
        <f>C140+C141+C142+C143</f>
        <v>0</v>
      </c>
      <c r="D139" s="1053">
        <f t="shared" ref="D139:F139" si="21">D140+D141+D142+D143</f>
        <v>0</v>
      </c>
      <c r="E139" s="1053">
        <f t="shared" si="21"/>
        <v>0</v>
      </c>
      <c r="F139" s="1053">
        <f t="shared" si="21"/>
        <v>0</v>
      </c>
    </row>
    <row r="140" spans="2:6" ht="15.75" hidden="1" thickBot="1" x14ac:dyDescent="0.3">
      <c r="B140" s="1054" t="s">
        <v>1267</v>
      </c>
      <c r="C140" s="1053"/>
      <c r="D140" s="1053"/>
      <c r="E140" s="1053"/>
      <c r="F140" s="1053"/>
    </row>
    <row r="141" spans="2:6" ht="15.75" hidden="1" thickBot="1" x14ac:dyDescent="0.3">
      <c r="B141" s="1054" t="s">
        <v>1285</v>
      </c>
      <c r="C141" s="1053"/>
      <c r="D141" s="1053"/>
      <c r="E141" s="1053"/>
      <c r="F141" s="1053"/>
    </row>
    <row r="142" spans="2:6" ht="15.75" hidden="1" thickBot="1" x14ac:dyDescent="0.3">
      <c r="B142" s="1054" t="s">
        <v>1286</v>
      </c>
      <c r="C142" s="1053"/>
      <c r="D142" s="1053"/>
      <c r="E142" s="1053"/>
      <c r="F142" s="1053"/>
    </row>
    <row r="143" spans="2:6" ht="15.75" hidden="1" thickBot="1" x14ac:dyDescent="0.3">
      <c r="B143" s="1054" t="s">
        <v>1287</v>
      </c>
      <c r="C143" s="1053"/>
      <c r="D143" s="1053"/>
      <c r="E143" s="1053"/>
      <c r="F143" s="1053"/>
    </row>
    <row r="144" spans="2:6" ht="15.75" hidden="1" thickBot="1" x14ac:dyDescent="0.3">
      <c r="B144" s="1052" t="s">
        <v>1288</v>
      </c>
      <c r="C144" s="1056">
        <f>C145+C146+C147+C148</f>
        <v>0</v>
      </c>
      <c r="D144" s="1056">
        <f t="shared" ref="D144:F144" si="22">D145+D146+D147+D148</f>
        <v>0</v>
      </c>
      <c r="E144" s="1056">
        <f t="shared" si="22"/>
        <v>0</v>
      </c>
      <c r="F144" s="1056">
        <f t="shared" si="22"/>
        <v>0</v>
      </c>
    </row>
    <row r="145" spans="2:6" ht="15.75" hidden="1" thickBot="1" x14ac:dyDescent="0.3">
      <c r="B145" s="1054" t="s">
        <v>1267</v>
      </c>
      <c r="C145" s="1056"/>
      <c r="D145" s="1057">
        <v>0</v>
      </c>
      <c r="E145" s="1053"/>
      <c r="F145" s="1053"/>
    </row>
    <row r="146" spans="2:6" ht="15.75" hidden="1" thickBot="1" x14ac:dyDescent="0.3">
      <c r="B146" s="1054" t="s">
        <v>1285</v>
      </c>
      <c r="C146" s="1056"/>
      <c r="D146" s="1053"/>
      <c r="E146" s="1053"/>
      <c r="F146" s="1053"/>
    </row>
    <row r="147" spans="2:6" ht="15.75" hidden="1" thickBot="1" x14ac:dyDescent="0.3">
      <c r="B147" s="1054" t="s">
        <v>1286</v>
      </c>
      <c r="C147" s="1056"/>
      <c r="D147" s="1053"/>
      <c r="E147" s="1053"/>
      <c r="F147" s="1053"/>
    </row>
    <row r="148" spans="2:6" ht="15.75" hidden="1" thickBot="1" x14ac:dyDescent="0.3">
      <c r="B148" s="1054" t="s">
        <v>1287</v>
      </c>
      <c r="C148" s="1056"/>
      <c r="D148" s="1053"/>
      <c r="E148" s="1053"/>
      <c r="F148" s="1053"/>
    </row>
    <row r="149" spans="2:6" ht="15.75" hidden="1" thickBot="1" x14ac:dyDescent="0.3">
      <c r="B149" s="1068" t="s">
        <v>1294</v>
      </c>
      <c r="C149" s="1056">
        <f>C139+C144</f>
        <v>0</v>
      </c>
      <c r="D149" s="1056">
        <f t="shared" ref="D149:F149" si="23">D139+D144</f>
        <v>0</v>
      </c>
      <c r="E149" s="1056">
        <f t="shared" si="23"/>
        <v>0</v>
      </c>
      <c r="F149" s="1056">
        <f t="shared" si="23"/>
        <v>0</v>
      </c>
    </row>
    <row r="150" spans="2:6" ht="34.5" hidden="1" thickBot="1" x14ac:dyDescent="0.3">
      <c r="B150" s="1047" t="s">
        <v>1419</v>
      </c>
      <c r="C150" s="1069"/>
      <c r="D150" s="1070" t="s">
        <v>1280</v>
      </c>
      <c r="E150" s="1071"/>
      <c r="F150" s="1072"/>
    </row>
    <row r="151" spans="2:6" ht="17.25" hidden="1" customHeight="1" thickBot="1" x14ac:dyDescent="0.3">
      <c r="B151" s="1043" t="s">
        <v>1258</v>
      </c>
      <c r="C151" s="2664"/>
      <c r="D151" s="2665"/>
      <c r="E151" s="2665"/>
      <c r="F151" s="2666"/>
    </row>
    <row r="152" spans="2:6" ht="15.75" hidden="1" thickBot="1" x14ac:dyDescent="0.3">
      <c r="B152" s="1043" t="s">
        <v>54</v>
      </c>
      <c r="C152" s="2689"/>
      <c r="D152" s="2681"/>
      <c r="E152" s="2681"/>
      <c r="F152" s="2682"/>
    </row>
    <row r="153" spans="2:6" ht="12.75" hidden="1" customHeight="1" x14ac:dyDescent="0.25">
      <c r="B153" s="2659"/>
      <c r="C153" s="1048">
        <v>2018</v>
      </c>
      <c r="D153" s="1048">
        <v>2019</v>
      </c>
      <c r="E153" s="1048">
        <v>2020</v>
      </c>
      <c r="F153" s="1048">
        <v>2021</v>
      </c>
    </row>
    <row r="154" spans="2:6" ht="9" hidden="1" customHeight="1" thickBot="1" x14ac:dyDescent="0.3">
      <c r="B154" s="2660"/>
      <c r="C154" s="1049" t="s">
        <v>17</v>
      </c>
      <c r="D154" s="1049" t="s">
        <v>18</v>
      </c>
      <c r="E154" s="1049" t="s">
        <v>18</v>
      </c>
      <c r="F154" s="1049" t="s">
        <v>18</v>
      </c>
    </row>
    <row r="155" spans="2:6" ht="15.75" hidden="1" thickBot="1" x14ac:dyDescent="0.3">
      <c r="B155" s="1043" t="s">
        <v>56</v>
      </c>
      <c r="C155" s="1043"/>
      <c r="D155" s="1043"/>
      <c r="E155" s="1043"/>
      <c r="F155" s="1043"/>
    </row>
    <row r="156" spans="2:6" ht="15.75" hidden="1" thickBot="1" x14ac:dyDescent="0.3">
      <c r="B156" s="1043" t="s">
        <v>1260</v>
      </c>
      <c r="C156" s="1050">
        <f>C174</f>
        <v>0</v>
      </c>
      <c r="D156" s="1050">
        <f t="shared" ref="D156:F156" si="24">D174</f>
        <v>0</v>
      </c>
      <c r="E156" s="1050">
        <f t="shared" si="24"/>
        <v>0</v>
      </c>
      <c r="F156" s="1050">
        <f t="shared" si="24"/>
        <v>0</v>
      </c>
    </row>
    <row r="157" spans="2:6" ht="15.75" hidden="1" thickBot="1" x14ac:dyDescent="0.3">
      <c r="B157" s="1043" t="s">
        <v>1261</v>
      </c>
      <c r="C157" s="1050" t="e">
        <f>C156/C155</f>
        <v>#DIV/0!</v>
      </c>
      <c r="D157" s="1050" t="e">
        <f t="shared" ref="D157:F157" si="25">D156/D155</f>
        <v>#DIV/0!</v>
      </c>
      <c r="E157" s="1050" t="e">
        <f t="shared" si="25"/>
        <v>#DIV/0!</v>
      </c>
      <c r="F157" s="1050" t="e">
        <f t="shared" si="25"/>
        <v>#DIV/0!</v>
      </c>
    </row>
    <row r="158" spans="2:6" ht="15.75" hidden="1" thickBot="1" x14ac:dyDescent="0.3">
      <c r="B158" s="1043" t="s">
        <v>1262</v>
      </c>
      <c r="C158" s="1041" t="s">
        <v>1263</v>
      </c>
      <c r="D158" s="1051" t="e">
        <f>D155/C155-1</f>
        <v>#DIV/0!</v>
      </c>
      <c r="E158" s="1051" t="e">
        <f t="shared" ref="E158:F160" si="26">E155/D155-1</f>
        <v>#DIV/0!</v>
      </c>
      <c r="F158" s="1051" t="e">
        <f t="shared" si="26"/>
        <v>#DIV/0!</v>
      </c>
    </row>
    <row r="159" spans="2:6" ht="15.75" hidden="1" thickBot="1" x14ac:dyDescent="0.3">
      <c r="B159" s="1043" t="s">
        <v>1264</v>
      </c>
      <c r="C159" s="1041" t="s">
        <v>1263</v>
      </c>
      <c r="D159" s="1051" t="e">
        <f>D156/C156-1</f>
        <v>#DIV/0!</v>
      </c>
      <c r="E159" s="1051" t="e">
        <f t="shared" si="26"/>
        <v>#DIV/0!</v>
      </c>
      <c r="F159" s="1051" t="e">
        <f t="shared" si="26"/>
        <v>#DIV/0!</v>
      </c>
    </row>
    <row r="160" spans="2:6" ht="15.75" hidden="1" thickBot="1" x14ac:dyDescent="0.3">
      <c r="B160" s="1043" t="s">
        <v>77</v>
      </c>
      <c r="C160" s="1041" t="s">
        <v>1263</v>
      </c>
      <c r="D160" s="1051" t="e">
        <f>D157/C157-1</f>
        <v>#DIV/0!</v>
      </c>
      <c r="E160" s="1051" t="e">
        <f t="shared" si="26"/>
        <v>#DIV/0!</v>
      </c>
      <c r="F160" s="1051" t="e">
        <f t="shared" si="26"/>
        <v>#DIV/0!</v>
      </c>
    </row>
    <row r="161" spans="2:6" ht="15.75" hidden="1" thickBot="1" x14ac:dyDescent="0.3">
      <c r="B161" s="2650" t="s">
        <v>1420</v>
      </c>
      <c r="C161" s="2651"/>
      <c r="D161" s="2651"/>
      <c r="E161" s="2651"/>
      <c r="F161" s="2652"/>
    </row>
    <row r="162" spans="2:6" ht="12.75" hidden="1" customHeight="1" x14ac:dyDescent="0.25">
      <c r="B162" s="2659"/>
      <c r="C162" s="1048">
        <v>2018</v>
      </c>
      <c r="D162" s="1048">
        <v>2019</v>
      </c>
      <c r="E162" s="1048">
        <v>2020</v>
      </c>
      <c r="F162" s="1048">
        <v>2021</v>
      </c>
    </row>
    <row r="163" spans="2:6" ht="9" hidden="1" customHeight="1" thickBot="1" x14ac:dyDescent="0.3">
      <c r="B163" s="2660"/>
      <c r="C163" s="1049" t="s">
        <v>17</v>
      </c>
      <c r="D163" s="1049" t="s">
        <v>18</v>
      </c>
      <c r="E163" s="1049" t="s">
        <v>18</v>
      </c>
      <c r="F163" s="1049" t="s">
        <v>18</v>
      </c>
    </row>
    <row r="164" spans="2:6" ht="15.75" hidden="1" thickBot="1" x14ac:dyDescent="0.3">
      <c r="B164" s="1052" t="s">
        <v>1284</v>
      </c>
      <c r="C164" s="1053">
        <f>C165+C166+C167+C168</f>
        <v>0</v>
      </c>
      <c r="D164" s="1053">
        <f t="shared" ref="D164:F164" si="27">D165+D166+D167+D168</f>
        <v>0</v>
      </c>
      <c r="E164" s="1053">
        <f t="shared" si="27"/>
        <v>0</v>
      </c>
      <c r="F164" s="1053">
        <f t="shared" si="27"/>
        <v>0</v>
      </c>
    </row>
    <row r="165" spans="2:6" ht="15.75" hidden="1" thickBot="1" x14ac:dyDescent="0.3">
      <c r="B165" s="1054" t="s">
        <v>1267</v>
      </c>
      <c r="C165" s="1053"/>
      <c r="D165" s="1053"/>
      <c r="E165" s="1053"/>
      <c r="F165" s="1053"/>
    </row>
    <row r="166" spans="2:6" ht="15.75" hidden="1" thickBot="1" x14ac:dyDescent="0.3">
      <c r="B166" s="1054" t="s">
        <v>1285</v>
      </c>
      <c r="C166" s="1053"/>
      <c r="D166" s="1053"/>
      <c r="E166" s="1053"/>
      <c r="F166" s="1053"/>
    </row>
    <row r="167" spans="2:6" ht="15.75" hidden="1" thickBot="1" x14ac:dyDescent="0.3">
      <c r="B167" s="1054" t="s">
        <v>1286</v>
      </c>
      <c r="C167" s="1053"/>
      <c r="D167" s="1053"/>
      <c r="E167" s="1053"/>
      <c r="F167" s="1053"/>
    </row>
    <row r="168" spans="2:6" ht="15.75" hidden="1" thickBot="1" x14ac:dyDescent="0.3">
      <c r="B168" s="1054" t="s">
        <v>1287</v>
      </c>
      <c r="C168" s="1053"/>
      <c r="D168" s="1053"/>
      <c r="E168" s="1053"/>
      <c r="F168" s="1053"/>
    </row>
    <row r="169" spans="2:6" ht="15.75" hidden="1" thickBot="1" x14ac:dyDescent="0.3">
      <c r="B169" s="1052" t="s">
        <v>1288</v>
      </c>
      <c r="C169" s="1056">
        <f>C170+C171+C172+C173</f>
        <v>0</v>
      </c>
      <c r="D169" s="1056">
        <f t="shared" ref="D169:F169" si="28">D170+D171+D172+D173</f>
        <v>0</v>
      </c>
      <c r="E169" s="1056">
        <f t="shared" si="28"/>
        <v>0</v>
      </c>
      <c r="F169" s="1056">
        <f t="shared" si="28"/>
        <v>0</v>
      </c>
    </row>
    <row r="170" spans="2:6" ht="15.75" hidden="1" thickBot="1" x14ac:dyDescent="0.3">
      <c r="B170" s="1054" t="s">
        <v>1267</v>
      </c>
      <c r="C170" s="1056"/>
      <c r="D170" s="1053"/>
      <c r="E170" s="1053"/>
      <c r="F170" s="1053"/>
    </row>
    <row r="171" spans="2:6" ht="15.75" hidden="1" thickBot="1" x14ac:dyDescent="0.3">
      <c r="B171" s="1054" t="s">
        <v>1285</v>
      </c>
      <c r="C171" s="1056"/>
      <c r="D171" s="1053"/>
      <c r="E171" s="1053"/>
      <c r="F171" s="1053"/>
    </row>
    <row r="172" spans="2:6" ht="15.75" hidden="1" thickBot="1" x14ac:dyDescent="0.3">
      <c r="B172" s="1054" t="s">
        <v>1286</v>
      </c>
      <c r="C172" s="1056"/>
      <c r="D172" s="1053"/>
      <c r="E172" s="1053"/>
      <c r="F172" s="1053"/>
    </row>
    <row r="173" spans="2:6" ht="15.75" hidden="1" thickBot="1" x14ac:dyDescent="0.3">
      <c r="B173" s="1054" t="s">
        <v>1287</v>
      </c>
      <c r="C173" s="1056"/>
      <c r="D173" s="1053"/>
      <c r="E173" s="1053"/>
      <c r="F173" s="1053"/>
    </row>
    <row r="174" spans="2:6" ht="15.75" hidden="1" thickBot="1" x14ac:dyDescent="0.3">
      <c r="B174" s="1058" t="s">
        <v>1421</v>
      </c>
      <c r="C174" s="1056">
        <f>C164+C169</f>
        <v>0</v>
      </c>
      <c r="D174" s="1056">
        <f t="shared" ref="D174:F174" si="29">D164+D169</f>
        <v>0</v>
      </c>
      <c r="E174" s="1056">
        <f t="shared" si="29"/>
        <v>0</v>
      </c>
      <c r="F174" s="1056">
        <f t="shared" si="29"/>
        <v>0</v>
      </c>
    </row>
    <row r="175" spans="2:6" ht="25.5" hidden="1" customHeight="1" thickBot="1" x14ac:dyDescent="0.3">
      <c r="B175" s="1073" t="s">
        <v>1364</v>
      </c>
      <c r="C175" s="2677"/>
      <c r="D175" s="2679"/>
      <c r="E175" s="2679"/>
      <c r="F175" s="2680"/>
    </row>
    <row r="176" spans="2:6" ht="34.5" hidden="1" thickBot="1" x14ac:dyDescent="0.3">
      <c r="B176" s="1047" t="s">
        <v>1422</v>
      </c>
      <c r="C176" s="1069"/>
      <c r="D176" s="1070" t="s">
        <v>1280</v>
      </c>
      <c r="E176" s="1071"/>
      <c r="F176" s="1072"/>
    </row>
    <row r="177" spans="2:6" ht="17.25" hidden="1" customHeight="1" thickBot="1" x14ac:dyDescent="0.3">
      <c r="B177" s="1043" t="s">
        <v>1258</v>
      </c>
      <c r="C177" s="2664"/>
      <c r="D177" s="2665"/>
      <c r="E177" s="2665"/>
      <c r="F177" s="2666"/>
    </row>
    <row r="178" spans="2:6" ht="15.75" hidden="1" thickBot="1" x14ac:dyDescent="0.3">
      <c r="B178" s="1043" t="s">
        <v>54</v>
      </c>
      <c r="C178" s="2690"/>
      <c r="D178" s="2681"/>
      <c r="E178" s="2681"/>
      <c r="F178" s="2682"/>
    </row>
    <row r="179" spans="2:6" ht="12.75" hidden="1" customHeight="1" x14ac:dyDescent="0.25">
      <c r="B179" s="2659"/>
      <c r="C179" s="1048">
        <v>2020</v>
      </c>
      <c r="D179" s="1048">
        <v>2021</v>
      </c>
      <c r="E179" s="1048">
        <v>2022</v>
      </c>
      <c r="F179" s="1048">
        <v>2023</v>
      </c>
    </row>
    <row r="180" spans="2:6" ht="9" hidden="1" customHeight="1" thickBot="1" x14ac:dyDescent="0.3">
      <c r="B180" s="2660"/>
      <c r="C180" s="1049" t="s">
        <v>17</v>
      </c>
      <c r="D180" s="1049" t="s">
        <v>18</v>
      </c>
      <c r="E180" s="1049" t="s">
        <v>18</v>
      </c>
      <c r="F180" s="1049" t="s">
        <v>18</v>
      </c>
    </row>
    <row r="181" spans="2:6" ht="15.75" hidden="1" thickBot="1" x14ac:dyDescent="0.3">
      <c r="B181" s="1043" t="s">
        <v>56</v>
      </c>
      <c r="C181" s="1043">
        <v>0</v>
      </c>
      <c r="D181" s="1041">
        <v>0</v>
      </c>
      <c r="E181" s="1041">
        <v>0</v>
      </c>
      <c r="F181" s="1043">
        <v>0</v>
      </c>
    </row>
    <row r="182" spans="2:6" ht="15.75" hidden="1" thickBot="1" x14ac:dyDescent="0.3">
      <c r="B182" s="1043" t="s">
        <v>1260</v>
      </c>
      <c r="C182" s="1050">
        <f>C200</f>
        <v>0</v>
      </c>
      <c r="D182" s="1050">
        <f t="shared" ref="D182:F182" si="30">D200</f>
        <v>0</v>
      </c>
      <c r="E182" s="1050">
        <f t="shared" si="30"/>
        <v>0</v>
      </c>
      <c r="F182" s="1050">
        <f t="shared" si="30"/>
        <v>0</v>
      </c>
    </row>
    <row r="183" spans="2:6" ht="15.75" hidden="1" thickBot="1" x14ac:dyDescent="0.3">
      <c r="B183" s="1043" t="s">
        <v>1261</v>
      </c>
      <c r="C183" s="1050" t="e">
        <f>C182/C181</f>
        <v>#DIV/0!</v>
      </c>
      <c r="D183" s="1050" t="e">
        <f t="shared" ref="D183:F183" si="31">D182/D181</f>
        <v>#DIV/0!</v>
      </c>
      <c r="E183" s="1050" t="e">
        <f t="shared" si="31"/>
        <v>#DIV/0!</v>
      </c>
      <c r="F183" s="1050" t="e">
        <f t="shared" si="31"/>
        <v>#DIV/0!</v>
      </c>
    </row>
    <row r="184" spans="2:6" ht="15.75" hidden="1" thickBot="1" x14ac:dyDescent="0.3">
      <c r="B184" s="1043" t="s">
        <v>1262</v>
      </c>
      <c r="C184" s="1041" t="s">
        <v>1263</v>
      </c>
      <c r="D184" s="1051" t="e">
        <f>D181/C181-1</f>
        <v>#DIV/0!</v>
      </c>
      <c r="E184" s="1051" t="e">
        <f t="shared" ref="E184:F186" si="32">E181/D181-1</f>
        <v>#DIV/0!</v>
      </c>
      <c r="F184" s="1051" t="e">
        <f t="shared" si="32"/>
        <v>#DIV/0!</v>
      </c>
    </row>
    <row r="185" spans="2:6" ht="15.75" hidden="1" thickBot="1" x14ac:dyDescent="0.3">
      <c r="B185" s="1043" t="s">
        <v>1264</v>
      </c>
      <c r="C185" s="1041" t="s">
        <v>1263</v>
      </c>
      <c r="D185" s="1051" t="e">
        <f>D182/C182-1</f>
        <v>#DIV/0!</v>
      </c>
      <c r="E185" s="1051" t="e">
        <f t="shared" si="32"/>
        <v>#DIV/0!</v>
      </c>
      <c r="F185" s="1051" t="e">
        <f t="shared" si="32"/>
        <v>#DIV/0!</v>
      </c>
    </row>
    <row r="186" spans="2:6" ht="15.75" hidden="1" thickBot="1" x14ac:dyDescent="0.3">
      <c r="B186" s="1043" t="s">
        <v>77</v>
      </c>
      <c r="C186" s="1041" t="s">
        <v>1263</v>
      </c>
      <c r="D186" s="1051" t="e">
        <f>D183/C183-1</f>
        <v>#DIV/0!</v>
      </c>
      <c r="E186" s="1051" t="e">
        <f t="shared" si="32"/>
        <v>#DIV/0!</v>
      </c>
      <c r="F186" s="1051" t="e">
        <f t="shared" si="32"/>
        <v>#DIV/0!</v>
      </c>
    </row>
    <row r="187" spans="2:6" ht="15.75" hidden="1" thickBot="1" x14ac:dyDescent="0.3">
      <c r="B187" s="2650" t="s">
        <v>1423</v>
      </c>
      <c r="C187" s="2651"/>
      <c r="D187" s="2651"/>
      <c r="E187" s="2651"/>
      <c r="F187" s="2652"/>
    </row>
    <row r="188" spans="2:6" ht="12.75" hidden="1" customHeight="1" x14ac:dyDescent="0.25">
      <c r="B188" s="2659"/>
      <c r="C188" s="1048">
        <v>2020</v>
      </c>
      <c r="D188" s="1048">
        <v>2021</v>
      </c>
      <c r="E188" s="1048">
        <v>2022</v>
      </c>
      <c r="F188" s="1048">
        <v>2023</v>
      </c>
    </row>
    <row r="189" spans="2:6" ht="9" hidden="1" customHeight="1" thickBot="1" x14ac:dyDescent="0.3">
      <c r="B189" s="2660"/>
      <c r="C189" s="1049" t="s">
        <v>17</v>
      </c>
      <c r="D189" s="1049" t="s">
        <v>18</v>
      </c>
      <c r="E189" s="1049" t="s">
        <v>18</v>
      </c>
      <c r="F189" s="1049" t="s">
        <v>18</v>
      </c>
    </row>
    <row r="190" spans="2:6" ht="15.75" hidden="1" thickBot="1" x14ac:dyDescent="0.3">
      <c r="B190" s="1052" t="s">
        <v>1284</v>
      </c>
      <c r="C190" s="1053">
        <f>C191+C192+C193+C194</f>
        <v>0</v>
      </c>
      <c r="D190" s="1053">
        <f t="shared" ref="D190:F190" si="33">D191+D192+D193+D194</f>
        <v>0</v>
      </c>
      <c r="E190" s="1053">
        <f t="shared" si="33"/>
        <v>0</v>
      </c>
      <c r="F190" s="1053">
        <f t="shared" si="33"/>
        <v>0</v>
      </c>
    </row>
    <row r="191" spans="2:6" ht="15.75" hidden="1" thickBot="1" x14ac:dyDescent="0.3">
      <c r="B191" s="1054" t="s">
        <v>1267</v>
      </c>
      <c r="C191" s="1053"/>
      <c r="D191" s="1053"/>
      <c r="E191" s="1053"/>
      <c r="F191" s="1053"/>
    </row>
    <row r="192" spans="2:6" ht="15.75" hidden="1" thickBot="1" x14ac:dyDescent="0.3">
      <c r="B192" s="1054" t="s">
        <v>1285</v>
      </c>
      <c r="C192" s="1053"/>
      <c r="D192" s="1053"/>
      <c r="E192" s="1053"/>
      <c r="F192" s="1053"/>
    </row>
    <row r="193" spans="2:6" ht="15.75" hidden="1" thickBot="1" x14ac:dyDescent="0.3">
      <c r="B193" s="1054" t="s">
        <v>1286</v>
      </c>
      <c r="C193" s="1053"/>
      <c r="D193" s="1053"/>
      <c r="E193" s="1053"/>
      <c r="F193" s="1053"/>
    </row>
    <row r="194" spans="2:6" ht="15.75" hidden="1" thickBot="1" x14ac:dyDescent="0.3">
      <c r="B194" s="1054" t="s">
        <v>1287</v>
      </c>
      <c r="C194" s="1053"/>
      <c r="D194" s="1053"/>
      <c r="E194" s="1053"/>
      <c r="F194" s="1053"/>
    </row>
    <row r="195" spans="2:6" ht="15.75" hidden="1" thickBot="1" x14ac:dyDescent="0.3">
      <c r="B195" s="1052" t="s">
        <v>1288</v>
      </c>
      <c r="C195" s="1056">
        <f>C196+C197+C198+C199</f>
        <v>0</v>
      </c>
      <c r="D195" s="1056">
        <f t="shared" ref="D195:F195" si="34">D196+D197+D198+D199</f>
        <v>0</v>
      </c>
      <c r="E195" s="1056">
        <f t="shared" si="34"/>
        <v>0</v>
      </c>
      <c r="F195" s="1056">
        <f t="shared" si="34"/>
        <v>0</v>
      </c>
    </row>
    <row r="196" spans="2:6" ht="15.75" hidden="1" thickBot="1" x14ac:dyDescent="0.3">
      <c r="B196" s="1054" t="s">
        <v>1267</v>
      </c>
      <c r="C196" s="1056"/>
      <c r="D196" s="1056">
        <v>0</v>
      </c>
      <c r="E196" s="1056">
        <v>0</v>
      </c>
      <c r="F196" s="1056"/>
    </row>
    <row r="197" spans="2:6" ht="15.75" hidden="1" thickBot="1" x14ac:dyDescent="0.3">
      <c r="B197" s="1054" t="s">
        <v>1285</v>
      </c>
      <c r="C197" s="1056"/>
      <c r="D197" s="1056"/>
      <c r="E197" s="1056"/>
      <c r="F197" s="1056"/>
    </row>
    <row r="198" spans="2:6" ht="15.75" hidden="1" thickBot="1" x14ac:dyDescent="0.3">
      <c r="B198" s="1054" t="s">
        <v>1286</v>
      </c>
      <c r="C198" s="1056"/>
      <c r="D198" s="1056"/>
      <c r="E198" s="1056"/>
      <c r="F198" s="1056"/>
    </row>
    <row r="199" spans="2:6" ht="15.75" hidden="1" thickBot="1" x14ac:dyDescent="0.3">
      <c r="B199" s="1054" t="s">
        <v>1287</v>
      </c>
      <c r="C199" s="1056"/>
      <c r="D199" s="1056"/>
      <c r="E199" s="1056"/>
      <c r="F199" s="1056"/>
    </row>
    <row r="200" spans="2:6" ht="15.75" hidden="1" thickBot="1" x14ac:dyDescent="0.3">
      <c r="B200" s="1058" t="s">
        <v>1320</v>
      </c>
      <c r="C200" s="1056">
        <f>C190+C195</f>
        <v>0</v>
      </c>
      <c r="D200" s="1056">
        <f t="shared" ref="D200:F200" si="35">D190+D195</f>
        <v>0</v>
      </c>
      <c r="E200" s="1056">
        <f t="shared" si="35"/>
        <v>0</v>
      </c>
      <c r="F200" s="1056">
        <f t="shared" si="35"/>
        <v>0</v>
      </c>
    </row>
    <row r="201" spans="2:6" ht="15.75" thickBot="1" x14ac:dyDescent="0.3">
      <c r="B201" s="1074"/>
      <c r="C201" s="1075"/>
      <c r="D201" s="1075"/>
      <c r="E201" s="1075"/>
      <c r="F201" s="1075"/>
    </row>
    <row r="202" spans="2:6" ht="27" customHeight="1" thickBot="1" x14ac:dyDescent="0.3">
      <c r="B202" s="1045" t="s">
        <v>1299</v>
      </c>
      <c r="C202" s="1076">
        <f>C106+C65+C28</f>
        <v>40051</v>
      </c>
      <c r="D202" s="1076">
        <f t="shared" ref="D202:F202" si="36">D106+D65+D28</f>
        <v>39751</v>
      </c>
      <c r="E202" s="1076">
        <f t="shared" si="36"/>
        <v>39751</v>
      </c>
      <c r="F202" s="1076">
        <f t="shared" si="36"/>
        <v>39751</v>
      </c>
    </row>
    <row r="203" spans="2:6" ht="24.75" thickBot="1" x14ac:dyDescent="0.3">
      <c r="B203" s="1045" t="s">
        <v>1300</v>
      </c>
      <c r="C203" s="1076">
        <f>+C124+C94+C57</f>
        <v>40051</v>
      </c>
      <c r="D203" s="1076">
        <f t="shared" ref="D203:F203" si="37">+D124+D94+D57</f>
        <v>39751</v>
      </c>
      <c r="E203" s="1076">
        <f t="shared" si="37"/>
        <v>39751</v>
      </c>
      <c r="F203" s="1076">
        <f t="shared" si="37"/>
        <v>39751</v>
      </c>
    </row>
    <row r="204" spans="2:6" ht="15.75" thickBot="1" x14ac:dyDescent="0.3">
      <c r="B204" s="1052" t="s">
        <v>1266</v>
      </c>
      <c r="C204" s="1077">
        <f>C205+C206</f>
        <v>24901</v>
      </c>
      <c r="D204" s="1077">
        <f t="shared" ref="D204:F204" si="38">D205+D206</f>
        <v>24901</v>
      </c>
      <c r="E204" s="1077">
        <f t="shared" si="38"/>
        <v>24901</v>
      </c>
      <c r="F204" s="1077">
        <f t="shared" si="38"/>
        <v>24901</v>
      </c>
    </row>
    <row r="205" spans="2:6" ht="15.75" thickBot="1" x14ac:dyDescent="0.3">
      <c r="B205" s="1054" t="s">
        <v>1267</v>
      </c>
      <c r="C205" s="1056">
        <f>C37</f>
        <v>24901</v>
      </c>
      <c r="D205" s="1056">
        <f t="shared" ref="D205:F206" si="39">D37</f>
        <v>24901</v>
      </c>
      <c r="E205" s="1056">
        <f t="shared" si="39"/>
        <v>24901</v>
      </c>
      <c r="F205" s="1056">
        <f t="shared" si="39"/>
        <v>24901</v>
      </c>
    </row>
    <row r="206" spans="2:6" ht="15.75" thickBot="1" x14ac:dyDescent="0.3">
      <c r="B206" s="1054" t="s">
        <v>1301</v>
      </c>
      <c r="C206" s="1056">
        <f>C38</f>
        <v>0</v>
      </c>
      <c r="D206" s="1056">
        <f t="shared" si="39"/>
        <v>0</v>
      </c>
      <c r="E206" s="1056">
        <f t="shared" si="39"/>
        <v>0</v>
      </c>
      <c r="F206" s="1056">
        <f t="shared" si="39"/>
        <v>0</v>
      </c>
    </row>
    <row r="207" spans="2:6" ht="24.75" thickBot="1" x14ac:dyDescent="0.3">
      <c r="B207" s="1052" t="s">
        <v>1269</v>
      </c>
      <c r="C207" s="1077">
        <f>C208+C209</f>
        <v>4363</v>
      </c>
      <c r="D207" s="1077">
        <f t="shared" ref="D207:F207" si="40">D208+D209</f>
        <v>4363</v>
      </c>
      <c r="E207" s="1077">
        <f t="shared" si="40"/>
        <v>4363</v>
      </c>
      <c r="F207" s="1077">
        <f t="shared" si="40"/>
        <v>4363</v>
      </c>
    </row>
    <row r="208" spans="2:6" ht="15.75" thickBot="1" x14ac:dyDescent="0.3">
      <c r="B208" s="1054" t="s">
        <v>1267</v>
      </c>
      <c r="C208" s="1053">
        <f>C40</f>
        <v>4363</v>
      </c>
      <c r="D208" s="1053">
        <f t="shared" ref="D208:F209" si="41">D40</f>
        <v>4363</v>
      </c>
      <c r="E208" s="1053">
        <f t="shared" si="41"/>
        <v>4363</v>
      </c>
      <c r="F208" s="1053">
        <f t="shared" si="41"/>
        <v>4363</v>
      </c>
    </row>
    <row r="209" spans="2:6" ht="15.75" thickBot="1" x14ac:dyDescent="0.3">
      <c r="B209" s="1054" t="s">
        <v>1301</v>
      </c>
      <c r="C209" s="1056">
        <f>C41</f>
        <v>0</v>
      </c>
      <c r="D209" s="1056">
        <f t="shared" si="41"/>
        <v>0</v>
      </c>
      <c r="E209" s="1056">
        <f t="shared" si="41"/>
        <v>0</v>
      </c>
      <c r="F209" s="1056">
        <f t="shared" si="41"/>
        <v>0</v>
      </c>
    </row>
    <row r="210" spans="2:6" ht="15.75" thickBot="1" x14ac:dyDescent="0.3">
      <c r="B210" s="1052" t="s">
        <v>1270</v>
      </c>
      <c r="C210" s="1077">
        <f>C211+C212</f>
        <v>5787</v>
      </c>
      <c r="D210" s="1077">
        <f t="shared" ref="D210:F210" si="42">D211+D212</f>
        <v>5487</v>
      </c>
      <c r="E210" s="1077">
        <f t="shared" si="42"/>
        <v>5487</v>
      </c>
      <c r="F210" s="1077">
        <f t="shared" si="42"/>
        <v>5487</v>
      </c>
    </row>
    <row r="211" spans="2:6" ht="15.75" thickBot="1" x14ac:dyDescent="0.3">
      <c r="B211" s="1054" t="s">
        <v>1267</v>
      </c>
      <c r="C211" s="1056">
        <f>C43</f>
        <v>5787</v>
      </c>
      <c r="D211" s="1056">
        <f t="shared" ref="D211:F212" si="43">D43</f>
        <v>5487</v>
      </c>
      <c r="E211" s="1056">
        <f t="shared" si="43"/>
        <v>5487</v>
      </c>
      <c r="F211" s="1056">
        <f t="shared" si="43"/>
        <v>5487</v>
      </c>
    </row>
    <row r="212" spans="2:6" ht="15.75" thickBot="1" x14ac:dyDescent="0.3">
      <c r="B212" s="1054" t="s">
        <v>1301</v>
      </c>
      <c r="C212" s="1056">
        <f>C44</f>
        <v>0</v>
      </c>
      <c r="D212" s="1056">
        <f t="shared" si="43"/>
        <v>0</v>
      </c>
      <c r="E212" s="1056">
        <f t="shared" si="43"/>
        <v>0</v>
      </c>
      <c r="F212" s="1056">
        <f t="shared" si="43"/>
        <v>0</v>
      </c>
    </row>
    <row r="213" spans="2:6" ht="15.75" thickBot="1" x14ac:dyDescent="0.3">
      <c r="B213" s="1052" t="s">
        <v>1271</v>
      </c>
      <c r="C213" s="1077">
        <f>C214+C215</f>
        <v>0</v>
      </c>
      <c r="D213" s="1077">
        <f t="shared" ref="D213:F213" si="44">D214+D215</f>
        <v>0</v>
      </c>
      <c r="E213" s="1077">
        <f t="shared" si="44"/>
        <v>0</v>
      </c>
      <c r="F213" s="1077">
        <f t="shared" si="44"/>
        <v>0</v>
      </c>
    </row>
    <row r="214" spans="2:6" ht="15.75" thickBot="1" x14ac:dyDescent="0.3">
      <c r="B214" s="1054" t="s">
        <v>1267</v>
      </c>
      <c r="C214" s="1053">
        <f>C46</f>
        <v>0</v>
      </c>
      <c r="D214" s="1053">
        <f t="shared" ref="D214:F215" si="45">D46</f>
        <v>0</v>
      </c>
      <c r="E214" s="1053">
        <f t="shared" si="45"/>
        <v>0</v>
      </c>
      <c r="F214" s="1053">
        <f t="shared" si="45"/>
        <v>0</v>
      </c>
    </row>
    <row r="215" spans="2:6" ht="15.75" thickBot="1" x14ac:dyDescent="0.3">
      <c r="B215" s="1054" t="s">
        <v>1301</v>
      </c>
      <c r="C215" s="1056">
        <f>C47</f>
        <v>0</v>
      </c>
      <c r="D215" s="1056">
        <f t="shared" si="45"/>
        <v>0</v>
      </c>
      <c r="E215" s="1056">
        <f t="shared" si="45"/>
        <v>0</v>
      </c>
      <c r="F215" s="1056">
        <f t="shared" si="45"/>
        <v>0</v>
      </c>
    </row>
    <row r="216" spans="2:6" ht="15.75" thickBot="1" x14ac:dyDescent="0.3">
      <c r="B216" s="1052" t="s">
        <v>1272</v>
      </c>
      <c r="C216" s="1077">
        <f>C217+C218</f>
        <v>4000</v>
      </c>
      <c r="D216" s="1077">
        <f t="shared" ref="D216:F216" si="46">D217+D218</f>
        <v>4000</v>
      </c>
      <c r="E216" s="1077">
        <f t="shared" si="46"/>
        <v>4000</v>
      </c>
      <c r="F216" s="1077">
        <f t="shared" si="46"/>
        <v>4000</v>
      </c>
    </row>
    <row r="217" spans="2:6" ht="15.75" thickBot="1" x14ac:dyDescent="0.3">
      <c r="B217" s="1054" t="s">
        <v>1267</v>
      </c>
      <c r="C217" s="1053">
        <f>C86</f>
        <v>4000</v>
      </c>
      <c r="D217" s="1053">
        <f t="shared" ref="D217:F217" si="47">D86</f>
        <v>4000</v>
      </c>
      <c r="E217" s="1053">
        <f t="shared" si="47"/>
        <v>4000</v>
      </c>
      <c r="F217" s="1053">
        <f t="shared" si="47"/>
        <v>4000</v>
      </c>
    </row>
    <row r="218" spans="2:6" ht="15.75" thickBot="1" x14ac:dyDescent="0.3">
      <c r="B218" s="1054" t="s">
        <v>1301</v>
      </c>
      <c r="C218" s="1056">
        <f>C50</f>
        <v>0</v>
      </c>
      <c r="D218" s="1056">
        <f t="shared" ref="D218:F218" si="48">D50</f>
        <v>0</v>
      </c>
      <c r="E218" s="1056">
        <f t="shared" si="48"/>
        <v>0</v>
      </c>
      <c r="F218" s="1056">
        <f t="shared" si="48"/>
        <v>0</v>
      </c>
    </row>
    <row r="219" spans="2:6" ht="15.75" thickBot="1" x14ac:dyDescent="0.3">
      <c r="B219" s="1052" t="s">
        <v>1273</v>
      </c>
      <c r="C219" s="1077">
        <f>C220+C221</f>
        <v>0</v>
      </c>
      <c r="D219" s="1077">
        <f>D220+D221</f>
        <v>0</v>
      </c>
      <c r="E219" s="1077">
        <f t="shared" ref="E219:F219" si="49">E220+E221</f>
        <v>0</v>
      </c>
      <c r="F219" s="1077">
        <f t="shared" si="49"/>
        <v>0</v>
      </c>
    </row>
    <row r="220" spans="2:6" ht="15.75" thickBot="1" x14ac:dyDescent="0.3">
      <c r="B220" s="1054" t="s">
        <v>1267</v>
      </c>
      <c r="C220" s="1053">
        <f>C52</f>
        <v>0</v>
      </c>
      <c r="D220" s="1053">
        <f t="shared" ref="D220:F221" si="50">D52</f>
        <v>0</v>
      </c>
      <c r="E220" s="1053">
        <f t="shared" si="50"/>
        <v>0</v>
      </c>
      <c r="F220" s="1053">
        <f t="shared" si="50"/>
        <v>0</v>
      </c>
    </row>
    <row r="221" spans="2:6" ht="15.75" thickBot="1" x14ac:dyDescent="0.3">
      <c r="B221" s="1054" t="s">
        <v>1301</v>
      </c>
      <c r="C221" s="1056">
        <f>C53</f>
        <v>0</v>
      </c>
      <c r="D221" s="1056">
        <f t="shared" si="50"/>
        <v>0</v>
      </c>
      <c r="E221" s="1056">
        <f t="shared" si="50"/>
        <v>0</v>
      </c>
      <c r="F221" s="1056">
        <f t="shared" si="50"/>
        <v>0</v>
      </c>
    </row>
    <row r="222" spans="2:6" ht="24.75" thickBot="1" x14ac:dyDescent="0.3">
      <c r="B222" s="1052" t="s">
        <v>1274</v>
      </c>
      <c r="C222" s="1077">
        <f>SUM(C223:C224)</f>
        <v>0</v>
      </c>
      <c r="D222" s="1077">
        <f t="shared" ref="D222:F222" si="51">SUM(D223:D224)</f>
        <v>0</v>
      </c>
      <c r="E222" s="1077">
        <f t="shared" si="51"/>
        <v>0</v>
      </c>
      <c r="F222" s="1077">
        <f t="shared" si="51"/>
        <v>0</v>
      </c>
    </row>
    <row r="223" spans="2:6" ht="15.75" thickBot="1" x14ac:dyDescent="0.3">
      <c r="B223" s="1054" t="s">
        <v>1267</v>
      </c>
      <c r="C223" s="1053">
        <f>C55</f>
        <v>0</v>
      </c>
      <c r="D223" s="1053">
        <f t="shared" ref="D223:F224" si="52">D55</f>
        <v>0</v>
      </c>
      <c r="E223" s="1053">
        <f t="shared" si="52"/>
        <v>0</v>
      </c>
      <c r="F223" s="1053">
        <f t="shared" si="52"/>
        <v>0</v>
      </c>
    </row>
    <row r="224" spans="2:6" ht="15.75" thickBot="1" x14ac:dyDescent="0.3">
      <c r="B224" s="1054" t="s">
        <v>1301</v>
      </c>
      <c r="C224" s="1056">
        <f>C56</f>
        <v>0</v>
      </c>
      <c r="D224" s="1056">
        <f t="shared" si="52"/>
        <v>0</v>
      </c>
      <c r="E224" s="1056">
        <f t="shared" si="52"/>
        <v>0</v>
      </c>
      <c r="F224" s="1056">
        <f t="shared" si="52"/>
        <v>0</v>
      </c>
    </row>
    <row r="225" spans="2:6" ht="15.75" thickBot="1" x14ac:dyDescent="0.3">
      <c r="B225" s="1052" t="s">
        <v>1302</v>
      </c>
      <c r="C225" s="1077">
        <f>C226+C227+C228+C229</f>
        <v>0</v>
      </c>
      <c r="D225" s="1077">
        <f t="shared" ref="D225:F225" si="53">D226+D227+D228+D229</f>
        <v>0</v>
      </c>
      <c r="E225" s="1077">
        <f t="shared" si="53"/>
        <v>0</v>
      </c>
      <c r="F225" s="1077">
        <f t="shared" si="53"/>
        <v>0</v>
      </c>
    </row>
    <row r="226" spans="2:6" ht="15.75" thickBot="1" x14ac:dyDescent="0.3">
      <c r="B226" s="1054" t="s">
        <v>1267</v>
      </c>
      <c r="C226" s="1053">
        <f>C115+C140+C165+C191</f>
        <v>0</v>
      </c>
      <c r="D226" s="1053">
        <f t="shared" ref="D226:F226" si="54">D115+D140+D165+D191</f>
        <v>0</v>
      </c>
      <c r="E226" s="1053">
        <f t="shared" si="54"/>
        <v>0</v>
      </c>
      <c r="F226" s="1053">
        <f t="shared" si="54"/>
        <v>0</v>
      </c>
    </row>
    <row r="227" spans="2:6" ht="15.75" thickBot="1" x14ac:dyDescent="0.3">
      <c r="B227" s="1054" t="s">
        <v>1303</v>
      </c>
      <c r="C227" s="1053">
        <f t="shared" ref="C227:F229" si="55">C116+C141+C166+C192</f>
        <v>0</v>
      </c>
      <c r="D227" s="1053">
        <f t="shared" si="55"/>
        <v>0</v>
      </c>
      <c r="E227" s="1053">
        <f t="shared" si="55"/>
        <v>0</v>
      </c>
      <c r="F227" s="1053">
        <f t="shared" si="55"/>
        <v>0</v>
      </c>
    </row>
    <row r="228" spans="2:6" ht="15.75" thickBot="1" x14ac:dyDescent="0.3">
      <c r="B228" s="1054" t="s">
        <v>1286</v>
      </c>
      <c r="C228" s="1053">
        <f t="shared" si="55"/>
        <v>0</v>
      </c>
      <c r="D228" s="1053">
        <f t="shared" si="55"/>
        <v>0</v>
      </c>
      <c r="E228" s="1053">
        <f t="shared" si="55"/>
        <v>0</v>
      </c>
      <c r="F228" s="1053">
        <f t="shared" si="55"/>
        <v>0</v>
      </c>
    </row>
    <row r="229" spans="2:6" ht="15.75" thickBot="1" x14ac:dyDescent="0.3">
      <c r="B229" s="1054" t="s">
        <v>1287</v>
      </c>
      <c r="C229" s="1053">
        <f t="shared" si="55"/>
        <v>0</v>
      </c>
      <c r="D229" s="1053">
        <f t="shared" si="55"/>
        <v>0</v>
      </c>
      <c r="E229" s="1053">
        <f t="shared" si="55"/>
        <v>0</v>
      </c>
      <c r="F229" s="1053">
        <f t="shared" si="55"/>
        <v>0</v>
      </c>
    </row>
    <row r="230" spans="2:6" ht="15.75" thickBot="1" x14ac:dyDescent="0.3">
      <c r="B230" s="1052" t="s">
        <v>1304</v>
      </c>
      <c r="C230" s="1077">
        <f>C231+C232+C233+C234</f>
        <v>1000</v>
      </c>
      <c r="D230" s="1077">
        <f t="shared" ref="D230:F230" si="56">D231+D232+D233+D234</f>
        <v>1000</v>
      </c>
      <c r="E230" s="1077">
        <f t="shared" si="56"/>
        <v>1000</v>
      </c>
      <c r="F230" s="1077">
        <f t="shared" si="56"/>
        <v>1000</v>
      </c>
    </row>
    <row r="231" spans="2:6" ht="15.75" thickBot="1" x14ac:dyDescent="0.3">
      <c r="B231" s="1054" t="s">
        <v>1267</v>
      </c>
      <c r="C231" s="1053">
        <f>C120+C145+C170+C196</f>
        <v>1000</v>
      </c>
      <c r="D231" s="1053">
        <f t="shared" ref="D231:F231" si="57">D120+D145+D170+D196</f>
        <v>1000</v>
      </c>
      <c r="E231" s="1053">
        <f t="shared" si="57"/>
        <v>1000</v>
      </c>
      <c r="F231" s="1053">
        <f t="shared" si="57"/>
        <v>1000</v>
      </c>
    </row>
    <row r="232" spans="2:6" ht="15.75" thickBot="1" x14ac:dyDescent="0.3">
      <c r="B232" s="1054" t="s">
        <v>1303</v>
      </c>
      <c r="C232" s="1053">
        <f t="shared" ref="C232:F234" si="58">C121+C146+C171+C197</f>
        <v>0</v>
      </c>
      <c r="D232" s="1053">
        <f t="shared" si="58"/>
        <v>0</v>
      </c>
      <c r="E232" s="1053">
        <f t="shared" si="58"/>
        <v>0</v>
      </c>
      <c r="F232" s="1053">
        <f t="shared" si="58"/>
        <v>0</v>
      </c>
    </row>
    <row r="233" spans="2:6" ht="15.75" thickBot="1" x14ac:dyDescent="0.3">
      <c r="B233" s="1054" t="s">
        <v>1286</v>
      </c>
      <c r="C233" s="1053">
        <f t="shared" si="58"/>
        <v>0</v>
      </c>
      <c r="D233" s="1053">
        <f t="shared" si="58"/>
        <v>0</v>
      </c>
      <c r="E233" s="1053">
        <f t="shared" si="58"/>
        <v>0</v>
      </c>
      <c r="F233" s="1053">
        <f t="shared" si="58"/>
        <v>0</v>
      </c>
    </row>
    <row r="234" spans="2:6" ht="15.75" thickBot="1" x14ac:dyDescent="0.3">
      <c r="B234" s="1054" t="s">
        <v>1287</v>
      </c>
      <c r="C234" s="1053">
        <f t="shared" si="58"/>
        <v>0</v>
      </c>
      <c r="D234" s="1053">
        <f t="shared" si="58"/>
        <v>0</v>
      </c>
      <c r="E234" s="1053">
        <f t="shared" si="58"/>
        <v>0</v>
      </c>
      <c r="F234" s="1053">
        <f t="shared" si="58"/>
        <v>0</v>
      </c>
    </row>
    <row r="235" spans="2:6" ht="15.75" thickBot="1" x14ac:dyDescent="0.3">
      <c r="B235" s="1059" t="s">
        <v>1276</v>
      </c>
      <c r="C235" s="1060">
        <f>IF(C203-C202=0,0,"Error")</f>
        <v>0</v>
      </c>
      <c r="D235" s="1060">
        <f>IF(D203-D202=0,0,"Error")</f>
        <v>0</v>
      </c>
      <c r="E235" s="1060">
        <f>IF(E203-E202=0,0,"Error")</f>
        <v>0</v>
      </c>
      <c r="F235" s="1060">
        <f>IF(F203-F202=0,0,"Error")</f>
        <v>0</v>
      </c>
    </row>
    <row r="236" spans="2:6" x14ac:dyDescent="0.25">
      <c r="B236" s="1078"/>
      <c r="C236" s="1079"/>
      <c r="D236" s="1079"/>
      <c r="E236" s="1079"/>
      <c r="F236" s="1079"/>
    </row>
  </sheetData>
  <mergeCells count="52">
    <mergeCell ref="B179:B180"/>
    <mergeCell ref="B187:F187"/>
    <mergeCell ref="B188:B189"/>
    <mergeCell ref="B153:B154"/>
    <mergeCell ref="B161:F161"/>
    <mergeCell ref="B162:B163"/>
    <mergeCell ref="C175:F175"/>
    <mergeCell ref="C177:F177"/>
    <mergeCell ref="C178:F178"/>
    <mergeCell ref="C152:F152"/>
    <mergeCell ref="C102:F102"/>
    <mergeCell ref="B103:B104"/>
    <mergeCell ref="B111:F111"/>
    <mergeCell ref="B112:B113"/>
    <mergeCell ref="E125:F125"/>
    <mergeCell ref="C126:F126"/>
    <mergeCell ref="C127:F127"/>
    <mergeCell ref="B128:B129"/>
    <mergeCell ref="B136:F136"/>
    <mergeCell ref="B137:B138"/>
    <mergeCell ref="C151:F151"/>
    <mergeCell ref="C100:F100"/>
    <mergeCell ref="C101:F101"/>
    <mergeCell ref="B34:B35"/>
    <mergeCell ref="C59:F59"/>
    <mergeCell ref="C60:F60"/>
    <mergeCell ref="C61:F61"/>
    <mergeCell ref="B62:B63"/>
    <mergeCell ref="B70:F70"/>
    <mergeCell ref="B71:B72"/>
    <mergeCell ref="B96:F96"/>
    <mergeCell ref="B97:F97"/>
    <mergeCell ref="C98:F98"/>
    <mergeCell ref="E99:F99"/>
    <mergeCell ref="B33:F33"/>
    <mergeCell ref="B9:F11"/>
    <mergeCell ref="C12:F12"/>
    <mergeCell ref="B13:B14"/>
    <mergeCell ref="C16:F16"/>
    <mergeCell ref="B17:F17"/>
    <mergeCell ref="B20:F20"/>
    <mergeCell ref="B21:F21"/>
    <mergeCell ref="C22:F22"/>
    <mergeCell ref="C23:F23"/>
    <mergeCell ref="C24:F24"/>
    <mergeCell ref="B25:B26"/>
    <mergeCell ref="B8:F8"/>
    <mergeCell ref="A2:F2"/>
    <mergeCell ref="B3:F3"/>
    <mergeCell ref="C5:F5"/>
    <mergeCell ref="C6:F6"/>
    <mergeCell ref="C7:F7"/>
  </mergeCells>
  <pageMargins left="0.70866141732283472" right="0.70866141732283472" top="0.74803149606299213" bottom="0.74803149606299213" header="0.31496062992125984" footer="0.31496062992125984"/>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84B17-32F0-4B59-A1A1-95D08F4CB259}">
  <sheetPr>
    <tabColor theme="2"/>
    <pageSetUpPr fitToPage="1"/>
  </sheetPr>
  <dimension ref="A1:J153"/>
  <sheetViews>
    <sheetView view="pageBreakPreview" topLeftCell="A86" zoomScale="82" zoomScaleNormal="136" zoomScaleSheetLayoutView="82" workbookViewId="0">
      <selection activeCell="U156" sqref="U156"/>
    </sheetView>
  </sheetViews>
  <sheetFormatPr defaultRowHeight="15" x14ac:dyDescent="0.25"/>
  <cols>
    <col min="1" max="1" width="5.85546875" style="1081" customWidth="1"/>
    <col min="2" max="2" width="28.5703125" style="1081" customWidth="1"/>
    <col min="3" max="3" width="12.42578125" style="1081" customWidth="1"/>
    <col min="4" max="6" width="11.7109375" style="1081" customWidth="1"/>
    <col min="7" max="16384" width="9.140625" style="1081"/>
  </cols>
  <sheetData>
    <row r="1" spans="1:10" x14ac:dyDescent="0.25">
      <c r="A1" s="1080"/>
      <c r="B1" s="1080"/>
      <c r="C1" s="1080"/>
      <c r="D1" s="1080"/>
      <c r="E1" s="1080"/>
      <c r="F1" s="1080"/>
      <c r="G1" s="1080"/>
      <c r="H1" s="1080"/>
      <c r="I1" s="1080"/>
      <c r="J1" s="1080"/>
    </row>
    <row r="2" spans="1:10" ht="18" customHeight="1" x14ac:dyDescent="0.25">
      <c r="A2" s="2693" t="s">
        <v>1241</v>
      </c>
      <c r="B2" s="2693"/>
      <c r="C2" s="2693"/>
      <c r="D2" s="2693"/>
      <c r="E2" s="2693"/>
      <c r="F2" s="2693"/>
      <c r="G2" s="2693"/>
      <c r="H2" s="1080"/>
      <c r="I2" s="1080"/>
      <c r="J2" s="1080"/>
    </row>
    <row r="3" spans="1:10" ht="18" customHeight="1" x14ac:dyDescent="0.25">
      <c r="A3" s="1082"/>
      <c r="B3" s="2694" t="s">
        <v>1394</v>
      </c>
      <c r="C3" s="2694"/>
      <c r="D3" s="2694"/>
      <c r="E3" s="2694"/>
      <c r="F3" s="2694"/>
      <c r="G3" s="1082"/>
      <c r="H3" s="1080"/>
      <c r="I3" s="1080"/>
      <c r="J3" s="1080"/>
    </row>
    <row r="4" spans="1:10" ht="15" customHeight="1" thickBot="1" x14ac:dyDescent="0.3">
      <c r="A4" s="1080"/>
      <c r="B4" s="1080"/>
      <c r="C4" s="1080"/>
      <c r="D4" s="1080"/>
      <c r="E4" s="1080"/>
      <c r="F4" s="1080"/>
      <c r="G4" s="1080"/>
      <c r="H4" s="1080"/>
      <c r="I4" s="1080"/>
      <c r="J4" s="1080"/>
    </row>
    <row r="5" spans="1:10" ht="15.75" thickBot="1" x14ac:dyDescent="0.3">
      <c r="A5" s="1080"/>
      <c r="B5" s="1083" t="s">
        <v>6</v>
      </c>
      <c r="C5" s="2695" t="s">
        <v>2042</v>
      </c>
      <c r="D5" s="2696"/>
      <c r="E5" s="2696"/>
      <c r="F5" s="2697"/>
      <c r="G5" s="1080"/>
      <c r="H5" s="1080"/>
      <c r="I5" s="1080"/>
      <c r="J5" s="1080"/>
    </row>
    <row r="6" spans="1:10" ht="15" customHeight="1" thickBot="1" x14ac:dyDescent="0.3">
      <c r="A6" s="1080"/>
      <c r="B6" s="1083" t="s">
        <v>8</v>
      </c>
      <c r="C6" s="2695">
        <v>1150</v>
      </c>
      <c r="D6" s="2696"/>
      <c r="E6" s="2696"/>
      <c r="F6" s="2696"/>
      <c r="G6" s="1080"/>
      <c r="H6" s="1080"/>
      <c r="I6" s="1080"/>
      <c r="J6" s="1080"/>
    </row>
    <row r="7" spans="1:10" ht="15.75" thickBot="1" x14ac:dyDescent="0.3">
      <c r="A7" s="1080"/>
      <c r="B7" s="1083" t="s">
        <v>10</v>
      </c>
      <c r="C7" s="2698" t="s">
        <v>1243</v>
      </c>
      <c r="D7" s="2699"/>
      <c r="E7" s="2699"/>
      <c r="F7" s="2699"/>
      <c r="G7" s="1080"/>
      <c r="H7" s="1080"/>
      <c r="I7" s="1080"/>
      <c r="J7" s="1080"/>
    </row>
    <row r="8" spans="1:10" ht="15.75" thickBot="1" x14ac:dyDescent="0.3">
      <c r="A8" s="1080"/>
      <c r="B8" s="2700" t="s">
        <v>12</v>
      </c>
      <c r="C8" s="2701"/>
      <c r="D8" s="2701"/>
      <c r="E8" s="2701"/>
      <c r="F8" s="2701"/>
      <c r="G8" s="1080"/>
      <c r="H8" s="1080"/>
      <c r="I8" s="1080"/>
      <c r="J8" s="1080"/>
    </row>
    <row r="9" spans="1:10" ht="15.75" customHeight="1" x14ac:dyDescent="0.25">
      <c r="A9" s="1080"/>
      <c r="B9" s="2702" t="s">
        <v>2043</v>
      </c>
      <c r="C9" s="2703"/>
      <c r="D9" s="2703"/>
      <c r="E9" s="2703"/>
      <c r="F9" s="2703"/>
      <c r="G9" s="1080"/>
      <c r="H9" s="1080"/>
      <c r="I9" s="1080"/>
      <c r="J9" s="1080"/>
    </row>
    <row r="10" spans="1:10" ht="36.75" customHeight="1" x14ac:dyDescent="0.25">
      <c r="A10" s="1080"/>
      <c r="B10" s="2704"/>
      <c r="C10" s="2705"/>
      <c r="D10" s="2705"/>
      <c r="E10" s="2705"/>
      <c r="F10" s="2705"/>
      <c r="G10" s="1080"/>
      <c r="H10" s="1080"/>
      <c r="I10" s="1080"/>
      <c r="J10" s="1080"/>
    </row>
    <row r="11" spans="1:10" ht="15.75" thickBot="1" x14ac:dyDescent="0.3">
      <c r="A11" s="1080"/>
      <c r="B11" s="2706"/>
      <c r="C11" s="2707"/>
      <c r="D11" s="2707"/>
      <c r="E11" s="2707"/>
      <c r="F11" s="2707"/>
      <c r="G11" s="1080"/>
      <c r="H11" s="1080"/>
      <c r="I11" s="1080"/>
      <c r="J11" s="1080"/>
    </row>
    <row r="12" spans="1:10" ht="117.75" customHeight="1" thickBot="1" x14ac:dyDescent="0.3">
      <c r="A12" s="1080"/>
      <c r="B12" s="1084" t="s">
        <v>14</v>
      </c>
      <c r="C12" s="2708" t="s">
        <v>2044</v>
      </c>
      <c r="D12" s="2709"/>
      <c r="E12" s="2709"/>
      <c r="F12" s="2709"/>
      <c r="G12" s="1080"/>
      <c r="H12" s="1080"/>
      <c r="I12" s="1080"/>
      <c r="J12" s="1080"/>
    </row>
    <row r="13" spans="1:10" ht="23.25" customHeight="1" x14ac:dyDescent="0.25">
      <c r="A13" s="1080"/>
      <c r="B13" s="2710" t="s">
        <v>16</v>
      </c>
      <c r="C13" s="1085">
        <v>2023</v>
      </c>
      <c r="D13" s="1085">
        <v>2024</v>
      </c>
      <c r="E13" s="1085">
        <v>2025</v>
      </c>
      <c r="F13" s="1085">
        <v>2026</v>
      </c>
      <c r="G13" s="1080"/>
      <c r="H13" s="1080"/>
      <c r="I13" s="1080"/>
      <c r="J13" s="1080"/>
    </row>
    <row r="14" spans="1:10" ht="15.75" thickBot="1" x14ac:dyDescent="0.3">
      <c r="A14" s="1080"/>
      <c r="B14" s="2711"/>
      <c r="C14" s="1086" t="s">
        <v>17</v>
      </c>
      <c r="D14" s="1086" t="s">
        <v>18</v>
      </c>
      <c r="E14" s="1086" t="s">
        <v>18</v>
      </c>
      <c r="F14" s="1086" t="s">
        <v>18</v>
      </c>
      <c r="G14" s="1080"/>
      <c r="H14" s="1080"/>
      <c r="I14" s="1080"/>
      <c r="J14" s="1080"/>
    </row>
    <row r="15" spans="1:10" ht="21" customHeight="1" thickBot="1" x14ac:dyDescent="0.3">
      <c r="A15" s="1080"/>
      <c r="B15" s="1087" t="s">
        <v>2045</v>
      </c>
      <c r="C15" s="1088">
        <v>0.87</v>
      </c>
      <c r="D15" s="1088">
        <v>1</v>
      </c>
      <c r="E15" s="1088">
        <v>1</v>
      </c>
      <c r="F15" s="1088">
        <v>1</v>
      </c>
      <c r="G15" s="1080"/>
      <c r="H15" s="1089"/>
      <c r="I15" s="1080"/>
      <c r="J15" s="1080"/>
    </row>
    <row r="16" spans="1:10" ht="50.25" customHeight="1" thickBot="1" x14ac:dyDescent="0.3">
      <c r="A16" s="1080"/>
      <c r="B16" s="1090" t="s">
        <v>1247</v>
      </c>
      <c r="C16" s="2712" t="s">
        <v>2046</v>
      </c>
      <c r="D16" s="2713"/>
      <c r="E16" s="2713"/>
      <c r="F16" s="2713"/>
      <c r="G16" s="1080"/>
      <c r="H16" s="1080"/>
      <c r="I16" s="1080"/>
      <c r="J16" s="1080"/>
    </row>
    <row r="17" spans="1:10" ht="23.25" customHeight="1" thickBot="1" x14ac:dyDescent="0.3">
      <c r="A17" s="1080"/>
      <c r="B17" s="2714" t="s">
        <v>1249</v>
      </c>
      <c r="C17" s="2715"/>
      <c r="D17" s="2715"/>
      <c r="E17" s="2715"/>
      <c r="F17" s="2715"/>
      <c r="G17" s="1080"/>
      <c r="H17" s="1080"/>
      <c r="I17" s="1080"/>
      <c r="J17" s="1080"/>
    </row>
    <row r="18" spans="1:10" ht="21" customHeight="1" thickBot="1" x14ac:dyDescent="0.3">
      <c r="A18" s="1080"/>
      <c r="B18" s="1091" t="s">
        <v>2047</v>
      </c>
      <c r="C18" s="1092">
        <v>0.8125</v>
      </c>
      <c r="D18" s="1093">
        <v>1</v>
      </c>
      <c r="E18" s="1093">
        <v>1</v>
      </c>
      <c r="F18" s="1093">
        <v>1</v>
      </c>
      <c r="G18" s="1080"/>
      <c r="H18" s="1080"/>
      <c r="I18" s="1080"/>
      <c r="J18" s="1080"/>
    </row>
    <row r="19" spans="1:10" ht="31.15" customHeight="1" thickBot="1" x14ac:dyDescent="0.3">
      <c r="A19" s="1080"/>
      <c r="B19" s="1091" t="s">
        <v>2048</v>
      </c>
      <c r="C19" s="1094">
        <v>0.94799999999999995</v>
      </c>
      <c r="D19" s="1095">
        <v>1</v>
      </c>
      <c r="E19" s="1095">
        <v>1</v>
      </c>
      <c r="F19" s="1095">
        <v>1</v>
      </c>
      <c r="G19" s="1080"/>
      <c r="H19" s="1080"/>
      <c r="I19" s="1080"/>
      <c r="J19" s="1080"/>
    </row>
    <row r="20" spans="1:10" ht="15.75" thickBot="1" x14ac:dyDescent="0.3">
      <c r="A20" s="1080"/>
      <c r="B20" s="2691" t="s">
        <v>1315</v>
      </c>
      <c r="C20" s="2692"/>
      <c r="D20" s="2692"/>
      <c r="E20" s="2692"/>
      <c r="F20" s="2692"/>
      <c r="G20" s="1080"/>
      <c r="H20" s="1080"/>
      <c r="I20" s="1080"/>
      <c r="J20" s="1080"/>
    </row>
    <row r="21" spans="1:10" ht="15" customHeight="1" thickBot="1" x14ac:dyDescent="0.3">
      <c r="A21" s="1080"/>
      <c r="B21" s="2718" t="s">
        <v>1255</v>
      </c>
      <c r="C21" s="2719"/>
      <c r="D21" s="2719"/>
      <c r="E21" s="2719"/>
      <c r="F21" s="2719"/>
      <c r="G21" s="1080"/>
      <c r="H21" s="1080"/>
      <c r="I21" s="1080"/>
      <c r="J21" s="1080"/>
    </row>
    <row r="22" spans="1:10" ht="30" customHeight="1" thickBot="1" x14ac:dyDescent="0.3">
      <c r="A22" s="1080"/>
      <c r="B22" s="1096" t="s">
        <v>1256</v>
      </c>
      <c r="C22" s="2720" t="s">
        <v>2049</v>
      </c>
      <c r="D22" s="2721"/>
      <c r="E22" s="2721"/>
      <c r="F22" s="2721"/>
      <c r="G22" s="1080"/>
      <c r="H22" s="1080"/>
      <c r="I22" s="1080"/>
      <c r="J22" s="1080"/>
    </row>
    <row r="23" spans="1:10" ht="33.75" customHeight="1" thickBot="1" x14ac:dyDescent="0.3">
      <c r="A23" s="1080"/>
      <c r="B23" s="1097" t="s">
        <v>1258</v>
      </c>
      <c r="C23" s="2722" t="s">
        <v>2050</v>
      </c>
      <c r="D23" s="2723"/>
      <c r="E23" s="2723"/>
      <c r="F23" s="2723"/>
      <c r="G23" s="1080"/>
      <c r="H23" s="1080"/>
      <c r="I23" s="1080"/>
      <c r="J23" s="1080"/>
    </row>
    <row r="24" spans="1:10" ht="15.75" thickBot="1" x14ac:dyDescent="0.3">
      <c r="A24" s="1080"/>
      <c r="B24" s="1097" t="s">
        <v>54</v>
      </c>
      <c r="C24" s="2724" t="s">
        <v>2051</v>
      </c>
      <c r="D24" s="2725"/>
      <c r="E24" s="2725"/>
      <c r="F24" s="2725"/>
      <c r="G24" s="1080"/>
      <c r="H24" s="1080"/>
      <c r="I24" s="1080"/>
      <c r="J24" s="1080"/>
    </row>
    <row r="25" spans="1:10" ht="12.75" customHeight="1" x14ac:dyDescent="0.25">
      <c r="A25" s="1080"/>
      <c r="B25" s="2710"/>
      <c r="C25" s="1085">
        <v>2023</v>
      </c>
      <c r="D25" s="1085">
        <v>2024</v>
      </c>
      <c r="E25" s="1085">
        <v>2025</v>
      </c>
      <c r="F25" s="1085">
        <v>2026</v>
      </c>
      <c r="G25" s="1080"/>
      <c r="H25" s="1080"/>
      <c r="I25" s="1080"/>
      <c r="J25" s="1080"/>
    </row>
    <row r="26" spans="1:10" ht="9" customHeight="1" thickBot="1" x14ac:dyDescent="0.3">
      <c r="A26" s="1080"/>
      <c r="B26" s="2711"/>
      <c r="C26" s="1098" t="s">
        <v>17</v>
      </c>
      <c r="D26" s="1098" t="s">
        <v>18</v>
      </c>
      <c r="E26" s="1098" t="s">
        <v>18</v>
      </c>
      <c r="F26" s="1098" t="s">
        <v>18</v>
      </c>
      <c r="G26" s="1080"/>
      <c r="H26" s="1080"/>
      <c r="I26" s="1080"/>
      <c r="J26" s="1080"/>
    </row>
    <row r="27" spans="1:10" ht="15" customHeight="1" thickBot="1" x14ac:dyDescent="0.3">
      <c r="A27" s="1080"/>
      <c r="B27" s="1097" t="s">
        <v>56</v>
      </c>
      <c r="C27" s="1127">
        <v>81257</v>
      </c>
      <c r="D27" s="1127">
        <v>85000</v>
      </c>
      <c r="E27" s="1127">
        <v>85000</v>
      </c>
      <c r="F27" s="1127">
        <v>85000</v>
      </c>
      <c r="G27" s="1080"/>
      <c r="H27" s="1080"/>
      <c r="I27" s="1080"/>
      <c r="J27" s="1080"/>
    </row>
    <row r="28" spans="1:10" ht="15.75" thickBot="1" x14ac:dyDescent="0.3">
      <c r="A28" s="1080"/>
      <c r="B28" s="1097" t="s">
        <v>1260</v>
      </c>
      <c r="C28" s="1099">
        <f>C45</f>
        <v>40841</v>
      </c>
      <c r="D28" s="1099">
        <f t="shared" ref="D28:F28" si="0">D45</f>
        <v>42500</v>
      </c>
      <c r="E28" s="1099">
        <f t="shared" si="0"/>
        <v>42500</v>
      </c>
      <c r="F28" s="1099">
        <f t="shared" si="0"/>
        <v>42500</v>
      </c>
      <c r="G28" s="1080"/>
      <c r="H28" s="1080"/>
      <c r="I28" s="1080"/>
      <c r="J28" s="1080"/>
    </row>
    <row r="29" spans="1:10" ht="15.75" thickBot="1" x14ac:dyDescent="0.3">
      <c r="A29" s="1080"/>
      <c r="B29" s="1097" t="s">
        <v>1261</v>
      </c>
      <c r="C29" s="1100">
        <f>C28/C27</f>
        <v>0.50261515930935186</v>
      </c>
      <c r="D29" s="1100">
        <f t="shared" ref="D29:E29" si="1">D28/D27</f>
        <v>0.5</v>
      </c>
      <c r="E29" s="1100">
        <f t="shared" si="1"/>
        <v>0.5</v>
      </c>
      <c r="F29" s="1100">
        <f>F28/F27</f>
        <v>0.5</v>
      </c>
      <c r="G29" s="1080"/>
      <c r="H29" s="1080"/>
      <c r="I29" s="1080"/>
      <c r="J29" s="1080"/>
    </row>
    <row r="30" spans="1:10" ht="15.75" thickBot="1" x14ac:dyDescent="0.3">
      <c r="A30" s="1080"/>
      <c r="B30" s="1097" t="s">
        <v>1262</v>
      </c>
      <c r="C30" s="1101" t="s">
        <v>1263</v>
      </c>
      <c r="D30" s="1102">
        <f>D27/C27-1</f>
        <v>4.6063723740723983E-2</v>
      </c>
      <c r="E30" s="1102">
        <f>E27/D27-1</f>
        <v>0</v>
      </c>
      <c r="F30" s="1102">
        <f>F27/E27-1</f>
        <v>0</v>
      </c>
      <c r="G30" s="1080"/>
      <c r="H30" s="1080"/>
      <c r="I30" s="1080"/>
      <c r="J30" s="1080"/>
    </row>
    <row r="31" spans="1:10" ht="15.75" thickBot="1" x14ac:dyDescent="0.3">
      <c r="A31" s="1080"/>
      <c r="B31" s="1097" t="s">
        <v>1264</v>
      </c>
      <c r="C31" s="1101" t="s">
        <v>1263</v>
      </c>
      <c r="D31" s="1102">
        <f>D28/C28-1</f>
        <v>4.0620944638965817E-2</v>
      </c>
      <c r="E31" s="1102">
        <f t="shared" ref="E31:F32" si="2">E28/D28-1</f>
        <v>0</v>
      </c>
      <c r="F31" s="1102">
        <f t="shared" si="2"/>
        <v>0</v>
      </c>
      <c r="G31" s="1080"/>
      <c r="H31" s="1080"/>
      <c r="I31" s="1080"/>
      <c r="J31" s="1080"/>
    </row>
    <row r="32" spans="1:10" ht="15.75" thickBot="1" x14ac:dyDescent="0.3">
      <c r="A32" s="1080"/>
      <c r="B32" s="1097" t="s">
        <v>77</v>
      </c>
      <c r="C32" s="1101" t="s">
        <v>1263</v>
      </c>
      <c r="D32" s="1102">
        <f>D29/C29-1</f>
        <v>-5.2031047231949623E-3</v>
      </c>
      <c r="E32" s="1102">
        <f t="shared" si="2"/>
        <v>0</v>
      </c>
      <c r="F32" s="1102">
        <f t="shared" si="2"/>
        <v>0</v>
      </c>
      <c r="G32" s="1080"/>
      <c r="H32" s="1080"/>
      <c r="I32" s="1080"/>
      <c r="J32" s="1080"/>
    </row>
    <row r="33" spans="1:10" ht="15.75" customHeight="1" thickBot="1" x14ac:dyDescent="0.3">
      <c r="A33" s="1080"/>
      <c r="B33" s="2726" t="s">
        <v>2052</v>
      </c>
      <c r="C33" s="2727"/>
      <c r="D33" s="2727"/>
      <c r="E33" s="2727"/>
      <c r="F33" s="2727"/>
      <c r="G33" s="1080"/>
      <c r="H33" s="1080"/>
      <c r="I33" s="1080"/>
      <c r="J33" s="1080"/>
    </row>
    <row r="34" spans="1:10" ht="12.75" customHeight="1" x14ac:dyDescent="0.25">
      <c r="A34" s="1080"/>
      <c r="B34" s="2710"/>
      <c r="C34" s="1085">
        <v>2023</v>
      </c>
      <c r="D34" s="1085">
        <v>2024</v>
      </c>
      <c r="E34" s="1085">
        <v>2025</v>
      </c>
      <c r="F34" s="1085">
        <v>2026</v>
      </c>
      <c r="G34" s="1080"/>
      <c r="H34" s="1080"/>
      <c r="I34" s="1080"/>
      <c r="J34" s="1080"/>
    </row>
    <row r="35" spans="1:10" ht="9" customHeight="1" thickBot="1" x14ac:dyDescent="0.3">
      <c r="A35" s="1080"/>
      <c r="B35" s="2711"/>
      <c r="C35" s="1098" t="s">
        <v>17</v>
      </c>
      <c r="D35" s="1098" t="s">
        <v>18</v>
      </c>
      <c r="E35" s="1098" t="s">
        <v>18</v>
      </c>
      <c r="F35" s="1098" t="s">
        <v>18</v>
      </c>
      <c r="G35" s="1080"/>
      <c r="H35" s="1080"/>
      <c r="I35" s="1080"/>
      <c r="J35" s="1080"/>
    </row>
    <row r="36" spans="1:10" ht="15" customHeight="1" thickBot="1" x14ac:dyDescent="0.3">
      <c r="A36" s="1080"/>
      <c r="B36" s="1103" t="s">
        <v>1266</v>
      </c>
      <c r="C36" s="1104">
        <f>C37+C38</f>
        <v>26034</v>
      </c>
      <c r="D36" s="1104">
        <f t="shared" ref="D36:F36" si="3">D37+D38</f>
        <v>27000</v>
      </c>
      <c r="E36" s="1104">
        <f t="shared" si="3"/>
        <v>27000</v>
      </c>
      <c r="F36" s="1104">
        <f t="shared" si="3"/>
        <v>27000</v>
      </c>
      <c r="G36" s="1080"/>
      <c r="H36" s="1080"/>
      <c r="I36" s="1080"/>
      <c r="J36" s="1080"/>
    </row>
    <row r="37" spans="1:10" ht="15" customHeight="1" thickBot="1" x14ac:dyDescent="0.3">
      <c r="A37" s="1080"/>
      <c r="B37" s="1105" t="s">
        <v>1267</v>
      </c>
      <c r="C37" s="1106">
        <v>26034</v>
      </c>
      <c r="D37" s="1106">
        <v>27000</v>
      </c>
      <c r="E37" s="1106">
        <v>27000</v>
      </c>
      <c r="F37" s="1106">
        <v>27000</v>
      </c>
      <c r="G37" s="1080"/>
      <c r="H37" s="1080"/>
      <c r="I37" s="1080"/>
      <c r="J37" s="1080"/>
    </row>
    <row r="38" spans="1:10" ht="15" customHeight="1" thickBot="1" x14ac:dyDescent="0.3">
      <c r="A38" s="1080"/>
      <c r="B38" s="1105" t="s">
        <v>1268</v>
      </c>
      <c r="C38" s="1106"/>
      <c r="D38" s="1106"/>
      <c r="E38" s="1106"/>
      <c r="F38" s="1106"/>
      <c r="G38" s="1080"/>
      <c r="H38" s="1080"/>
      <c r="I38" s="1080"/>
      <c r="J38" s="1080"/>
    </row>
    <row r="39" spans="1:10" ht="24.75" thickBot="1" x14ac:dyDescent="0.3">
      <c r="A39" s="1080"/>
      <c r="B39" s="1103" t="s">
        <v>1269</v>
      </c>
      <c r="C39" s="1104">
        <f>C40+C41</f>
        <v>4307</v>
      </c>
      <c r="D39" s="1104">
        <f t="shared" ref="D39:F39" si="4">D40+D41</f>
        <v>4500</v>
      </c>
      <c r="E39" s="1104">
        <f t="shared" si="4"/>
        <v>4500</v>
      </c>
      <c r="F39" s="1104">
        <f t="shared" si="4"/>
        <v>4500</v>
      </c>
      <c r="G39" s="1080"/>
      <c r="H39" s="1080"/>
      <c r="I39" s="1080"/>
      <c r="J39" s="1080"/>
    </row>
    <row r="40" spans="1:10" ht="15" customHeight="1" thickBot="1" x14ac:dyDescent="0.3">
      <c r="A40" s="1080"/>
      <c r="B40" s="1105" t="s">
        <v>1267</v>
      </c>
      <c r="C40" s="1107">
        <v>4307</v>
      </c>
      <c r="D40" s="1104">
        <v>4500</v>
      </c>
      <c r="E40" s="1104">
        <v>4500</v>
      </c>
      <c r="F40" s="1104">
        <v>4500</v>
      </c>
      <c r="G40" s="1080"/>
      <c r="H40" s="1080"/>
      <c r="I40" s="1080"/>
      <c r="J40" s="1080"/>
    </row>
    <row r="41" spans="1:10" ht="15" customHeight="1" thickBot="1" x14ac:dyDescent="0.3">
      <c r="A41" s="1080"/>
      <c r="B41" s="1105" t="s">
        <v>1268</v>
      </c>
      <c r="C41" s="1106"/>
      <c r="D41" s="1108"/>
      <c r="E41" s="1108"/>
      <c r="F41" s="1108"/>
      <c r="G41" s="1080"/>
      <c r="H41" s="1080"/>
      <c r="I41" s="1080"/>
      <c r="J41" s="1080"/>
    </row>
    <row r="42" spans="1:10" ht="15.75" thickBot="1" x14ac:dyDescent="0.3">
      <c r="A42" s="1080"/>
      <c r="B42" s="1103" t="s">
        <v>1270</v>
      </c>
      <c r="C42" s="1104">
        <f>C43+C44</f>
        <v>10500</v>
      </c>
      <c r="D42" s="1104">
        <f t="shared" ref="D42:F42" si="5">D43+D44</f>
        <v>11000</v>
      </c>
      <c r="E42" s="1104">
        <f t="shared" si="5"/>
        <v>11000</v>
      </c>
      <c r="F42" s="1104">
        <f t="shared" si="5"/>
        <v>11000</v>
      </c>
      <c r="G42" s="1080"/>
      <c r="H42" s="1080"/>
      <c r="I42" s="1080"/>
      <c r="J42" s="1080"/>
    </row>
    <row r="43" spans="1:10" ht="15" customHeight="1" thickBot="1" x14ac:dyDescent="0.3">
      <c r="A43" s="1080"/>
      <c r="B43" s="1105" t="s">
        <v>1267</v>
      </c>
      <c r="C43" s="1104">
        <v>10500</v>
      </c>
      <c r="D43" s="1104">
        <v>11000</v>
      </c>
      <c r="E43" s="1104">
        <v>11000</v>
      </c>
      <c r="F43" s="1104">
        <v>11000</v>
      </c>
      <c r="G43" s="1080"/>
      <c r="H43" s="1080"/>
      <c r="I43" s="1080"/>
      <c r="J43" s="1080"/>
    </row>
    <row r="44" spans="1:10" ht="15" customHeight="1" thickBot="1" x14ac:dyDescent="0.3">
      <c r="A44" s="1080"/>
      <c r="B44" s="1105" t="s">
        <v>1268</v>
      </c>
      <c r="C44" s="1106"/>
      <c r="D44" s="1108"/>
      <c r="E44" s="1108"/>
      <c r="F44" s="1108"/>
      <c r="G44" s="1080"/>
      <c r="H44" s="1080"/>
      <c r="I44" s="1080"/>
      <c r="J44" s="1080"/>
    </row>
    <row r="45" spans="1:10" ht="15" customHeight="1" thickBot="1" x14ac:dyDescent="0.3">
      <c r="A45" s="1080"/>
      <c r="B45" s="1109" t="s">
        <v>1275</v>
      </c>
      <c r="C45" s="1107">
        <f>C36+C39+C42</f>
        <v>40841</v>
      </c>
      <c r="D45" s="1107">
        <f t="shared" ref="D45:F45" si="6">D36+D39+D42</f>
        <v>42500</v>
      </c>
      <c r="E45" s="1107">
        <f t="shared" si="6"/>
        <v>42500</v>
      </c>
      <c r="F45" s="1107">
        <f t="shared" si="6"/>
        <v>42500</v>
      </c>
      <c r="G45" s="1080"/>
      <c r="H45" s="1080"/>
      <c r="I45" s="1080"/>
      <c r="J45" s="1080"/>
    </row>
    <row r="46" spans="1:10" ht="15" customHeight="1" thickBot="1" x14ac:dyDescent="0.3">
      <c r="A46" s="1080"/>
      <c r="B46" s="1110" t="s">
        <v>1276</v>
      </c>
      <c r="C46" s="1111">
        <v>0</v>
      </c>
      <c r="D46" s="1111">
        <v>0</v>
      </c>
      <c r="E46" s="1111">
        <v>0</v>
      </c>
      <c r="F46" s="1111">
        <v>0</v>
      </c>
      <c r="G46" s="1080"/>
      <c r="H46" s="1080"/>
      <c r="I46" s="1080"/>
      <c r="J46" s="1080"/>
    </row>
    <row r="47" spans="1:10" ht="15" customHeight="1" thickBot="1" x14ac:dyDescent="0.3">
      <c r="A47" s="1080"/>
      <c r="B47" s="2718" t="s">
        <v>1277</v>
      </c>
      <c r="C47" s="2719"/>
      <c r="D47" s="2719"/>
      <c r="E47" s="2719"/>
      <c r="F47" s="2719"/>
      <c r="G47" s="1080"/>
      <c r="H47" s="1080"/>
      <c r="I47" s="1080"/>
      <c r="J47" s="1080"/>
    </row>
    <row r="48" spans="1:10" ht="15" customHeight="1" thickBot="1" x14ac:dyDescent="0.3">
      <c r="A48" s="1080"/>
      <c r="B48" s="2718" t="s">
        <v>1278</v>
      </c>
      <c r="C48" s="2719"/>
      <c r="D48" s="2719"/>
      <c r="E48" s="2719"/>
      <c r="F48" s="2719"/>
      <c r="G48" s="1080"/>
      <c r="H48" s="1080"/>
      <c r="I48" s="1080"/>
      <c r="J48" s="1080"/>
    </row>
    <row r="49" spans="1:10" ht="15" customHeight="1" thickBot="1" x14ac:dyDescent="0.3">
      <c r="A49" s="1080"/>
      <c r="B49" s="1096" t="s">
        <v>2053</v>
      </c>
      <c r="C49" s="2716" t="s">
        <v>103</v>
      </c>
      <c r="D49" s="2717"/>
      <c r="E49" s="2717"/>
      <c r="F49" s="2717"/>
      <c r="G49" s="1080"/>
      <c r="H49" s="1080"/>
      <c r="I49" s="1080"/>
      <c r="J49" s="1080"/>
    </row>
    <row r="50" spans="1:10" ht="35.25" customHeight="1" thickBot="1" x14ac:dyDescent="0.3">
      <c r="A50" s="1080"/>
      <c r="B50" s="1096" t="s">
        <v>1279</v>
      </c>
      <c r="C50" s="1096" t="s">
        <v>1053</v>
      </c>
      <c r="D50" s="1112" t="s">
        <v>1280</v>
      </c>
      <c r="E50" s="2716" t="s">
        <v>2054</v>
      </c>
      <c r="F50" s="2717"/>
      <c r="G50" s="1080"/>
      <c r="H50" s="1080"/>
      <c r="I50" s="1080"/>
      <c r="J50" s="1080"/>
    </row>
    <row r="51" spans="1:10" ht="15" customHeight="1" thickBot="1" x14ac:dyDescent="0.3">
      <c r="A51" s="1080"/>
      <c r="B51" s="1113"/>
      <c r="C51" s="2716"/>
      <c r="D51" s="2717"/>
      <c r="E51" s="2717"/>
      <c r="F51" s="2717"/>
      <c r="G51" s="1080"/>
      <c r="H51" s="1080"/>
      <c r="I51" s="1080"/>
      <c r="J51" s="1080"/>
    </row>
    <row r="52" spans="1:10" ht="27" customHeight="1" thickBot="1" x14ac:dyDescent="0.3">
      <c r="A52" s="1080"/>
      <c r="B52" s="1097" t="s">
        <v>1258</v>
      </c>
      <c r="C52" s="2728" t="s">
        <v>2055</v>
      </c>
      <c r="D52" s="2729"/>
      <c r="E52" s="2729"/>
      <c r="F52" s="2729"/>
      <c r="G52" s="1080"/>
      <c r="H52" s="1080"/>
      <c r="I52" s="1080"/>
      <c r="J52" s="1080"/>
    </row>
    <row r="53" spans="1:10" ht="15.75" thickBot="1" x14ac:dyDescent="0.3">
      <c r="A53" s="1080"/>
      <c r="B53" s="1097" t="s">
        <v>54</v>
      </c>
      <c r="C53" s="2724" t="s">
        <v>316</v>
      </c>
      <c r="D53" s="2725"/>
      <c r="E53" s="2725"/>
      <c r="F53" s="2725"/>
      <c r="G53" s="1080"/>
      <c r="H53" s="1080"/>
      <c r="I53" s="1080"/>
      <c r="J53" s="1080"/>
    </row>
    <row r="54" spans="1:10" ht="12.75" customHeight="1" x14ac:dyDescent="0.25">
      <c r="A54" s="1080"/>
      <c r="B54" s="2710"/>
      <c r="C54" s="1085">
        <v>2023</v>
      </c>
      <c r="D54" s="1085">
        <v>2024</v>
      </c>
      <c r="E54" s="1085">
        <v>2025</v>
      </c>
      <c r="F54" s="1085">
        <v>2026</v>
      </c>
      <c r="G54" s="1080"/>
      <c r="H54" s="1080"/>
      <c r="I54" s="1080"/>
      <c r="J54" s="1080"/>
    </row>
    <row r="55" spans="1:10" ht="9" customHeight="1" thickBot="1" x14ac:dyDescent="0.3">
      <c r="A55" s="1080"/>
      <c r="B55" s="2711"/>
      <c r="C55" s="1098" t="s">
        <v>17</v>
      </c>
      <c r="D55" s="1098" t="s">
        <v>18</v>
      </c>
      <c r="E55" s="1098" t="s">
        <v>18</v>
      </c>
      <c r="F55" s="1098" t="s">
        <v>18</v>
      </c>
      <c r="G55" s="1080"/>
      <c r="H55" s="1080"/>
      <c r="I55" s="1080"/>
      <c r="J55" s="1080"/>
    </row>
    <row r="56" spans="1:10" ht="15" customHeight="1" thickBot="1" x14ac:dyDescent="0.3">
      <c r="A56" s="1080"/>
      <c r="B56" s="1097" t="s">
        <v>56</v>
      </c>
      <c r="C56" s="1101">
        <v>120</v>
      </c>
      <c r="D56" s="1114">
        <v>120</v>
      </c>
      <c r="E56" s="1101">
        <v>120</v>
      </c>
      <c r="F56" s="1101">
        <v>120</v>
      </c>
      <c r="G56" s="1080"/>
      <c r="H56" s="1080"/>
      <c r="I56" s="1080"/>
      <c r="J56" s="1080"/>
    </row>
    <row r="57" spans="1:10" ht="15.75" thickBot="1" x14ac:dyDescent="0.3">
      <c r="A57" s="1080"/>
      <c r="B57" s="1097" t="s">
        <v>1260</v>
      </c>
      <c r="C57" s="1115">
        <f>C75</f>
        <v>3000</v>
      </c>
      <c r="D57" s="1115">
        <f t="shared" ref="D57:F57" si="7">D75</f>
        <v>3000</v>
      </c>
      <c r="E57" s="1115">
        <f t="shared" si="7"/>
        <v>3000</v>
      </c>
      <c r="F57" s="1115">
        <f t="shared" si="7"/>
        <v>3000</v>
      </c>
      <c r="G57" s="1080"/>
      <c r="H57" s="1080"/>
      <c r="I57" s="1080"/>
      <c r="J57" s="1080"/>
    </row>
    <row r="58" spans="1:10" ht="15.75" thickBot="1" x14ac:dyDescent="0.3">
      <c r="A58" s="1080"/>
      <c r="B58" s="1097" t="s">
        <v>1261</v>
      </c>
      <c r="C58" s="1101">
        <f>C57/C56</f>
        <v>25</v>
      </c>
      <c r="D58" s="1101">
        <f t="shared" ref="D58:F58" si="8">D57/D56</f>
        <v>25</v>
      </c>
      <c r="E58" s="1101">
        <f t="shared" si="8"/>
        <v>25</v>
      </c>
      <c r="F58" s="1101">
        <f t="shared" si="8"/>
        <v>25</v>
      </c>
      <c r="G58" s="1080"/>
      <c r="H58" s="1080"/>
      <c r="I58" s="1080"/>
      <c r="J58" s="1080"/>
    </row>
    <row r="59" spans="1:10" ht="15.75" thickBot="1" x14ac:dyDescent="0.3">
      <c r="A59" s="1080"/>
      <c r="B59" s="1097" t="s">
        <v>1262</v>
      </c>
      <c r="C59" s="1101" t="s">
        <v>1263</v>
      </c>
      <c r="D59" s="1102">
        <f>D56/C56-1</f>
        <v>0</v>
      </c>
      <c r="E59" s="1102">
        <f>E56/D56-1</f>
        <v>0</v>
      </c>
      <c r="F59" s="1102">
        <f>F56/E56-1</f>
        <v>0</v>
      </c>
      <c r="G59" s="1080"/>
      <c r="H59" s="1080"/>
      <c r="I59" s="1080"/>
      <c r="J59" s="1080"/>
    </row>
    <row r="60" spans="1:10" ht="15.75" thickBot="1" x14ac:dyDescent="0.3">
      <c r="A60" s="1080"/>
      <c r="B60" s="1097" t="s">
        <v>1264</v>
      </c>
      <c r="C60" s="1101" t="s">
        <v>1263</v>
      </c>
      <c r="D60" s="1102">
        <f t="shared" ref="D60:F61" si="9">D57/C57-1</f>
        <v>0</v>
      </c>
      <c r="E60" s="1102">
        <f t="shared" si="9"/>
        <v>0</v>
      </c>
      <c r="F60" s="1102">
        <f t="shared" si="9"/>
        <v>0</v>
      </c>
      <c r="G60" s="1080"/>
      <c r="H60" s="1080"/>
      <c r="I60" s="1080"/>
      <c r="J60" s="1080"/>
    </row>
    <row r="61" spans="1:10" ht="15.75" thickBot="1" x14ac:dyDescent="0.3">
      <c r="A61" s="1080"/>
      <c r="B61" s="1097" t="s">
        <v>77</v>
      </c>
      <c r="C61" s="1101" t="s">
        <v>1263</v>
      </c>
      <c r="D61" s="1102">
        <f t="shared" si="9"/>
        <v>0</v>
      </c>
      <c r="E61" s="1102">
        <f t="shared" si="9"/>
        <v>0</v>
      </c>
      <c r="F61" s="1102">
        <f t="shared" si="9"/>
        <v>0</v>
      </c>
      <c r="G61" s="1080"/>
      <c r="H61" s="1080"/>
      <c r="I61" s="1080"/>
      <c r="J61" s="1080"/>
    </row>
    <row r="62" spans="1:10" ht="15.75" customHeight="1" thickBot="1" x14ac:dyDescent="0.3">
      <c r="A62" s="1080"/>
      <c r="B62" s="2726" t="s">
        <v>2056</v>
      </c>
      <c r="C62" s="2727"/>
      <c r="D62" s="2727"/>
      <c r="E62" s="2727"/>
      <c r="F62" s="2727"/>
      <c r="G62" s="1080"/>
      <c r="H62" s="1080"/>
      <c r="I62" s="1080"/>
      <c r="J62" s="1080"/>
    </row>
    <row r="63" spans="1:10" ht="12.75" customHeight="1" x14ac:dyDescent="0.25">
      <c r="A63" s="1080"/>
      <c r="B63" s="2710"/>
      <c r="C63" s="1085">
        <v>2023</v>
      </c>
      <c r="D63" s="1085">
        <v>2024</v>
      </c>
      <c r="E63" s="1085">
        <v>2025</v>
      </c>
      <c r="F63" s="1085">
        <v>2026</v>
      </c>
      <c r="G63" s="1080"/>
      <c r="H63" s="1080"/>
      <c r="I63" s="1080"/>
      <c r="J63" s="1080"/>
    </row>
    <row r="64" spans="1:10" ht="9" customHeight="1" thickBot="1" x14ac:dyDescent="0.3">
      <c r="A64" s="1080"/>
      <c r="B64" s="2711"/>
      <c r="C64" s="1098" t="s">
        <v>17</v>
      </c>
      <c r="D64" s="1098" t="s">
        <v>18</v>
      </c>
      <c r="E64" s="1098" t="s">
        <v>18</v>
      </c>
      <c r="F64" s="1098" t="s">
        <v>18</v>
      </c>
      <c r="G64" s="1080"/>
      <c r="H64" s="1080"/>
      <c r="I64" s="1080"/>
      <c r="J64" s="1080"/>
    </row>
    <row r="65" spans="1:10" ht="15.75" thickBot="1" x14ac:dyDescent="0.3">
      <c r="A65" s="1080"/>
      <c r="B65" s="1103" t="s">
        <v>1284</v>
      </c>
      <c r="C65" s="1108">
        <f>C66+C67+C68+C69</f>
        <v>0</v>
      </c>
      <c r="D65" s="1108">
        <f t="shared" ref="D65:F65" si="10">D66+D67+D68+D69</f>
        <v>0</v>
      </c>
      <c r="E65" s="1108">
        <f t="shared" si="10"/>
        <v>0</v>
      </c>
      <c r="F65" s="1108">
        <f t="shared" si="10"/>
        <v>0</v>
      </c>
      <c r="G65" s="1080"/>
      <c r="H65" s="1080"/>
      <c r="I65" s="1080"/>
      <c r="J65" s="1080"/>
    </row>
    <row r="66" spans="1:10" ht="15" customHeight="1" thickBot="1" x14ac:dyDescent="0.3">
      <c r="A66" s="1080"/>
      <c r="B66" s="1105" t="s">
        <v>1267</v>
      </c>
      <c r="C66" s="1108"/>
      <c r="D66" s="1108"/>
      <c r="E66" s="1108"/>
      <c r="F66" s="1108"/>
      <c r="G66" s="1080"/>
      <c r="H66" s="1080"/>
      <c r="I66" s="1080"/>
      <c r="J66" s="1080"/>
    </row>
    <row r="67" spans="1:10" ht="15" customHeight="1" thickBot="1" x14ac:dyDescent="0.3">
      <c r="A67" s="1080"/>
      <c r="B67" s="1105" t="s">
        <v>1285</v>
      </c>
      <c r="C67" s="1108"/>
      <c r="D67" s="1108"/>
      <c r="E67" s="1108"/>
      <c r="F67" s="1108"/>
      <c r="G67" s="1080"/>
      <c r="H67" s="1080"/>
      <c r="I67" s="1080"/>
      <c r="J67" s="1080"/>
    </row>
    <row r="68" spans="1:10" ht="15" customHeight="1" thickBot="1" x14ac:dyDescent="0.3">
      <c r="A68" s="1080"/>
      <c r="B68" s="1105" t="s">
        <v>1286</v>
      </c>
      <c r="C68" s="1108"/>
      <c r="D68" s="1108"/>
      <c r="E68" s="1108"/>
      <c r="F68" s="1108"/>
      <c r="G68" s="1080"/>
      <c r="H68" s="1080"/>
      <c r="I68" s="1080"/>
      <c r="J68" s="1080"/>
    </row>
    <row r="69" spans="1:10" ht="15" customHeight="1" thickBot="1" x14ac:dyDescent="0.3">
      <c r="A69" s="1080"/>
      <c r="B69" s="1105" t="s">
        <v>1287</v>
      </c>
      <c r="C69" s="1108"/>
      <c r="D69" s="1108"/>
      <c r="E69" s="1108"/>
      <c r="F69" s="1108"/>
      <c r="G69" s="1080"/>
      <c r="H69" s="1080"/>
      <c r="I69" s="1080"/>
      <c r="J69" s="1080"/>
    </row>
    <row r="70" spans="1:10" ht="15.75" thickBot="1" x14ac:dyDescent="0.3">
      <c r="A70" s="1080"/>
      <c r="B70" s="1103" t="s">
        <v>1288</v>
      </c>
      <c r="C70" s="1107">
        <f>C71+C72+C73+C74</f>
        <v>3000</v>
      </c>
      <c r="D70" s="1107">
        <f t="shared" ref="D70:F70" si="11">D71+D72+D73+D74</f>
        <v>3000</v>
      </c>
      <c r="E70" s="1107">
        <f t="shared" si="11"/>
        <v>3000</v>
      </c>
      <c r="F70" s="1107">
        <f t="shared" si="11"/>
        <v>3000</v>
      </c>
      <c r="G70" s="1080"/>
      <c r="H70" s="1080"/>
      <c r="I70" s="1080"/>
      <c r="J70" s="1080"/>
    </row>
    <row r="71" spans="1:10" ht="15" customHeight="1" thickBot="1" x14ac:dyDescent="0.3">
      <c r="A71" s="1080"/>
      <c r="B71" s="1105" t="s">
        <v>1267</v>
      </c>
      <c r="C71" s="1107">
        <v>3000</v>
      </c>
      <c r="D71" s="1104">
        <v>3000</v>
      </c>
      <c r="E71" s="1104">
        <v>3000</v>
      </c>
      <c r="F71" s="1104">
        <v>3000</v>
      </c>
      <c r="G71" s="1080"/>
      <c r="H71" s="1080"/>
      <c r="I71" s="1080"/>
      <c r="J71" s="1080"/>
    </row>
    <row r="72" spans="1:10" ht="15" customHeight="1" thickBot="1" x14ac:dyDescent="0.3">
      <c r="A72" s="1080"/>
      <c r="B72" s="1105" t="s">
        <v>1285</v>
      </c>
      <c r="C72" s="1106"/>
      <c r="D72" s="1108"/>
      <c r="E72" s="1108"/>
      <c r="F72" s="1108"/>
      <c r="G72" s="1080"/>
      <c r="H72" s="1080"/>
      <c r="I72" s="1080"/>
      <c r="J72" s="1080"/>
    </row>
    <row r="73" spans="1:10" ht="15" customHeight="1" thickBot="1" x14ac:dyDescent="0.3">
      <c r="A73" s="1080"/>
      <c r="B73" s="1105" t="s">
        <v>1286</v>
      </c>
      <c r="C73" s="1106"/>
      <c r="D73" s="1108"/>
      <c r="E73" s="1108"/>
      <c r="F73" s="1108"/>
      <c r="G73" s="1080"/>
      <c r="H73" s="1080"/>
      <c r="I73" s="1080"/>
      <c r="J73" s="1080"/>
    </row>
    <row r="74" spans="1:10" ht="15" customHeight="1" thickBot="1" x14ac:dyDescent="0.3">
      <c r="A74" s="1080"/>
      <c r="B74" s="1105" t="s">
        <v>1287</v>
      </c>
      <c r="C74" s="1106"/>
      <c r="D74" s="1108"/>
      <c r="E74" s="1108"/>
      <c r="F74" s="1108"/>
      <c r="G74" s="1080"/>
      <c r="H74" s="1080"/>
      <c r="I74" s="1080"/>
      <c r="J74" s="1080"/>
    </row>
    <row r="75" spans="1:10" ht="15" customHeight="1" thickBot="1" x14ac:dyDescent="0.3">
      <c r="A75" s="1080"/>
      <c r="B75" s="1116" t="s">
        <v>1275</v>
      </c>
      <c r="C75" s="1107">
        <f>C65+C70</f>
        <v>3000</v>
      </c>
      <c r="D75" s="1107">
        <f t="shared" ref="D75:F75" si="12">D65+D70</f>
        <v>3000</v>
      </c>
      <c r="E75" s="1107">
        <f t="shared" si="12"/>
        <v>3000</v>
      </c>
      <c r="F75" s="1107">
        <f t="shared" si="12"/>
        <v>3000</v>
      </c>
      <c r="G75" s="1080"/>
      <c r="H75" s="1080"/>
      <c r="I75" s="1080"/>
      <c r="J75" s="1080"/>
    </row>
    <row r="76" spans="1:10" ht="31.15" customHeight="1" thickBot="1" x14ac:dyDescent="0.3">
      <c r="A76" s="1080"/>
      <c r="B76" s="1096" t="s">
        <v>1289</v>
      </c>
      <c r="C76" s="1096" t="s">
        <v>2057</v>
      </c>
      <c r="D76" s="1112" t="s">
        <v>1280</v>
      </c>
      <c r="E76" s="2716" t="s">
        <v>2058</v>
      </c>
      <c r="F76" s="2717"/>
      <c r="G76" s="1080"/>
      <c r="H76" s="1080"/>
      <c r="I76" s="1080"/>
      <c r="J76" s="1080"/>
    </row>
    <row r="77" spans="1:10" ht="17.25" customHeight="1" thickBot="1" x14ac:dyDescent="0.3">
      <c r="A77" s="1080"/>
      <c r="B77" s="1097" t="s">
        <v>1258</v>
      </c>
      <c r="C77" s="2714" t="s">
        <v>2059</v>
      </c>
      <c r="D77" s="2715"/>
      <c r="E77" s="2715"/>
      <c r="F77" s="2715"/>
      <c r="G77" s="1080"/>
      <c r="H77" s="1080"/>
      <c r="I77" s="1080"/>
      <c r="J77" s="1080"/>
    </row>
    <row r="78" spans="1:10" ht="15.75" thickBot="1" x14ac:dyDescent="0.3">
      <c r="A78" s="1080"/>
      <c r="B78" s="1097" t="s">
        <v>54</v>
      </c>
      <c r="C78" s="2724" t="s">
        <v>2060</v>
      </c>
      <c r="D78" s="2725"/>
      <c r="E78" s="2725"/>
      <c r="F78" s="2725"/>
      <c r="G78" s="1080"/>
      <c r="H78" s="1080"/>
      <c r="I78" s="1080"/>
      <c r="J78" s="1080"/>
    </row>
    <row r="79" spans="1:10" ht="12.75" customHeight="1" x14ac:dyDescent="0.25">
      <c r="A79" s="1080"/>
      <c r="B79" s="2710"/>
      <c r="C79" s="1085">
        <v>2023</v>
      </c>
      <c r="D79" s="1085">
        <v>2024</v>
      </c>
      <c r="E79" s="1085">
        <v>2025</v>
      </c>
      <c r="F79" s="1085">
        <v>2026</v>
      </c>
      <c r="G79" s="1080"/>
      <c r="H79" s="1080"/>
      <c r="I79" s="1080"/>
      <c r="J79" s="1080"/>
    </row>
    <row r="80" spans="1:10" ht="9" customHeight="1" thickBot="1" x14ac:dyDescent="0.3">
      <c r="A80" s="1080"/>
      <c r="B80" s="2711"/>
      <c r="C80" s="1098" t="s">
        <v>17</v>
      </c>
      <c r="D80" s="1098" t="s">
        <v>18</v>
      </c>
      <c r="E80" s="1098" t="s">
        <v>18</v>
      </c>
      <c r="F80" s="1098" t="s">
        <v>18</v>
      </c>
      <c r="G80" s="1080"/>
      <c r="H80" s="1080"/>
      <c r="I80" s="1080"/>
      <c r="J80" s="1080"/>
    </row>
    <row r="81" spans="1:10" ht="15" customHeight="1" thickBot="1" x14ac:dyDescent="0.3">
      <c r="A81" s="1080"/>
      <c r="B81" s="1097" t="s">
        <v>56</v>
      </c>
      <c r="C81" s="1097"/>
      <c r="D81" s="1097"/>
      <c r="E81" s="1117">
        <v>0</v>
      </c>
      <c r="F81" s="1117">
        <v>1</v>
      </c>
      <c r="G81" s="1080"/>
      <c r="H81" s="1080"/>
      <c r="I81" s="1080"/>
      <c r="J81" s="1080"/>
    </row>
    <row r="82" spans="1:10" ht="15.75" thickBot="1" x14ac:dyDescent="0.3">
      <c r="A82" s="1080"/>
      <c r="B82" s="1097" t="s">
        <v>1260</v>
      </c>
      <c r="C82" s="1101">
        <f>C100</f>
        <v>0</v>
      </c>
      <c r="D82" s="1101">
        <f t="shared" ref="D82:F82" si="13">D100</f>
        <v>0</v>
      </c>
      <c r="E82" s="1101">
        <f t="shared" si="13"/>
        <v>0</v>
      </c>
      <c r="F82" s="1101">
        <f t="shared" si="13"/>
        <v>0</v>
      </c>
      <c r="G82" s="1080"/>
      <c r="H82" s="1080"/>
      <c r="I82" s="1080"/>
      <c r="J82" s="1080"/>
    </row>
    <row r="83" spans="1:10" ht="15.75" thickBot="1" x14ac:dyDescent="0.3">
      <c r="A83" s="1080"/>
      <c r="B83" s="1097" t="s">
        <v>1261</v>
      </c>
      <c r="C83" s="1101" t="e">
        <v>#DIV/0!</v>
      </c>
      <c r="D83" s="1101" t="e">
        <v>#DIV/0!</v>
      </c>
      <c r="E83" s="1101" t="e">
        <v>#DIV/0!</v>
      </c>
      <c r="F83" s="1101">
        <v>0</v>
      </c>
      <c r="G83" s="1080"/>
      <c r="H83" s="1080"/>
      <c r="I83" s="1080"/>
      <c r="J83" s="1080"/>
    </row>
    <row r="84" spans="1:10" ht="15.75" thickBot="1" x14ac:dyDescent="0.3">
      <c r="A84" s="1080"/>
      <c r="B84" s="1097" t="s">
        <v>1262</v>
      </c>
      <c r="C84" s="1101" t="s">
        <v>1263</v>
      </c>
      <c r="D84" s="1118" t="e">
        <v>#DIV/0!</v>
      </c>
      <c r="E84" s="1118" t="e">
        <v>#DIV/0!</v>
      </c>
      <c r="F84" s="1118" t="e">
        <v>#DIV/0!</v>
      </c>
      <c r="G84" s="1080"/>
      <c r="H84" s="1080"/>
      <c r="I84" s="1080"/>
      <c r="J84" s="1080"/>
    </row>
    <row r="85" spans="1:10" ht="15.75" thickBot="1" x14ac:dyDescent="0.3">
      <c r="A85" s="1080"/>
      <c r="B85" s="1097" t="s">
        <v>1264</v>
      </c>
      <c r="C85" s="1101" t="s">
        <v>1263</v>
      </c>
      <c r="D85" s="1118" t="e">
        <v>#DIV/0!</v>
      </c>
      <c r="E85" s="1118" t="e">
        <v>#DIV/0!</v>
      </c>
      <c r="F85" s="1118" t="e">
        <v>#DIV/0!</v>
      </c>
      <c r="G85" s="1080"/>
      <c r="H85" s="1080"/>
      <c r="I85" s="1080"/>
      <c r="J85" s="1080"/>
    </row>
    <row r="86" spans="1:10" ht="15.75" thickBot="1" x14ac:dyDescent="0.3">
      <c r="A86" s="1080"/>
      <c r="B86" s="1097" t="s">
        <v>77</v>
      </c>
      <c r="C86" s="1101" t="s">
        <v>1263</v>
      </c>
      <c r="D86" s="1118" t="e">
        <v>#DIV/0!</v>
      </c>
      <c r="E86" s="1118" t="e">
        <v>#DIV/0!</v>
      </c>
      <c r="F86" s="1118" t="e">
        <v>#DIV/0!</v>
      </c>
      <c r="G86" s="1080"/>
      <c r="H86" s="1080"/>
      <c r="I86" s="1080"/>
      <c r="J86" s="1080"/>
    </row>
    <row r="87" spans="1:10" ht="15.75" customHeight="1" thickBot="1" x14ac:dyDescent="0.3">
      <c r="A87" s="1080"/>
      <c r="B87" s="2726" t="s">
        <v>2061</v>
      </c>
      <c r="C87" s="2727"/>
      <c r="D87" s="2727"/>
      <c r="E87" s="2727"/>
      <c r="F87" s="2727"/>
      <c r="G87" s="1080"/>
      <c r="H87" s="1080"/>
      <c r="I87" s="1080"/>
      <c r="J87" s="1080"/>
    </row>
    <row r="88" spans="1:10" ht="12.75" customHeight="1" x14ac:dyDescent="0.25">
      <c r="A88" s="1080"/>
      <c r="B88" s="2710"/>
      <c r="C88" s="1085">
        <v>2023</v>
      </c>
      <c r="D88" s="1085">
        <v>2024</v>
      </c>
      <c r="E88" s="1085">
        <v>2025</v>
      </c>
      <c r="F88" s="1085">
        <v>2026</v>
      </c>
      <c r="G88" s="1080"/>
      <c r="H88" s="1080"/>
      <c r="I88" s="1080"/>
      <c r="J88" s="1080"/>
    </row>
    <row r="89" spans="1:10" ht="9" customHeight="1" thickBot="1" x14ac:dyDescent="0.3">
      <c r="A89" s="1080"/>
      <c r="B89" s="2711"/>
      <c r="C89" s="1098" t="s">
        <v>17</v>
      </c>
      <c r="D89" s="1098" t="s">
        <v>18</v>
      </c>
      <c r="E89" s="1098" t="s">
        <v>18</v>
      </c>
      <c r="F89" s="1098" t="s">
        <v>18</v>
      </c>
      <c r="G89" s="1080"/>
      <c r="H89" s="1080"/>
      <c r="I89" s="1080"/>
      <c r="J89" s="1080"/>
    </row>
    <row r="90" spans="1:10" ht="15.75" thickBot="1" x14ac:dyDescent="0.3">
      <c r="A90" s="1080"/>
      <c r="B90" s="1103" t="s">
        <v>1284</v>
      </c>
      <c r="C90" s="1108">
        <f>C91+C92+C93+C94</f>
        <v>0</v>
      </c>
      <c r="D90" s="1108">
        <f t="shared" ref="D90:F90" si="14">D91+D92+D93+D94</f>
        <v>0</v>
      </c>
      <c r="E90" s="1108">
        <f t="shared" si="14"/>
        <v>0</v>
      </c>
      <c r="F90" s="1108">
        <f t="shared" si="14"/>
        <v>0</v>
      </c>
      <c r="G90" s="1080"/>
      <c r="H90" s="1080"/>
      <c r="I90" s="1080"/>
      <c r="J90" s="1080"/>
    </row>
    <row r="91" spans="1:10" ht="15" customHeight="1" thickBot="1" x14ac:dyDescent="0.3">
      <c r="A91" s="1080"/>
      <c r="B91" s="1105" t="s">
        <v>1267</v>
      </c>
      <c r="C91" s="1108"/>
      <c r="D91" s="1108"/>
      <c r="E91" s="1108"/>
      <c r="F91" s="1108"/>
      <c r="G91" s="1080"/>
      <c r="H91" s="1080"/>
      <c r="I91" s="1080"/>
      <c r="J91" s="1080"/>
    </row>
    <row r="92" spans="1:10" ht="15" customHeight="1" thickBot="1" x14ac:dyDescent="0.3">
      <c r="A92" s="1080"/>
      <c r="B92" s="1105" t="s">
        <v>1285</v>
      </c>
      <c r="C92" s="1108"/>
      <c r="D92" s="1108"/>
      <c r="E92" s="1108"/>
      <c r="F92" s="1108"/>
      <c r="G92" s="1080"/>
      <c r="H92" s="1080"/>
      <c r="I92" s="1080"/>
      <c r="J92" s="1080"/>
    </row>
    <row r="93" spans="1:10" ht="15" customHeight="1" thickBot="1" x14ac:dyDescent="0.3">
      <c r="A93" s="1080"/>
      <c r="B93" s="1105" t="s">
        <v>1286</v>
      </c>
      <c r="C93" s="1108"/>
      <c r="D93" s="1108"/>
      <c r="E93" s="1108"/>
      <c r="F93" s="1108"/>
      <c r="G93" s="1080"/>
      <c r="H93" s="1080"/>
      <c r="I93" s="1080"/>
      <c r="J93" s="1080"/>
    </row>
    <row r="94" spans="1:10" ht="15" customHeight="1" thickBot="1" x14ac:dyDescent="0.3">
      <c r="A94" s="1080"/>
      <c r="B94" s="1105" t="s">
        <v>1287</v>
      </c>
      <c r="C94" s="1108"/>
      <c r="D94" s="1108"/>
      <c r="E94" s="1108"/>
      <c r="F94" s="1108"/>
      <c r="G94" s="1080"/>
      <c r="H94" s="1080"/>
      <c r="I94" s="1080"/>
      <c r="J94" s="1080"/>
    </row>
    <row r="95" spans="1:10" ht="15.75" thickBot="1" x14ac:dyDescent="0.3">
      <c r="A95" s="1080"/>
      <c r="B95" s="1103" t="s">
        <v>1288</v>
      </c>
      <c r="C95" s="1106">
        <f>C96+C97+C98+C99</f>
        <v>0</v>
      </c>
      <c r="D95" s="1106">
        <f t="shared" ref="D95:F95" si="15">D96+D97+D98+D99</f>
        <v>0</v>
      </c>
      <c r="E95" s="1106">
        <f t="shared" si="15"/>
        <v>0</v>
      </c>
      <c r="F95" s="1106">
        <f t="shared" si="15"/>
        <v>0</v>
      </c>
      <c r="G95" s="1080"/>
      <c r="H95" s="1080"/>
      <c r="I95" s="1080"/>
      <c r="J95" s="1080"/>
    </row>
    <row r="96" spans="1:10" ht="15" customHeight="1" thickBot="1" x14ac:dyDescent="0.3">
      <c r="A96" s="1080"/>
      <c r="B96" s="1105" t="s">
        <v>1267</v>
      </c>
      <c r="C96" s="1106"/>
      <c r="D96" s="1108"/>
      <c r="E96" s="1108"/>
      <c r="F96" s="1108"/>
      <c r="G96" s="1080"/>
      <c r="H96" s="1080"/>
      <c r="I96" s="1080"/>
      <c r="J96" s="1080"/>
    </row>
    <row r="97" spans="1:10" ht="15" customHeight="1" thickBot="1" x14ac:dyDescent="0.3">
      <c r="A97" s="1080"/>
      <c r="B97" s="1105" t="s">
        <v>1285</v>
      </c>
      <c r="C97" s="1106"/>
      <c r="D97" s="1108"/>
      <c r="E97" s="1108"/>
      <c r="F97" s="1108"/>
      <c r="G97" s="1080"/>
      <c r="H97" s="1080"/>
      <c r="I97" s="1080"/>
      <c r="J97" s="1080"/>
    </row>
    <row r="98" spans="1:10" ht="15" customHeight="1" thickBot="1" x14ac:dyDescent="0.3">
      <c r="A98" s="1080"/>
      <c r="B98" s="1105" t="s">
        <v>1286</v>
      </c>
      <c r="C98" s="1106"/>
      <c r="D98" s="1108"/>
      <c r="E98" s="1108"/>
      <c r="F98" s="1108"/>
      <c r="G98" s="1080"/>
      <c r="H98" s="1080"/>
      <c r="I98" s="1080"/>
      <c r="J98" s="1080"/>
    </row>
    <row r="99" spans="1:10" ht="15" customHeight="1" thickBot="1" x14ac:dyDescent="0.3">
      <c r="A99" s="1080"/>
      <c r="B99" s="1105" t="s">
        <v>1287</v>
      </c>
      <c r="C99" s="1106"/>
      <c r="D99" s="1108"/>
      <c r="E99" s="1108"/>
      <c r="F99" s="1108"/>
      <c r="G99" s="1080"/>
      <c r="H99" s="1080"/>
      <c r="I99" s="1080"/>
      <c r="J99" s="1080"/>
    </row>
    <row r="100" spans="1:10" ht="15" customHeight="1" thickBot="1" x14ac:dyDescent="0.3">
      <c r="A100" s="1080"/>
      <c r="B100" s="1116" t="s">
        <v>1294</v>
      </c>
      <c r="C100" s="1106">
        <f>C95+C90</f>
        <v>0</v>
      </c>
      <c r="D100" s="1106">
        <f t="shared" ref="D100:F100" si="16">D95+D90</f>
        <v>0</v>
      </c>
      <c r="E100" s="1106">
        <f t="shared" si="16"/>
        <v>0</v>
      </c>
      <c r="F100" s="1106">
        <f t="shared" si="16"/>
        <v>0</v>
      </c>
      <c r="G100" s="1080"/>
      <c r="H100" s="1080"/>
      <c r="I100" s="1080"/>
      <c r="J100" s="1080"/>
    </row>
    <row r="101" spans="1:10" ht="15" hidden="1" customHeight="1" thickBot="1" x14ac:dyDescent="0.3">
      <c r="A101" s="1080"/>
      <c r="B101" s="2718" t="s">
        <v>101</v>
      </c>
      <c r="C101" s="2719"/>
      <c r="D101" s="2719"/>
      <c r="E101" s="2719"/>
      <c r="F101" s="2719"/>
      <c r="G101" s="1080"/>
      <c r="H101" s="1080"/>
      <c r="I101" s="1080"/>
      <c r="J101" s="1080"/>
    </row>
    <row r="102" spans="1:10" ht="15.75" hidden="1" thickBot="1" x14ac:dyDescent="0.3">
      <c r="A102" s="1080"/>
      <c r="B102" s="2718" t="s">
        <v>1295</v>
      </c>
      <c r="C102" s="2719"/>
      <c r="D102" s="2719"/>
      <c r="E102" s="2719"/>
      <c r="F102" s="2719"/>
      <c r="G102" s="1080"/>
      <c r="H102" s="1080"/>
      <c r="I102" s="1080"/>
      <c r="J102" s="1080"/>
    </row>
    <row r="103" spans="1:10" ht="15" hidden="1" customHeight="1" thickBot="1" x14ac:dyDescent="0.3">
      <c r="A103" s="1080"/>
      <c r="B103" s="1096" t="s">
        <v>2062</v>
      </c>
      <c r="C103" s="2691" t="s">
        <v>2063</v>
      </c>
      <c r="D103" s="2692"/>
      <c r="E103" s="2692"/>
      <c r="F103" s="2692"/>
      <c r="G103" s="1080"/>
      <c r="H103" s="1080"/>
      <c r="I103" s="1080"/>
      <c r="J103" s="1080"/>
    </row>
    <row r="104" spans="1:10" ht="42.75" hidden="1" customHeight="1" thickBot="1" x14ac:dyDescent="0.3">
      <c r="A104" s="1080"/>
      <c r="B104" s="1096" t="s">
        <v>1279</v>
      </c>
      <c r="C104" s="1096"/>
      <c r="D104" s="1112"/>
      <c r="E104" s="2716"/>
      <c r="F104" s="2717"/>
      <c r="G104" s="1080"/>
      <c r="H104" s="1080"/>
      <c r="I104" s="1080"/>
      <c r="J104" s="1080"/>
    </row>
    <row r="105" spans="1:10" ht="15" hidden="1" customHeight="1" thickBot="1" x14ac:dyDescent="0.3">
      <c r="A105" s="1080"/>
      <c r="B105" s="1113"/>
      <c r="C105" s="2716"/>
      <c r="D105" s="2717"/>
      <c r="E105" s="2717"/>
      <c r="F105" s="2717"/>
      <c r="G105" s="1080"/>
      <c r="H105" s="1080"/>
      <c r="I105" s="1080"/>
      <c r="J105" s="1080"/>
    </row>
    <row r="106" spans="1:10" ht="30.75" hidden="1" customHeight="1" thickBot="1" x14ac:dyDescent="0.3">
      <c r="A106" s="1080"/>
      <c r="B106" s="1097" t="s">
        <v>1258</v>
      </c>
      <c r="C106" s="2728"/>
      <c r="D106" s="2729"/>
      <c r="E106" s="2729"/>
      <c r="F106" s="2729"/>
      <c r="G106" s="1080"/>
      <c r="H106" s="1080"/>
      <c r="I106" s="1080"/>
      <c r="J106" s="1080"/>
    </row>
    <row r="107" spans="1:10" ht="17.25" hidden="1" customHeight="1" thickBot="1" x14ac:dyDescent="0.3">
      <c r="A107" s="1080"/>
      <c r="B107" s="1119" t="s">
        <v>54</v>
      </c>
      <c r="C107" s="2716" t="s">
        <v>2064</v>
      </c>
      <c r="D107" s="2717"/>
      <c r="E107" s="2717"/>
      <c r="F107" s="2717"/>
      <c r="G107" s="1080"/>
      <c r="H107" s="1080"/>
      <c r="I107" s="1080"/>
      <c r="J107" s="1080"/>
    </row>
    <row r="108" spans="1:10" ht="12.75" hidden="1" customHeight="1" x14ac:dyDescent="0.25">
      <c r="A108" s="1080"/>
      <c r="B108" s="2710"/>
      <c r="C108" s="1085">
        <v>2023</v>
      </c>
      <c r="D108" s="1085">
        <v>2024</v>
      </c>
      <c r="E108" s="1085">
        <v>2025</v>
      </c>
      <c r="F108" s="1085">
        <v>2026</v>
      </c>
      <c r="G108" s="1080"/>
      <c r="H108" s="1080"/>
      <c r="I108" s="1080"/>
      <c r="J108" s="1080"/>
    </row>
    <row r="109" spans="1:10" ht="9" hidden="1" customHeight="1" thickBot="1" x14ac:dyDescent="0.3">
      <c r="A109" s="1080"/>
      <c r="B109" s="2711"/>
      <c r="C109" s="1098" t="s">
        <v>17</v>
      </c>
      <c r="D109" s="1098" t="s">
        <v>18</v>
      </c>
      <c r="E109" s="1098" t="s">
        <v>18</v>
      </c>
      <c r="F109" s="1098" t="s">
        <v>18</v>
      </c>
      <c r="G109" s="1080"/>
      <c r="H109" s="1080"/>
      <c r="I109" s="1080"/>
      <c r="J109" s="1080"/>
    </row>
    <row r="110" spans="1:10" ht="15" hidden="1" customHeight="1" thickBot="1" x14ac:dyDescent="0.3">
      <c r="A110" s="1080"/>
      <c r="B110" s="1097" t="s">
        <v>56</v>
      </c>
      <c r="C110" s="1101">
        <v>0</v>
      </c>
      <c r="D110" s="1101"/>
      <c r="E110" s="1101"/>
      <c r="F110" s="1101"/>
      <c r="G110" s="1080"/>
      <c r="H110" s="1080"/>
      <c r="I110" s="1080"/>
      <c r="J110" s="1080"/>
    </row>
    <row r="111" spans="1:10" ht="15.75" hidden="1" thickBot="1" x14ac:dyDescent="0.3">
      <c r="A111" s="1080"/>
      <c r="B111" s="1097" t="s">
        <v>1260</v>
      </c>
      <c r="C111" s="1101">
        <f>C129</f>
        <v>0</v>
      </c>
      <c r="D111" s="1101">
        <f t="shared" ref="D111:F111" si="17">D129</f>
        <v>0</v>
      </c>
      <c r="E111" s="1101">
        <f t="shared" si="17"/>
        <v>0</v>
      </c>
      <c r="F111" s="1101">
        <f t="shared" si="17"/>
        <v>0</v>
      </c>
      <c r="G111" s="1080"/>
      <c r="H111" s="1080"/>
      <c r="I111" s="1080"/>
      <c r="J111" s="1080"/>
    </row>
    <row r="112" spans="1:10" ht="15.75" hidden="1" thickBot="1" x14ac:dyDescent="0.3">
      <c r="A112" s="1080"/>
      <c r="B112" s="1097" t="s">
        <v>1261</v>
      </c>
      <c r="C112" s="1101" t="e">
        <v>#DIV/0!</v>
      </c>
      <c r="D112" s="1101" t="e">
        <v>#DIV/0!</v>
      </c>
      <c r="E112" s="1101" t="e">
        <v>#DIV/0!</v>
      </c>
      <c r="F112" s="1101" t="e">
        <v>#DIV/0!</v>
      </c>
      <c r="G112" s="1080"/>
      <c r="H112" s="1080"/>
      <c r="I112" s="1080"/>
      <c r="J112" s="1080"/>
    </row>
    <row r="113" spans="1:10" ht="15.75" hidden="1" thickBot="1" x14ac:dyDescent="0.3">
      <c r="A113" s="1080"/>
      <c r="B113" s="1097" t="s">
        <v>1262</v>
      </c>
      <c r="C113" s="1101" t="s">
        <v>1263</v>
      </c>
      <c r="D113" s="1118" t="e">
        <v>#DIV/0!</v>
      </c>
      <c r="E113" s="1118" t="e">
        <v>#DIV/0!</v>
      </c>
      <c r="F113" s="1118" t="e">
        <v>#DIV/0!</v>
      </c>
      <c r="G113" s="1080"/>
      <c r="H113" s="1080"/>
      <c r="I113" s="1080"/>
      <c r="J113" s="1080"/>
    </row>
    <row r="114" spans="1:10" ht="15.75" hidden="1" thickBot="1" x14ac:dyDescent="0.3">
      <c r="A114" s="1080"/>
      <c r="B114" s="1097" t="s">
        <v>1264</v>
      </c>
      <c r="C114" s="1101" t="s">
        <v>1263</v>
      </c>
      <c r="D114" s="1118" t="e">
        <v>#DIV/0!</v>
      </c>
      <c r="E114" s="1118" t="e">
        <v>#DIV/0!</v>
      </c>
      <c r="F114" s="1118" t="e">
        <v>#DIV/0!</v>
      </c>
      <c r="G114" s="1080"/>
      <c r="H114" s="1080"/>
      <c r="I114" s="1080"/>
      <c r="J114" s="1080"/>
    </row>
    <row r="115" spans="1:10" ht="15.75" hidden="1" thickBot="1" x14ac:dyDescent="0.3">
      <c r="A115" s="1080"/>
      <c r="B115" s="1097" t="s">
        <v>77</v>
      </c>
      <c r="C115" s="1101" t="s">
        <v>1263</v>
      </c>
      <c r="D115" s="1118" t="e">
        <v>#DIV/0!</v>
      </c>
      <c r="E115" s="1118" t="e">
        <v>#DIV/0!</v>
      </c>
      <c r="F115" s="1118" t="e">
        <v>#DIV/0!</v>
      </c>
      <c r="G115" s="1080"/>
      <c r="H115" s="1080"/>
      <c r="I115" s="1080"/>
      <c r="J115" s="1080"/>
    </row>
    <row r="116" spans="1:10" ht="15.75" hidden="1" customHeight="1" thickBot="1" x14ac:dyDescent="0.3">
      <c r="A116" s="1080"/>
      <c r="B116" s="2726" t="s">
        <v>2056</v>
      </c>
      <c r="C116" s="2727"/>
      <c r="D116" s="2727"/>
      <c r="E116" s="2727"/>
      <c r="F116" s="2727"/>
      <c r="G116" s="1080"/>
      <c r="H116" s="1080"/>
      <c r="I116" s="1080"/>
      <c r="J116" s="1080"/>
    </row>
    <row r="117" spans="1:10" ht="12.75" hidden="1" customHeight="1" x14ac:dyDescent="0.25">
      <c r="A117" s="1080"/>
      <c r="B117" s="2710"/>
      <c r="C117" s="1085">
        <v>2023</v>
      </c>
      <c r="D117" s="1085">
        <v>2024</v>
      </c>
      <c r="E117" s="1085">
        <v>2025</v>
      </c>
      <c r="F117" s="1085">
        <v>2026</v>
      </c>
      <c r="G117" s="1080"/>
      <c r="H117" s="1080"/>
      <c r="I117" s="1080"/>
      <c r="J117" s="1080"/>
    </row>
    <row r="118" spans="1:10" ht="9" hidden="1" customHeight="1" thickBot="1" x14ac:dyDescent="0.3">
      <c r="A118" s="1080"/>
      <c r="B118" s="2711"/>
      <c r="C118" s="1098" t="s">
        <v>17</v>
      </c>
      <c r="D118" s="1098" t="s">
        <v>18</v>
      </c>
      <c r="E118" s="1098" t="s">
        <v>18</v>
      </c>
      <c r="F118" s="1098" t="s">
        <v>18</v>
      </c>
      <c r="G118" s="1080"/>
      <c r="H118" s="1080"/>
      <c r="I118" s="1080"/>
      <c r="J118" s="1080"/>
    </row>
    <row r="119" spans="1:10" ht="15.75" hidden="1" thickBot="1" x14ac:dyDescent="0.3">
      <c r="A119" s="1080"/>
      <c r="B119" s="1103" t="s">
        <v>1284</v>
      </c>
      <c r="C119" s="1108">
        <f>C120+C121+C122+C123</f>
        <v>0</v>
      </c>
      <c r="D119" s="1108">
        <f t="shared" ref="D119:F119" si="18">D120+D121+D122+D123</f>
        <v>0</v>
      </c>
      <c r="E119" s="1108">
        <f t="shared" si="18"/>
        <v>0</v>
      </c>
      <c r="F119" s="1108">
        <f t="shared" si="18"/>
        <v>0</v>
      </c>
      <c r="G119" s="1080"/>
      <c r="H119" s="1080"/>
      <c r="I119" s="1080"/>
      <c r="J119" s="1080"/>
    </row>
    <row r="120" spans="1:10" ht="15" hidden="1" customHeight="1" thickBot="1" x14ac:dyDescent="0.3">
      <c r="A120" s="1080"/>
      <c r="B120" s="1105" t="s">
        <v>1267</v>
      </c>
      <c r="C120" s="1108"/>
      <c r="D120" s="1108"/>
      <c r="E120" s="1108"/>
      <c r="F120" s="1108"/>
      <c r="G120" s="1080"/>
      <c r="H120" s="1080"/>
      <c r="I120" s="1080"/>
      <c r="J120" s="1080"/>
    </row>
    <row r="121" spans="1:10" ht="15" hidden="1" customHeight="1" thickBot="1" x14ac:dyDescent="0.3">
      <c r="A121" s="1080"/>
      <c r="B121" s="1105" t="s">
        <v>1285</v>
      </c>
      <c r="C121" s="1108"/>
      <c r="D121" s="1108"/>
      <c r="E121" s="1108"/>
      <c r="F121" s="1108"/>
      <c r="G121" s="1080"/>
      <c r="H121" s="1080"/>
      <c r="I121" s="1080"/>
      <c r="J121" s="1080"/>
    </row>
    <row r="122" spans="1:10" ht="15" hidden="1" customHeight="1" thickBot="1" x14ac:dyDescent="0.3">
      <c r="A122" s="1080"/>
      <c r="B122" s="1105" t="s">
        <v>1286</v>
      </c>
      <c r="C122" s="1108"/>
      <c r="D122" s="1108"/>
      <c r="E122" s="1108"/>
      <c r="F122" s="1108"/>
      <c r="G122" s="1080"/>
      <c r="H122" s="1080"/>
      <c r="I122" s="1080"/>
      <c r="J122" s="1080"/>
    </row>
    <row r="123" spans="1:10" ht="15" hidden="1" customHeight="1" thickBot="1" x14ac:dyDescent="0.3">
      <c r="A123" s="1080"/>
      <c r="B123" s="1105" t="s">
        <v>1287</v>
      </c>
      <c r="C123" s="1108"/>
      <c r="D123" s="1108"/>
      <c r="E123" s="1108"/>
      <c r="F123" s="1108"/>
      <c r="G123" s="1080"/>
      <c r="H123" s="1080"/>
      <c r="I123" s="1080"/>
      <c r="J123" s="1080"/>
    </row>
    <row r="124" spans="1:10" ht="15.75" hidden="1" thickBot="1" x14ac:dyDescent="0.3">
      <c r="A124" s="1080"/>
      <c r="B124" s="1103" t="s">
        <v>1288</v>
      </c>
      <c r="C124" s="1106">
        <f>C125+C126+C127+C128</f>
        <v>0</v>
      </c>
      <c r="D124" s="1106">
        <f t="shared" ref="D124:F124" si="19">D125+D126+D127+D128</f>
        <v>0</v>
      </c>
      <c r="E124" s="1106">
        <f t="shared" si="19"/>
        <v>0</v>
      </c>
      <c r="F124" s="1106">
        <f t="shared" si="19"/>
        <v>0</v>
      </c>
      <c r="G124" s="1080"/>
      <c r="H124" s="1080"/>
      <c r="I124" s="1080"/>
      <c r="J124" s="1080"/>
    </row>
    <row r="125" spans="1:10" ht="15" hidden="1" customHeight="1" thickBot="1" x14ac:dyDescent="0.3">
      <c r="A125" s="1080"/>
      <c r="B125" s="1105" t="s">
        <v>1267</v>
      </c>
      <c r="C125" s="1106"/>
      <c r="D125" s="1108"/>
      <c r="E125" s="1108"/>
      <c r="F125" s="1108"/>
      <c r="G125" s="1080"/>
      <c r="H125" s="1080"/>
      <c r="I125" s="1080"/>
      <c r="J125" s="1080"/>
    </row>
    <row r="126" spans="1:10" ht="15.75" hidden="1" thickBot="1" x14ac:dyDescent="0.3">
      <c r="A126" s="1080"/>
      <c r="B126" s="1105" t="s">
        <v>1285</v>
      </c>
      <c r="C126" s="1106"/>
      <c r="D126" s="1108"/>
      <c r="E126" s="1108"/>
      <c r="F126" s="1108"/>
      <c r="G126" s="1080"/>
      <c r="H126" s="1080"/>
      <c r="I126" s="1080"/>
      <c r="J126" s="1080"/>
    </row>
    <row r="127" spans="1:10" ht="15.75" hidden="1" thickBot="1" x14ac:dyDescent="0.3">
      <c r="A127" s="1080"/>
      <c r="B127" s="1105" t="s">
        <v>1286</v>
      </c>
      <c r="C127" s="1106"/>
      <c r="D127" s="1108"/>
      <c r="E127" s="1108"/>
      <c r="F127" s="1108"/>
      <c r="G127" s="1080"/>
      <c r="H127" s="1080"/>
      <c r="I127" s="1080"/>
      <c r="J127" s="1080"/>
    </row>
    <row r="128" spans="1:10" ht="15.75" hidden="1" thickBot="1" x14ac:dyDescent="0.3">
      <c r="A128" s="1080"/>
      <c r="B128" s="1105" t="s">
        <v>1287</v>
      </c>
      <c r="C128" s="1106"/>
      <c r="D128" s="1108"/>
      <c r="E128" s="1108"/>
      <c r="F128" s="1108"/>
      <c r="G128" s="1080"/>
      <c r="H128" s="1080"/>
      <c r="I128" s="1080"/>
      <c r="J128" s="1080"/>
    </row>
    <row r="129" spans="1:10" ht="15.75" hidden="1" thickBot="1" x14ac:dyDescent="0.3">
      <c r="A129" s="1080"/>
      <c r="B129" s="1116" t="s">
        <v>1275</v>
      </c>
      <c r="C129" s="1106">
        <f>C119+C124</f>
        <v>0</v>
      </c>
      <c r="D129" s="1106">
        <v>0</v>
      </c>
      <c r="E129" s="1106">
        <v>0</v>
      </c>
      <c r="F129" s="1106">
        <v>0</v>
      </c>
      <c r="G129" s="1080"/>
      <c r="H129" s="1080"/>
      <c r="I129" s="1080"/>
      <c r="J129" s="1080"/>
    </row>
    <row r="130" spans="1:10" ht="15.75" thickBot="1" x14ac:dyDescent="0.3">
      <c r="A130" s="1080"/>
      <c r="B130" s="1120"/>
      <c r="C130" s="1121"/>
      <c r="D130" s="1121"/>
      <c r="E130" s="1121"/>
      <c r="F130" s="1121"/>
      <c r="G130" s="1080"/>
      <c r="H130" s="1080"/>
      <c r="I130" s="1080"/>
      <c r="J130" s="1080"/>
    </row>
    <row r="131" spans="1:10" ht="27" customHeight="1" thickBot="1" x14ac:dyDescent="0.3">
      <c r="A131" s="1080"/>
      <c r="B131" s="1090" t="s">
        <v>1299</v>
      </c>
      <c r="C131" s="1122">
        <f>C111+C82+C57+C28</f>
        <v>43841</v>
      </c>
      <c r="D131" s="1122">
        <f t="shared" ref="D131:F131" si="20">D111+D82+D57+D28</f>
        <v>45500</v>
      </c>
      <c r="E131" s="1122">
        <f t="shared" si="20"/>
        <v>45500</v>
      </c>
      <c r="F131" s="1122">
        <f t="shared" si="20"/>
        <v>45500</v>
      </c>
      <c r="G131" s="1080"/>
      <c r="H131" s="1080"/>
      <c r="I131" s="1080"/>
      <c r="J131" s="1080"/>
    </row>
    <row r="132" spans="1:10" ht="24.75" thickBot="1" x14ac:dyDescent="0.3">
      <c r="A132" s="1080"/>
      <c r="B132" s="1090" t="s">
        <v>1300</v>
      </c>
      <c r="C132" s="1122">
        <f>C133+C136+C139+C142+C147</f>
        <v>43841</v>
      </c>
      <c r="D132" s="1122">
        <f t="shared" ref="D132:F132" si="21">D133+D136+D139+D142+D147</f>
        <v>45500</v>
      </c>
      <c r="E132" s="1122">
        <f t="shared" si="21"/>
        <v>45500</v>
      </c>
      <c r="F132" s="1122">
        <f t="shared" si="21"/>
        <v>45500</v>
      </c>
      <c r="G132" s="1080"/>
      <c r="H132" s="1080"/>
      <c r="I132" s="1080"/>
      <c r="J132" s="1080"/>
    </row>
    <row r="133" spans="1:10" ht="15.75" thickBot="1" x14ac:dyDescent="0.3">
      <c r="A133" s="1080"/>
      <c r="B133" s="1103" t="s">
        <v>1266</v>
      </c>
      <c r="C133" s="1123">
        <f>C134+C135</f>
        <v>26034</v>
      </c>
      <c r="D133" s="1123">
        <f t="shared" ref="D133:F133" si="22">D134+D135</f>
        <v>27000</v>
      </c>
      <c r="E133" s="1123">
        <f t="shared" si="22"/>
        <v>27000</v>
      </c>
      <c r="F133" s="1123">
        <f t="shared" si="22"/>
        <v>27000</v>
      </c>
      <c r="G133" s="1080"/>
      <c r="H133" s="1080"/>
      <c r="I133" s="1080"/>
      <c r="J133" s="1080"/>
    </row>
    <row r="134" spans="1:10" ht="15.75" thickBot="1" x14ac:dyDescent="0.3">
      <c r="A134" s="1080"/>
      <c r="B134" s="1105" t="s">
        <v>1267</v>
      </c>
      <c r="C134" s="1107">
        <f>C37</f>
        <v>26034</v>
      </c>
      <c r="D134" s="1107">
        <f t="shared" ref="D134:F135" si="23">D37</f>
        <v>27000</v>
      </c>
      <c r="E134" s="1107">
        <f t="shared" si="23"/>
        <v>27000</v>
      </c>
      <c r="F134" s="1107">
        <f t="shared" si="23"/>
        <v>27000</v>
      </c>
      <c r="G134" s="1080"/>
      <c r="H134" s="1080"/>
      <c r="I134" s="1080"/>
      <c r="J134" s="1080"/>
    </row>
    <row r="135" spans="1:10" ht="15.75" thickBot="1" x14ac:dyDescent="0.3">
      <c r="A135" s="1080"/>
      <c r="B135" s="1105" t="s">
        <v>1301</v>
      </c>
      <c r="C135" s="1107">
        <f>C38</f>
        <v>0</v>
      </c>
      <c r="D135" s="1107">
        <f t="shared" si="23"/>
        <v>0</v>
      </c>
      <c r="E135" s="1107">
        <f t="shared" si="23"/>
        <v>0</v>
      </c>
      <c r="F135" s="1107">
        <f t="shared" si="23"/>
        <v>0</v>
      </c>
      <c r="G135" s="1080"/>
      <c r="H135" s="1080"/>
      <c r="I135" s="1080"/>
      <c r="J135" s="1080"/>
    </row>
    <row r="136" spans="1:10" ht="24.75" thickBot="1" x14ac:dyDescent="0.3">
      <c r="A136" s="1080"/>
      <c r="B136" s="1103" t="s">
        <v>1269</v>
      </c>
      <c r="C136" s="1123">
        <f>C137+C138</f>
        <v>4307</v>
      </c>
      <c r="D136" s="1123">
        <f t="shared" ref="D136:F136" si="24">D137+D138</f>
        <v>4500</v>
      </c>
      <c r="E136" s="1123">
        <f t="shared" si="24"/>
        <v>4500</v>
      </c>
      <c r="F136" s="1123">
        <f t="shared" si="24"/>
        <v>4500</v>
      </c>
      <c r="G136" s="1080"/>
      <c r="H136" s="1080"/>
      <c r="I136" s="1080"/>
      <c r="J136" s="1080"/>
    </row>
    <row r="137" spans="1:10" ht="15.75" thickBot="1" x14ac:dyDescent="0.3">
      <c r="A137" s="1080"/>
      <c r="B137" s="1105" t="s">
        <v>1267</v>
      </c>
      <c r="C137" s="1104">
        <f>C40</f>
        <v>4307</v>
      </c>
      <c r="D137" s="1104">
        <f t="shared" ref="D137:F138" si="25">D40</f>
        <v>4500</v>
      </c>
      <c r="E137" s="1104">
        <f t="shared" si="25"/>
        <v>4500</v>
      </c>
      <c r="F137" s="1104">
        <f t="shared" si="25"/>
        <v>4500</v>
      </c>
      <c r="G137" s="1080"/>
      <c r="H137" s="1080"/>
      <c r="I137" s="1080"/>
      <c r="J137" s="1080"/>
    </row>
    <row r="138" spans="1:10" ht="15.75" thickBot="1" x14ac:dyDescent="0.3">
      <c r="A138" s="1080"/>
      <c r="B138" s="1105" t="s">
        <v>1301</v>
      </c>
      <c r="C138" s="1104">
        <f>C41</f>
        <v>0</v>
      </c>
      <c r="D138" s="1104">
        <f t="shared" si="25"/>
        <v>0</v>
      </c>
      <c r="E138" s="1104">
        <f t="shared" si="25"/>
        <v>0</v>
      </c>
      <c r="F138" s="1104">
        <f t="shared" si="25"/>
        <v>0</v>
      </c>
      <c r="G138" s="1080"/>
      <c r="H138" s="1080"/>
      <c r="I138" s="1080"/>
      <c r="J138" s="1080"/>
    </row>
    <row r="139" spans="1:10" ht="15.75" thickBot="1" x14ac:dyDescent="0.3">
      <c r="A139" s="1080"/>
      <c r="B139" s="1103" t="s">
        <v>1270</v>
      </c>
      <c r="C139" s="1123">
        <f>C140+C141</f>
        <v>10500</v>
      </c>
      <c r="D139" s="1123">
        <f t="shared" ref="D139:F139" si="26">D140+D141</f>
        <v>11000</v>
      </c>
      <c r="E139" s="1123">
        <f t="shared" si="26"/>
        <v>11000</v>
      </c>
      <c r="F139" s="1123">
        <f t="shared" si="26"/>
        <v>11000</v>
      </c>
      <c r="G139" s="1080"/>
      <c r="H139" s="1080"/>
      <c r="I139" s="1080"/>
      <c r="J139" s="1080"/>
    </row>
    <row r="140" spans="1:10" ht="15.75" thickBot="1" x14ac:dyDescent="0.3">
      <c r="A140" s="1080"/>
      <c r="B140" s="1105" t="s">
        <v>1267</v>
      </c>
      <c r="C140" s="1107">
        <f>C43</f>
        <v>10500</v>
      </c>
      <c r="D140" s="1107">
        <f t="shared" ref="D140:F141" si="27">D43</f>
        <v>11000</v>
      </c>
      <c r="E140" s="1107">
        <f t="shared" si="27"/>
        <v>11000</v>
      </c>
      <c r="F140" s="1107">
        <f t="shared" si="27"/>
        <v>11000</v>
      </c>
      <c r="G140" s="1080"/>
      <c r="H140" s="1080"/>
      <c r="I140" s="1080"/>
      <c r="J140" s="1080"/>
    </row>
    <row r="141" spans="1:10" ht="15.75" thickBot="1" x14ac:dyDescent="0.3">
      <c r="A141" s="1080"/>
      <c r="B141" s="1105" t="s">
        <v>1301</v>
      </c>
      <c r="C141" s="1107">
        <f>C44</f>
        <v>0</v>
      </c>
      <c r="D141" s="1107">
        <f t="shared" si="27"/>
        <v>0</v>
      </c>
      <c r="E141" s="1107">
        <f t="shared" si="27"/>
        <v>0</v>
      </c>
      <c r="F141" s="1107">
        <f t="shared" si="27"/>
        <v>0</v>
      </c>
      <c r="G141" s="1080"/>
      <c r="H141" s="1080"/>
      <c r="I141" s="1080"/>
      <c r="J141" s="1080"/>
    </row>
    <row r="142" spans="1:10" ht="15.75" thickBot="1" x14ac:dyDescent="0.3">
      <c r="A142" s="1080"/>
      <c r="B142" s="1103" t="s">
        <v>1302</v>
      </c>
      <c r="C142" s="1124">
        <f>C143+C144+C145+C146</f>
        <v>0</v>
      </c>
      <c r="D142" s="1124">
        <f t="shared" ref="D142:F142" si="28">D143+D144+D145+D146</f>
        <v>0</v>
      </c>
      <c r="E142" s="1124">
        <f t="shared" si="28"/>
        <v>0</v>
      </c>
      <c r="F142" s="1124">
        <f t="shared" si="28"/>
        <v>0</v>
      </c>
      <c r="G142" s="1080"/>
      <c r="H142" s="1080"/>
      <c r="I142" s="1080"/>
      <c r="J142" s="1080"/>
    </row>
    <row r="143" spans="1:10" ht="15.75" thickBot="1" x14ac:dyDescent="0.3">
      <c r="A143" s="1080"/>
      <c r="B143" s="1105" t="s">
        <v>1267</v>
      </c>
      <c r="C143" s="1108">
        <f>C120+C91+C66</f>
        <v>0</v>
      </c>
      <c r="D143" s="1108">
        <f t="shared" ref="D143:F143" si="29">D120+D91+D66</f>
        <v>0</v>
      </c>
      <c r="E143" s="1108">
        <f t="shared" si="29"/>
        <v>0</v>
      </c>
      <c r="F143" s="1108">
        <f t="shared" si="29"/>
        <v>0</v>
      </c>
      <c r="G143" s="1080"/>
      <c r="H143" s="1080"/>
      <c r="I143" s="1080"/>
      <c r="J143" s="1080"/>
    </row>
    <row r="144" spans="1:10" ht="15.75" thickBot="1" x14ac:dyDescent="0.3">
      <c r="A144" s="1080"/>
      <c r="B144" s="1105" t="s">
        <v>1303</v>
      </c>
      <c r="C144" s="1108">
        <f t="shared" ref="C144:F146" si="30">C121+C92+C67</f>
        <v>0</v>
      </c>
      <c r="D144" s="1108">
        <f t="shared" si="30"/>
        <v>0</v>
      </c>
      <c r="E144" s="1108">
        <f t="shared" si="30"/>
        <v>0</v>
      </c>
      <c r="F144" s="1108">
        <f t="shared" si="30"/>
        <v>0</v>
      </c>
      <c r="G144" s="1080"/>
      <c r="H144" s="1080"/>
      <c r="I144" s="1080"/>
      <c r="J144" s="1080"/>
    </row>
    <row r="145" spans="1:10" ht="15.75" thickBot="1" x14ac:dyDescent="0.3">
      <c r="A145" s="1080"/>
      <c r="B145" s="1105" t="s">
        <v>1286</v>
      </c>
      <c r="C145" s="1108">
        <f t="shared" si="30"/>
        <v>0</v>
      </c>
      <c r="D145" s="1108">
        <f t="shared" si="30"/>
        <v>0</v>
      </c>
      <c r="E145" s="1108">
        <f t="shared" si="30"/>
        <v>0</v>
      </c>
      <c r="F145" s="1108">
        <f t="shared" si="30"/>
        <v>0</v>
      </c>
      <c r="G145" s="1080"/>
      <c r="H145" s="1080"/>
      <c r="I145" s="1080"/>
      <c r="J145" s="1080"/>
    </row>
    <row r="146" spans="1:10" ht="15.75" thickBot="1" x14ac:dyDescent="0.3">
      <c r="A146" s="1080"/>
      <c r="B146" s="1105" t="s">
        <v>1287</v>
      </c>
      <c r="C146" s="1108">
        <f t="shared" si="30"/>
        <v>0</v>
      </c>
      <c r="D146" s="1108">
        <f t="shared" si="30"/>
        <v>0</v>
      </c>
      <c r="E146" s="1108">
        <f t="shared" si="30"/>
        <v>0</v>
      </c>
      <c r="F146" s="1108">
        <f t="shared" si="30"/>
        <v>0</v>
      </c>
      <c r="G146" s="1080"/>
      <c r="H146" s="1080"/>
      <c r="I146" s="1080"/>
      <c r="J146" s="1080"/>
    </row>
    <row r="147" spans="1:10" ht="15.75" thickBot="1" x14ac:dyDescent="0.3">
      <c r="A147" s="1080"/>
      <c r="B147" s="1103" t="s">
        <v>1304</v>
      </c>
      <c r="C147" s="1123">
        <f>C148+C149+C150+C151</f>
        <v>3000</v>
      </c>
      <c r="D147" s="1123">
        <f t="shared" ref="D147:F147" si="31">D148+D149+D150+D151</f>
        <v>3000</v>
      </c>
      <c r="E147" s="1123">
        <f t="shared" si="31"/>
        <v>3000</v>
      </c>
      <c r="F147" s="1123">
        <f t="shared" si="31"/>
        <v>3000</v>
      </c>
      <c r="G147" s="1080"/>
      <c r="H147" s="1080"/>
      <c r="I147" s="1080"/>
      <c r="J147" s="1080"/>
    </row>
    <row r="148" spans="1:10" ht="15.75" thickBot="1" x14ac:dyDescent="0.3">
      <c r="A148" s="1080"/>
      <c r="B148" s="1105" t="s">
        <v>1267</v>
      </c>
      <c r="C148" s="1104">
        <f>C125+C96+C71</f>
        <v>3000</v>
      </c>
      <c r="D148" s="1104">
        <f t="shared" ref="D148:F148" si="32">D125+D96+D71</f>
        <v>3000</v>
      </c>
      <c r="E148" s="1104">
        <f t="shared" si="32"/>
        <v>3000</v>
      </c>
      <c r="F148" s="1104">
        <f t="shared" si="32"/>
        <v>3000</v>
      </c>
      <c r="G148" s="1080"/>
      <c r="H148" s="1080"/>
      <c r="I148" s="1080"/>
      <c r="J148" s="1080"/>
    </row>
    <row r="149" spans="1:10" ht="15.75" thickBot="1" x14ac:dyDescent="0.3">
      <c r="A149" s="1080"/>
      <c r="B149" s="1105" t="s">
        <v>1303</v>
      </c>
      <c r="C149" s="1104">
        <f t="shared" ref="C149:F151" si="33">C126+C97+C72</f>
        <v>0</v>
      </c>
      <c r="D149" s="1104">
        <f t="shared" si="33"/>
        <v>0</v>
      </c>
      <c r="E149" s="1104">
        <f t="shared" si="33"/>
        <v>0</v>
      </c>
      <c r="F149" s="1104">
        <f t="shared" si="33"/>
        <v>0</v>
      </c>
      <c r="G149" s="1080"/>
      <c r="H149" s="1080"/>
      <c r="I149" s="1080"/>
      <c r="J149" s="1080"/>
    </row>
    <row r="150" spans="1:10" ht="15.75" thickBot="1" x14ac:dyDescent="0.3">
      <c r="A150" s="1080"/>
      <c r="B150" s="1105" t="s">
        <v>1286</v>
      </c>
      <c r="C150" s="1104">
        <f t="shared" si="33"/>
        <v>0</v>
      </c>
      <c r="D150" s="1104">
        <f t="shared" si="33"/>
        <v>0</v>
      </c>
      <c r="E150" s="1104">
        <f t="shared" si="33"/>
        <v>0</v>
      </c>
      <c r="F150" s="1104">
        <f t="shared" si="33"/>
        <v>0</v>
      </c>
      <c r="G150" s="1080"/>
      <c r="H150" s="1080"/>
      <c r="I150" s="1080"/>
      <c r="J150" s="1080"/>
    </row>
    <row r="151" spans="1:10" ht="15.75" thickBot="1" x14ac:dyDescent="0.3">
      <c r="A151" s="1080"/>
      <c r="B151" s="1105" t="s">
        <v>1287</v>
      </c>
      <c r="C151" s="1104">
        <f t="shared" si="33"/>
        <v>0</v>
      </c>
      <c r="D151" s="1104">
        <f t="shared" si="33"/>
        <v>0</v>
      </c>
      <c r="E151" s="1104">
        <f t="shared" si="33"/>
        <v>0</v>
      </c>
      <c r="F151" s="1104">
        <f t="shared" si="33"/>
        <v>0</v>
      </c>
      <c r="G151" s="1080"/>
      <c r="H151" s="1080"/>
      <c r="I151" s="1080"/>
      <c r="J151" s="1080"/>
    </row>
    <row r="152" spans="1:10" ht="15.75" thickBot="1" x14ac:dyDescent="0.3">
      <c r="A152" s="1080"/>
      <c r="B152" s="1110" t="s">
        <v>1276</v>
      </c>
      <c r="C152" s="1111">
        <f>IF(C131-C132=0,0,"Error")</f>
        <v>0</v>
      </c>
      <c r="D152" s="1111">
        <f t="shared" ref="D152:F152" si="34">IF(D131-D132=0,0,"Error")</f>
        <v>0</v>
      </c>
      <c r="E152" s="1111">
        <f t="shared" si="34"/>
        <v>0</v>
      </c>
      <c r="F152" s="1111">
        <f t="shared" si="34"/>
        <v>0</v>
      </c>
      <c r="G152" s="1080"/>
      <c r="H152" s="1080"/>
      <c r="I152" s="1080"/>
      <c r="J152" s="1080"/>
    </row>
    <row r="153" spans="1:10" x14ac:dyDescent="0.25">
      <c r="A153" s="1080"/>
      <c r="B153" s="1125"/>
      <c r="C153" s="1126"/>
      <c r="D153" s="1126"/>
      <c r="E153" s="1126"/>
      <c r="F153" s="1126"/>
      <c r="G153" s="1080"/>
      <c r="H153" s="1080"/>
      <c r="I153" s="1080"/>
      <c r="J153" s="1080"/>
    </row>
  </sheetData>
  <mergeCells count="45">
    <mergeCell ref="B108:B109"/>
    <mergeCell ref="B116:F116"/>
    <mergeCell ref="B117:B118"/>
    <mergeCell ref="B102:F102"/>
    <mergeCell ref="C103:F103"/>
    <mergeCell ref="E104:F104"/>
    <mergeCell ref="C105:F105"/>
    <mergeCell ref="C106:F106"/>
    <mergeCell ref="C107:F107"/>
    <mergeCell ref="B101:F101"/>
    <mergeCell ref="C52:F52"/>
    <mergeCell ref="C53:F53"/>
    <mergeCell ref="B54:B55"/>
    <mergeCell ref="B62:F62"/>
    <mergeCell ref="B63:B64"/>
    <mergeCell ref="E76:F76"/>
    <mergeCell ref="C77:F77"/>
    <mergeCell ref="C78:F78"/>
    <mergeCell ref="B79:B80"/>
    <mergeCell ref="B87:F87"/>
    <mergeCell ref="B88:B89"/>
    <mergeCell ref="C51:F51"/>
    <mergeCell ref="B21:F21"/>
    <mergeCell ref="C22:F22"/>
    <mergeCell ref="C23:F23"/>
    <mergeCell ref="C24:F24"/>
    <mergeCell ref="B25:B26"/>
    <mergeCell ref="B33:F33"/>
    <mergeCell ref="B34:B35"/>
    <mergeCell ref="B47:F47"/>
    <mergeCell ref="B48:F48"/>
    <mergeCell ref="C49:F49"/>
    <mergeCell ref="E50:F50"/>
    <mergeCell ref="B20:F20"/>
    <mergeCell ref="A2:G2"/>
    <mergeCell ref="B3:F3"/>
    <mergeCell ref="C5:F5"/>
    <mergeCell ref="C6:F6"/>
    <mergeCell ref="C7:F7"/>
    <mergeCell ref="B8:F8"/>
    <mergeCell ref="B9:F11"/>
    <mergeCell ref="C12:F12"/>
    <mergeCell ref="B13:B14"/>
    <mergeCell ref="C16:F16"/>
    <mergeCell ref="B17:F17"/>
  </mergeCells>
  <pageMargins left="0.25" right="0.25" top="0.75" bottom="0.75" header="0.3" footer="0.3"/>
  <pageSetup paperSize="9" fitToHeight="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F76DE-25F2-4B82-9845-B085D7A996CF}">
  <dimension ref="A2:M148"/>
  <sheetViews>
    <sheetView view="pageBreakPreview" zoomScale="60" zoomScaleNormal="100" workbookViewId="0">
      <selection activeCell="H114" sqref="H114"/>
    </sheetView>
  </sheetViews>
  <sheetFormatPr defaultRowHeight="15" x14ac:dyDescent="0.25"/>
  <cols>
    <col min="1" max="1" width="7" style="1388" customWidth="1"/>
    <col min="2" max="2" width="26.140625" style="1388" customWidth="1"/>
    <col min="3" max="3" width="18.85546875" style="1388" customWidth="1"/>
    <col min="4" max="4" width="25.140625" style="1388" customWidth="1"/>
    <col min="5" max="5" width="27.42578125" style="1388" customWidth="1"/>
    <col min="6" max="6" width="33.85546875" style="1388" customWidth="1"/>
    <col min="7" max="7" width="21.42578125" style="1388" customWidth="1"/>
    <col min="8" max="8" width="13.140625" style="1388" customWidth="1"/>
    <col min="9" max="9" width="18.42578125" style="1388" customWidth="1"/>
    <col min="10" max="10" width="11" style="1388" customWidth="1"/>
    <col min="11" max="11" width="11" style="1388" bestFit="1" customWidth="1"/>
    <col min="12" max="16384" width="9.140625" style="1388"/>
  </cols>
  <sheetData>
    <row r="2" spans="1:8" ht="18" customHeight="1" x14ac:dyDescent="0.25">
      <c r="A2" s="2733" t="s">
        <v>1241</v>
      </c>
      <c r="B2" s="2733"/>
      <c r="C2" s="2733"/>
      <c r="D2" s="2733"/>
      <c r="E2" s="2733"/>
      <c r="F2" s="2733"/>
      <c r="G2" s="2733"/>
      <c r="H2" s="1387"/>
    </row>
    <row r="3" spans="1:8" ht="15.75" x14ac:dyDescent="0.25">
      <c r="A3" s="1386"/>
      <c r="B3" s="2734" t="s">
        <v>1394</v>
      </c>
      <c r="C3" s="2734"/>
      <c r="D3" s="2734"/>
      <c r="E3" s="2734"/>
      <c r="F3" s="2734"/>
      <c r="G3" s="1386"/>
    </row>
    <row r="4" spans="1:8" ht="16.5" thickBot="1" x14ac:dyDescent="0.3">
      <c r="A4" s="1389"/>
      <c r="B4" s="1389"/>
      <c r="C4" s="1389"/>
      <c r="D4" s="1389"/>
      <c r="E4" s="1389"/>
      <c r="F4" s="1389"/>
      <c r="G4" s="1389"/>
    </row>
    <row r="5" spans="1:8" ht="32.25" thickBot="1" x14ac:dyDescent="0.3">
      <c r="A5" s="1389"/>
      <c r="B5" s="1390" t="s">
        <v>6</v>
      </c>
      <c r="C5" s="2735" t="s">
        <v>2027</v>
      </c>
      <c r="D5" s="2735"/>
      <c r="E5" s="2735"/>
      <c r="F5" s="2735"/>
      <c r="G5" s="1389"/>
    </row>
    <row r="6" spans="1:8" ht="16.5" thickBot="1" x14ac:dyDescent="0.3">
      <c r="A6" s="1389"/>
      <c r="B6" s="1390" t="s">
        <v>8</v>
      </c>
      <c r="C6" s="2736" t="s">
        <v>2002</v>
      </c>
      <c r="D6" s="2737"/>
      <c r="E6" s="2737"/>
      <c r="F6" s="2738"/>
      <c r="G6" s="1389"/>
    </row>
    <row r="7" spans="1:8" ht="32.25" thickBot="1" x14ac:dyDescent="0.3">
      <c r="A7" s="1389"/>
      <c r="B7" s="1390" t="s">
        <v>10</v>
      </c>
      <c r="C7" s="2739" t="s">
        <v>1243</v>
      </c>
      <c r="D7" s="2740"/>
      <c r="E7" s="2740"/>
      <c r="F7" s="2741"/>
      <c r="G7" s="1391"/>
    </row>
    <row r="8" spans="1:8" ht="20.25" customHeight="1" thickBot="1" x14ac:dyDescent="0.3">
      <c r="A8" s="1389"/>
      <c r="B8" s="2742" t="s">
        <v>12</v>
      </c>
      <c r="C8" s="2743"/>
      <c r="D8" s="2743"/>
      <c r="E8" s="2743"/>
      <c r="F8" s="2744"/>
      <c r="G8" s="1389"/>
    </row>
    <row r="9" spans="1:8" ht="68.25" customHeight="1" thickBot="1" x14ac:dyDescent="0.3">
      <c r="A9" s="1389"/>
      <c r="B9" s="2745" t="s">
        <v>2209</v>
      </c>
      <c r="C9" s="2746"/>
      <c r="D9" s="2746"/>
      <c r="E9" s="2746"/>
      <c r="F9" s="2747"/>
      <c r="G9" s="1389"/>
    </row>
    <row r="10" spans="1:8" ht="23.25" hidden="1" customHeight="1" thickBot="1" x14ac:dyDescent="0.3">
      <c r="A10" s="1389"/>
      <c r="B10" s="2745"/>
      <c r="C10" s="2746"/>
      <c r="D10" s="2746"/>
      <c r="E10" s="2746"/>
      <c r="F10" s="2747"/>
      <c r="G10" s="1389"/>
    </row>
    <row r="11" spans="1:8" ht="16.5" hidden="1" customHeight="1" thickBot="1" x14ac:dyDescent="0.3">
      <c r="A11" s="1389"/>
      <c r="B11" s="2745"/>
      <c r="C11" s="2746"/>
      <c r="D11" s="2746"/>
      <c r="E11" s="2746"/>
      <c r="F11" s="2747"/>
      <c r="G11" s="1389"/>
    </row>
    <row r="12" spans="1:8" ht="65.25" customHeight="1" thickBot="1" x14ac:dyDescent="0.3">
      <c r="A12" s="1389"/>
      <c r="B12" s="1392" t="s">
        <v>14</v>
      </c>
      <c r="C12" s="2748" t="s">
        <v>2210</v>
      </c>
      <c r="D12" s="2749"/>
      <c r="E12" s="2749"/>
      <c r="F12" s="2750"/>
      <c r="G12" s="1389"/>
    </row>
    <row r="13" spans="1:8" ht="15.75" x14ac:dyDescent="0.25">
      <c r="A13" s="1389"/>
      <c r="B13" s="2751" t="s">
        <v>1562</v>
      </c>
      <c r="C13" s="1393">
        <v>2023</v>
      </c>
      <c r="D13" s="1393">
        <v>2024</v>
      </c>
      <c r="E13" s="1393">
        <v>2025</v>
      </c>
      <c r="F13" s="1393">
        <v>2026</v>
      </c>
      <c r="G13" s="1389"/>
    </row>
    <row r="14" spans="1:8" ht="16.5" thickBot="1" x14ac:dyDescent="0.3">
      <c r="A14" s="1389"/>
      <c r="B14" s="2752"/>
      <c r="C14" s="1395" t="s">
        <v>17</v>
      </c>
      <c r="D14" s="1395" t="s">
        <v>18</v>
      </c>
      <c r="E14" s="1395" t="s">
        <v>18</v>
      </c>
      <c r="F14" s="1395" t="s">
        <v>18</v>
      </c>
      <c r="G14" s="1389"/>
    </row>
    <row r="15" spans="1:8" ht="38.25" customHeight="1" thickBot="1" x14ac:dyDescent="0.3">
      <c r="A15" s="1389"/>
      <c r="B15" s="1396" t="s">
        <v>1831</v>
      </c>
      <c r="C15" s="1397"/>
      <c r="D15" s="1398"/>
      <c r="E15" s="1398"/>
      <c r="F15" s="1398"/>
      <c r="G15" s="1389"/>
    </row>
    <row r="16" spans="1:8" ht="17.25" customHeight="1" thickBot="1" x14ac:dyDescent="0.3">
      <c r="A16" s="1391"/>
      <c r="B16" s="1396" t="s">
        <v>1832</v>
      </c>
      <c r="C16" s="1399"/>
      <c r="D16" s="1398"/>
      <c r="E16" s="1398"/>
      <c r="F16" s="1398"/>
      <c r="G16" s="1389"/>
    </row>
    <row r="17" spans="1:13" ht="29.25" customHeight="1" thickBot="1" x14ac:dyDescent="0.3">
      <c r="A17" s="1389"/>
      <c r="B17" s="1396" t="s">
        <v>1830</v>
      </c>
      <c r="C17" s="1400"/>
      <c r="D17" s="1401"/>
      <c r="E17" s="1401"/>
      <c r="F17" s="1401"/>
      <c r="G17" s="1389"/>
    </row>
    <row r="18" spans="1:13" ht="59.25" customHeight="1" thickBot="1" x14ac:dyDescent="0.3">
      <c r="A18" s="1389"/>
      <c r="B18" s="1402" t="s">
        <v>1247</v>
      </c>
      <c r="C18" s="2753" t="s">
        <v>2211</v>
      </c>
      <c r="D18" s="2754"/>
      <c r="E18" s="2754"/>
      <c r="F18" s="2755"/>
      <c r="G18" s="1389"/>
    </row>
    <row r="19" spans="1:13" ht="16.5" thickBot="1" x14ac:dyDescent="0.3">
      <c r="A19" s="1389"/>
      <c r="B19" s="2756" t="s">
        <v>1249</v>
      </c>
      <c r="C19" s="2757"/>
      <c r="D19" s="2757"/>
      <c r="E19" s="2757"/>
      <c r="F19" s="2758"/>
      <c r="G19" s="1389"/>
    </row>
    <row r="20" spans="1:13" ht="31.5" customHeight="1" thickBot="1" x14ac:dyDescent="0.3">
      <c r="A20" s="1389"/>
      <c r="B20" s="1396" t="s">
        <v>1831</v>
      </c>
      <c r="C20" s="840"/>
      <c r="D20" s="1398"/>
      <c r="E20" s="1398"/>
      <c r="F20" s="1398"/>
      <c r="G20" s="1389"/>
    </row>
    <row r="21" spans="1:13" ht="16.5" thickBot="1" x14ac:dyDescent="0.3">
      <c r="A21" s="1389"/>
      <c r="B21" s="1396" t="s">
        <v>1832</v>
      </c>
      <c r="C21" s="1403"/>
      <c r="D21" s="1404"/>
      <c r="E21" s="1404"/>
      <c r="F21" s="1404"/>
      <c r="G21" s="1389"/>
    </row>
    <row r="22" spans="1:13" ht="29.25" customHeight="1" thickBot="1" x14ac:dyDescent="0.3">
      <c r="A22" s="1389"/>
      <c r="B22" s="1396" t="s">
        <v>1830</v>
      </c>
      <c r="C22" s="844"/>
      <c r="D22" s="1405"/>
      <c r="E22" s="1405"/>
      <c r="F22" s="1406"/>
      <c r="G22" s="1389"/>
    </row>
    <row r="23" spans="1:13" ht="16.5" thickBot="1" x14ac:dyDescent="0.3">
      <c r="A23" s="1389"/>
      <c r="B23" s="2730" t="s">
        <v>1315</v>
      </c>
      <c r="C23" s="2731"/>
      <c r="D23" s="2731"/>
      <c r="E23" s="2731"/>
      <c r="F23" s="2732"/>
      <c r="G23" s="1389"/>
    </row>
    <row r="24" spans="1:13" ht="21.75" customHeight="1" thickBot="1" x14ac:dyDescent="0.3">
      <c r="A24" s="1389"/>
      <c r="B24" s="2762" t="s">
        <v>1255</v>
      </c>
      <c r="C24" s="2763"/>
      <c r="D24" s="2763"/>
      <c r="E24" s="2763"/>
      <c r="F24" s="2764"/>
      <c r="G24" s="1389"/>
    </row>
    <row r="25" spans="1:13" ht="19.5" customHeight="1" thickBot="1" x14ac:dyDescent="0.3">
      <c r="A25" s="1389"/>
      <c r="B25" s="1407" t="s">
        <v>1256</v>
      </c>
      <c r="C25" s="2765" t="s">
        <v>2212</v>
      </c>
      <c r="D25" s="2760"/>
      <c r="E25" s="2760"/>
      <c r="F25" s="2761"/>
      <c r="G25" s="1389"/>
    </row>
    <row r="26" spans="1:13" ht="58.5" customHeight="1" thickBot="1" x14ac:dyDescent="0.3">
      <c r="A26" s="1389"/>
      <c r="B26" s="1408" t="s">
        <v>1258</v>
      </c>
      <c r="C26" s="2765" t="s">
        <v>2213</v>
      </c>
      <c r="D26" s="2760"/>
      <c r="E26" s="2760"/>
      <c r="F26" s="2761"/>
      <c r="G26" s="1389"/>
    </row>
    <row r="27" spans="1:13" ht="16.5" thickBot="1" x14ac:dyDescent="0.3">
      <c r="A27" s="1389"/>
      <c r="B27" s="1409" t="s">
        <v>54</v>
      </c>
      <c r="C27" s="2766"/>
      <c r="D27" s="2767"/>
      <c r="E27" s="2767"/>
      <c r="F27" s="2768"/>
      <c r="G27" s="1389"/>
    </row>
    <row r="28" spans="1:13" ht="15.75" x14ac:dyDescent="0.25">
      <c r="A28" s="1389"/>
      <c r="B28" s="2751"/>
      <c r="C28" s="1410">
        <v>2023</v>
      </c>
      <c r="D28" s="1410">
        <v>2024</v>
      </c>
      <c r="E28" s="1410">
        <v>2025</v>
      </c>
      <c r="F28" s="1410">
        <v>2026</v>
      </c>
      <c r="G28" s="1389"/>
    </row>
    <row r="29" spans="1:13" ht="16.5" thickBot="1" x14ac:dyDescent="0.3">
      <c r="A29" s="1389"/>
      <c r="B29" s="2752"/>
      <c r="C29" s="1411" t="s">
        <v>17</v>
      </c>
      <c r="D29" s="1411" t="s">
        <v>18</v>
      </c>
      <c r="E29" s="1411" t="s">
        <v>18</v>
      </c>
      <c r="F29" s="1411" t="s">
        <v>18</v>
      </c>
      <c r="G29" s="1389"/>
      <c r="I29" s="1412"/>
      <c r="J29" s="1412"/>
      <c r="K29" s="1412"/>
      <c r="L29" s="1412"/>
      <c r="M29" s="1412"/>
    </row>
    <row r="30" spans="1:13" ht="16.5" thickBot="1" x14ac:dyDescent="0.3">
      <c r="A30" s="1389"/>
      <c r="B30" s="1409" t="s">
        <v>56</v>
      </c>
      <c r="C30" s="1413">
        <v>55000</v>
      </c>
      <c r="D30" s="1413">
        <v>55000</v>
      </c>
      <c r="E30" s="1413">
        <v>55000</v>
      </c>
      <c r="F30" s="1413">
        <v>56000</v>
      </c>
      <c r="G30" s="1389"/>
    </row>
    <row r="31" spans="1:13" ht="16.5" thickBot="1" x14ac:dyDescent="0.3">
      <c r="A31" s="1389"/>
      <c r="B31" s="1409" t="s">
        <v>1260</v>
      </c>
      <c r="C31" s="1414">
        <f>C60</f>
        <v>113892</v>
      </c>
      <c r="D31" s="1414">
        <f>D60</f>
        <v>106892</v>
      </c>
      <c r="E31" s="1414">
        <f t="shared" ref="E31:F31" si="0">E60</f>
        <v>105392</v>
      </c>
      <c r="F31" s="1414">
        <f t="shared" si="0"/>
        <v>105392</v>
      </c>
      <c r="G31" s="1389"/>
    </row>
    <row r="32" spans="1:13" ht="26.25" customHeight="1" thickBot="1" x14ac:dyDescent="0.3">
      <c r="A32" s="1389"/>
      <c r="B32" s="1409" t="s">
        <v>1261</v>
      </c>
      <c r="C32" s="1415">
        <f>C31/C30</f>
        <v>2.0707636363636364</v>
      </c>
      <c r="D32" s="1415">
        <f t="shared" ref="D32:F32" si="1">D31/D30</f>
        <v>1.9434909090909092</v>
      </c>
      <c r="E32" s="1415">
        <f t="shared" si="1"/>
        <v>1.9162181818181818</v>
      </c>
      <c r="F32" s="1415">
        <f t="shared" si="1"/>
        <v>1.8819999999999999</v>
      </c>
      <c r="G32" s="1389"/>
    </row>
    <row r="33" spans="1:7" ht="21" customHeight="1" thickBot="1" x14ac:dyDescent="0.3">
      <c r="A33" s="1389"/>
      <c r="B33" s="1409" t="s">
        <v>1262</v>
      </c>
      <c r="C33" s="1394" t="s">
        <v>1263</v>
      </c>
      <c r="D33" s="1416">
        <f>D30/C30-1</f>
        <v>0</v>
      </c>
      <c r="E33" s="1416">
        <f t="shared" ref="E33:F35" si="2">E30/D30-1</f>
        <v>0</v>
      </c>
      <c r="F33" s="1416">
        <f t="shared" si="2"/>
        <v>1.8181818181818077E-2</v>
      </c>
      <c r="G33" s="1389"/>
    </row>
    <row r="34" spans="1:7" ht="21" customHeight="1" thickBot="1" x14ac:dyDescent="0.3">
      <c r="A34" s="1389"/>
      <c r="B34" s="1409" t="s">
        <v>1264</v>
      </c>
      <c r="C34" s="1394" t="s">
        <v>1263</v>
      </c>
      <c r="D34" s="1416">
        <f>D31/C31-1</f>
        <v>-6.1461735679415597E-2</v>
      </c>
      <c r="E34" s="1416">
        <f t="shared" si="2"/>
        <v>-1.4032855592560733E-2</v>
      </c>
      <c r="F34" s="1416">
        <f t="shared" si="2"/>
        <v>0</v>
      </c>
      <c r="G34" s="1389"/>
    </row>
    <row r="35" spans="1:7" ht="32.25" thickBot="1" x14ac:dyDescent="0.3">
      <c r="A35" s="1389"/>
      <c r="B35" s="1409" t="s">
        <v>77</v>
      </c>
      <c r="C35" s="1394" t="s">
        <v>1263</v>
      </c>
      <c r="D35" s="1416">
        <f>D32/C32-1</f>
        <v>-6.1461735679415597E-2</v>
      </c>
      <c r="E35" s="1416">
        <f t="shared" si="2"/>
        <v>-1.4032855592560733E-2</v>
      </c>
      <c r="F35" s="1416">
        <f t="shared" si="2"/>
        <v>-1.7857142857142905E-2</v>
      </c>
      <c r="G35" s="1389"/>
    </row>
    <row r="36" spans="1:7" ht="27" customHeight="1" thickBot="1" x14ac:dyDescent="0.3">
      <c r="A36" s="1389"/>
      <c r="B36" s="2769" t="s">
        <v>1618</v>
      </c>
      <c r="C36" s="2770"/>
      <c r="D36" s="2770"/>
      <c r="E36" s="2770"/>
      <c r="F36" s="2771"/>
      <c r="G36" s="1389"/>
    </row>
    <row r="37" spans="1:7" ht="15.75" x14ac:dyDescent="0.25">
      <c r="A37" s="1389"/>
      <c r="B37" s="2751"/>
      <c r="C37" s="1410">
        <v>2023</v>
      </c>
      <c r="D37" s="1410">
        <v>2024</v>
      </c>
      <c r="E37" s="1410">
        <v>2025</v>
      </c>
      <c r="F37" s="1410">
        <v>2026</v>
      </c>
      <c r="G37" s="1389"/>
    </row>
    <row r="38" spans="1:7" ht="16.5" thickBot="1" x14ac:dyDescent="0.3">
      <c r="A38" s="1389"/>
      <c r="B38" s="2752"/>
      <c r="C38" s="1411" t="s">
        <v>17</v>
      </c>
      <c r="D38" s="1411" t="s">
        <v>18</v>
      </c>
      <c r="E38" s="1411" t="s">
        <v>18</v>
      </c>
      <c r="F38" s="1411" t="s">
        <v>18</v>
      </c>
      <c r="G38" s="1389"/>
    </row>
    <row r="39" spans="1:7" ht="16.5" thickBot="1" x14ac:dyDescent="0.3">
      <c r="A39" s="1389"/>
      <c r="B39" s="1417" t="s">
        <v>1266</v>
      </c>
      <c r="C39" s="1418">
        <f>C40+C41</f>
        <v>77012</v>
      </c>
      <c r="D39" s="1418">
        <f t="shared" ref="D39:F39" si="3">D40+D41</f>
        <v>77012</v>
      </c>
      <c r="E39" s="1418">
        <f t="shared" si="3"/>
        <v>77012</v>
      </c>
      <c r="F39" s="1418">
        <f t="shared" si="3"/>
        <v>77012</v>
      </c>
      <c r="G39" s="1389"/>
    </row>
    <row r="40" spans="1:7" ht="16.5" thickBot="1" x14ac:dyDescent="0.3">
      <c r="A40" s="1389"/>
      <c r="B40" s="1419" t="s">
        <v>1267</v>
      </c>
      <c r="C40" s="1420">
        <v>77012</v>
      </c>
      <c r="D40" s="1421">
        <v>77012</v>
      </c>
      <c r="E40" s="1421">
        <v>77012</v>
      </c>
      <c r="F40" s="1421">
        <v>77012</v>
      </c>
      <c r="G40" s="1389"/>
    </row>
    <row r="41" spans="1:7" ht="16.5" thickBot="1" x14ac:dyDescent="0.3">
      <c r="A41" s="1389"/>
      <c r="B41" s="1419" t="s">
        <v>1268</v>
      </c>
      <c r="C41" s="1422"/>
      <c r="D41" s="1423"/>
      <c r="E41" s="1423"/>
      <c r="F41" s="1423"/>
      <c r="G41" s="1389"/>
    </row>
    <row r="42" spans="1:7" ht="32.25" thickBot="1" x14ac:dyDescent="0.3">
      <c r="A42" s="1389"/>
      <c r="B42" s="1417" t="s">
        <v>1269</v>
      </c>
      <c r="C42" s="1418">
        <f>C43+C44</f>
        <v>13130</v>
      </c>
      <c r="D42" s="1418">
        <f t="shared" ref="D42:F42" si="4">D43+D44</f>
        <v>13130</v>
      </c>
      <c r="E42" s="1418">
        <f t="shared" si="4"/>
        <v>13130</v>
      </c>
      <c r="F42" s="1418">
        <f t="shared" si="4"/>
        <v>13130</v>
      </c>
      <c r="G42" s="1389"/>
    </row>
    <row r="43" spans="1:7" ht="16.5" thickBot="1" x14ac:dyDescent="0.3">
      <c r="A43" s="1389"/>
      <c r="B43" s="1419" t="s">
        <v>1267</v>
      </c>
      <c r="C43" s="1420">
        <v>13130</v>
      </c>
      <c r="D43" s="1424">
        <v>13130</v>
      </c>
      <c r="E43" s="1424">
        <v>13130</v>
      </c>
      <c r="F43" s="1424">
        <v>13130</v>
      </c>
      <c r="G43" s="1389"/>
    </row>
    <row r="44" spans="1:7" ht="16.5" thickBot="1" x14ac:dyDescent="0.3">
      <c r="A44" s="1389"/>
      <c r="B44" s="1419" t="s">
        <v>1268</v>
      </c>
      <c r="C44" s="1422"/>
      <c r="D44" s="1418"/>
      <c r="E44" s="1418"/>
      <c r="F44" s="1418"/>
      <c r="G44" s="1389"/>
    </row>
    <row r="45" spans="1:7" ht="16.5" thickBot="1" x14ac:dyDescent="0.3">
      <c r="A45" s="1389"/>
      <c r="B45" s="1417" t="s">
        <v>1270</v>
      </c>
      <c r="C45" s="1418">
        <f>C46+C47</f>
        <v>23750</v>
      </c>
      <c r="D45" s="1418">
        <f t="shared" ref="D45:F45" si="5">D46+D47</f>
        <v>16750</v>
      </c>
      <c r="E45" s="1418">
        <f t="shared" si="5"/>
        <v>15250</v>
      </c>
      <c r="F45" s="1418">
        <f t="shared" si="5"/>
        <v>15250</v>
      </c>
      <c r="G45" s="1389"/>
    </row>
    <row r="46" spans="1:7" ht="16.5" thickBot="1" x14ac:dyDescent="0.3">
      <c r="A46" s="1389"/>
      <c r="B46" s="1419" t="s">
        <v>1267</v>
      </c>
      <c r="C46" s="1421">
        <v>23750</v>
      </c>
      <c r="D46" s="1424">
        <v>16750</v>
      </c>
      <c r="E46" s="1424">
        <v>15250</v>
      </c>
      <c r="F46" s="1424">
        <v>15250</v>
      </c>
      <c r="G46" s="1389"/>
    </row>
    <row r="47" spans="1:7" ht="16.5" thickBot="1" x14ac:dyDescent="0.3">
      <c r="A47" s="1389"/>
      <c r="B47" s="1419" t="s">
        <v>1268</v>
      </c>
      <c r="C47" s="1422"/>
      <c r="D47" s="1418"/>
      <c r="E47" s="1418"/>
      <c r="F47" s="1418"/>
      <c r="G47" s="1389"/>
    </row>
    <row r="48" spans="1:7" ht="24.75" customHeight="1" thickBot="1" x14ac:dyDescent="0.3">
      <c r="A48" s="1389"/>
      <c r="B48" s="1417" t="s">
        <v>1271</v>
      </c>
      <c r="C48" s="1422"/>
      <c r="D48" s="1418"/>
      <c r="E48" s="1418"/>
      <c r="F48" s="1418"/>
      <c r="G48" s="1389"/>
    </row>
    <row r="49" spans="1:13" ht="16.5" thickBot="1" x14ac:dyDescent="0.3">
      <c r="A49" s="1389"/>
      <c r="B49" s="1419" t="s">
        <v>1267</v>
      </c>
      <c r="C49" s="1422"/>
      <c r="D49" s="1418"/>
      <c r="E49" s="1418"/>
      <c r="F49" s="1418"/>
      <c r="G49" s="1389"/>
    </row>
    <row r="50" spans="1:13" ht="12.75" customHeight="1" thickBot="1" x14ac:dyDescent="0.3">
      <c r="A50" s="1389"/>
      <c r="B50" s="1419" t="s">
        <v>1268</v>
      </c>
      <c r="C50" s="1422"/>
      <c r="D50" s="1418"/>
      <c r="E50" s="1418"/>
      <c r="F50" s="1418"/>
      <c r="G50" s="1389"/>
    </row>
    <row r="51" spans="1:13" ht="15" customHeight="1" thickBot="1" x14ac:dyDescent="0.3">
      <c r="A51" s="1389"/>
      <c r="B51" s="1417" t="s">
        <v>1272</v>
      </c>
      <c r="C51" s="1422"/>
      <c r="D51" s="1418"/>
      <c r="E51" s="1418"/>
      <c r="F51" s="1418"/>
      <c r="G51" s="1389"/>
    </row>
    <row r="52" spans="1:13" ht="16.5" thickBot="1" x14ac:dyDescent="0.3">
      <c r="A52" s="1389"/>
      <c r="B52" s="1419" t="s">
        <v>1267</v>
      </c>
      <c r="C52" s="1422"/>
      <c r="D52" s="1418"/>
      <c r="E52" s="1418"/>
      <c r="F52" s="1418"/>
      <c r="G52" s="1389"/>
    </row>
    <row r="53" spans="1:13" ht="16.5" thickBot="1" x14ac:dyDescent="0.3">
      <c r="A53" s="1389"/>
      <c r="B53" s="1419" t="s">
        <v>1268</v>
      </c>
      <c r="C53" s="1422"/>
      <c r="D53" s="1418"/>
      <c r="E53" s="1418"/>
      <c r="F53" s="1418"/>
      <c r="G53" s="1389"/>
    </row>
    <row r="54" spans="1:13" ht="16.5" thickBot="1" x14ac:dyDescent="0.3">
      <c r="A54" s="1389"/>
      <c r="B54" s="1417" t="s">
        <v>1273</v>
      </c>
      <c r="C54" s="1422"/>
      <c r="D54" s="1418"/>
      <c r="E54" s="1418"/>
      <c r="F54" s="1418"/>
      <c r="G54" s="1389"/>
    </row>
    <row r="55" spans="1:13" ht="16.5" thickBot="1" x14ac:dyDescent="0.3">
      <c r="A55" s="1389"/>
      <c r="B55" s="1419" t="s">
        <v>1267</v>
      </c>
      <c r="C55" s="1422"/>
      <c r="D55" s="1418"/>
      <c r="E55" s="1418"/>
      <c r="F55" s="1418"/>
      <c r="G55" s="1389"/>
      <c r="I55" s="1412"/>
      <c r="J55" s="1412"/>
      <c r="K55" s="1412"/>
      <c r="L55" s="1412"/>
      <c r="M55" s="1412"/>
    </row>
    <row r="56" spans="1:13" ht="16.5" thickBot="1" x14ac:dyDescent="0.3">
      <c r="A56" s="1389"/>
      <c r="B56" s="1419" t="s">
        <v>1268</v>
      </c>
      <c r="C56" s="1422"/>
      <c r="D56" s="1418"/>
      <c r="E56" s="1418"/>
      <c r="F56" s="1418"/>
      <c r="G56" s="1389"/>
    </row>
    <row r="57" spans="1:13" ht="32.25" thickBot="1" x14ac:dyDescent="0.3">
      <c r="A57" s="1389"/>
      <c r="B57" s="1417" t="s">
        <v>1274</v>
      </c>
      <c r="C57" s="1422"/>
      <c r="D57" s="1418"/>
      <c r="E57" s="1418"/>
      <c r="F57" s="1418"/>
      <c r="G57" s="1389"/>
    </row>
    <row r="58" spans="1:13" ht="15.75" customHeight="1" thickBot="1" x14ac:dyDescent="0.3">
      <c r="A58" s="1389"/>
      <c r="B58" s="1419" t="s">
        <v>1267</v>
      </c>
      <c r="C58" s="1422"/>
      <c r="D58" s="339"/>
      <c r="E58" s="339"/>
      <c r="F58" s="339"/>
      <c r="G58" s="1389"/>
    </row>
    <row r="59" spans="1:13" ht="12.75" customHeight="1" thickBot="1" x14ac:dyDescent="0.3">
      <c r="A59" s="1389"/>
      <c r="B59" s="1419" t="s">
        <v>1268</v>
      </c>
      <c r="C59" s="1422"/>
      <c r="D59" s="340"/>
      <c r="E59" s="339"/>
      <c r="F59" s="339"/>
      <c r="G59" s="1389"/>
    </row>
    <row r="60" spans="1:13" ht="36.75" customHeight="1" thickBot="1" x14ac:dyDescent="0.3">
      <c r="A60" s="1389"/>
      <c r="B60" s="1425" t="s">
        <v>1275</v>
      </c>
      <c r="C60" s="1422">
        <f>C57+C54+C51+C48+C45+C42+C39</f>
        <v>113892</v>
      </c>
      <c r="D60" s="1426">
        <f t="shared" ref="D60:F60" si="6">D57+D54+D51+D48+D45+D42+D39</f>
        <v>106892</v>
      </c>
      <c r="E60" s="1422">
        <f t="shared" si="6"/>
        <v>105392</v>
      </c>
      <c r="F60" s="1422">
        <f t="shared" si="6"/>
        <v>105392</v>
      </c>
      <c r="G60" s="1389"/>
    </row>
    <row r="61" spans="1:13" ht="22.5" customHeight="1" thickBot="1" x14ac:dyDescent="0.3">
      <c r="A61" s="1389"/>
      <c r="B61" s="1427" t="s">
        <v>1276</v>
      </c>
      <c r="C61" s="1428">
        <f>IF(C60-C31=0,0,"Error")</f>
        <v>0</v>
      </c>
      <c r="D61" s="1428">
        <f>IF(D60-D31=0,0,"Error")</f>
        <v>0</v>
      </c>
      <c r="E61" s="1428">
        <f>IF(E60-E31=0,0,"Error")</f>
        <v>0</v>
      </c>
      <c r="F61" s="1428">
        <f>IF(F60-F31=0,0,"Error")</f>
        <v>0</v>
      </c>
      <c r="G61" s="1389"/>
    </row>
    <row r="62" spans="1:13" ht="16.5" thickBot="1" x14ac:dyDescent="0.3">
      <c r="A62" s="1389"/>
      <c r="B62" s="2762" t="s">
        <v>1277</v>
      </c>
      <c r="C62" s="2763"/>
      <c r="D62" s="2763"/>
      <c r="E62" s="2763"/>
      <c r="F62" s="2764"/>
      <c r="G62" s="1389"/>
    </row>
    <row r="63" spans="1:13" ht="34.5" customHeight="1" thickBot="1" x14ac:dyDescent="0.3">
      <c r="A63" s="1389"/>
      <c r="B63" s="2762" t="s">
        <v>1278</v>
      </c>
      <c r="C63" s="2763"/>
      <c r="D63" s="2763"/>
      <c r="E63" s="2763"/>
      <c r="F63" s="2764"/>
      <c r="G63" s="1389"/>
    </row>
    <row r="64" spans="1:13" ht="33.75" customHeight="1" thickBot="1" x14ac:dyDescent="0.3">
      <c r="A64" s="1389"/>
      <c r="B64" s="1429" t="s">
        <v>1322</v>
      </c>
      <c r="C64" s="2772"/>
      <c r="D64" s="2773"/>
      <c r="E64" s="2774"/>
      <c r="F64" s="2775"/>
      <c r="G64" s="1389"/>
    </row>
    <row r="65" spans="1:7" ht="32.25" thickBot="1" x14ac:dyDescent="0.3">
      <c r="A65" s="1389"/>
      <c r="B65" s="1407" t="s">
        <v>1279</v>
      </c>
      <c r="C65" s="1430"/>
      <c r="D65" s="1431" t="s">
        <v>1280</v>
      </c>
      <c r="E65" s="2776"/>
      <c r="F65" s="2777"/>
      <c r="G65" s="1389"/>
    </row>
    <row r="66" spans="1:7" ht="16.5" thickBot="1" x14ac:dyDescent="0.3">
      <c r="A66" s="1389"/>
      <c r="B66" s="1432"/>
      <c r="C66" s="2759"/>
      <c r="D66" s="2760"/>
      <c r="E66" s="2760"/>
      <c r="F66" s="2761"/>
      <c r="G66" s="1389"/>
    </row>
    <row r="67" spans="1:7" ht="23.25" customHeight="1" thickBot="1" x14ac:dyDescent="0.3">
      <c r="A67" s="1389"/>
      <c r="B67" s="1409" t="s">
        <v>1258</v>
      </c>
      <c r="C67" s="2765" t="s">
        <v>2214</v>
      </c>
      <c r="D67" s="2782"/>
      <c r="E67" s="2782"/>
      <c r="F67" s="2783"/>
      <c r="G67" s="1389"/>
    </row>
    <row r="68" spans="1:7" ht="12.75" customHeight="1" thickBot="1" x14ac:dyDescent="0.3">
      <c r="A68" s="1389"/>
      <c r="B68" s="1409" t="s">
        <v>54</v>
      </c>
      <c r="C68" s="2759" t="s">
        <v>236</v>
      </c>
      <c r="D68" s="2760"/>
      <c r="E68" s="2760"/>
      <c r="F68" s="2761"/>
      <c r="G68" s="1389"/>
    </row>
    <row r="69" spans="1:7" ht="26.25" customHeight="1" x14ac:dyDescent="0.25">
      <c r="A69" s="1389"/>
      <c r="B69" s="2751"/>
      <c r="C69" s="1410">
        <v>2023</v>
      </c>
      <c r="D69" s="1410">
        <v>2024</v>
      </c>
      <c r="E69" s="1410">
        <v>2025</v>
      </c>
      <c r="F69" s="1410">
        <v>2026</v>
      </c>
      <c r="G69" s="1389"/>
    </row>
    <row r="70" spans="1:7" ht="26.25" customHeight="1" thickBot="1" x14ac:dyDescent="0.3">
      <c r="A70" s="1389"/>
      <c r="B70" s="2752"/>
      <c r="C70" s="1411" t="s">
        <v>17</v>
      </c>
      <c r="D70" s="1411" t="s">
        <v>18</v>
      </c>
      <c r="E70" s="1411" t="s">
        <v>18</v>
      </c>
      <c r="F70" s="1411" t="s">
        <v>18</v>
      </c>
      <c r="G70" s="1389"/>
    </row>
    <row r="71" spans="1:7" ht="22.5" customHeight="1" thickBot="1" x14ac:dyDescent="0.3">
      <c r="A71" s="1389"/>
      <c r="B71" s="1409" t="s">
        <v>56</v>
      </c>
      <c r="C71" s="1433">
        <v>35</v>
      </c>
      <c r="D71" s="1434">
        <v>40</v>
      </c>
      <c r="E71" s="1434">
        <v>40</v>
      </c>
      <c r="F71" s="1434">
        <v>45</v>
      </c>
      <c r="G71" s="1389"/>
    </row>
    <row r="72" spans="1:7" ht="15.75" customHeight="1" thickBot="1" x14ac:dyDescent="0.3">
      <c r="A72" s="1389"/>
      <c r="B72" s="1409" t="s">
        <v>1260</v>
      </c>
      <c r="C72" s="1414">
        <v>10000</v>
      </c>
      <c r="D72" s="1414">
        <v>5000</v>
      </c>
      <c r="E72" s="1414">
        <v>5000</v>
      </c>
      <c r="F72" s="1414">
        <v>1000</v>
      </c>
      <c r="G72" s="1389"/>
    </row>
    <row r="73" spans="1:7" ht="32.25" thickBot="1" x14ac:dyDescent="0.3">
      <c r="A73" s="1389"/>
      <c r="B73" s="1409" t="s">
        <v>1261</v>
      </c>
      <c r="C73" s="1415"/>
      <c r="D73" s="1415"/>
      <c r="E73" s="1415"/>
      <c r="F73" s="1415"/>
      <c r="G73" s="1389"/>
    </row>
    <row r="74" spans="1:7" ht="15.75" customHeight="1" thickBot="1" x14ac:dyDescent="0.3">
      <c r="A74" s="1389"/>
      <c r="B74" s="1409" t="s">
        <v>1262</v>
      </c>
      <c r="C74" s="1394" t="s">
        <v>1263</v>
      </c>
      <c r="D74" s="1416">
        <f>D71/C71-1</f>
        <v>0.14285714285714279</v>
      </c>
      <c r="E74" s="1416">
        <f t="shared" ref="E74:F76" si="7">E71/D71-1</f>
        <v>0</v>
      </c>
      <c r="F74" s="1416">
        <f t="shared" si="7"/>
        <v>0.125</v>
      </c>
      <c r="G74" s="1389"/>
    </row>
    <row r="75" spans="1:7" ht="32.25" thickBot="1" x14ac:dyDescent="0.3">
      <c r="A75" s="1389"/>
      <c r="B75" s="1409" t="s">
        <v>1264</v>
      </c>
      <c r="C75" s="1394" t="s">
        <v>1263</v>
      </c>
      <c r="D75" s="1416">
        <f>D72/C72-1</f>
        <v>-0.5</v>
      </c>
      <c r="E75" s="1416">
        <f t="shared" si="7"/>
        <v>0</v>
      </c>
      <c r="F75" s="1416">
        <f t="shared" si="7"/>
        <v>-0.8</v>
      </c>
      <c r="G75" s="1389"/>
    </row>
    <row r="76" spans="1:7" ht="32.25" thickBot="1" x14ac:dyDescent="0.3">
      <c r="A76" s="1389"/>
      <c r="B76" s="1409" t="s">
        <v>77</v>
      </c>
      <c r="C76" s="1394" t="s">
        <v>1263</v>
      </c>
      <c r="D76" s="1416" t="e">
        <f>D73/C73-1</f>
        <v>#DIV/0!</v>
      </c>
      <c r="E76" s="1416" t="e">
        <f t="shared" si="7"/>
        <v>#DIV/0!</v>
      </c>
      <c r="F76" s="1416" t="e">
        <f t="shared" si="7"/>
        <v>#DIV/0!</v>
      </c>
      <c r="G76" s="1389"/>
    </row>
    <row r="77" spans="1:7" ht="16.5" thickBot="1" x14ac:dyDescent="0.3">
      <c r="A77" s="1389"/>
      <c r="B77" s="2769" t="s">
        <v>1618</v>
      </c>
      <c r="C77" s="2770"/>
      <c r="D77" s="2770"/>
      <c r="E77" s="2770"/>
      <c r="F77" s="2771"/>
      <c r="G77" s="1389"/>
    </row>
    <row r="78" spans="1:7" ht="15.75" x14ac:dyDescent="0.25">
      <c r="A78" s="1389"/>
      <c r="B78" s="2751"/>
      <c r="C78" s="1410">
        <v>2023</v>
      </c>
      <c r="D78" s="1410">
        <v>2024</v>
      </c>
      <c r="E78" s="1410">
        <v>2025</v>
      </c>
      <c r="F78" s="1410">
        <v>2026</v>
      </c>
      <c r="G78" s="1389"/>
    </row>
    <row r="79" spans="1:7" ht="16.5" thickBot="1" x14ac:dyDescent="0.3">
      <c r="A79" s="1389"/>
      <c r="B79" s="2752"/>
      <c r="C79" s="1411" t="s">
        <v>17</v>
      </c>
      <c r="D79" s="1411" t="s">
        <v>18</v>
      </c>
      <c r="E79" s="1411" t="s">
        <v>18</v>
      </c>
      <c r="F79" s="1411" t="s">
        <v>18</v>
      </c>
      <c r="G79" s="1389"/>
    </row>
    <row r="80" spans="1:7" ht="20.25" customHeight="1" thickBot="1" x14ac:dyDescent="0.3">
      <c r="A80" s="1389"/>
      <c r="B80" s="1417" t="s">
        <v>1284</v>
      </c>
      <c r="C80" s="1418"/>
      <c r="D80" s="1418"/>
      <c r="E80" s="1418"/>
      <c r="F80" s="1418"/>
      <c r="G80" s="1389"/>
    </row>
    <row r="81" spans="1:9" ht="23.25" customHeight="1" thickBot="1" x14ac:dyDescent="0.3">
      <c r="A81" s="1389"/>
      <c r="B81" s="1419" t="s">
        <v>1267</v>
      </c>
      <c r="C81" s="1418"/>
      <c r="D81" s="1418"/>
      <c r="E81" s="1418"/>
      <c r="F81" s="1418"/>
      <c r="G81" s="1389"/>
    </row>
    <row r="82" spans="1:9" ht="16.5" thickBot="1" x14ac:dyDescent="0.3">
      <c r="A82" s="1389"/>
      <c r="B82" s="1419" t="s">
        <v>1303</v>
      </c>
      <c r="C82" s="1422"/>
      <c r="D82" s="1423"/>
      <c r="E82" s="1423"/>
      <c r="F82" s="1423"/>
      <c r="G82" s="1389"/>
    </row>
    <row r="83" spans="1:9" ht="16.5" thickBot="1" x14ac:dyDescent="0.3">
      <c r="A83" s="1389"/>
      <c r="B83" s="1419" t="s">
        <v>1286</v>
      </c>
      <c r="C83" s="1418"/>
      <c r="D83" s="1418"/>
      <c r="E83" s="1418"/>
      <c r="F83" s="1418"/>
      <c r="G83" s="1389"/>
    </row>
    <row r="84" spans="1:9" ht="15.75" customHeight="1" thickBot="1" x14ac:dyDescent="0.3">
      <c r="A84" s="1389"/>
      <c r="B84" s="1419" t="s">
        <v>1287</v>
      </c>
      <c r="C84" s="1422"/>
      <c r="D84" s="1423"/>
      <c r="E84" s="1423"/>
      <c r="F84" s="1423"/>
      <c r="G84" s="1389"/>
    </row>
    <row r="85" spans="1:9" ht="16.5" thickBot="1" x14ac:dyDescent="0.3">
      <c r="A85" s="1389"/>
      <c r="B85" s="1417" t="s">
        <v>1288</v>
      </c>
      <c r="C85" s="1422">
        <f>C86+C87+C88+C89</f>
        <v>10000</v>
      </c>
      <c r="D85" s="1422">
        <f t="shared" ref="D85:F85" si="8">D86+D87+D88+D89</f>
        <v>5000</v>
      </c>
      <c r="E85" s="1422">
        <f t="shared" si="8"/>
        <v>5000</v>
      </c>
      <c r="F85" s="1422">
        <f t="shared" si="8"/>
        <v>1000</v>
      </c>
      <c r="G85" s="1389"/>
    </row>
    <row r="86" spans="1:9" ht="16.5" thickBot="1" x14ac:dyDescent="0.3">
      <c r="A86" s="1389"/>
      <c r="B86" s="1419" t="s">
        <v>1267</v>
      </c>
      <c r="C86" s="1421">
        <v>10000</v>
      </c>
      <c r="D86" s="1424">
        <v>5000</v>
      </c>
      <c r="E86" s="1424">
        <v>5000</v>
      </c>
      <c r="F86" s="1424">
        <v>1000</v>
      </c>
      <c r="G86" s="1389"/>
    </row>
    <row r="87" spans="1:9" ht="16.5" thickBot="1" x14ac:dyDescent="0.3">
      <c r="A87" s="1389"/>
      <c r="B87" s="1419" t="s">
        <v>1303</v>
      </c>
      <c r="C87" s="1422"/>
      <c r="D87" s="1423"/>
      <c r="E87" s="1423"/>
      <c r="F87" s="1423"/>
      <c r="G87" s="1389"/>
    </row>
    <row r="88" spans="1:9" ht="16.5" thickBot="1" x14ac:dyDescent="0.3">
      <c r="A88" s="1389"/>
      <c r="B88" s="1419" t="s">
        <v>1286</v>
      </c>
      <c r="C88" s="1418"/>
      <c r="D88" s="1418"/>
      <c r="E88" s="1418"/>
      <c r="F88" s="1418"/>
      <c r="G88" s="1389"/>
    </row>
    <row r="89" spans="1:9" ht="16.5" thickBot="1" x14ac:dyDescent="0.3">
      <c r="A89" s="1389"/>
      <c r="B89" s="1419" t="s">
        <v>1287</v>
      </c>
      <c r="C89" s="1422"/>
      <c r="D89" s="1423"/>
      <c r="E89" s="1423"/>
      <c r="F89" s="1423"/>
      <c r="G89" s="1389"/>
    </row>
    <row r="90" spans="1:9" ht="32.25" thickBot="1" x14ac:dyDescent="0.3">
      <c r="A90" s="1389"/>
      <c r="B90" s="1425" t="s">
        <v>1275</v>
      </c>
      <c r="C90" s="1422">
        <f>C80+C85</f>
        <v>10000</v>
      </c>
      <c r="D90" s="1422">
        <f t="shared" ref="D90:F90" si="9">D80+D85</f>
        <v>5000</v>
      </c>
      <c r="E90" s="1422">
        <f t="shared" si="9"/>
        <v>5000</v>
      </c>
      <c r="F90" s="1422">
        <f t="shared" si="9"/>
        <v>1000</v>
      </c>
      <c r="G90" s="1389"/>
    </row>
    <row r="91" spans="1:9" ht="37.5" hidden="1" customHeight="1" thickBot="1" x14ac:dyDescent="0.3">
      <c r="A91" s="1389"/>
      <c r="B91" s="1435" t="s">
        <v>1364</v>
      </c>
      <c r="C91" s="2772"/>
      <c r="D91" s="2774"/>
      <c r="E91" s="2774"/>
      <c r="F91" s="2775"/>
      <c r="G91" s="1389"/>
    </row>
    <row r="92" spans="1:9" ht="51" customHeight="1" thickBot="1" x14ac:dyDescent="0.3">
      <c r="A92" s="1389"/>
      <c r="B92" s="1436" t="s">
        <v>1299</v>
      </c>
      <c r="C92" s="1437">
        <f>C72+C31</f>
        <v>123892</v>
      </c>
      <c r="D92" s="1437">
        <f>D72+D31</f>
        <v>111892</v>
      </c>
      <c r="E92" s="1437">
        <f>E72+E31</f>
        <v>110392</v>
      </c>
      <c r="F92" s="1437">
        <f>F72+F31</f>
        <v>106392</v>
      </c>
      <c r="G92" s="1389"/>
    </row>
    <row r="93" spans="1:9" ht="48" thickBot="1" x14ac:dyDescent="0.3">
      <c r="A93" s="1389"/>
      <c r="B93" s="1438" t="s">
        <v>1300</v>
      </c>
      <c r="C93" s="1439">
        <v>123892</v>
      </c>
      <c r="D93" s="1439">
        <v>111892</v>
      </c>
      <c r="E93" s="1439">
        <v>110392</v>
      </c>
      <c r="F93" s="1437">
        <v>106392</v>
      </c>
      <c r="G93" s="1440"/>
      <c r="H93" s="1412"/>
      <c r="I93" s="1412"/>
    </row>
    <row r="94" spans="1:9" ht="16.5" thickBot="1" x14ac:dyDescent="0.3">
      <c r="A94" s="1389"/>
      <c r="B94" s="1417" t="s">
        <v>1266</v>
      </c>
      <c r="C94" s="1441">
        <f>C95+C96</f>
        <v>77012</v>
      </c>
      <c r="D94" s="1442">
        <f t="shared" ref="D94:F94" si="10">D95+D96</f>
        <v>77012</v>
      </c>
      <c r="E94" s="1442">
        <f>E95+E96</f>
        <v>77012</v>
      </c>
      <c r="F94" s="1442">
        <f t="shared" si="10"/>
        <v>77012</v>
      </c>
      <c r="G94" s="1440"/>
    </row>
    <row r="95" spans="1:9" ht="16.5" thickBot="1" x14ac:dyDescent="0.3">
      <c r="A95" s="1389"/>
      <c r="B95" s="1419" t="s">
        <v>1267</v>
      </c>
      <c r="C95" s="1422">
        <f>C40</f>
        <v>77012</v>
      </c>
      <c r="D95" s="1422">
        <f>D40</f>
        <v>77012</v>
      </c>
      <c r="E95" s="1422">
        <f>E40</f>
        <v>77012</v>
      </c>
      <c r="F95" s="1422">
        <f>F40</f>
        <v>77012</v>
      </c>
      <c r="G95" s="1389"/>
    </row>
    <row r="96" spans="1:9" ht="24.75" customHeight="1" thickBot="1" x14ac:dyDescent="0.3">
      <c r="A96" s="1389"/>
      <c r="B96" s="1419" t="s">
        <v>1301</v>
      </c>
      <c r="C96" s="1422">
        <f>C41</f>
        <v>0</v>
      </c>
      <c r="D96" s="1422">
        <f t="shared" ref="D96:F96" si="11">D41</f>
        <v>0</v>
      </c>
      <c r="E96" s="1422">
        <f t="shared" si="11"/>
        <v>0</v>
      </c>
      <c r="F96" s="1422">
        <f t="shared" si="11"/>
        <v>0</v>
      </c>
      <c r="G96" s="1389"/>
    </row>
    <row r="97" spans="1:7" ht="15.75" customHeight="1" thickBot="1" x14ac:dyDescent="0.3">
      <c r="A97" s="1389"/>
      <c r="B97" s="1417" t="s">
        <v>1269</v>
      </c>
      <c r="C97" s="1441">
        <f>C98+C99</f>
        <v>13130</v>
      </c>
      <c r="D97" s="1441">
        <f t="shared" ref="D97:F97" si="12">D98+D99</f>
        <v>13130</v>
      </c>
      <c r="E97" s="1441">
        <f t="shared" si="12"/>
        <v>13130</v>
      </c>
      <c r="F97" s="1441">
        <f t="shared" si="12"/>
        <v>13130</v>
      </c>
      <c r="G97" s="1440"/>
    </row>
    <row r="98" spans="1:7" ht="16.5" thickBot="1" x14ac:dyDescent="0.3">
      <c r="A98" s="1389"/>
      <c r="B98" s="1419" t="s">
        <v>1267</v>
      </c>
      <c r="C98" s="1418">
        <f>C43</f>
        <v>13130</v>
      </c>
      <c r="D98" s="1418">
        <f t="shared" ref="D98:F98" si="13">D43</f>
        <v>13130</v>
      </c>
      <c r="E98" s="1418">
        <f t="shared" si="13"/>
        <v>13130</v>
      </c>
      <c r="F98" s="1418">
        <f t="shared" si="13"/>
        <v>13130</v>
      </c>
      <c r="G98" s="1389"/>
    </row>
    <row r="99" spans="1:7" ht="16.5" thickBot="1" x14ac:dyDescent="0.3">
      <c r="A99" s="1389"/>
      <c r="B99" s="1419" t="s">
        <v>1301</v>
      </c>
      <c r="C99" s="1422"/>
      <c r="D99" s="1422"/>
      <c r="E99" s="1422"/>
      <c r="F99" s="1422"/>
      <c r="G99" s="1389"/>
    </row>
    <row r="100" spans="1:7" ht="16.5" thickBot="1" x14ac:dyDescent="0.3">
      <c r="A100" s="1389"/>
      <c r="B100" s="1417" t="s">
        <v>1270</v>
      </c>
      <c r="C100" s="1441">
        <f>C101+C102</f>
        <v>23750</v>
      </c>
      <c r="D100" s="1441">
        <f t="shared" ref="D100:F100" si="14">D101+D102</f>
        <v>16750</v>
      </c>
      <c r="E100" s="1441">
        <f t="shared" si="14"/>
        <v>15250</v>
      </c>
      <c r="F100" s="1441">
        <f t="shared" si="14"/>
        <v>15250</v>
      </c>
      <c r="G100" s="1389"/>
    </row>
    <row r="101" spans="1:7" ht="16.5" thickBot="1" x14ac:dyDescent="0.3">
      <c r="A101" s="1389"/>
      <c r="B101" s="1419" t="s">
        <v>1267</v>
      </c>
      <c r="C101" s="1421">
        <f>C46</f>
        <v>23750</v>
      </c>
      <c r="D101" s="1421">
        <f t="shared" ref="D101:F101" si="15">D46</f>
        <v>16750</v>
      </c>
      <c r="E101" s="1421">
        <f t="shared" si="15"/>
        <v>15250</v>
      </c>
      <c r="F101" s="1421">
        <f t="shared" si="15"/>
        <v>15250</v>
      </c>
      <c r="G101" s="1389"/>
    </row>
    <row r="102" spans="1:7" ht="16.5" thickBot="1" x14ac:dyDescent="0.3">
      <c r="A102" s="1389"/>
      <c r="B102" s="1419" t="s">
        <v>1301</v>
      </c>
      <c r="C102" s="1422"/>
      <c r="D102" s="1422"/>
      <c r="E102" s="1422"/>
      <c r="F102" s="1422"/>
      <c r="G102" s="1389"/>
    </row>
    <row r="103" spans="1:7" ht="16.5" thickBot="1" x14ac:dyDescent="0.3">
      <c r="A103" s="1389"/>
      <c r="B103" s="1417" t="s">
        <v>1271</v>
      </c>
      <c r="C103" s="1441">
        <f>C104+C105</f>
        <v>0</v>
      </c>
      <c r="D103" s="1441">
        <f t="shared" ref="D103:F103" si="16">D104+D105</f>
        <v>0</v>
      </c>
      <c r="E103" s="1441">
        <f t="shared" si="16"/>
        <v>0</v>
      </c>
      <c r="F103" s="1441">
        <f t="shared" si="16"/>
        <v>0</v>
      </c>
      <c r="G103" s="1389"/>
    </row>
    <row r="104" spans="1:7" ht="16.5" thickBot="1" x14ac:dyDescent="0.3">
      <c r="A104" s="1389"/>
      <c r="B104" s="1419" t="s">
        <v>1267</v>
      </c>
      <c r="C104" s="1418">
        <f t="shared" ref="C104:F105" si="17">C49</f>
        <v>0</v>
      </c>
      <c r="D104" s="1418">
        <f t="shared" si="17"/>
        <v>0</v>
      </c>
      <c r="E104" s="1418">
        <f t="shared" si="17"/>
        <v>0</v>
      </c>
      <c r="F104" s="1418">
        <f t="shared" si="17"/>
        <v>0</v>
      </c>
      <c r="G104" s="1389"/>
    </row>
    <row r="105" spans="1:7" ht="15.75" customHeight="1" thickBot="1" x14ac:dyDescent="0.3">
      <c r="A105" s="1389"/>
      <c r="B105" s="1419" t="s">
        <v>1301</v>
      </c>
      <c r="C105" s="1418">
        <f t="shared" si="17"/>
        <v>0</v>
      </c>
      <c r="D105" s="1418">
        <f t="shared" si="17"/>
        <v>0</v>
      </c>
      <c r="E105" s="1418">
        <f t="shared" si="17"/>
        <v>0</v>
      </c>
      <c r="F105" s="1418">
        <f t="shared" si="17"/>
        <v>0</v>
      </c>
      <c r="G105" s="1389"/>
    </row>
    <row r="106" spans="1:7" ht="32.25" thickBot="1" x14ac:dyDescent="0.3">
      <c r="A106" s="1389"/>
      <c r="B106" s="1417" t="s">
        <v>1272</v>
      </c>
      <c r="C106" s="1441">
        <f>C107+C108</f>
        <v>0</v>
      </c>
      <c r="D106" s="1441">
        <f t="shared" ref="D106:F106" si="18">D107+D108</f>
        <v>0</v>
      </c>
      <c r="E106" s="1441">
        <f t="shared" si="18"/>
        <v>0</v>
      </c>
      <c r="F106" s="1441">
        <f t="shared" si="18"/>
        <v>0</v>
      </c>
      <c r="G106" s="1389"/>
    </row>
    <row r="107" spans="1:7" ht="16.5" thickBot="1" x14ac:dyDescent="0.3">
      <c r="A107" s="1389"/>
      <c r="B107" s="1419" t="s">
        <v>1267</v>
      </c>
      <c r="C107" s="1418">
        <f>C52</f>
        <v>0</v>
      </c>
      <c r="D107" s="1418">
        <f>D52</f>
        <v>0</v>
      </c>
      <c r="E107" s="1418">
        <f t="shared" ref="E107:F107" si="19">E52</f>
        <v>0</v>
      </c>
      <c r="F107" s="1418">
        <f t="shared" si="19"/>
        <v>0</v>
      </c>
      <c r="G107" s="1389"/>
    </row>
    <row r="108" spans="1:7" ht="16.5" thickBot="1" x14ac:dyDescent="0.3">
      <c r="A108" s="1389"/>
      <c r="B108" s="1419" t="s">
        <v>1301</v>
      </c>
      <c r="C108" s="1418">
        <f t="shared" ref="C108:F114" si="20">C53</f>
        <v>0</v>
      </c>
      <c r="D108" s="1418">
        <f t="shared" si="20"/>
        <v>0</v>
      </c>
      <c r="E108" s="1418">
        <f t="shared" si="20"/>
        <v>0</v>
      </c>
      <c r="F108" s="1418">
        <f t="shared" si="20"/>
        <v>0</v>
      </c>
      <c r="G108" s="1389"/>
    </row>
    <row r="109" spans="1:7" ht="16.5" thickBot="1" x14ac:dyDescent="0.3">
      <c r="A109" s="1389"/>
      <c r="B109" s="1417" t="s">
        <v>1273</v>
      </c>
      <c r="C109" s="1418">
        <f t="shared" si="20"/>
        <v>0</v>
      </c>
      <c r="D109" s="1418">
        <f t="shared" si="20"/>
        <v>0</v>
      </c>
      <c r="E109" s="1418">
        <f t="shared" si="20"/>
        <v>0</v>
      </c>
      <c r="F109" s="1418">
        <f t="shared" si="20"/>
        <v>0</v>
      </c>
      <c r="G109" s="1389"/>
    </row>
    <row r="110" spans="1:7" ht="16.5" thickBot="1" x14ac:dyDescent="0.3">
      <c r="A110" s="1389"/>
      <c r="B110" s="1419" t="s">
        <v>1267</v>
      </c>
      <c r="C110" s="1418">
        <f t="shared" si="20"/>
        <v>0</v>
      </c>
      <c r="D110" s="1418">
        <f t="shared" si="20"/>
        <v>0</v>
      </c>
      <c r="E110" s="1418">
        <f t="shared" si="20"/>
        <v>0</v>
      </c>
      <c r="F110" s="1418">
        <f t="shared" si="20"/>
        <v>0</v>
      </c>
      <c r="G110" s="1389"/>
    </row>
    <row r="111" spans="1:7" ht="16.5" thickBot="1" x14ac:dyDescent="0.3">
      <c r="A111" s="1389"/>
      <c r="B111" s="1419" t="s">
        <v>1301</v>
      </c>
      <c r="C111" s="1418">
        <f t="shared" si="20"/>
        <v>0</v>
      </c>
      <c r="D111" s="1418">
        <f t="shared" si="20"/>
        <v>0</v>
      </c>
      <c r="E111" s="1418">
        <f t="shared" si="20"/>
        <v>0</v>
      </c>
      <c r="F111" s="1418">
        <f t="shared" si="20"/>
        <v>0</v>
      </c>
      <c r="G111" s="1389"/>
    </row>
    <row r="112" spans="1:7" ht="26.25" customHeight="1" thickBot="1" x14ac:dyDescent="0.3">
      <c r="A112" s="1389"/>
      <c r="B112" s="1417" t="s">
        <v>1274</v>
      </c>
      <c r="C112" s="1418">
        <f t="shared" si="20"/>
        <v>0</v>
      </c>
      <c r="D112" s="1418">
        <f t="shared" si="20"/>
        <v>0</v>
      </c>
      <c r="E112" s="1418">
        <f t="shared" si="20"/>
        <v>0</v>
      </c>
      <c r="F112" s="1418">
        <f t="shared" si="20"/>
        <v>0</v>
      </c>
      <c r="G112" s="1389"/>
    </row>
    <row r="113" spans="1:8" ht="16.5" thickBot="1" x14ac:dyDescent="0.3">
      <c r="A113" s="1389"/>
      <c r="B113" s="1419" t="s">
        <v>1267</v>
      </c>
      <c r="C113" s="1418">
        <f t="shared" si="20"/>
        <v>0</v>
      </c>
      <c r="D113" s="1418">
        <f t="shared" si="20"/>
        <v>0</v>
      </c>
      <c r="E113" s="1418">
        <f t="shared" si="20"/>
        <v>0</v>
      </c>
      <c r="F113" s="1418">
        <f t="shared" si="20"/>
        <v>0</v>
      </c>
      <c r="G113" s="1389"/>
    </row>
    <row r="114" spans="1:8" ht="16.5" thickBot="1" x14ac:dyDescent="0.3">
      <c r="A114" s="1389"/>
      <c r="B114" s="1419" t="s">
        <v>1301</v>
      </c>
      <c r="C114" s="1418">
        <f t="shared" si="20"/>
        <v>0</v>
      </c>
      <c r="D114" s="1418">
        <f t="shared" si="20"/>
        <v>0</v>
      </c>
      <c r="E114" s="1418">
        <f t="shared" si="20"/>
        <v>0</v>
      </c>
      <c r="F114" s="1418">
        <f t="shared" si="20"/>
        <v>0</v>
      </c>
      <c r="G114" s="1389"/>
    </row>
    <row r="115" spans="1:8" ht="32.25" thickBot="1" x14ac:dyDescent="0.3">
      <c r="A115" s="1389"/>
      <c r="B115" s="1417" t="s">
        <v>1302</v>
      </c>
      <c r="C115" s="1418">
        <f>C80</f>
        <v>0</v>
      </c>
      <c r="D115" s="1418">
        <f t="shared" ref="D115:F115" si="21">D80</f>
        <v>0</v>
      </c>
      <c r="E115" s="1418">
        <f t="shared" si="21"/>
        <v>0</v>
      </c>
      <c r="F115" s="1418">
        <f t="shared" si="21"/>
        <v>0</v>
      </c>
      <c r="G115" s="1389"/>
    </row>
    <row r="116" spans="1:8" ht="15" customHeight="1" thickBot="1" x14ac:dyDescent="0.3">
      <c r="A116" s="1389"/>
      <c r="B116" s="1419" t="s">
        <v>1267</v>
      </c>
      <c r="C116" s="1418">
        <v>0</v>
      </c>
      <c r="D116" s="1418">
        <v>0</v>
      </c>
      <c r="E116" s="1418">
        <v>0</v>
      </c>
      <c r="F116" s="1418">
        <v>0</v>
      </c>
      <c r="G116" s="1389"/>
    </row>
    <row r="117" spans="1:8" ht="15.75" customHeight="1" thickBot="1" x14ac:dyDescent="0.3">
      <c r="A117" s="1389"/>
      <c r="B117" s="1419" t="s">
        <v>1303</v>
      </c>
      <c r="C117" s="1422"/>
      <c r="D117" s="1423"/>
      <c r="E117" s="1423"/>
      <c r="F117" s="1423"/>
      <c r="G117" s="1389"/>
    </row>
    <row r="118" spans="1:8" ht="19.5" customHeight="1" thickBot="1" x14ac:dyDescent="0.3">
      <c r="A118" s="1389"/>
      <c r="B118" s="1419" t="s">
        <v>1286</v>
      </c>
      <c r="C118" s="1418"/>
      <c r="D118" s="1418"/>
      <c r="E118" s="1418"/>
      <c r="F118" s="1418"/>
      <c r="G118" s="1389"/>
    </row>
    <row r="119" spans="1:8" ht="16.5" thickBot="1" x14ac:dyDescent="0.3">
      <c r="A119" s="1389"/>
      <c r="B119" s="1419" t="s">
        <v>1287</v>
      </c>
      <c r="C119" s="1422"/>
      <c r="D119" s="1423"/>
      <c r="E119" s="1423"/>
      <c r="F119" s="1423"/>
      <c r="G119" s="1389"/>
      <c r="H119" s="1443"/>
    </row>
    <row r="120" spans="1:8" ht="16.5" thickBot="1" x14ac:dyDescent="0.3">
      <c r="A120" s="1389"/>
      <c r="B120" s="1417" t="s">
        <v>1304</v>
      </c>
      <c r="C120" s="1418">
        <f>C121+C122</f>
        <v>10000</v>
      </c>
      <c r="D120" s="1418">
        <f t="shared" ref="D120:F120" si="22">D121+D122</f>
        <v>5000</v>
      </c>
      <c r="E120" s="1418">
        <f t="shared" si="22"/>
        <v>5000</v>
      </c>
      <c r="F120" s="1418">
        <f t="shared" si="22"/>
        <v>1000</v>
      </c>
      <c r="G120" s="1389"/>
      <c r="H120" s="1443"/>
    </row>
    <row r="121" spans="1:8" ht="21.75" customHeight="1" thickBot="1" x14ac:dyDescent="0.3">
      <c r="A121" s="1389"/>
      <c r="B121" s="1419" t="s">
        <v>1267</v>
      </c>
      <c r="C121" s="1418">
        <v>10000</v>
      </c>
      <c r="D121" s="1418">
        <v>5000</v>
      </c>
      <c r="E121" s="1418">
        <v>5000</v>
      </c>
      <c r="F121" s="1418">
        <v>1000</v>
      </c>
      <c r="G121" s="1389"/>
      <c r="H121" s="1444"/>
    </row>
    <row r="122" spans="1:8" ht="19.5" customHeight="1" thickBot="1" x14ac:dyDescent="0.3">
      <c r="A122" s="1389"/>
      <c r="B122" s="1419" t="s">
        <v>1303</v>
      </c>
      <c r="C122" s="1422"/>
      <c r="D122" s="1423"/>
      <c r="E122" s="1423"/>
      <c r="F122" s="1423"/>
      <c r="G122" s="1389"/>
    </row>
    <row r="123" spans="1:8" ht="12" customHeight="1" thickBot="1" x14ac:dyDescent="0.3">
      <c r="A123" s="1389"/>
      <c r="B123" s="1419" t="s">
        <v>1286</v>
      </c>
      <c r="C123" s="1418"/>
      <c r="D123" s="1418"/>
      <c r="E123" s="1418"/>
      <c r="F123" s="1418"/>
      <c r="G123" s="1389"/>
    </row>
    <row r="124" spans="1:8" ht="16.5" thickBot="1" x14ac:dyDescent="0.3">
      <c r="A124" s="1389"/>
      <c r="B124" s="1419" t="s">
        <v>1287</v>
      </c>
      <c r="C124" s="1422"/>
      <c r="D124" s="1423"/>
      <c r="E124" s="1423"/>
      <c r="F124" s="1423"/>
      <c r="G124" s="1389"/>
    </row>
    <row r="125" spans="1:8" ht="16.5" thickBot="1" x14ac:dyDescent="0.3">
      <c r="A125" s="1389"/>
      <c r="B125" s="1427" t="s">
        <v>1276</v>
      </c>
      <c r="C125" s="1428">
        <f>IF(C93-C92=0,0,"Error")</f>
        <v>0</v>
      </c>
      <c r="D125" s="1428">
        <f>IF(D93-D92=0,0,"Error")</f>
        <v>0</v>
      </c>
      <c r="E125" s="1428">
        <f>IF(E93-E92=0,0,"Error")</f>
        <v>0</v>
      </c>
      <c r="F125" s="1428">
        <f>IF(F93-F92=0,0,"Error")</f>
        <v>0</v>
      </c>
      <c r="G125" s="1389"/>
    </row>
    <row r="126" spans="1:8" ht="15.75" x14ac:dyDescent="0.25">
      <c r="A126" s="1389"/>
      <c r="B126" s="1445"/>
      <c r="C126" s="1446"/>
      <c r="D126" s="1446"/>
      <c r="E126" s="1446"/>
      <c r="F126" s="1446"/>
      <c r="G126" s="1389"/>
    </row>
    <row r="140" spans="1:2" x14ac:dyDescent="0.25">
      <c r="A140" s="2778"/>
      <c r="B140" s="1448"/>
    </row>
    <row r="141" spans="1:2" x14ac:dyDescent="0.25">
      <c r="A141" s="2778"/>
      <c r="B141" s="1448"/>
    </row>
    <row r="142" spans="1:2" x14ac:dyDescent="0.25">
      <c r="A142" s="2778"/>
      <c r="B142" s="1448"/>
    </row>
    <row r="144" spans="1:2" ht="15.75" thickBot="1" x14ac:dyDescent="0.3"/>
    <row r="145" spans="2:6" x14ac:dyDescent="0.25">
      <c r="B145" s="2779"/>
    </row>
    <row r="146" spans="2:6" x14ac:dyDescent="0.25">
      <c r="B146" s="2780"/>
    </row>
    <row r="147" spans="2:6" ht="15.75" thickBot="1" x14ac:dyDescent="0.3">
      <c r="B147" s="2781"/>
    </row>
    <row r="148" spans="2:6" x14ac:dyDescent="0.25">
      <c r="C148" s="1448"/>
      <c r="D148" s="1449"/>
      <c r="E148" s="1447"/>
      <c r="F148" s="1448"/>
    </row>
  </sheetData>
  <mergeCells count="32">
    <mergeCell ref="A140:A142"/>
    <mergeCell ref="B145:B147"/>
    <mergeCell ref="C67:F67"/>
    <mergeCell ref="C68:F68"/>
    <mergeCell ref="B69:B70"/>
    <mergeCell ref="B77:F77"/>
    <mergeCell ref="B78:B79"/>
    <mergeCell ref="C91:F91"/>
    <mergeCell ref="C66:F66"/>
    <mergeCell ref="B24:F24"/>
    <mergeCell ref="C25:F25"/>
    <mergeCell ref="C26:F26"/>
    <mergeCell ref="C27:F27"/>
    <mergeCell ref="B28:B29"/>
    <mergeCell ref="B36:F36"/>
    <mergeCell ref="B37:B38"/>
    <mergeCell ref="B62:F62"/>
    <mergeCell ref="B63:F63"/>
    <mergeCell ref="C64:F64"/>
    <mergeCell ref="E65:F65"/>
    <mergeCell ref="B23:F23"/>
    <mergeCell ref="A2:G2"/>
    <mergeCell ref="B3:F3"/>
    <mergeCell ref="C5:F5"/>
    <mergeCell ref="C6:F6"/>
    <mergeCell ref="C7:F7"/>
    <mergeCell ref="B8:F8"/>
    <mergeCell ref="B9:F11"/>
    <mergeCell ref="C12:F12"/>
    <mergeCell ref="B13:B14"/>
    <mergeCell ref="C18:F18"/>
    <mergeCell ref="B19:F19"/>
  </mergeCells>
  <printOptions horizontalCentered="1" verticalCentered="1"/>
  <pageMargins left="0.7" right="0.7" top="0.75" bottom="0.75" header="0.3" footer="0.3"/>
  <pageSetup scale="85" orientation="landscape" r:id="rId1"/>
  <rowBreaks count="2" manualBreakCount="2">
    <brk id="43" max="16383" man="1"/>
    <brk id="7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166E8-E5D2-4B07-B8E3-841F9CAE04FD}">
  <sheetPr>
    <outlinePr summaryBelow="0"/>
  </sheetPr>
  <dimension ref="A1:K577"/>
  <sheetViews>
    <sheetView view="pageBreakPreview" topLeftCell="B514" zoomScale="75" zoomScaleNormal="100" zoomScaleSheetLayoutView="75" workbookViewId="0">
      <selection activeCell="R583" sqref="R583"/>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25"/>
      <c r="B1" s="25"/>
      <c r="C1" s="1571" t="s">
        <v>0</v>
      </c>
      <c r="D1" s="1572"/>
      <c r="E1" s="1572"/>
      <c r="F1" s="1572"/>
      <c r="G1" s="1572"/>
      <c r="H1" s="25"/>
      <c r="I1" s="25"/>
      <c r="J1" s="25"/>
      <c r="K1" s="25"/>
    </row>
    <row r="2" spans="1:11" ht="24.95" customHeight="1" x14ac:dyDescent="0.25">
      <c r="A2" s="25"/>
      <c r="B2" s="25"/>
      <c r="C2" s="1573" t="s">
        <v>1</v>
      </c>
      <c r="D2" s="1574"/>
      <c r="E2" s="1574"/>
      <c r="F2" s="1574"/>
      <c r="G2" s="1574"/>
      <c r="H2" s="25"/>
      <c r="I2" s="25"/>
      <c r="J2" s="25"/>
      <c r="K2" s="25"/>
    </row>
    <row r="3" spans="1:11" ht="14.1" customHeight="1" x14ac:dyDescent="0.25">
      <c r="A3" s="25"/>
      <c r="B3" s="25"/>
      <c r="C3" s="27" t="s">
        <v>2</v>
      </c>
      <c r="D3" s="1569" t="s">
        <v>115</v>
      </c>
      <c r="E3" s="1570"/>
      <c r="F3" s="1570"/>
      <c r="G3" s="1570"/>
      <c r="H3" s="25"/>
      <c r="I3" s="25"/>
      <c r="J3" s="25"/>
      <c r="K3" s="25"/>
    </row>
    <row r="4" spans="1:11" ht="14.1" customHeight="1" x14ac:dyDescent="0.25">
      <c r="A4" s="25"/>
      <c r="B4" s="25"/>
      <c r="C4" s="27" t="s">
        <v>4</v>
      </c>
      <c r="D4" s="1569" t="s">
        <v>116</v>
      </c>
      <c r="E4" s="1570"/>
      <c r="F4" s="1570"/>
      <c r="G4" s="1570"/>
      <c r="H4" s="25"/>
      <c r="I4" s="25"/>
      <c r="J4" s="25"/>
      <c r="K4" s="25"/>
    </row>
    <row r="5" spans="1:11" ht="14.1" customHeight="1" x14ac:dyDescent="0.25">
      <c r="A5" s="25"/>
      <c r="B5" s="25"/>
      <c r="C5" s="27" t="s">
        <v>6</v>
      </c>
      <c r="D5" s="1569" t="s">
        <v>117</v>
      </c>
      <c r="E5" s="1570"/>
      <c r="F5" s="1570"/>
      <c r="G5" s="1570"/>
      <c r="H5" s="25"/>
      <c r="I5" s="25"/>
      <c r="J5" s="25"/>
      <c r="K5" s="25"/>
    </row>
    <row r="6" spans="1:11" ht="14.1" customHeight="1" x14ac:dyDescent="0.25">
      <c r="A6" s="25"/>
      <c r="B6" s="25"/>
      <c r="C6" s="27" t="s">
        <v>8</v>
      </c>
      <c r="D6" s="1569" t="s">
        <v>118</v>
      </c>
      <c r="E6" s="1570"/>
      <c r="F6" s="1570"/>
      <c r="G6" s="1570"/>
      <c r="H6" s="25"/>
      <c r="I6" s="25"/>
      <c r="J6" s="25"/>
      <c r="K6" s="25"/>
    </row>
    <row r="7" spans="1:11" ht="14.1" customHeight="1" x14ac:dyDescent="0.25">
      <c r="A7" s="25"/>
      <c r="B7" s="25"/>
      <c r="C7" s="27" t="s">
        <v>10</v>
      </c>
      <c r="D7" s="1577" t="s">
        <v>11</v>
      </c>
      <c r="E7" s="1578"/>
      <c r="F7" s="1578"/>
      <c r="G7" s="1578"/>
      <c r="H7" s="25"/>
      <c r="I7" s="25"/>
      <c r="J7" s="25"/>
      <c r="K7" s="25"/>
    </row>
    <row r="8" spans="1:11" ht="14.1" customHeight="1" x14ac:dyDescent="0.25">
      <c r="A8" s="25"/>
      <c r="B8" s="25"/>
      <c r="C8" s="1579" t="s">
        <v>12</v>
      </c>
      <c r="D8" s="1580"/>
      <c r="E8" s="1580"/>
      <c r="F8" s="1580"/>
      <c r="G8" s="1580"/>
      <c r="H8" s="25"/>
      <c r="I8" s="25"/>
      <c r="J8" s="25"/>
      <c r="K8" s="25"/>
    </row>
    <row r="9" spans="1:11" ht="30.95" customHeight="1" x14ac:dyDescent="0.25">
      <c r="A9" s="25"/>
      <c r="B9" s="25"/>
      <c r="C9" s="1581" t="s">
        <v>119</v>
      </c>
      <c r="D9" s="1582"/>
      <c r="E9" s="1582"/>
      <c r="F9" s="1582"/>
      <c r="G9" s="1582"/>
      <c r="H9" s="25"/>
      <c r="I9" s="25"/>
      <c r="J9" s="25"/>
      <c r="K9" s="25"/>
    </row>
    <row r="10" spans="1:11" ht="27" customHeight="1" x14ac:dyDescent="0.25">
      <c r="A10" s="25"/>
      <c r="B10" s="25"/>
      <c r="C10" s="28" t="s">
        <v>14</v>
      </c>
      <c r="D10" s="1583" t="s">
        <v>120</v>
      </c>
      <c r="E10" s="1584"/>
      <c r="F10" s="1584"/>
      <c r="G10" s="1584"/>
      <c r="H10" s="25"/>
      <c r="I10" s="25"/>
      <c r="J10" s="25"/>
      <c r="K10" s="25"/>
    </row>
    <row r="11" spans="1:11" ht="26.1" customHeight="1" x14ac:dyDescent="0.25">
      <c r="A11" s="25"/>
      <c r="B11" s="25"/>
      <c r="C11" s="28" t="s">
        <v>24</v>
      </c>
      <c r="D11" s="1583" t="s">
        <v>121</v>
      </c>
      <c r="E11" s="1584"/>
      <c r="F11" s="1584"/>
      <c r="G11" s="1584"/>
      <c r="H11" s="25"/>
      <c r="I11" s="25"/>
      <c r="J11" s="25"/>
      <c r="K11" s="25"/>
    </row>
    <row r="12" spans="1:11" ht="14.1" hidden="1" customHeight="1" x14ac:dyDescent="0.25">
      <c r="A12" s="25"/>
      <c r="B12" s="25"/>
      <c r="C12" s="1585" t="s">
        <v>69</v>
      </c>
      <c r="D12" s="1586"/>
      <c r="E12" s="1586"/>
      <c r="F12" s="1586"/>
      <c r="G12" s="1586"/>
      <c r="H12" s="25"/>
      <c r="I12" s="25"/>
      <c r="J12" s="25"/>
      <c r="K12" s="25"/>
    </row>
    <row r="13" spans="1:11" ht="14.1" hidden="1" customHeight="1" x14ac:dyDescent="0.25">
      <c r="A13" s="25"/>
      <c r="B13" s="25"/>
      <c r="C13" s="29" t="s">
        <v>69</v>
      </c>
      <c r="D13" s="1585" t="s">
        <v>69</v>
      </c>
      <c r="E13" s="1586"/>
      <c r="F13" s="1586"/>
      <c r="G13" s="1586"/>
      <c r="H13" s="25"/>
      <c r="I13" s="25"/>
      <c r="J13" s="25"/>
      <c r="K13" s="25"/>
    </row>
    <row r="14" spans="1:11" ht="14.1" hidden="1" customHeight="1" x14ac:dyDescent="0.25">
      <c r="A14" s="25"/>
      <c r="B14" s="25"/>
      <c r="C14" s="30" t="s">
        <v>50</v>
      </c>
      <c r="D14" s="1575" t="s">
        <v>69</v>
      </c>
      <c r="E14" s="1576"/>
      <c r="F14" s="1576"/>
      <c r="G14" s="1576"/>
      <c r="H14" s="25"/>
      <c r="I14" s="25"/>
      <c r="J14" s="25"/>
      <c r="K14" s="25"/>
    </row>
    <row r="15" spans="1:11" ht="14.1" hidden="1" customHeight="1" x14ac:dyDescent="0.25">
      <c r="A15" s="25"/>
      <c r="B15" s="25"/>
      <c r="C15" s="31" t="s">
        <v>52</v>
      </c>
      <c r="D15" s="1587" t="s">
        <v>69</v>
      </c>
      <c r="E15" s="1588"/>
      <c r="F15" s="1588"/>
      <c r="G15" s="1588"/>
      <c r="H15" s="25"/>
      <c r="I15" s="25"/>
      <c r="J15" s="25"/>
      <c r="K15" s="25"/>
    </row>
    <row r="16" spans="1:11" ht="14.1" hidden="1" customHeight="1" x14ac:dyDescent="0.25">
      <c r="A16" s="25"/>
      <c r="B16" s="25"/>
      <c r="C16" s="31" t="s">
        <v>54</v>
      </c>
      <c r="D16" s="1587" t="s">
        <v>69</v>
      </c>
      <c r="E16" s="1588"/>
      <c r="F16" s="1588"/>
      <c r="G16" s="1588"/>
      <c r="H16" s="25"/>
      <c r="I16" s="25"/>
      <c r="J16" s="25"/>
      <c r="K16" s="25"/>
    </row>
    <row r="17" spans="1:11" ht="15" customHeight="1" x14ac:dyDescent="0.25">
      <c r="A17" s="25"/>
      <c r="B17" s="25"/>
      <c r="C17" s="32"/>
      <c r="D17" s="33">
        <v>2023</v>
      </c>
      <c r="E17" s="33">
        <v>2024</v>
      </c>
      <c r="F17" s="33">
        <v>2025</v>
      </c>
      <c r="G17" s="33">
        <v>2026</v>
      </c>
      <c r="H17" s="25"/>
      <c r="I17" s="25"/>
      <c r="J17" s="25"/>
      <c r="K17" s="25"/>
    </row>
    <row r="18" spans="1:11" ht="15" customHeight="1" x14ac:dyDescent="0.25">
      <c r="A18" s="25"/>
      <c r="B18" s="25"/>
      <c r="C18" s="34"/>
      <c r="D18" s="35" t="s">
        <v>17</v>
      </c>
      <c r="E18" s="35" t="s">
        <v>18</v>
      </c>
      <c r="F18" s="35" t="s">
        <v>18</v>
      </c>
      <c r="G18" s="35" t="s">
        <v>18</v>
      </c>
      <c r="H18" s="25"/>
      <c r="I18" s="25"/>
      <c r="J18" s="25"/>
      <c r="K18" s="25"/>
    </row>
    <row r="19" spans="1:11" ht="14.1" customHeight="1" x14ac:dyDescent="0.25">
      <c r="A19" s="25"/>
      <c r="B19" s="25"/>
      <c r="C19" s="1589" t="s">
        <v>81</v>
      </c>
      <c r="D19" s="1590"/>
      <c r="E19" s="1590"/>
      <c r="F19" s="1590"/>
      <c r="G19" s="1590"/>
      <c r="H19" s="25"/>
      <c r="I19" s="25"/>
      <c r="J19" s="25"/>
      <c r="K19" s="25"/>
    </row>
    <row r="20" spans="1:11" ht="14.1" customHeight="1" x14ac:dyDescent="0.25">
      <c r="A20" s="25"/>
      <c r="B20" s="25"/>
      <c r="C20" s="32"/>
      <c r="D20" s="33">
        <v>2023</v>
      </c>
      <c r="E20" s="33">
        <v>2024</v>
      </c>
      <c r="F20" s="33">
        <v>2025</v>
      </c>
      <c r="G20" s="33">
        <v>2026</v>
      </c>
      <c r="H20" s="25"/>
      <c r="I20" s="25"/>
      <c r="J20" s="25"/>
      <c r="K20" s="25"/>
    </row>
    <row r="21" spans="1:11" ht="14.1" customHeight="1" x14ac:dyDescent="0.25">
      <c r="A21" s="25"/>
      <c r="B21" s="25"/>
      <c r="C21" s="34"/>
      <c r="D21" s="35" t="s">
        <v>17</v>
      </c>
      <c r="E21" s="35" t="s">
        <v>18</v>
      </c>
      <c r="F21" s="35" t="s">
        <v>18</v>
      </c>
      <c r="G21" s="35" t="s">
        <v>18</v>
      </c>
      <c r="H21" s="25"/>
      <c r="I21" s="25"/>
      <c r="J21" s="25"/>
      <c r="K21" s="25"/>
    </row>
    <row r="22" spans="1:11" ht="14.1" customHeight="1" x14ac:dyDescent="0.25">
      <c r="A22" s="25"/>
      <c r="B22" s="25"/>
      <c r="C22" s="36" t="s">
        <v>100</v>
      </c>
      <c r="D22" s="37" t="s">
        <v>69</v>
      </c>
      <c r="E22" s="37" t="s">
        <v>69</v>
      </c>
      <c r="F22" s="37" t="s">
        <v>69</v>
      </c>
      <c r="G22" s="37" t="s">
        <v>69</v>
      </c>
      <c r="H22" s="25"/>
      <c r="I22" s="25"/>
      <c r="J22" s="25"/>
      <c r="K22" s="25"/>
    </row>
    <row r="23" spans="1:11" ht="27" customHeight="1" x14ac:dyDescent="0.25">
      <c r="A23" s="25"/>
      <c r="B23" s="25"/>
      <c r="C23" s="28" t="s">
        <v>14</v>
      </c>
      <c r="D23" s="1583" t="s">
        <v>122</v>
      </c>
      <c r="E23" s="1584"/>
      <c r="F23" s="1584"/>
      <c r="G23" s="1584"/>
      <c r="H23" s="25"/>
      <c r="I23" s="25"/>
      <c r="J23" s="25"/>
      <c r="K23" s="25"/>
    </row>
    <row r="24" spans="1:11" ht="26.1" customHeight="1" x14ac:dyDescent="0.25">
      <c r="A24" s="25"/>
      <c r="B24" s="25"/>
      <c r="C24" s="28" t="s">
        <v>24</v>
      </c>
      <c r="D24" s="1583" t="s">
        <v>69</v>
      </c>
      <c r="E24" s="1584"/>
      <c r="F24" s="1584"/>
      <c r="G24" s="1584"/>
      <c r="H24" s="25"/>
      <c r="I24" s="25"/>
      <c r="J24" s="25"/>
      <c r="K24" s="25"/>
    </row>
    <row r="25" spans="1:11" ht="14.1" customHeight="1" x14ac:dyDescent="0.25">
      <c r="A25" s="25"/>
      <c r="B25" s="25"/>
      <c r="C25" s="1585" t="s">
        <v>47</v>
      </c>
      <c r="D25" s="1586"/>
      <c r="E25" s="1586"/>
      <c r="F25" s="1586"/>
      <c r="G25" s="1586"/>
      <c r="H25" s="25"/>
      <c r="I25" s="25"/>
      <c r="J25" s="25"/>
      <c r="K25" s="25"/>
    </row>
    <row r="26" spans="1:11" ht="14.1" customHeight="1" x14ac:dyDescent="0.25">
      <c r="A26" s="25"/>
      <c r="B26" s="25"/>
      <c r="C26" s="29" t="s">
        <v>123</v>
      </c>
      <c r="D26" s="1585" t="s">
        <v>124</v>
      </c>
      <c r="E26" s="1586"/>
      <c r="F26" s="1586"/>
      <c r="G26" s="1586"/>
      <c r="H26" s="25"/>
      <c r="I26" s="25"/>
      <c r="J26" s="25"/>
      <c r="K26" s="25"/>
    </row>
    <row r="27" spans="1:11" ht="27" customHeight="1" x14ac:dyDescent="0.25">
      <c r="A27" s="25"/>
      <c r="B27" s="25"/>
      <c r="C27" s="30" t="s">
        <v>50</v>
      </c>
      <c r="D27" s="1575" t="s">
        <v>125</v>
      </c>
      <c r="E27" s="1576"/>
      <c r="F27" s="1576"/>
      <c r="G27" s="1576"/>
      <c r="H27" s="25"/>
      <c r="I27" s="25"/>
      <c r="J27" s="25"/>
      <c r="K27" s="25"/>
    </row>
    <row r="28" spans="1:11" ht="27" customHeight="1" x14ac:dyDescent="0.25">
      <c r="A28" s="25"/>
      <c r="B28" s="25"/>
      <c r="C28" s="31" t="s">
        <v>52</v>
      </c>
      <c r="D28" s="1587" t="s">
        <v>126</v>
      </c>
      <c r="E28" s="1588"/>
      <c r="F28" s="1588"/>
      <c r="G28" s="1588"/>
      <c r="H28" s="25"/>
      <c r="I28" s="25"/>
      <c r="J28" s="25"/>
      <c r="K28" s="25"/>
    </row>
    <row r="29" spans="1:11" ht="27" customHeight="1" x14ac:dyDescent="0.25">
      <c r="A29" s="25"/>
      <c r="B29" s="25"/>
      <c r="C29" s="31" t="s">
        <v>54</v>
      </c>
      <c r="D29" s="1587" t="s">
        <v>127</v>
      </c>
      <c r="E29" s="1588"/>
      <c r="F29" s="1588"/>
      <c r="G29" s="1588"/>
      <c r="H29" s="25"/>
      <c r="I29" s="25"/>
      <c r="J29" s="25"/>
      <c r="K29" s="25"/>
    </row>
    <row r="30" spans="1:11" ht="15" customHeight="1" x14ac:dyDescent="0.25">
      <c r="A30" s="25"/>
      <c r="B30" s="25"/>
      <c r="C30" s="32"/>
      <c r="D30" s="33">
        <v>2023</v>
      </c>
      <c r="E30" s="33">
        <v>2024</v>
      </c>
      <c r="F30" s="33">
        <v>2025</v>
      </c>
      <c r="G30" s="33">
        <v>2026</v>
      </c>
      <c r="H30" s="25"/>
      <c r="I30" s="25"/>
      <c r="J30" s="25"/>
      <c r="K30" s="25"/>
    </row>
    <row r="31" spans="1:11" ht="15" customHeight="1" x14ac:dyDescent="0.25">
      <c r="A31" s="25"/>
      <c r="B31" s="25"/>
      <c r="C31" s="34"/>
      <c r="D31" s="35" t="s">
        <v>17</v>
      </c>
      <c r="E31" s="35" t="s">
        <v>18</v>
      </c>
      <c r="F31" s="35" t="s">
        <v>18</v>
      </c>
      <c r="G31" s="35" t="s">
        <v>18</v>
      </c>
      <c r="H31" s="25"/>
      <c r="I31" s="25"/>
      <c r="J31" s="25"/>
      <c r="K31" s="25"/>
    </row>
    <row r="32" spans="1:11" ht="14.1" customHeight="1" x14ac:dyDescent="0.25">
      <c r="A32" s="25"/>
      <c r="B32" s="25"/>
      <c r="C32" s="38" t="s">
        <v>56</v>
      </c>
      <c r="D32" s="39" t="s">
        <v>128</v>
      </c>
      <c r="E32" s="39" t="s">
        <v>128</v>
      </c>
      <c r="F32" s="39" t="s">
        <v>128</v>
      </c>
      <c r="G32" s="39" t="s">
        <v>128</v>
      </c>
      <c r="H32" s="25"/>
      <c r="I32" s="25"/>
      <c r="J32" s="25"/>
      <c r="K32" s="25"/>
    </row>
    <row r="33" spans="1:11" ht="14.1" customHeight="1" x14ac:dyDescent="0.25">
      <c r="A33" s="25"/>
      <c r="B33" s="25"/>
      <c r="C33" s="38" t="s">
        <v>59</v>
      </c>
      <c r="D33" s="39" t="s">
        <v>129</v>
      </c>
      <c r="E33" s="39" t="s">
        <v>130</v>
      </c>
      <c r="F33" s="39" t="s">
        <v>131</v>
      </c>
      <c r="G33" s="39" t="s">
        <v>132</v>
      </c>
      <c r="H33" s="25"/>
      <c r="I33" s="25"/>
      <c r="J33" s="25"/>
      <c r="K33" s="25"/>
    </row>
    <row r="34" spans="1:11" ht="14.1" customHeight="1" x14ac:dyDescent="0.25">
      <c r="A34" s="25"/>
      <c r="B34" s="25"/>
      <c r="C34" s="38" t="s">
        <v>63</v>
      </c>
      <c r="D34" s="39" t="s">
        <v>129</v>
      </c>
      <c r="E34" s="39" t="s">
        <v>130</v>
      </c>
      <c r="F34" s="39" t="s">
        <v>131</v>
      </c>
      <c r="G34" s="39" t="s">
        <v>132</v>
      </c>
      <c r="H34" s="25"/>
      <c r="I34" s="25"/>
      <c r="J34" s="25"/>
      <c r="K34" s="25"/>
    </row>
    <row r="35" spans="1:11" ht="14.1" customHeight="1" x14ac:dyDescent="0.25">
      <c r="A35" s="25"/>
      <c r="B35" s="25"/>
      <c r="C35" s="38" t="s">
        <v>68</v>
      </c>
      <c r="D35" s="39" t="s">
        <v>69</v>
      </c>
      <c r="E35" s="39" t="s">
        <v>75</v>
      </c>
      <c r="F35" s="39" t="s">
        <v>75</v>
      </c>
      <c r="G35" s="39" t="s">
        <v>75</v>
      </c>
      <c r="H35" s="25"/>
      <c r="I35" s="25"/>
      <c r="J35" s="25"/>
      <c r="K35" s="25"/>
    </row>
    <row r="36" spans="1:11" ht="14.1" customHeight="1" x14ac:dyDescent="0.25">
      <c r="A36" s="25"/>
      <c r="B36" s="25"/>
      <c r="C36" s="38" t="s">
        <v>73</v>
      </c>
      <c r="D36" s="39" t="s">
        <v>69</v>
      </c>
      <c r="E36" s="39" t="s">
        <v>133</v>
      </c>
      <c r="F36" s="39" t="s">
        <v>134</v>
      </c>
      <c r="G36" s="39" t="s">
        <v>135</v>
      </c>
      <c r="H36" s="25"/>
      <c r="I36" s="25"/>
      <c r="J36" s="25"/>
      <c r="K36" s="25"/>
    </row>
    <row r="37" spans="1:11" ht="14.1" customHeight="1" x14ac:dyDescent="0.25">
      <c r="A37" s="25"/>
      <c r="B37" s="25"/>
      <c r="C37" s="38" t="s">
        <v>77</v>
      </c>
      <c r="D37" s="39" t="s">
        <v>69</v>
      </c>
      <c r="E37" s="39" t="s">
        <v>133</v>
      </c>
      <c r="F37" s="39" t="s">
        <v>134</v>
      </c>
      <c r="G37" s="39" t="s">
        <v>135</v>
      </c>
      <c r="H37" s="25"/>
      <c r="I37" s="25"/>
      <c r="J37" s="25"/>
      <c r="K37" s="25"/>
    </row>
    <row r="38" spans="1:11" ht="14.1" customHeight="1" x14ac:dyDescent="0.25">
      <c r="A38" s="25"/>
      <c r="B38" s="25"/>
      <c r="C38" s="1589" t="s">
        <v>81</v>
      </c>
      <c r="D38" s="1590"/>
      <c r="E38" s="1590"/>
      <c r="F38" s="1590"/>
      <c r="G38" s="1590"/>
      <c r="H38" s="25"/>
      <c r="I38" s="25"/>
      <c r="J38" s="25"/>
      <c r="K38" s="25"/>
    </row>
    <row r="39" spans="1:11" ht="14.1" customHeight="1" x14ac:dyDescent="0.25">
      <c r="A39" s="25"/>
      <c r="B39" s="25"/>
      <c r="C39" s="32"/>
      <c r="D39" s="33">
        <v>2023</v>
      </c>
      <c r="E39" s="33">
        <v>2024</v>
      </c>
      <c r="F39" s="33">
        <v>2025</v>
      </c>
      <c r="G39" s="33">
        <v>2026</v>
      </c>
      <c r="H39" s="25"/>
      <c r="I39" s="25"/>
      <c r="J39" s="25"/>
      <c r="K39" s="25"/>
    </row>
    <row r="40" spans="1:11" ht="14.1" customHeight="1" x14ac:dyDescent="0.25">
      <c r="A40" s="25"/>
      <c r="B40" s="25"/>
      <c r="C40" s="34"/>
      <c r="D40" s="35" t="s">
        <v>17</v>
      </c>
      <c r="E40" s="35" t="s">
        <v>18</v>
      </c>
      <c r="F40" s="35" t="s">
        <v>18</v>
      </c>
      <c r="G40" s="35" t="s">
        <v>18</v>
      </c>
      <c r="H40" s="25"/>
      <c r="I40" s="25"/>
      <c r="J40" s="25"/>
      <c r="K40" s="25"/>
    </row>
    <row r="41" spans="1:11" ht="14.1" customHeight="1" x14ac:dyDescent="0.25">
      <c r="A41" s="25"/>
      <c r="B41" s="25"/>
      <c r="C41" s="40" t="s">
        <v>82</v>
      </c>
      <c r="D41" s="41">
        <v>0</v>
      </c>
      <c r="E41" s="41">
        <v>1141600000</v>
      </c>
      <c r="F41" s="41">
        <v>1141600000</v>
      </c>
      <c r="G41" s="41">
        <v>1141600000</v>
      </c>
      <c r="H41" s="25"/>
      <c r="I41" s="25"/>
      <c r="J41" s="25"/>
      <c r="K41" s="25"/>
    </row>
    <row r="42" spans="1:11" ht="14.1" customHeight="1" x14ac:dyDescent="0.25">
      <c r="A42" s="25"/>
      <c r="B42" s="25"/>
      <c r="C42" s="40" t="s">
        <v>83</v>
      </c>
      <c r="D42" s="41">
        <v>0</v>
      </c>
      <c r="E42" s="41">
        <v>1141600000</v>
      </c>
      <c r="F42" s="41">
        <v>1141600000</v>
      </c>
      <c r="G42" s="41">
        <v>1141600000</v>
      </c>
      <c r="H42" s="25"/>
      <c r="I42" s="25"/>
      <c r="J42" s="25"/>
      <c r="K42" s="25"/>
    </row>
    <row r="43" spans="1:11" ht="14.1" customHeight="1" x14ac:dyDescent="0.25">
      <c r="A43" s="25"/>
      <c r="B43" s="25"/>
      <c r="C43" s="40" t="s">
        <v>84</v>
      </c>
      <c r="D43" s="41">
        <v>0</v>
      </c>
      <c r="E43" s="41">
        <v>0</v>
      </c>
      <c r="F43" s="41">
        <v>0</v>
      </c>
      <c r="G43" s="41">
        <v>0</v>
      </c>
      <c r="H43" s="25"/>
      <c r="I43" s="25"/>
      <c r="J43" s="25"/>
      <c r="K43" s="25"/>
    </row>
    <row r="44" spans="1:11" ht="14.1" customHeight="1" x14ac:dyDescent="0.25">
      <c r="A44" s="25"/>
      <c r="B44" s="25"/>
      <c r="C44" s="40" t="s">
        <v>85</v>
      </c>
      <c r="D44" s="41">
        <v>0</v>
      </c>
      <c r="E44" s="41">
        <v>185300000</v>
      </c>
      <c r="F44" s="41">
        <v>185300000</v>
      </c>
      <c r="G44" s="41">
        <v>185300000</v>
      </c>
      <c r="H44" s="25"/>
      <c r="I44" s="25"/>
      <c r="J44" s="25"/>
      <c r="K44" s="25"/>
    </row>
    <row r="45" spans="1:11" ht="14.1" customHeight="1" x14ac:dyDescent="0.25">
      <c r="A45" s="25"/>
      <c r="B45" s="25"/>
      <c r="C45" s="40" t="s">
        <v>83</v>
      </c>
      <c r="D45" s="41">
        <v>0</v>
      </c>
      <c r="E45" s="41">
        <v>185300000</v>
      </c>
      <c r="F45" s="41">
        <v>185300000</v>
      </c>
      <c r="G45" s="41">
        <v>185300000</v>
      </c>
      <c r="H45" s="25"/>
      <c r="I45" s="25"/>
      <c r="J45" s="25"/>
      <c r="K45" s="25"/>
    </row>
    <row r="46" spans="1:11" ht="14.1" customHeight="1" x14ac:dyDescent="0.25">
      <c r="A46" s="25"/>
      <c r="B46" s="25"/>
      <c r="C46" s="40" t="s">
        <v>84</v>
      </c>
      <c r="D46" s="41">
        <v>0</v>
      </c>
      <c r="E46" s="41">
        <v>0</v>
      </c>
      <c r="F46" s="41">
        <v>0</v>
      </c>
      <c r="G46" s="41">
        <v>0</v>
      </c>
      <c r="H46" s="25"/>
      <c r="I46" s="25"/>
      <c r="J46" s="25"/>
      <c r="K46" s="25"/>
    </row>
    <row r="47" spans="1:11" ht="14.1" customHeight="1" x14ac:dyDescent="0.25">
      <c r="A47" s="25"/>
      <c r="B47" s="25"/>
      <c r="C47" s="40" t="s">
        <v>86</v>
      </c>
      <c r="D47" s="41">
        <v>0</v>
      </c>
      <c r="E47" s="41">
        <v>476800000</v>
      </c>
      <c r="F47" s="41">
        <v>480000000</v>
      </c>
      <c r="G47" s="41">
        <v>481000000</v>
      </c>
      <c r="H47" s="25"/>
      <c r="I47" s="25"/>
      <c r="J47" s="25"/>
      <c r="K47" s="25"/>
    </row>
    <row r="48" spans="1:11" ht="14.1" customHeight="1" x14ac:dyDescent="0.25">
      <c r="A48" s="25"/>
      <c r="B48" s="25"/>
      <c r="C48" s="40" t="s">
        <v>83</v>
      </c>
      <c r="D48" s="41">
        <v>0</v>
      </c>
      <c r="E48" s="41">
        <v>473800000</v>
      </c>
      <c r="F48" s="41">
        <v>477000000</v>
      </c>
      <c r="G48" s="41">
        <v>478000000</v>
      </c>
      <c r="H48" s="25"/>
      <c r="I48" s="25"/>
      <c r="J48" s="25"/>
      <c r="K48" s="25"/>
    </row>
    <row r="49" spans="1:11" ht="14.1" customHeight="1" x14ac:dyDescent="0.25">
      <c r="A49" s="25"/>
      <c r="B49" s="25"/>
      <c r="C49" s="40" t="s">
        <v>84</v>
      </c>
      <c r="D49" s="41">
        <v>0</v>
      </c>
      <c r="E49" s="41">
        <v>3000000</v>
      </c>
      <c r="F49" s="41">
        <v>3000000</v>
      </c>
      <c r="G49" s="41">
        <v>3000000</v>
      </c>
      <c r="H49" s="25"/>
      <c r="I49" s="25"/>
      <c r="J49" s="25"/>
      <c r="K49" s="25"/>
    </row>
    <row r="50" spans="1:11" ht="14.1" customHeight="1" x14ac:dyDescent="0.25">
      <c r="A50" s="25"/>
      <c r="B50" s="25"/>
      <c r="C50" s="40" t="s">
        <v>87</v>
      </c>
      <c r="D50" s="41">
        <v>0</v>
      </c>
      <c r="E50" s="41">
        <v>0</v>
      </c>
      <c r="F50" s="41">
        <v>0</v>
      </c>
      <c r="G50" s="41">
        <v>0</v>
      </c>
      <c r="H50" s="25"/>
      <c r="I50" s="25"/>
      <c r="J50" s="25"/>
      <c r="K50" s="25"/>
    </row>
    <row r="51" spans="1:11" ht="14.1" customHeight="1" x14ac:dyDescent="0.25">
      <c r="A51" s="25"/>
      <c r="B51" s="25"/>
      <c r="C51" s="40" t="s">
        <v>83</v>
      </c>
      <c r="D51" s="41">
        <v>0</v>
      </c>
      <c r="E51" s="41">
        <v>0</v>
      </c>
      <c r="F51" s="41">
        <v>0</v>
      </c>
      <c r="G51" s="41">
        <v>0</v>
      </c>
      <c r="H51" s="25"/>
      <c r="I51" s="25"/>
      <c r="J51" s="25"/>
      <c r="K51" s="25"/>
    </row>
    <row r="52" spans="1:11" ht="14.1" customHeight="1" x14ac:dyDescent="0.25">
      <c r="A52" s="25"/>
      <c r="B52" s="25"/>
      <c r="C52" s="40" t="s">
        <v>84</v>
      </c>
      <c r="D52" s="41">
        <v>0</v>
      </c>
      <c r="E52" s="41">
        <v>0</v>
      </c>
      <c r="F52" s="41">
        <v>0</v>
      </c>
      <c r="G52" s="41">
        <v>0</v>
      </c>
      <c r="H52" s="25"/>
      <c r="I52" s="25"/>
      <c r="J52" s="25"/>
      <c r="K52" s="25"/>
    </row>
    <row r="53" spans="1:11" ht="14.1" customHeight="1" x14ac:dyDescent="0.25">
      <c r="A53" s="25"/>
      <c r="B53" s="25"/>
      <c r="C53" s="40" t="s">
        <v>88</v>
      </c>
      <c r="D53" s="41">
        <v>0</v>
      </c>
      <c r="E53" s="41">
        <v>0</v>
      </c>
      <c r="F53" s="41">
        <v>0</v>
      </c>
      <c r="G53" s="41">
        <v>0</v>
      </c>
      <c r="H53" s="25"/>
      <c r="I53" s="25"/>
      <c r="J53" s="25"/>
      <c r="K53" s="25"/>
    </row>
    <row r="54" spans="1:11" ht="14.1" customHeight="1" x14ac:dyDescent="0.25">
      <c r="A54" s="25"/>
      <c r="B54" s="25"/>
      <c r="C54" s="40" t="s">
        <v>83</v>
      </c>
      <c r="D54" s="41">
        <v>0</v>
      </c>
      <c r="E54" s="41">
        <v>0</v>
      </c>
      <c r="F54" s="41">
        <v>0</v>
      </c>
      <c r="G54" s="41">
        <v>0</v>
      </c>
      <c r="H54" s="25"/>
      <c r="I54" s="25"/>
      <c r="J54" s="25"/>
      <c r="K54" s="25"/>
    </row>
    <row r="55" spans="1:11" ht="14.1" customHeight="1" x14ac:dyDescent="0.25">
      <c r="A55" s="25"/>
      <c r="B55" s="25"/>
      <c r="C55" s="40" t="s">
        <v>84</v>
      </c>
      <c r="D55" s="41">
        <v>0</v>
      </c>
      <c r="E55" s="41">
        <v>0</v>
      </c>
      <c r="F55" s="41">
        <v>0</v>
      </c>
      <c r="G55" s="41">
        <v>0</v>
      </c>
      <c r="H55" s="25"/>
      <c r="I55" s="25"/>
      <c r="J55" s="25"/>
      <c r="K55" s="25"/>
    </row>
    <row r="56" spans="1:11" ht="14.1" customHeight="1" x14ac:dyDescent="0.25">
      <c r="A56" s="25"/>
      <c r="B56" s="25"/>
      <c r="C56" s="40" t="s">
        <v>89</v>
      </c>
      <c r="D56" s="41">
        <v>0</v>
      </c>
      <c r="E56" s="41">
        <v>0</v>
      </c>
      <c r="F56" s="41">
        <v>0</v>
      </c>
      <c r="G56" s="41">
        <v>0</v>
      </c>
      <c r="H56" s="25"/>
      <c r="I56" s="25"/>
      <c r="J56" s="25"/>
      <c r="K56" s="25"/>
    </row>
    <row r="57" spans="1:11" ht="14.1" customHeight="1" x14ac:dyDescent="0.25">
      <c r="A57" s="25"/>
      <c r="B57" s="25"/>
      <c r="C57" s="40" t="s">
        <v>83</v>
      </c>
      <c r="D57" s="41">
        <v>0</v>
      </c>
      <c r="E57" s="41">
        <v>0</v>
      </c>
      <c r="F57" s="41">
        <v>0</v>
      </c>
      <c r="G57" s="41">
        <v>0</v>
      </c>
      <c r="H57" s="25"/>
      <c r="I57" s="25"/>
      <c r="J57" s="25"/>
      <c r="K57" s="25"/>
    </row>
    <row r="58" spans="1:11" ht="14.1" customHeight="1" x14ac:dyDescent="0.25">
      <c r="A58" s="25"/>
      <c r="B58" s="25"/>
      <c r="C58" s="40" t="s">
        <v>84</v>
      </c>
      <c r="D58" s="41">
        <v>0</v>
      </c>
      <c r="E58" s="41">
        <v>0</v>
      </c>
      <c r="F58" s="41">
        <v>0</v>
      </c>
      <c r="G58" s="41">
        <v>0</v>
      </c>
      <c r="H58" s="25"/>
      <c r="I58" s="25"/>
      <c r="J58" s="25"/>
      <c r="K58" s="25"/>
    </row>
    <row r="59" spans="1:11" ht="14.1" customHeight="1" x14ac:dyDescent="0.25">
      <c r="A59" s="25"/>
      <c r="B59" s="25"/>
      <c r="C59" s="40" t="s">
        <v>90</v>
      </c>
      <c r="D59" s="41">
        <v>0</v>
      </c>
      <c r="E59" s="41">
        <v>32000000</v>
      </c>
      <c r="F59" s="41">
        <v>30000000</v>
      </c>
      <c r="G59" s="41">
        <v>30000000</v>
      </c>
      <c r="H59" s="25"/>
      <c r="I59" s="25"/>
      <c r="J59" s="25"/>
      <c r="K59" s="25"/>
    </row>
    <row r="60" spans="1:11" ht="14.1" customHeight="1" x14ac:dyDescent="0.25">
      <c r="A60" s="25"/>
      <c r="B60" s="25"/>
      <c r="C60" s="40" t="s">
        <v>83</v>
      </c>
      <c r="D60" s="41">
        <v>0</v>
      </c>
      <c r="E60" s="41">
        <v>32000000</v>
      </c>
      <c r="F60" s="41">
        <v>30000000</v>
      </c>
      <c r="G60" s="41">
        <v>30000000</v>
      </c>
      <c r="H60" s="25"/>
      <c r="I60" s="25"/>
      <c r="J60" s="25"/>
      <c r="K60" s="25"/>
    </row>
    <row r="61" spans="1:11" ht="14.1" customHeight="1" x14ac:dyDescent="0.25">
      <c r="A61" s="25"/>
      <c r="B61" s="25"/>
      <c r="C61" s="40" t="s">
        <v>84</v>
      </c>
      <c r="D61" s="41">
        <v>0</v>
      </c>
      <c r="E61" s="41">
        <v>0</v>
      </c>
      <c r="F61" s="41">
        <v>0</v>
      </c>
      <c r="G61" s="41">
        <v>0</v>
      </c>
      <c r="H61" s="25"/>
      <c r="I61" s="25"/>
      <c r="J61" s="25"/>
      <c r="K61" s="25"/>
    </row>
    <row r="62" spans="1:11" ht="14.1" customHeight="1" x14ac:dyDescent="0.25">
      <c r="A62" s="25"/>
      <c r="B62" s="25"/>
      <c r="C62" s="40" t="s">
        <v>91</v>
      </c>
      <c r="D62" s="41">
        <v>0</v>
      </c>
      <c r="E62" s="41">
        <v>0</v>
      </c>
      <c r="F62" s="41">
        <v>0</v>
      </c>
      <c r="G62" s="41">
        <v>0</v>
      </c>
      <c r="H62" s="25"/>
      <c r="I62" s="25"/>
      <c r="J62" s="25"/>
      <c r="K62" s="25"/>
    </row>
    <row r="63" spans="1:11" ht="14.1" customHeight="1" x14ac:dyDescent="0.25">
      <c r="A63" s="25"/>
      <c r="B63" s="25"/>
      <c r="C63" s="40" t="s">
        <v>83</v>
      </c>
      <c r="D63" s="41">
        <v>0</v>
      </c>
      <c r="E63" s="41">
        <v>0</v>
      </c>
      <c r="F63" s="41">
        <v>0</v>
      </c>
      <c r="G63" s="41">
        <v>0</v>
      </c>
      <c r="H63" s="25"/>
      <c r="I63" s="25"/>
      <c r="J63" s="25"/>
      <c r="K63" s="25"/>
    </row>
    <row r="64" spans="1:11" ht="14.1" customHeight="1" x14ac:dyDescent="0.25">
      <c r="A64" s="25"/>
      <c r="B64" s="25"/>
      <c r="C64" s="40" t="s">
        <v>92</v>
      </c>
      <c r="D64" s="41">
        <v>0</v>
      </c>
      <c r="E64" s="41">
        <v>0</v>
      </c>
      <c r="F64" s="41">
        <v>0</v>
      </c>
      <c r="G64" s="41">
        <v>0</v>
      </c>
      <c r="H64" s="25"/>
      <c r="I64" s="25"/>
      <c r="J64" s="25"/>
      <c r="K64" s="25"/>
    </row>
    <row r="65" spans="1:11" ht="14.1" customHeight="1" x14ac:dyDescent="0.25">
      <c r="A65" s="25"/>
      <c r="B65" s="25"/>
      <c r="C65" s="40" t="s">
        <v>93</v>
      </c>
      <c r="D65" s="41">
        <v>0</v>
      </c>
      <c r="E65" s="41">
        <v>0</v>
      </c>
      <c r="F65" s="41">
        <v>0</v>
      </c>
      <c r="G65" s="41">
        <v>0</v>
      </c>
      <c r="H65" s="25"/>
      <c r="I65" s="25"/>
      <c r="J65" s="25"/>
      <c r="K65" s="25"/>
    </row>
    <row r="66" spans="1:11" ht="14.1" customHeight="1" x14ac:dyDescent="0.25">
      <c r="A66" s="25"/>
      <c r="B66" s="25"/>
      <c r="C66" s="40" t="s">
        <v>94</v>
      </c>
      <c r="D66" s="41">
        <v>0</v>
      </c>
      <c r="E66" s="41">
        <v>0</v>
      </c>
      <c r="F66" s="41">
        <v>0</v>
      </c>
      <c r="G66" s="41">
        <v>0</v>
      </c>
      <c r="H66" s="25"/>
      <c r="I66" s="25"/>
      <c r="J66" s="25"/>
      <c r="K66" s="25"/>
    </row>
    <row r="67" spans="1:11" ht="14.1" customHeight="1" x14ac:dyDescent="0.25">
      <c r="A67" s="25"/>
      <c r="B67" s="25"/>
      <c r="C67" s="40" t="s">
        <v>95</v>
      </c>
      <c r="D67" s="41">
        <v>0</v>
      </c>
      <c r="E67" s="41">
        <v>0</v>
      </c>
      <c r="F67" s="41">
        <v>0</v>
      </c>
      <c r="G67" s="41">
        <v>0</v>
      </c>
      <c r="H67" s="25"/>
      <c r="I67" s="25"/>
      <c r="J67" s="25"/>
      <c r="K67" s="25"/>
    </row>
    <row r="68" spans="1:11" ht="14.1" customHeight="1" x14ac:dyDescent="0.25">
      <c r="A68" s="25"/>
      <c r="B68" s="25"/>
      <c r="C68" s="40" t="s">
        <v>96</v>
      </c>
      <c r="D68" s="41">
        <v>0</v>
      </c>
      <c r="E68" s="41">
        <v>0</v>
      </c>
      <c r="F68" s="41">
        <v>0</v>
      </c>
      <c r="G68" s="41">
        <v>0</v>
      </c>
      <c r="H68" s="25"/>
      <c r="I68" s="25"/>
      <c r="J68" s="25"/>
      <c r="K68" s="25"/>
    </row>
    <row r="69" spans="1:11" ht="14.1" customHeight="1" x14ac:dyDescent="0.25">
      <c r="A69" s="25"/>
      <c r="B69" s="25"/>
      <c r="C69" s="40" t="s">
        <v>83</v>
      </c>
      <c r="D69" s="41">
        <v>0</v>
      </c>
      <c r="E69" s="41">
        <v>0</v>
      </c>
      <c r="F69" s="41">
        <v>0</v>
      </c>
      <c r="G69" s="41">
        <v>0</v>
      </c>
      <c r="H69" s="25"/>
      <c r="I69" s="25"/>
      <c r="J69" s="25"/>
      <c r="K69" s="25"/>
    </row>
    <row r="70" spans="1:11" ht="14.1" customHeight="1" x14ac:dyDescent="0.25">
      <c r="A70" s="25"/>
      <c r="B70" s="25"/>
      <c r="C70" s="40" t="s">
        <v>92</v>
      </c>
      <c r="D70" s="41">
        <v>0</v>
      </c>
      <c r="E70" s="41">
        <v>0</v>
      </c>
      <c r="F70" s="41">
        <v>0</v>
      </c>
      <c r="G70" s="41">
        <v>0</v>
      </c>
      <c r="H70" s="25"/>
      <c r="I70" s="25"/>
      <c r="J70" s="25"/>
      <c r="K70" s="25"/>
    </row>
    <row r="71" spans="1:11" ht="14.1" customHeight="1" x14ac:dyDescent="0.25">
      <c r="A71" s="25"/>
      <c r="B71" s="25"/>
      <c r="C71" s="40" t="s">
        <v>93</v>
      </c>
      <c r="D71" s="41">
        <v>0</v>
      </c>
      <c r="E71" s="41">
        <v>0</v>
      </c>
      <c r="F71" s="41">
        <v>0</v>
      </c>
      <c r="G71" s="41">
        <v>0</v>
      </c>
      <c r="H71" s="25"/>
      <c r="I71" s="25"/>
      <c r="J71" s="25"/>
      <c r="K71" s="25"/>
    </row>
    <row r="72" spans="1:11" ht="14.1" customHeight="1" x14ac:dyDescent="0.25">
      <c r="A72" s="25"/>
      <c r="B72" s="25"/>
      <c r="C72" s="40" t="s">
        <v>94</v>
      </c>
      <c r="D72" s="41">
        <v>0</v>
      </c>
      <c r="E72" s="41">
        <v>0</v>
      </c>
      <c r="F72" s="41">
        <v>0</v>
      </c>
      <c r="G72" s="41">
        <v>0</v>
      </c>
      <c r="H72" s="25"/>
      <c r="I72" s="25"/>
      <c r="J72" s="25"/>
      <c r="K72" s="25"/>
    </row>
    <row r="73" spans="1:11" ht="14.1" customHeight="1" x14ac:dyDescent="0.25">
      <c r="A73" s="25"/>
      <c r="B73" s="25"/>
      <c r="C73" s="40" t="s">
        <v>95</v>
      </c>
      <c r="D73" s="41">
        <v>0</v>
      </c>
      <c r="E73" s="41">
        <v>0</v>
      </c>
      <c r="F73" s="41">
        <v>0</v>
      </c>
      <c r="G73" s="41">
        <v>0</v>
      </c>
      <c r="H73" s="25"/>
      <c r="I73" s="25"/>
      <c r="J73" s="25"/>
      <c r="K73" s="25"/>
    </row>
    <row r="74" spans="1:11" ht="14.1" customHeight="1" x14ac:dyDescent="0.25">
      <c r="A74" s="25"/>
      <c r="B74" s="25"/>
      <c r="C74" s="40" t="s">
        <v>97</v>
      </c>
      <c r="D74" s="41">
        <v>0</v>
      </c>
      <c r="E74" s="41">
        <v>0</v>
      </c>
      <c r="F74" s="41">
        <v>0</v>
      </c>
      <c r="G74" s="41">
        <v>0</v>
      </c>
      <c r="H74" s="25"/>
      <c r="I74" s="25"/>
      <c r="J74" s="25"/>
      <c r="K74" s="25"/>
    </row>
    <row r="75" spans="1:11" ht="14.1" customHeight="1" x14ac:dyDescent="0.25">
      <c r="A75" s="25"/>
      <c r="B75" s="25"/>
      <c r="C75" s="40" t="s">
        <v>83</v>
      </c>
      <c r="D75" s="41">
        <v>0</v>
      </c>
      <c r="E75" s="41">
        <v>0</v>
      </c>
      <c r="F75" s="41">
        <v>0</v>
      </c>
      <c r="G75" s="41">
        <v>0</v>
      </c>
      <c r="H75" s="25"/>
      <c r="I75" s="25"/>
      <c r="J75" s="25"/>
      <c r="K75" s="25"/>
    </row>
    <row r="76" spans="1:11" ht="14.1" customHeight="1" x14ac:dyDescent="0.25">
      <c r="A76" s="25"/>
      <c r="B76" s="25"/>
      <c r="C76" s="40" t="s">
        <v>92</v>
      </c>
      <c r="D76" s="41">
        <v>0</v>
      </c>
      <c r="E76" s="41">
        <v>0</v>
      </c>
      <c r="F76" s="41">
        <v>0</v>
      </c>
      <c r="G76" s="41">
        <v>0</v>
      </c>
      <c r="H76" s="25"/>
      <c r="I76" s="25"/>
      <c r="J76" s="25"/>
      <c r="K76" s="25"/>
    </row>
    <row r="77" spans="1:11" ht="14.1" customHeight="1" x14ac:dyDescent="0.25">
      <c r="A77" s="25"/>
      <c r="B77" s="25"/>
      <c r="C77" s="40" t="s">
        <v>93</v>
      </c>
      <c r="D77" s="41">
        <v>0</v>
      </c>
      <c r="E77" s="41">
        <v>0</v>
      </c>
      <c r="F77" s="41">
        <v>0</v>
      </c>
      <c r="G77" s="41">
        <v>0</v>
      </c>
      <c r="H77" s="25"/>
      <c r="I77" s="25"/>
      <c r="J77" s="25"/>
      <c r="K77" s="25"/>
    </row>
    <row r="78" spans="1:11" ht="14.1" customHeight="1" x14ac:dyDescent="0.25">
      <c r="A78" s="25"/>
      <c r="B78" s="25"/>
      <c r="C78" s="40" t="s">
        <v>94</v>
      </c>
      <c r="D78" s="41">
        <v>0</v>
      </c>
      <c r="E78" s="41">
        <v>0</v>
      </c>
      <c r="F78" s="41">
        <v>0</v>
      </c>
      <c r="G78" s="41">
        <v>0</v>
      </c>
      <c r="H78" s="25"/>
      <c r="I78" s="25"/>
      <c r="J78" s="25"/>
      <c r="K78" s="25"/>
    </row>
    <row r="79" spans="1:11" ht="14.1" customHeight="1" x14ac:dyDescent="0.25">
      <c r="A79" s="25"/>
      <c r="B79" s="25"/>
      <c r="C79" s="40" t="s">
        <v>95</v>
      </c>
      <c r="D79" s="41">
        <v>0</v>
      </c>
      <c r="E79" s="41">
        <v>0</v>
      </c>
      <c r="F79" s="41">
        <v>0</v>
      </c>
      <c r="G79" s="41">
        <v>0</v>
      </c>
      <c r="H79" s="25"/>
      <c r="I79" s="25"/>
      <c r="J79" s="25"/>
      <c r="K79" s="25"/>
    </row>
    <row r="80" spans="1:11" ht="14.1" customHeight="1" x14ac:dyDescent="0.25">
      <c r="A80" s="25"/>
      <c r="B80" s="25"/>
      <c r="C80" s="40" t="s">
        <v>98</v>
      </c>
      <c r="D80" s="41">
        <v>0</v>
      </c>
      <c r="E80" s="41">
        <v>0</v>
      </c>
      <c r="F80" s="41">
        <v>0</v>
      </c>
      <c r="G80" s="41">
        <v>0</v>
      </c>
      <c r="H80" s="25"/>
      <c r="I80" s="25"/>
      <c r="J80" s="25"/>
      <c r="K80" s="25"/>
    </row>
    <row r="81" spans="1:11" ht="14.1" customHeight="1" x14ac:dyDescent="0.25">
      <c r="A81" s="25"/>
      <c r="B81" s="25"/>
      <c r="C81" s="40" t="s">
        <v>99</v>
      </c>
      <c r="D81" s="41">
        <v>0</v>
      </c>
      <c r="E81" s="41">
        <v>0</v>
      </c>
      <c r="F81" s="41">
        <v>0</v>
      </c>
      <c r="G81" s="41">
        <v>0</v>
      </c>
      <c r="H81" s="25"/>
      <c r="I81" s="25"/>
      <c r="J81" s="25"/>
      <c r="K81" s="25"/>
    </row>
    <row r="82" spans="1:11" ht="14.1" customHeight="1" x14ac:dyDescent="0.25">
      <c r="A82" s="25"/>
      <c r="B82" s="25"/>
      <c r="C82" s="36" t="s">
        <v>100</v>
      </c>
      <c r="D82" s="41">
        <v>0</v>
      </c>
      <c r="E82" s="41">
        <v>1835700000</v>
      </c>
      <c r="F82" s="41">
        <v>1836900000</v>
      </c>
      <c r="G82" s="41">
        <v>1837900000</v>
      </c>
      <c r="H82" s="25"/>
      <c r="I82" s="25"/>
      <c r="J82" s="25"/>
      <c r="K82" s="25"/>
    </row>
    <row r="83" spans="1:11" ht="14.1" customHeight="1" x14ac:dyDescent="0.25">
      <c r="A83" s="25"/>
      <c r="B83" s="25"/>
      <c r="C83" s="1585" t="s">
        <v>101</v>
      </c>
      <c r="D83" s="1586"/>
      <c r="E83" s="1586"/>
      <c r="F83" s="1586"/>
      <c r="G83" s="1586"/>
      <c r="H83" s="25"/>
      <c r="I83" s="25"/>
      <c r="J83" s="25"/>
      <c r="K83" s="25"/>
    </row>
    <row r="84" spans="1:11" ht="14.1" customHeight="1" x14ac:dyDescent="0.25">
      <c r="A84" s="25"/>
      <c r="B84" s="25"/>
      <c r="C84" s="29" t="s">
        <v>136</v>
      </c>
      <c r="D84" s="1585" t="s">
        <v>137</v>
      </c>
      <c r="E84" s="1586"/>
      <c r="F84" s="1586"/>
      <c r="G84" s="1586"/>
      <c r="H84" s="25"/>
      <c r="I84" s="25"/>
      <c r="J84" s="25"/>
      <c r="K84" s="25"/>
    </row>
    <row r="85" spans="1:11" ht="14.1" customHeight="1" x14ac:dyDescent="0.25">
      <c r="A85" s="25"/>
      <c r="B85" s="25"/>
      <c r="C85" s="30" t="s">
        <v>50</v>
      </c>
      <c r="D85" s="1575" t="s">
        <v>138</v>
      </c>
      <c r="E85" s="1576"/>
      <c r="F85" s="1576"/>
      <c r="G85" s="1576"/>
      <c r="H85" s="25"/>
      <c r="I85" s="25"/>
      <c r="J85" s="25"/>
      <c r="K85" s="25"/>
    </row>
    <row r="86" spans="1:11" ht="14.1" customHeight="1" x14ac:dyDescent="0.25">
      <c r="A86" s="25"/>
      <c r="B86" s="25"/>
      <c r="C86" s="31" t="s">
        <v>52</v>
      </c>
      <c r="D86" s="1587" t="s">
        <v>139</v>
      </c>
      <c r="E86" s="1588"/>
      <c r="F86" s="1588"/>
      <c r="G86" s="1588"/>
      <c r="H86" s="25"/>
      <c r="I86" s="25"/>
      <c r="J86" s="25"/>
      <c r="K86" s="25"/>
    </row>
    <row r="87" spans="1:11" ht="14.1" customHeight="1" x14ac:dyDescent="0.25">
      <c r="A87" s="25"/>
      <c r="B87" s="25"/>
      <c r="C87" s="31" t="s">
        <v>54</v>
      </c>
      <c r="D87" s="1587" t="s">
        <v>140</v>
      </c>
      <c r="E87" s="1588"/>
      <c r="F87" s="1588"/>
      <c r="G87" s="1588"/>
      <c r="H87" s="25"/>
      <c r="I87" s="25"/>
      <c r="J87" s="25"/>
      <c r="K87" s="25"/>
    </row>
    <row r="88" spans="1:11" ht="15" customHeight="1" x14ac:dyDescent="0.25">
      <c r="A88" s="25"/>
      <c r="B88" s="25"/>
      <c r="C88" s="32"/>
      <c r="D88" s="33">
        <v>2023</v>
      </c>
      <c r="E88" s="33">
        <v>2024</v>
      </c>
      <c r="F88" s="33">
        <v>2025</v>
      </c>
      <c r="G88" s="33">
        <v>2026</v>
      </c>
      <c r="H88" s="25"/>
      <c r="I88" s="25"/>
      <c r="J88" s="25"/>
      <c r="K88" s="25"/>
    </row>
    <row r="89" spans="1:11" ht="15" customHeight="1" x14ac:dyDescent="0.25">
      <c r="A89" s="25"/>
      <c r="B89" s="25"/>
      <c r="C89" s="34"/>
      <c r="D89" s="35" t="s">
        <v>17</v>
      </c>
      <c r="E89" s="35" t="s">
        <v>18</v>
      </c>
      <c r="F89" s="35" t="s">
        <v>18</v>
      </c>
      <c r="G89" s="35" t="s">
        <v>18</v>
      </c>
      <c r="H89" s="25"/>
      <c r="I89" s="25"/>
      <c r="J89" s="25"/>
      <c r="K89" s="25"/>
    </row>
    <row r="90" spans="1:11" ht="14.1" customHeight="1" x14ac:dyDescent="0.25">
      <c r="A90" s="25"/>
      <c r="B90" s="25"/>
      <c r="C90" s="38" t="s">
        <v>56</v>
      </c>
      <c r="D90" s="39" t="s">
        <v>141</v>
      </c>
      <c r="E90" s="39" t="s">
        <v>142</v>
      </c>
      <c r="F90" s="39" t="s">
        <v>143</v>
      </c>
      <c r="G90" s="39" t="s">
        <v>144</v>
      </c>
      <c r="H90" s="25"/>
      <c r="I90" s="25"/>
      <c r="J90" s="25"/>
      <c r="K90" s="25"/>
    </row>
    <row r="91" spans="1:11" ht="14.1" customHeight="1" x14ac:dyDescent="0.25">
      <c r="A91" s="25"/>
      <c r="B91" s="25"/>
      <c r="C91" s="38" t="s">
        <v>59</v>
      </c>
      <c r="D91" s="39" t="s">
        <v>145</v>
      </c>
      <c r="E91" s="39" t="s">
        <v>146</v>
      </c>
      <c r="F91" s="39" t="s">
        <v>147</v>
      </c>
      <c r="G91" s="39" t="s">
        <v>148</v>
      </c>
      <c r="H91" s="25"/>
      <c r="I91" s="25"/>
      <c r="J91" s="25"/>
      <c r="K91" s="25"/>
    </row>
    <row r="92" spans="1:11" ht="14.1" customHeight="1" x14ac:dyDescent="0.25">
      <c r="A92" s="25"/>
      <c r="B92" s="25"/>
      <c r="C92" s="38" t="s">
        <v>63</v>
      </c>
      <c r="D92" s="39" t="s">
        <v>149</v>
      </c>
      <c r="E92" s="39" t="s">
        <v>150</v>
      </c>
      <c r="F92" s="39" t="s">
        <v>150</v>
      </c>
      <c r="G92" s="39" t="s">
        <v>150</v>
      </c>
      <c r="H92" s="25"/>
      <c r="I92" s="25"/>
      <c r="J92" s="25"/>
      <c r="K92" s="25"/>
    </row>
    <row r="93" spans="1:11" ht="14.1" customHeight="1" x14ac:dyDescent="0.25">
      <c r="A93" s="25"/>
      <c r="B93" s="25"/>
      <c r="C93" s="38" t="s">
        <v>68</v>
      </c>
      <c r="D93" s="39" t="s">
        <v>69</v>
      </c>
      <c r="E93" s="39" t="s">
        <v>151</v>
      </c>
      <c r="F93" s="39" t="s">
        <v>152</v>
      </c>
      <c r="G93" s="39" t="s">
        <v>153</v>
      </c>
      <c r="H93" s="25"/>
      <c r="I93" s="25"/>
      <c r="J93" s="25"/>
      <c r="K93" s="25"/>
    </row>
    <row r="94" spans="1:11" ht="14.1" customHeight="1" x14ac:dyDescent="0.25">
      <c r="A94" s="25"/>
      <c r="B94" s="25"/>
      <c r="C94" s="38" t="s">
        <v>73</v>
      </c>
      <c r="D94" s="39" t="s">
        <v>69</v>
      </c>
      <c r="E94" s="39" t="s">
        <v>154</v>
      </c>
      <c r="F94" s="39" t="s">
        <v>152</v>
      </c>
      <c r="G94" s="39" t="s">
        <v>153</v>
      </c>
      <c r="H94" s="25"/>
      <c r="I94" s="25"/>
      <c r="J94" s="25"/>
      <c r="K94" s="25"/>
    </row>
    <row r="95" spans="1:11" ht="14.1" customHeight="1" x14ac:dyDescent="0.25">
      <c r="A95" s="25"/>
      <c r="B95" s="25"/>
      <c r="C95" s="38" t="s">
        <v>77</v>
      </c>
      <c r="D95" s="39" t="s">
        <v>69</v>
      </c>
      <c r="E95" s="39" t="s">
        <v>155</v>
      </c>
      <c r="F95" s="39" t="s">
        <v>75</v>
      </c>
      <c r="G95" s="39" t="s">
        <v>75</v>
      </c>
      <c r="H95" s="25"/>
      <c r="I95" s="25"/>
      <c r="J95" s="25"/>
      <c r="K95" s="25"/>
    </row>
    <row r="96" spans="1:11" ht="14.1" customHeight="1" x14ac:dyDescent="0.25">
      <c r="A96" s="25"/>
      <c r="B96" s="25"/>
      <c r="C96" s="1589" t="s">
        <v>81</v>
      </c>
      <c r="D96" s="1590"/>
      <c r="E96" s="1590"/>
      <c r="F96" s="1590"/>
      <c r="G96" s="1590"/>
      <c r="H96" s="25"/>
      <c r="I96" s="25"/>
      <c r="J96" s="25"/>
      <c r="K96" s="25"/>
    </row>
    <row r="97" spans="1:11" ht="14.1" customHeight="1" x14ac:dyDescent="0.25">
      <c r="A97" s="25"/>
      <c r="B97" s="25"/>
      <c r="C97" s="32"/>
      <c r="D97" s="33">
        <v>2023</v>
      </c>
      <c r="E97" s="33">
        <v>2024</v>
      </c>
      <c r="F97" s="33">
        <v>2025</v>
      </c>
      <c r="G97" s="33">
        <v>2026</v>
      </c>
      <c r="H97" s="25"/>
      <c r="I97" s="25"/>
      <c r="J97" s="25"/>
      <c r="K97" s="25"/>
    </row>
    <row r="98" spans="1:11" ht="14.1" customHeight="1" x14ac:dyDescent="0.25">
      <c r="A98" s="25"/>
      <c r="B98" s="25"/>
      <c r="C98" s="34"/>
      <c r="D98" s="35" t="s">
        <v>17</v>
      </c>
      <c r="E98" s="35" t="s">
        <v>18</v>
      </c>
      <c r="F98" s="35" t="s">
        <v>18</v>
      </c>
      <c r="G98" s="35" t="s">
        <v>18</v>
      </c>
      <c r="H98" s="25"/>
      <c r="I98" s="25"/>
      <c r="J98" s="25"/>
      <c r="K98" s="25"/>
    </row>
    <row r="99" spans="1:11" ht="14.1" customHeight="1" x14ac:dyDescent="0.25">
      <c r="A99" s="25"/>
      <c r="B99" s="25"/>
      <c r="C99" s="40" t="s">
        <v>82</v>
      </c>
      <c r="D99" s="41">
        <v>0</v>
      </c>
      <c r="E99" s="41">
        <v>0</v>
      </c>
      <c r="F99" s="41">
        <v>0</v>
      </c>
      <c r="G99" s="41">
        <v>0</v>
      </c>
      <c r="H99" s="25"/>
      <c r="I99" s="25"/>
      <c r="J99" s="25"/>
      <c r="K99" s="25"/>
    </row>
    <row r="100" spans="1:11" ht="14.1" customHeight="1" x14ac:dyDescent="0.25">
      <c r="A100" s="25"/>
      <c r="B100" s="25"/>
      <c r="C100" s="40" t="s">
        <v>83</v>
      </c>
      <c r="D100" s="41">
        <v>0</v>
      </c>
      <c r="E100" s="41">
        <v>0</v>
      </c>
      <c r="F100" s="41">
        <v>0</v>
      </c>
      <c r="G100" s="41">
        <v>0</v>
      </c>
      <c r="H100" s="25"/>
      <c r="I100" s="25"/>
      <c r="J100" s="25"/>
      <c r="K100" s="25"/>
    </row>
    <row r="101" spans="1:11" ht="14.1" customHeight="1" x14ac:dyDescent="0.25">
      <c r="A101" s="25"/>
      <c r="B101" s="25"/>
      <c r="C101" s="40" t="s">
        <v>84</v>
      </c>
      <c r="D101" s="41">
        <v>0</v>
      </c>
      <c r="E101" s="41">
        <v>0</v>
      </c>
      <c r="F101" s="41">
        <v>0</v>
      </c>
      <c r="G101" s="41">
        <v>0</v>
      </c>
      <c r="H101" s="25"/>
      <c r="I101" s="25"/>
      <c r="J101" s="25"/>
      <c r="K101" s="25"/>
    </row>
    <row r="102" spans="1:11" ht="14.1" customHeight="1" x14ac:dyDescent="0.25">
      <c r="A102" s="25"/>
      <c r="B102" s="25"/>
      <c r="C102" s="40" t="s">
        <v>85</v>
      </c>
      <c r="D102" s="41">
        <v>0</v>
      </c>
      <c r="E102" s="41">
        <v>0</v>
      </c>
      <c r="F102" s="41">
        <v>0</v>
      </c>
      <c r="G102" s="41">
        <v>0</v>
      </c>
      <c r="H102" s="25"/>
      <c r="I102" s="25"/>
      <c r="J102" s="25"/>
      <c r="K102" s="25"/>
    </row>
    <row r="103" spans="1:11" ht="14.1" customHeight="1" x14ac:dyDescent="0.25">
      <c r="A103" s="25"/>
      <c r="B103" s="25"/>
      <c r="C103" s="40" t="s">
        <v>83</v>
      </c>
      <c r="D103" s="41">
        <v>0</v>
      </c>
      <c r="E103" s="41">
        <v>0</v>
      </c>
      <c r="F103" s="41">
        <v>0</v>
      </c>
      <c r="G103" s="41">
        <v>0</v>
      </c>
      <c r="H103" s="25"/>
      <c r="I103" s="25"/>
      <c r="J103" s="25"/>
      <c r="K103" s="25"/>
    </row>
    <row r="104" spans="1:11" ht="14.1" customHeight="1" x14ac:dyDescent="0.25">
      <c r="A104" s="25"/>
      <c r="B104" s="25"/>
      <c r="C104" s="40" t="s">
        <v>84</v>
      </c>
      <c r="D104" s="41">
        <v>0</v>
      </c>
      <c r="E104" s="41">
        <v>0</v>
      </c>
      <c r="F104" s="41">
        <v>0</v>
      </c>
      <c r="G104" s="41">
        <v>0</v>
      </c>
      <c r="H104" s="25"/>
      <c r="I104" s="25"/>
      <c r="J104" s="25"/>
      <c r="K104" s="25"/>
    </row>
    <row r="105" spans="1:11" ht="14.1" customHeight="1" x14ac:dyDescent="0.25">
      <c r="A105" s="25"/>
      <c r="B105" s="25"/>
      <c r="C105" s="40" t="s">
        <v>86</v>
      </c>
      <c r="D105" s="41">
        <v>0</v>
      </c>
      <c r="E105" s="41">
        <v>0</v>
      </c>
      <c r="F105" s="41">
        <v>0</v>
      </c>
      <c r="G105" s="41">
        <v>0</v>
      </c>
      <c r="H105" s="25"/>
      <c r="I105" s="25"/>
      <c r="J105" s="25"/>
      <c r="K105" s="25"/>
    </row>
    <row r="106" spans="1:11" ht="14.1" customHeight="1" x14ac:dyDescent="0.25">
      <c r="A106" s="25"/>
      <c r="B106" s="25"/>
      <c r="C106" s="40" t="s">
        <v>83</v>
      </c>
      <c r="D106" s="41">
        <v>0</v>
      </c>
      <c r="E106" s="41">
        <v>0</v>
      </c>
      <c r="F106" s="41">
        <v>0</v>
      </c>
      <c r="G106" s="41">
        <v>0</v>
      </c>
      <c r="H106" s="25"/>
      <c r="I106" s="25"/>
      <c r="J106" s="25"/>
      <c r="K106" s="25"/>
    </row>
    <row r="107" spans="1:11" ht="14.1" customHeight="1" x14ac:dyDescent="0.25">
      <c r="A107" s="25"/>
      <c r="B107" s="25"/>
      <c r="C107" s="40" t="s">
        <v>84</v>
      </c>
      <c r="D107" s="41">
        <v>0</v>
      </c>
      <c r="E107" s="41">
        <v>0</v>
      </c>
      <c r="F107" s="41">
        <v>0</v>
      </c>
      <c r="G107" s="41">
        <v>0</v>
      </c>
      <c r="H107" s="25"/>
      <c r="I107" s="25"/>
      <c r="J107" s="25"/>
      <c r="K107" s="25"/>
    </row>
    <row r="108" spans="1:11" ht="14.1" customHeight="1" x14ac:dyDescent="0.25">
      <c r="A108" s="25"/>
      <c r="B108" s="25"/>
      <c r="C108" s="40" t="s">
        <v>87</v>
      </c>
      <c r="D108" s="41">
        <v>0</v>
      </c>
      <c r="E108" s="41">
        <v>0</v>
      </c>
      <c r="F108" s="41">
        <v>0</v>
      </c>
      <c r="G108" s="41">
        <v>0</v>
      </c>
      <c r="H108" s="25"/>
      <c r="I108" s="25"/>
      <c r="J108" s="25"/>
      <c r="K108" s="25"/>
    </row>
    <row r="109" spans="1:11" ht="14.1" customHeight="1" x14ac:dyDescent="0.25">
      <c r="A109" s="25"/>
      <c r="B109" s="25"/>
      <c r="C109" s="40" t="s">
        <v>83</v>
      </c>
      <c r="D109" s="41">
        <v>0</v>
      </c>
      <c r="E109" s="41">
        <v>0</v>
      </c>
      <c r="F109" s="41">
        <v>0</v>
      </c>
      <c r="G109" s="41">
        <v>0</v>
      </c>
      <c r="H109" s="25"/>
      <c r="I109" s="25"/>
      <c r="J109" s="25"/>
      <c r="K109" s="25"/>
    </row>
    <row r="110" spans="1:11" ht="14.1" customHeight="1" x14ac:dyDescent="0.25">
      <c r="A110" s="25"/>
      <c r="B110" s="25"/>
      <c r="C110" s="40" t="s">
        <v>84</v>
      </c>
      <c r="D110" s="41">
        <v>0</v>
      </c>
      <c r="E110" s="41">
        <v>0</v>
      </c>
      <c r="F110" s="41">
        <v>0</v>
      </c>
      <c r="G110" s="41">
        <v>0</v>
      </c>
      <c r="H110" s="25"/>
      <c r="I110" s="25"/>
      <c r="J110" s="25"/>
      <c r="K110" s="25"/>
    </row>
    <row r="111" spans="1:11" ht="14.1" customHeight="1" x14ac:dyDescent="0.25">
      <c r="A111" s="25"/>
      <c r="B111" s="25"/>
      <c r="C111" s="40" t="s">
        <v>88</v>
      </c>
      <c r="D111" s="41">
        <v>0</v>
      </c>
      <c r="E111" s="41">
        <v>0</v>
      </c>
      <c r="F111" s="41">
        <v>0</v>
      </c>
      <c r="G111" s="41">
        <v>0</v>
      </c>
      <c r="H111" s="25"/>
      <c r="I111" s="25"/>
      <c r="J111" s="25"/>
      <c r="K111" s="25"/>
    </row>
    <row r="112" spans="1:11" ht="14.1" customHeight="1" x14ac:dyDescent="0.25">
      <c r="A112" s="25"/>
      <c r="B112" s="25"/>
      <c r="C112" s="40" t="s">
        <v>83</v>
      </c>
      <c r="D112" s="41">
        <v>0</v>
      </c>
      <c r="E112" s="41">
        <v>0</v>
      </c>
      <c r="F112" s="41">
        <v>0</v>
      </c>
      <c r="G112" s="41">
        <v>0</v>
      </c>
      <c r="H112" s="25"/>
      <c r="I112" s="25"/>
      <c r="J112" s="25"/>
      <c r="K112" s="25"/>
    </row>
    <row r="113" spans="1:11" ht="14.1" customHeight="1" x14ac:dyDescent="0.25">
      <c r="A113" s="25"/>
      <c r="B113" s="25"/>
      <c r="C113" s="40" t="s">
        <v>84</v>
      </c>
      <c r="D113" s="41">
        <v>0</v>
      </c>
      <c r="E113" s="41">
        <v>0</v>
      </c>
      <c r="F113" s="41">
        <v>0</v>
      </c>
      <c r="G113" s="41">
        <v>0</v>
      </c>
      <c r="H113" s="25"/>
      <c r="I113" s="25"/>
      <c r="J113" s="25"/>
      <c r="K113" s="25"/>
    </row>
    <row r="114" spans="1:11" ht="14.1" customHeight="1" x14ac:dyDescent="0.25">
      <c r="A114" s="25"/>
      <c r="B114" s="25"/>
      <c r="C114" s="40" t="s">
        <v>89</v>
      </c>
      <c r="D114" s="41">
        <v>0</v>
      </c>
      <c r="E114" s="41">
        <v>0</v>
      </c>
      <c r="F114" s="41">
        <v>0</v>
      </c>
      <c r="G114" s="41">
        <v>0</v>
      </c>
      <c r="H114" s="25"/>
      <c r="I114" s="25"/>
      <c r="J114" s="25"/>
      <c r="K114" s="25"/>
    </row>
    <row r="115" spans="1:11" ht="14.1" customHeight="1" x14ac:dyDescent="0.25">
      <c r="A115" s="25"/>
      <c r="B115" s="25"/>
      <c r="C115" s="40" t="s">
        <v>83</v>
      </c>
      <c r="D115" s="41">
        <v>0</v>
      </c>
      <c r="E115" s="41">
        <v>0</v>
      </c>
      <c r="F115" s="41">
        <v>0</v>
      </c>
      <c r="G115" s="41">
        <v>0</v>
      </c>
      <c r="H115" s="25"/>
      <c r="I115" s="25"/>
      <c r="J115" s="25"/>
      <c r="K115" s="25"/>
    </row>
    <row r="116" spans="1:11" ht="14.1" customHeight="1" x14ac:dyDescent="0.25">
      <c r="A116" s="25"/>
      <c r="B116" s="25"/>
      <c r="C116" s="40" t="s">
        <v>84</v>
      </c>
      <c r="D116" s="41">
        <v>0</v>
      </c>
      <c r="E116" s="41">
        <v>0</v>
      </c>
      <c r="F116" s="41">
        <v>0</v>
      </c>
      <c r="G116" s="41">
        <v>0</v>
      </c>
      <c r="H116" s="25"/>
      <c r="I116" s="25"/>
      <c r="J116" s="25"/>
      <c r="K116" s="25"/>
    </row>
    <row r="117" spans="1:11" ht="14.1" customHeight="1" x14ac:dyDescent="0.25">
      <c r="A117" s="25"/>
      <c r="B117" s="25"/>
      <c r="C117" s="40" t="s">
        <v>90</v>
      </c>
      <c r="D117" s="41">
        <v>0</v>
      </c>
      <c r="E117" s="41">
        <v>0</v>
      </c>
      <c r="F117" s="41">
        <v>0</v>
      </c>
      <c r="G117" s="41">
        <v>0</v>
      </c>
      <c r="H117" s="25"/>
      <c r="I117" s="25"/>
      <c r="J117" s="25"/>
      <c r="K117" s="25"/>
    </row>
    <row r="118" spans="1:11" ht="14.1" customHeight="1" x14ac:dyDescent="0.25">
      <c r="A118" s="25"/>
      <c r="B118" s="25"/>
      <c r="C118" s="40" t="s">
        <v>83</v>
      </c>
      <c r="D118" s="41">
        <v>0</v>
      </c>
      <c r="E118" s="41">
        <v>0</v>
      </c>
      <c r="F118" s="41">
        <v>0</v>
      </c>
      <c r="G118" s="41">
        <v>0</v>
      </c>
      <c r="H118" s="25"/>
      <c r="I118" s="25"/>
      <c r="J118" s="25"/>
      <c r="K118" s="25"/>
    </row>
    <row r="119" spans="1:11" ht="14.1" customHeight="1" x14ac:dyDescent="0.25">
      <c r="A119" s="25"/>
      <c r="B119" s="25"/>
      <c r="C119" s="40" t="s">
        <v>84</v>
      </c>
      <c r="D119" s="41">
        <v>0</v>
      </c>
      <c r="E119" s="41">
        <v>0</v>
      </c>
      <c r="F119" s="41">
        <v>0</v>
      </c>
      <c r="G119" s="41">
        <v>0</v>
      </c>
      <c r="H119" s="25"/>
      <c r="I119" s="25"/>
      <c r="J119" s="25"/>
      <c r="K119" s="25"/>
    </row>
    <row r="120" spans="1:11" ht="14.1" customHeight="1" x14ac:dyDescent="0.25">
      <c r="A120" s="25"/>
      <c r="B120" s="25"/>
      <c r="C120" s="40" t="s">
        <v>91</v>
      </c>
      <c r="D120" s="41">
        <v>0</v>
      </c>
      <c r="E120" s="41">
        <v>0</v>
      </c>
      <c r="F120" s="41">
        <v>0</v>
      </c>
      <c r="G120" s="41">
        <v>0</v>
      </c>
      <c r="H120" s="25"/>
      <c r="I120" s="25"/>
      <c r="J120" s="25"/>
      <c r="K120" s="25"/>
    </row>
    <row r="121" spans="1:11" ht="14.1" customHeight="1" x14ac:dyDescent="0.25">
      <c r="A121" s="25"/>
      <c r="B121" s="25"/>
      <c r="C121" s="40" t="s">
        <v>83</v>
      </c>
      <c r="D121" s="41">
        <v>0</v>
      </c>
      <c r="E121" s="41">
        <v>0</v>
      </c>
      <c r="F121" s="41">
        <v>0</v>
      </c>
      <c r="G121" s="41">
        <v>0</v>
      </c>
      <c r="H121" s="25"/>
      <c r="I121" s="25"/>
      <c r="J121" s="25"/>
      <c r="K121" s="25"/>
    </row>
    <row r="122" spans="1:11" ht="14.1" customHeight="1" x14ac:dyDescent="0.25">
      <c r="A122" s="25"/>
      <c r="B122" s="25"/>
      <c r="C122" s="40" t="s">
        <v>92</v>
      </c>
      <c r="D122" s="41">
        <v>0</v>
      </c>
      <c r="E122" s="41">
        <v>0</v>
      </c>
      <c r="F122" s="41">
        <v>0</v>
      </c>
      <c r="G122" s="41">
        <v>0</v>
      </c>
      <c r="H122" s="25"/>
      <c r="I122" s="25"/>
      <c r="J122" s="25"/>
      <c r="K122" s="25"/>
    </row>
    <row r="123" spans="1:11" ht="14.1" customHeight="1" x14ac:dyDescent="0.25">
      <c r="A123" s="25"/>
      <c r="B123" s="25"/>
      <c r="C123" s="40" t="s">
        <v>93</v>
      </c>
      <c r="D123" s="41">
        <v>0</v>
      </c>
      <c r="E123" s="41">
        <v>0</v>
      </c>
      <c r="F123" s="41">
        <v>0</v>
      </c>
      <c r="G123" s="41">
        <v>0</v>
      </c>
      <c r="H123" s="25"/>
      <c r="I123" s="25"/>
      <c r="J123" s="25"/>
      <c r="K123" s="25"/>
    </row>
    <row r="124" spans="1:11" ht="14.1" customHeight="1" x14ac:dyDescent="0.25">
      <c r="A124" s="25"/>
      <c r="B124" s="25"/>
      <c r="C124" s="40" t="s">
        <v>94</v>
      </c>
      <c r="D124" s="41">
        <v>0</v>
      </c>
      <c r="E124" s="41">
        <v>0</v>
      </c>
      <c r="F124" s="41">
        <v>0</v>
      </c>
      <c r="G124" s="41">
        <v>0</v>
      </c>
      <c r="H124" s="25"/>
      <c r="I124" s="25"/>
      <c r="J124" s="25"/>
      <c r="K124" s="25"/>
    </row>
    <row r="125" spans="1:11" ht="14.1" customHeight="1" x14ac:dyDescent="0.25">
      <c r="A125" s="25"/>
      <c r="B125" s="25"/>
      <c r="C125" s="40" t="s">
        <v>95</v>
      </c>
      <c r="D125" s="41">
        <v>0</v>
      </c>
      <c r="E125" s="41">
        <v>0</v>
      </c>
      <c r="F125" s="41">
        <v>0</v>
      </c>
      <c r="G125" s="41">
        <v>0</v>
      </c>
      <c r="H125" s="25"/>
      <c r="I125" s="25"/>
      <c r="J125" s="25"/>
      <c r="K125" s="25"/>
    </row>
    <row r="126" spans="1:11" ht="14.1" customHeight="1" x14ac:dyDescent="0.25">
      <c r="A126" s="25"/>
      <c r="B126" s="25"/>
      <c r="C126" s="40" t="s">
        <v>96</v>
      </c>
      <c r="D126" s="41">
        <v>0</v>
      </c>
      <c r="E126" s="41">
        <v>1184000</v>
      </c>
      <c r="F126" s="41">
        <v>1258000</v>
      </c>
      <c r="G126" s="41">
        <v>1480000</v>
      </c>
      <c r="H126" s="25"/>
      <c r="I126" s="25"/>
      <c r="J126" s="25"/>
      <c r="K126" s="25"/>
    </row>
    <row r="127" spans="1:11" ht="14.1" customHeight="1" x14ac:dyDescent="0.25">
      <c r="A127" s="25"/>
      <c r="B127" s="25"/>
      <c r="C127" s="40" t="s">
        <v>83</v>
      </c>
      <c r="D127" s="41">
        <v>0</v>
      </c>
      <c r="E127" s="41">
        <v>1184000</v>
      </c>
      <c r="F127" s="41">
        <v>1258000</v>
      </c>
      <c r="G127" s="41">
        <v>1480000</v>
      </c>
      <c r="H127" s="25"/>
      <c r="I127" s="25"/>
      <c r="J127" s="25"/>
      <c r="K127" s="25"/>
    </row>
    <row r="128" spans="1:11" ht="14.1" customHeight="1" x14ac:dyDescent="0.25">
      <c r="A128" s="25"/>
      <c r="B128" s="25"/>
      <c r="C128" s="40" t="s">
        <v>92</v>
      </c>
      <c r="D128" s="41">
        <v>0</v>
      </c>
      <c r="E128" s="41">
        <v>0</v>
      </c>
      <c r="F128" s="41">
        <v>0</v>
      </c>
      <c r="G128" s="41">
        <v>0</v>
      </c>
      <c r="H128" s="25"/>
      <c r="I128" s="25"/>
      <c r="J128" s="25"/>
      <c r="K128" s="25"/>
    </row>
    <row r="129" spans="1:11" ht="14.1" customHeight="1" x14ac:dyDescent="0.25">
      <c r="A129" s="25"/>
      <c r="B129" s="25"/>
      <c r="C129" s="40" t="s">
        <v>93</v>
      </c>
      <c r="D129" s="41">
        <v>0</v>
      </c>
      <c r="E129" s="41">
        <v>0</v>
      </c>
      <c r="F129" s="41">
        <v>0</v>
      </c>
      <c r="G129" s="41">
        <v>0</v>
      </c>
      <c r="H129" s="25"/>
      <c r="I129" s="25"/>
      <c r="J129" s="25"/>
      <c r="K129" s="25"/>
    </row>
    <row r="130" spans="1:11" ht="14.1" customHeight="1" x14ac:dyDescent="0.25">
      <c r="A130" s="25"/>
      <c r="B130" s="25"/>
      <c r="C130" s="40" t="s">
        <v>94</v>
      </c>
      <c r="D130" s="41">
        <v>0</v>
      </c>
      <c r="E130" s="41">
        <v>0</v>
      </c>
      <c r="F130" s="41">
        <v>0</v>
      </c>
      <c r="G130" s="41">
        <v>0</v>
      </c>
      <c r="H130" s="25"/>
      <c r="I130" s="25"/>
      <c r="J130" s="25"/>
      <c r="K130" s="25"/>
    </row>
    <row r="131" spans="1:11" ht="14.1" customHeight="1" x14ac:dyDescent="0.25">
      <c r="A131" s="25"/>
      <c r="B131" s="25"/>
      <c r="C131" s="40" t="s">
        <v>95</v>
      </c>
      <c r="D131" s="41">
        <v>0</v>
      </c>
      <c r="E131" s="41">
        <v>0</v>
      </c>
      <c r="F131" s="41">
        <v>0</v>
      </c>
      <c r="G131" s="41">
        <v>0</v>
      </c>
      <c r="H131" s="25"/>
      <c r="I131" s="25"/>
      <c r="J131" s="25"/>
      <c r="K131" s="25"/>
    </row>
    <row r="132" spans="1:11" ht="14.1" customHeight="1" x14ac:dyDescent="0.25">
      <c r="A132" s="25"/>
      <c r="B132" s="25"/>
      <c r="C132" s="40" t="s">
        <v>97</v>
      </c>
      <c r="D132" s="41">
        <v>0</v>
      </c>
      <c r="E132" s="41">
        <v>0</v>
      </c>
      <c r="F132" s="41">
        <v>0</v>
      </c>
      <c r="G132" s="41">
        <v>0</v>
      </c>
      <c r="H132" s="25"/>
      <c r="I132" s="25"/>
      <c r="J132" s="25"/>
      <c r="K132" s="25"/>
    </row>
    <row r="133" spans="1:11" ht="14.1" customHeight="1" x14ac:dyDescent="0.25">
      <c r="A133" s="25"/>
      <c r="B133" s="25"/>
      <c r="C133" s="40" t="s">
        <v>83</v>
      </c>
      <c r="D133" s="41">
        <v>0</v>
      </c>
      <c r="E133" s="41">
        <v>0</v>
      </c>
      <c r="F133" s="41">
        <v>0</v>
      </c>
      <c r="G133" s="41">
        <v>0</v>
      </c>
      <c r="H133" s="25"/>
      <c r="I133" s="25"/>
      <c r="J133" s="25"/>
      <c r="K133" s="25"/>
    </row>
    <row r="134" spans="1:11" ht="14.1" customHeight="1" x14ac:dyDescent="0.25">
      <c r="A134" s="25"/>
      <c r="B134" s="25"/>
      <c r="C134" s="40" t="s">
        <v>92</v>
      </c>
      <c r="D134" s="41">
        <v>0</v>
      </c>
      <c r="E134" s="41">
        <v>0</v>
      </c>
      <c r="F134" s="41">
        <v>0</v>
      </c>
      <c r="G134" s="41">
        <v>0</v>
      </c>
      <c r="H134" s="25"/>
      <c r="I134" s="25"/>
      <c r="J134" s="25"/>
      <c r="K134" s="25"/>
    </row>
    <row r="135" spans="1:11" ht="14.1" customHeight="1" x14ac:dyDescent="0.25">
      <c r="A135" s="25"/>
      <c r="B135" s="25"/>
      <c r="C135" s="40" t="s">
        <v>93</v>
      </c>
      <c r="D135" s="41">
        <v>0</v>
      </c>
      <c r="E135" s="41">
        <v>0</v>
      </c>
      <c r="F135" s="41">
        <v>0</v>
      </c>
      <c r="G135" s="41">
        <v>0</v>
      </c>
      <c r="H135" s="25"/>
      <c r="I135" s="25"/>
      <c r="J135" s="25"/>
      <c r="K135" s="25"/>
    </row>
    <row r="136" spans="1:11" ht="14.1" customHeight="1" x14ac:dyDescent="0.25">
      <c r="A136" s="25"/>
      <c r="B136" s="25"/>
      <c r="C136" s="40" t="s">
        <v>94</v>
      </c>
      <c r="D136" s="41">
        <v>0</v>
      </c>
      <c r="E136" s="41">
        <v>0</v>
      </c>
      <c r="F136" s="41">
        <v>0</v>
      </c>
      <c r="G136" s="41">
        <v>0</v>
      </c>
      <c r="H136" s="25"/>
      <c r="I136" s="25"/>
      <c r="J136" s="25"/>
      <c r="K136" s="25"/>
    </row>
    <row r="137" spans="1:11" ht="14.1" customHeight="1" x14ac:dyDescent="0.25">
      <c r="A137" s="25"/>
      <c r="B137" s="25"/>
      <c r="C137" s="40" t="s">
        <v>95</v>
      </c>
      <c r="D137" s="41">
        <v>0</v>
      </c>
      <c r="E137" s="41">
        <v>0</v>
      </c>
      <c r="F137" s="41">
        <v>0</v>
      </c>
      <c r="G137" s="41">
        <v>0</v>
      </c>
      <c r="H137" s="25"/>
      <c r="I137" s="25"/>
      <c r="J137" s="25"/>
      <c r="K137" s="25"/>
    </row>
    <row r="138" spans="1:11" ht="14.1" customHeight="1" x14ac:dyDescent="0.25">
      <c r="A138" s="25"/>
      <c r="B138" s="25"/>
      <c r="C138" s="40" t="s">
        <v>98</v>
      </c>
      <c r="D138" s="41">
        <v>0</v>
      </c>
      <c r="E138" s="41">
        <v>0</v>
      </c>
      <c r="F138" s="41">
        <v>0</v>
      </c>
      <c r="G138" s="41">
        <v>0</v>
      </c>
      <c r="H138" s="25"/>
      <c r="I138" s="25"/>
      <c r="J138" s="25"/>
      <c r="K138" s="25"/>
    </row>
    <row r="139" spans="1:11" ht="14.1" customHeight="1" x14ac:dyDescent="0.25">
      <c r="A139" s="25"/>
      <c r="B139" s="25"/>
      <c r="C139" s="40" t="s">
        <v>99</v>
      </c>
      <c r="D139" s="41">
        <v>0</v>
      </c>
      <c r="E139" s="41">
        <v>0</v>
      </c>
      <c r="F139" s="41">
        <v>0</v>
      </c>
      <c r="G139" s="41">
        <v>0</v>
      </c>
      <c r="H139" s="25"/>
      <c r="I139" s="25"/>
      <c r="J139" s="25"/>
      <c r="K139" s="25"/>
    </row>
    <row r="140" spans="1:11" ht="14.1" customHeight="1" x14ac:dyDescent="0.25">
      <c r="A140" s="25"/>
      <c r="B140" s="25"/>
      <c r="C140" s="36" t="s">
        <v>100</v>
      </c>
      <c r="D140" s="41">
        <v>0</v>
      </c>
      <c r="E140" s="41">
        <v>1184000</v>
      </c>
      <c r="F140" s="41">
        <v>1258000</v>
      </c>
      <c r="G140" s="41">
        <v>1480000</v>
      </c>
      <c r="H140" s="25"/>
      <c r="I140" s="25"/>
      <c r="J140" s="25"/>
      <c r="K140" s="25"/>
    </row>
    <row r="141" spans="1:11" ht="18" customHeight="1" x14ac:dyDescent="0.25">
      <c r="A141" s="25"/>
      <c r="B141" s="25"/>
      <c r="C141" s="30" t="s">
        <v>50</v>
      </c>
      <c r="D141" s="1575" t="s">
        <v>156</v>
      </c>
      <c r="E141" s="1576"/>
      <c r="F141" s="1576"/>
      <c r="G141" s="1576"/>
      <c r="H141" s="25"/>
      <c r="I141" s="25"/>
      <c r="J141" s="25"/>
      <c r="K141" s="25"/>
    </row>
    <row r="142" spans="1:11" ht="18" customHeight="1" x14ac:dyDescent="0.25">
      <c r="A142" s="25"/>
      <c r="B142" s="25"/>
      <c r="C142" s="31" t="s">
        <v>52</v>
      </c>
      <c r="D142" s="1587" t="s">
        <v>157</v>
      </c>
      <c r="E142" s="1588"/>
      <c r="F142" s="1588"/>
      <c r="G142" s="1588"/>
      <c r="H142" s="25"/>
      <c r="I142" s="25"/>
      <c r="J142" s="25"/>
      <c r="K142" s="25"/>
    </row>
    <row r="143" spans="1:11" ht="18" customHeight="1" x14ac:dyDescent="0.25">
      <c r="A143" s="25"/>
      <c r="B143" s="25"/>
      <c r="C143" s="31" t="s">
        <v>54</v>
      </c>
      <c r="D143" s="1587" t="s">
        <v>158</v>
      </c>
      <c r="E143" s="1588"/>
      <c r="F143" s="1588"/>
      <c r="G143" s="1588"/>
      <c r="H143" s="25"/>
      <c r="I143" s="25"/>
      <c r="J143" s="25"/>
      <c r="K143" s="25"/>
    </row>
    <row r="144" spans="1:11" ht="15" customHeight="1" x14ac:dyDescent="0.25">
      <c r="A144" s="25"/>
      <c r="B144" s="25"/>
      <c r="C144" s="32"/>
      <c r="D144" s="33">
        <v>2023</v>
      </c>
      <c r="E144" s="33">
        <v>2024</v>
      </c>
      <c r="F144" s="33">
        <v>2025</v>
      </c>
      <c r="G144" s="33">
        <v>2026</v>
      </c>
      <c r="H144" s="25"/>
      <c r="I144" s="25"/>
      <c r="J144" s="25"/>
      <c r="K144" s="25"/>
    </row>
    <row r="145" spans="1:11" ht="15" customHeight="1" x14ac:dyDescent="0.25">
      <c r="A145" s="25"/>
      <c r="B145" s="25"/>
      <c r="C145" s="34"/>
      <c r="D145" s="35" t="s">
        <v>17</v>
      </c>
      <c r="E145" s="35" t="s">
        <v>18</v>
      </c>
      <c r="F145" s="35" t="s">
        <v>18</v>
      </c>
      <c r="G145" s="35" t="s">
        <v>18</v>
      </c>
      <c r="H145" s="25"/>
      <c r="I145" s="25"/>
      <c r="J145" s="25"/>
      <c r="K145" s="25"/>
    </row>
    <row r="146" spans="1:11" ht="14.1" customHeight="1" x14ac:dyDescent="0.25">
      <c r="A146" s="25"/>
      <c r="B146" s="25"/>
      <c r="C146" s="38" t="s">
        <v>56</v>
      </c>
      <c r="D146" s="39" t="s">
        <v>159</v>
      </c>
      <c r="E146" s="39" t="s">
        <v>160</v>
      </c>
      <c r="F146" s="39" t="s">
        <v>161</v>
      </c>
      <c r="G146" s="39" t="s">
        <v>162</v>
      </c>
      <c r="H146" s="25"/>
      <c r="I146" s="25"/>
      <c r="J146" s="25"/>
      <c r="K146" s="25"/>
    </row>
    <row r="147" spans="1:11" ht="14.1" customHeight="1" x14ac:dyDescent="0.25">
      <c r="A147" s="25"/>
      <c r="B147" s="25"/>
      <c r="C147" s="38" t="s">
        <v>59</v>
      </c>
      <c r="D147" s="39" t="s">
        <v>163</v>
      </c>
      <c r="E147" s="39" t="s">
        <v>164</v>
      </c>
      <c r="F147" s="39" t="s">
        <v>165</v>
      </c>
      <c r="G147" s="39" t="s">
        <v>166</v>
      </c>
      <c r="H147" s="25"/>
      <c r="I147" s="25"/>
      <c r="J147" s="25"/>
      <c r="K147" s="25"/>
    </row>
    <row r="148" spans="1:11" ht="14.1" customHeight="1" x14ac:dyDescent="0.25">
      <c r="A148" s="25"/>
      <c r="B148" s="25"/>
      <c r="C148" s="38" t="s">
        <v>63</v>
      </c>
      <c r="D148" s="39" t="s">
        <v>167</v>
      </c>
      <c r="E148" s="39" t="s">
        <v>168</v>
      </c>
      <c r="F148" s="39" t="s">
        <v>169</v>
      </c>
      <c r="G148" s="39" t="s">
        <v>170</v>
      </c>
      <c r="H148" s="25"/>
      <c r="I148" s="25"/>
      <c r="J148" s="25"/>
      <c r="K148" s="25"/>
    </row>
    <row r="149" spans="1:11" ht="14.1" customHeight="1" x14ac:dyDescent="0.25">
      <c r="A149" s="25"/>
      <c r="B149" s="25"/>
      <c r="C149" s="38" t="s">
        <v>68</v>
      </c>
      <c r="D149" s="39" t="s">
        <v>69</v>
      </c>
      <c r="E149" s="39" t="s">
        <v>171</v>
      </c>
      <c r="F149" s="39" t="s">
        <v>172</v>
      </c>
      <c r="G149" s="39" t="s">
        <v>173</v>
      </c>
      <c r="H149" s="25"/>
      <c r="I149" s="25"/>
      <c r="J149" s="25"/>
      <c r="K149" s="25"/>
    </row>
    <row r="150" spans="1:11" ht="14.1" customHeight="1" x14ac:dyDescent="0.25">
      <c r="A150" s="25"/>
      <c r="B150" s="25"/>
      <c r="C150" s="38" t="s">
        <v>73</v>
      </c>
      <c r="D150" s="39" t="s">
        <v>69</v>
      </c>
      <c r="E150" s="39" t="s">
        <v>174</v>
      </c>
      <c r="F150" s="39" t="s">
        <v>175</v>
      </c>
      <c r="G150" s="39" t="s">
        <v>176</v>
      </c>
      <c r="H150" s="25"/>
      <c r="I150" s="25"/>
      <c r="J150" s="25"/>
      <c r="K150" s="25"/>
    </row>
    <row r="151" spans="1:11" ht="14.1" customHeight="1" x14ac:dyDescent="0.25">
      <c r="A151" s="25"/>
      <c r="B151" s="25"/>
      <c r="C151" s="38" t="s">
        <v>77</v>
      </c>
      <c r="D151" s="39" t="s">
        <v>69</v>
      </c>
      <c r="E151" s="39" t="s">
        <v>177</v>
      </c>
      <c r="F151" s="39" t="s">
        <v>178</v>
      </c>
      <c r="G151" s="39" t="s">
        <v>179</v>
      </c>
      <c r="H151" s="25"/>
      <c r="I151" s="25"/>
      <c r="J151" s="25"/>
      <c r="K151" s="25"/>
    </row>
    <row r="152" spans="1:11" ht="14.1" customHeight="1" x14ac:dyDescent="0.25">
      <c r="A152" s="25"/>
      <c r="B152" s="25"/>
      <c r="C152" s="1589" t="s">
        <v>81</v>
      </c>
      <c r="D152" s="1590"/>
      <c r="E152" s="1590"/>
      <c r="F152" s="1590"/>
      <c r="G152" s="1590"/>
      <c r="H152" s="25"/>
      <c r="I152" s="25"/>
      <c r="J152" s="25"/>
      <c r="K152" s="25"/>
    </row>
    <row r="153" spans="1:11" ht="14.1" customHeight="1" x14ac:dyDescent="0.25">
      <c r="A153" s="25"/>
      <c r="B153" s="25"/>
      <c r="C153" s="32"/>
      <c r="D153" s="33">
        <v>2023</v>
      </c>
      <c r="E153" s="33">
        <v>2024</v>
      </c>
      <c r="F153" s="33">
        <v>2025</v>
      </c>
      <c r="G153" s="33">
        <v>2026</v>
      </c>
      <c r="H153" s="25"/>
      <c r="I153" s="25"/>
      <c r="J153" s="25"/>
      <c r="K153" s="25"/>
    </row>
    <row r="154" spans="1:11" ht="14.1" customHeight="1" x14ac:dyDescent="0.25">
      <c r="A154" s="25"/>
      <c r="B154" s="25"/>
      <c r="C154" s="34"/>
      <c r="D154" s="35" t="s">
        <v>17</v>
      </c>
      <c r="E154" s="35" t="s">
        <v>18</v>
      </c>
      <c r="F154" s="35" t="s">
        <v>18</v>
      </c>
      <c r="G154" s="35" t="s">
        <v>18</v>
      </c>
      <c r="H154" s="25"/>
      <c r="I154" s="25"/>
      <c r="J154" s="25"/>
      <c r="K154" s="25"/>
    </row>
    <row r="155" spans="1:11" ht="14.1" customHeight="1" x14ac:dyDescent="0.25">
      <c r="A155" s="25"/>
      <c r="B155" s="25"/>
      <c r="C155" s="40" t="s">
        <v>82</v>
      </c>
      <c r="D155" s="41">
        <v>0</v>
      </c>
      <c r="E155" s="41">
        <v>0</v>
      </c>
      <c r="F155" s="41">
        <v>0</v>
      </c>
      <c r="G155" s="41">
        <v>0</v>
      </c>
      <c r="H155" s="25"/>
      <c r="I155" s="25"/>
      <c r="J155" s="25"/>
      <c r="K155" s="25"/>
    </row>
    <row r="156" spans="1:11" ht="14.1" customHeight="1" x14ac:dyDescent="0.25">
      <c r="A156" s="25"/>
      <c r="B156" s="25"/>
      <c r="C156" s="40" t="s">
        <v>83</v>
      </c>
      <c r="D156" s="41">
        <v>0</v>
      </c>
      <c r="E156" s="41">
        <v>0</v>
      </c>
      <c r="F156" s="41">
        <v>0</v>
      </c>
      <c r="G156" s="41">
        <v>0</v>
      </c>
      <c r="H156" s="25"/>
      <c r="I156" s="25"/>
      <c r="J156" s="25"/>
      <c r="K156" s="25"/>
    </row>
    <row r="157" spans="1:11" ht="14.1" customHeight="1" x14ac:dyDescent="0.25">
      <c r="A157" s="25"/>
      <c r="B157" s="25"/>
      <c r="C157" s="40" t="s">
        <v>84</v>
      </c>
      <c r="D157" s="41">
        <v>0</v>
      </c>
      <c r="E157" s="41">
        <v>0</v>
      </c>
      <c r="F157" s="41">
        <v>0</v>
      </c>
      <c r="G157" s="41">
        <v>0</v>
      </c>
      <c r="H157" s="25"/>
      <c r="I157" s="25"/>
      <c r="J157" s="25"/>
      <c r="K157" s="25"/>
    </row>
    <row r="158" spans="1:11" ht="14.1" customHeight="1" x14ac:dyDescent="0.25">
      <c r="A158" s="25"/>
      <c r="B158" s="25"/>
      <c r="C158" s="40" t="s">
        <v>85</v>
      </c>
      <c r="D158" s="41">
        <v>0</v>
      </c>
      <c r="E158" s="41">
        <v>0</v>
      </c>
      <c r="F158" s="41">
        <v>0</v>
      </c>
      <c r="G158" s="41">
        <v>0</v>
      </c>
      <c r="H158" s="25"/>
      <c r="I158" s="25"/>
      <c r="J158" s="25"/>
      <c r="K158" s="25"/>
    </row>
    <row r="159" spans="1:11" ht="14.1" customHeight="1" x14ac:dyDescent="0.25">
      <c r="A159" s="25"/>
      <c r="B159" s="25"/>
      <c r="C159" s="40" t="s">
        <v>83</v>
      </c>
      <c r="D159" s="41">
        <v>0</v>
      </c>
      <c r="E159" s="41">
        <v>0</v>
      </c>
      <c r="F159" s="41">
        <v>0</v>
      </c>
      <c r="G159" s="41">
        <v>0</v>
      </c>
      <c r="H159" s="25"/>
      <c r="I159" s="25"/>
      <c r="J159" s="25"/>
      <c r="K159" s="25"/>
    </row>
    <row r="160" spans="1:11" ht="14.1" customHeight="1" x14ac:dyDescent="0.25">
      <c r="A160" s="25"/>
      <c r="B160" s="25"/>
      <c r="C160" s="40" t="s">
        <v>84</v>
      </c>
      <c r="D160" s="41">
        <v>0</v>
      </c>
      <c r="E160" s="41">
        <v>0</v>
      </c>
      <c r="F160" s="41">
        <v>0</v>
      </c>
      <c r="G160" s="41">
        <v>0</v>
      </c>
      <c r="H160" s="25"/>
      <c r="I160" s="25"/>
      <c r="J160" s="25"/>
      <c r="K160" s="25"/>
    </row>
    <row r="161" spans="1:11" ht="14.1" customHeight="1" x14ac:dyDescent="0.25">
      <c r="A161" s="25"/>
      <c r="B161" s="25"/>
      <c r="C161" s="40" t="s">
        <v>86</v>
      </c>
      <c r="D161" s="41">
        <v>0</v>
      </c>
      <c r="E161" s="41">
        <v>0</v>
      </c>
      <c r="F161" s="41">
        <v>0</v>
      </c>
      <c r="G161" s="41">
        <v>0</v>
      </c>
      <c r="H161" s="25"/>
      <c r="I161" s="25"/>
      <c r="J161" s="25"/>
      <c r="K161" s="25"/>
    </row>
    <row r="162" spans="1:11" ht="14.1" customHeight="1" x14ac:dyDescent="0.25">
      <c r="A162" s="25"/>
      <c r="B162" s="25"/>
      <c r="C162" s="40" t="s">
        <v>83</v>
      </c>
      <c r="D162" s="41">
        <v>0</v>
      </c>
      <c r="E162" s="41">
        <v>0</v>
      </c>
      <c r="F162" s="41">
        <v>0</v>
      </c>
      <c r="G162" s="41">
        <v>0</v>
      </c>
      <c r="H162" s="25"/>
      <c r="I162" s="25"/>
      <c r="J162" s="25"/>
      <c r="K162" s="25"/>
    </row>
    <row r="163" spans="1:11" ht="14.1" customHeight="1" x14ac:dyDescent="0.25">
      <c r="A163" s="25"/>
      <c r="B163" s="25"/>
      <c r="C163" s="40" t="s">
        <v>84</v>
      </c>
      <c r="D163" s="41">
        <v>0</v>
      </c>
      <c r="E163" s="41">
        <v>0</v>
      </c>
      <c r="F163" s="41">
        <v>0</v>
      </c>
      <c r="G163" s="41">
        <v>0</v>
      </c>
      <c r="H163" s="25"/>
      <c r="I163" s="25"/>
      <c r="J163" s="25"/>
      <c r="K163" s="25"/>
    </row>
    <row r="164" spans="1:11" ht="14.1" customHeight="1" x14ac:dyDescent="0.25">
      <c r="A164" s="25"/>
      <c r="B164" s="25"/>
      <c r="C164" s="40" t="s">
        <v>87</v>
      </c>
      <c r="D164" s="41">
        <v>0</v>
      </c>
      <c r="E164" s="41">
        <v>0</v>
      </c>
      <c r="F164" s="41">
        <v>0</v>
      </c>
      <c r="G164" s="41">
        <v>0</v>
      </c>
      <c r="H164" s="25"/>
      <c r="I164" s="25"/>
      <c r="J164" s="25"/>
      <c r="K164" s="25"/>
    </row>
    <row r="165" spans="1:11" ht="14.1" customHeight="1" x14ac:dyDescent="0.25">
      <c r="A165" s="25"/>
      <c r="B165" s="25"/>
      <c r="C165" s="40" t="s">
        <v>83</v>
      </c>
      <c r="D165" s="41">
        <v>0</v>
      </c>
      <c r="E165" s="41">
        <v>0</v>
      </c>
      <c r="F165" s="41">
        <v>0</v>
      </c>
      <c r="G165" s="41">
        <v>0</v>
      </c>
      <c r="H165" s="25"/>
      <c r="I165" s="25"/>
      <c r="J165" s="25"/>
      <c r="K165" s="25"/>
    </row>
    <row r="166" spans="1:11" ht="14.1" customHeight="1" x14ac:dyDescent="0.25">
      <c r="A166" s="25"/>
      <c r="B166" s="25"/>
      <c r="C166" s="40" t="s">
        <v>84</v>
      </c>
      <c r="D166" s="41">
        <v>0</v>
      </c>
      <c r="E166" s="41">
        <v>0</v>
      </c>
      <c r="F166" s="41">
        <v>0</v>
      </c>
      <c r="G166" s="41">
        <v>0</v>
      </c>
      <c r="H166" s="25"/>
      <c r="I166" s="25"/>
      <c r="J166" s="25"/>
      <c r="K166" s="25"/>
    </row>
    <row r="167" spans="1:11" ht="14.1" customHeight="1" x14ac:dyDescent="0.25">
      <c r="A167" s="25"/>
      <c r="B167" s="25"/>
      <c r="C167" s="40" t="s">
        <v>88</v>
      </c>
      <c r="D167" s="41">
        <v>0</v>
      </c>
      <c r="E167" s="41">
        <v>0</v>
      </c>
      <c r="F167" s="41">
        <v>0</v>
      </c>
      <c r="G167" s="41">
        <v>0</v>
      </c>
      <c r="H167" s="25"/>
      <c r="I167" s="25"/>
      <c r="J167" s="25"/>
      <c r="K167" s="25"/>
    </row>
    <row r="168" spans="1:11" ht="14.1" customHeight="1" x14ac:dyDescent="0.25">
      <c r="A168" s="25"/>
      <c r="B168" s="25"/>
      <c r="C168" s="40" t="s">
        <v>83</v>
      </c>
      <c r="D168" s="41">
        <v>0</v>
      </c>
      <c r="E168" s="41">
        <v>0</v>
      </c>
      <c r="F168" s="41">
        <v>0</v>
      </c>
      <c r="G168" s="41">
        <v>0</v>
      </c>
      <c r="H168" s="25"/>
      <c r="I168" s="25"/>
      <c r="J168" s="25"/>
      <c r="K168" s="25"/>
    </row>
    <row r="169" spans="1:11" ht="14.1" customHeight="1" x14ac:dyDescent="0.25">
      <c r="A169" s="25"/>
      <c r="B169" s="25"/>
      <c r="C169" s="40" t="s">
        <v>84</v>
      </c>
      <c r="D169" s="41">
        <v>0</v>
      </c>
      <c r="E169" s="41">
        <v>0</v>
      </c>
      <c r="F169" s="41">
        <v>0</v>
      </c>
      <c r="G169" s="41">
        <v>0</v>
      </c>
      <c r="H169" s="25"/>
      <c r="I169" s="25"/>
      <c r="J169" s="25"/>
      <c r="K169" s="25"/>
    </row>
    <row r="170" spans="1:11" ht="14.1" customHeight="1" x14ac:dyDescent="0.25">
      <c r="A170" s="25"/>
      <c r="B170" s="25"/>
      <c r="C170" s="40" t="s">
        <v>89</v>
      </c>
      <c r="D170" s="41">
        <v>0</v>
      </c>
      <c r="E170" s="41">
        <v>0</v>
      </c>
      <c r="F170" s="41">
        <v>0</v>
      </c>
      <c r="G170" s="41">
        <v>0</v>
      </c>
      <c r="H170" s="25"/>
      <c r="I170" s="25"/>
      <c r="J170" s="25"/>
      <c r="K170" s="25"/>
    </row>
    <row r="171" spans="1:11" ht="14.1" customHeight="1" x14ac:dyDescent="0.25">
      <c r="A171" s="25"/>
      <c r="B171" s="25"/>
      <c r="C171" s="40" t="s">
        <v>83</v>
      </c>
      <c r="D171" s="41">
        <v>0</v>
      </c>
      <c r="E171" s="41">
        <v>0</v>
      </c>
      <c r="F171" s="41">
        <v>0</v>
      </c>
      <c r="G171" s="41">
        <v>0</v>
      </c>
      <c r="H171" s="25"/>
      <c r="I171" s="25"/>
      <c r="J171" s="25"/>
      <c r="K171" s="25"/>
    </row>
    <row r="172" spans="1:11" ht="14.1" customHeight="1" x14ac:dyDescent="0.25">
      <c r="A172" s="25"/>
      <c r="B172" s="25"/>
      <c r="C172" s="40" t="s">
        <v>84</v>
      </c>
      <c r="D172" s="41">
        <v>0</v>
      </c>
      <c r="E172" s="41">
        <v>0</v>
      </c>
      <c r="F172" s="41">
        <v>0</v>
      </c>
      <c r="G172" s="41">
        <v>0</v>
      </c>
      <c r="H172" s="25"/>
      <c r="I172" s="25"/>
      <c r="J172" s="25"/>
      <c r="K172" s="25"/>
    </row>
    <row r="173" spans="1:11" ht="14.1" customHeight="1" x14ac:dyDescent="0.25">
      <c r="A173" s="25"/>
      <c r="B173" s="25"/>
      <c r="C173" s="40" t="s">
        <v>90</v>
      </c>
      <c r="D173" s="41">
        <v>0</v>
      </c>
      <c r="E173" s="41">
        <v>0</v>
      </c>
      <c r="F173" s="41">
        <v>0</v>
      </c>
      <c r="G173" s="41">
        <v>0</v>
      </c>
      <c r="H173" s="25"/>
      <c r="I173" s="25"/>
      <c r="J173" s="25"/>
      <c r="K173" s="25"/>
    </row>
    <row r="174" spans="1:11" ht="14.1" customHeight="1" x14ac:dyDescent="0.25">
      <c r="A174" s="25"/>
      <c r="B174" s="25"/>
      <c r="C174" s="40" t="s">
        <v>83</v>
      </c>
      <c r="D174" s="41">
        <v>0</v>
      </c>
      <c r="E174" s="41">
        <v>0</v>
      </c>
      <c r="F174" s="41">
        <v>0</v>
      </c>
      <c r="G174" s="41">
        <v>0</v>
      </c>
      <c r="H174" s="25"/>
      <c r="I174" s="25"/>
      <c r="J174" s="25"/>
      <c r="K174" s="25"/>
    </row>
    <row r="175" spans="1:11" ht="14.1" customHeight="1" x14ac:dyDescent="0.25">
      <c r="A175" s="25"/>
      <c r="B175" s="25"/>
      <c r="C175" s="40" t="s">
        <v>84</v>
      </c>
      <c r="D175" s="41">
        <v>0</v>
      </c>
      <c r="E175" s="41">
        <v>0</v>
      </c>
      <c r="F175" s="41">
        <v>0</v>
      </c>
      <c r="G175" s="41">
        <v>0</v>
      </c>
      <c r="H175" s="25"/>
      <c r="I175" s="25"/>
      <c r="J175" s="25"/>
      <c r="K175" s="25"/>
    </row>
    <row r="176" spans="1:11" ht="14.1" customHeight="1" x14ac:dyDescent="0.25">
      <c r="A176" s="25"/>
      <c r="B176" s="25"/>
      <c r="C176" s="40" t="s">
        <v>91</v>
      </c>
      <c r="D176" s="41">
        <v>0</v>
      </c>
      <c r="E176" s="41">
        <v>0</v>
      </c>
      <c r="F176" s="41">
        <v>0</v>
      </c>
      <c r="G176" s="41">
        <v>0</v>
      </c>
      <c r="H176" s="25"/>
      <c r="I176" s="25"/>
      <c r="J176" s="25"/>
      <c r="K176" s="25"/>
    </row>
    <row r="177" spans="1:11" ht="14.1" customHeight="1" x14ac:dyDescent="0.25">
      <c r="A177" s="25"/>
      <c r="B177" s="25"/>
      <c r="C177" s="40" t="s">
        <v>83</v>
      </c>
      <c r="D177" s="41">
        <v>0</v>
      </c>
      <c r="E177" s="41">
        <v>0</v>
      </c>
      <c r="F177" s="41">
        <v>0</v>
      </c>
      <c r="G177" s="41">
        <v>0</v>
      </c>
      <c r="H177" s="25"/>
      <c r="I177" s="25"/>
      <c r="J177" s="25"/>
      <c r="K177" s="25"/>
    </row>
    <row r="178" spans="1:11" ht="14.1" customHeight="1" x14ac:dyDescent="0.25">
      <c r="A178" s="25"/>
      <c r="B178" s="25"/>
      <c r="C178" s="40" t="s">
        <v>92</v>
      </c>
      <c r="D178" s="41">
        <v>0</v>
      </c>
      <c r="E178" s="41">
        <v>0</v>
      </c>
      <c r="F178" s="41">
        <v>0</v>
      </c>
      <c r="G178" s="41">
        <v>0</v>
      </c>
      <c r="H178" s="25"/>
      <c r="I178" s="25"/>
      <c r="J178" s="25"/>
      <c r="K178" s="25"/>
    </row>
    <row r="179" spans="1:11" ht="14.1" customHeight="1" x14ac:dyDescent="0.25">
      <c r="A179" s="25"/>
      <c r="B179" s="25"/>
      <c r="C179" s="40" t="s">
        <v>93</v>
      </c>
      <c r="D179" s="41">
        <v>0</v>
      </c>
      <c r="E179" s="41">
        <v>0</v>
      </c>
      <c r="F179" s="41">
        <v>0</v>
      </c>
      <c r="G179" s="41">
        <v>0</v>
      </c>
      <c r="H179" s="25"/>
      <c r="I179" s="25"/>
      <c r="J179" s="25"/>
      <c r="K179" s="25"/>
    </row>
    <row r="180" spans="1:11" ht="14.1" customHeight="1" x14ac:dyDescent="0.25">
      <c r="A180" s="25"/>
      <c r="B180" s="25"/>
      <c r="C180" s="40" t="s">
        <v>94</v>
      </c>
      <c r="D180" s="41">
        <v>0</v>
      </c>
      <c r="E180" s="41">
        <v>0</v>
      </c>
      <c r="F180" s="41">
        <v>0</v>
      </c>
      <c r="G180" s="41">
        <v>0</v>
      </c>
      <c r="H180" s="25"/>
      <c r="I180" s="25"/>
      <c r="J180" s="25"/>
      <c r="K180" s="25"/>
    </row>
    <row r="181" spans="1:11" ht="14.1" customHeight="1" x14ac:dyDescent="0.25">
      <c r="A181" s="25"/>
      <c r="B181" s="25"/>
      <c r="C181" s="40" t="s">
        <v>95</v>
      </c>
      <c r="D181" s="41">
        <v>0</v>
      </c>
      <c r="E181" s="41">
        <v>0</v>
      </c>
      <c r="F181" s="41">
        <v>0</v>
      </c>
      <c r="G181" s="41">
        <v>0</v>
      </c>
      <c r="H181" s="25"/>
      <c r="I181" s="25"/>
      <c r="J181" s="25"/>
      <c r="K181" s="25"/>
    </row>
    <row r="182" spans="1:11" ht="14.1" customHeight="1" x14ac:dyDescent="0.25">
      <c r="A182" s="25"/>
      <c r="B182" s="25"/>
      <c r="C182" s="40" t="s">
        <v>96</v>
      </c>
      <c r="D182" s="41">
        <v>0</v>
      </c>
      <c r="E182" s="41">
        <v>1756000</v>
      </c>
      <c r="F182" s="41">
        <v>1656000</v>
      </c>
      <c r="G182" s="41">
        <v>1958000</v>
      </c>
      <c r="H182" s="25"/>
      <c r="I182" s="25"/>
      <c r="J182" s="25"/>
      <c r="K182" s="25"/>
    </row>
    <row r="183" spans="1:11" ht="14.1" customHeight="1" x14ac:dyDescent="0.25">
      <c r="A183" s="25"/>
      <c r="B183" s="25"/>
      <c r="C183" s="40" t="s">
        <v>83</v>
      </c>
      <c r="D183" s="41">
        <v>0</v>
      </c>
      <c r="E183" s="41">
        <v>1756000</v>
      </c>
      <c r="F183" s="41">
        <v>1656000</v>
      </c>
      <c r="G183" s="41">
        <v>1958000</v>
      </c>
      <c r="H183" s="25"/>
      <c r="I183" s="25"/>
      <c r="J183" s="25"/>
      <c r="K183" s="25"/>
    </row>
    <row r="184" spans="1:11" ht="14.1" customHeight="1" x14ac:dyDescent="0.25">
      <c r="A184" s="25"/>
      <c r="B184" s="25"/>
      <c r="C184" s="40" t="s">
        <v>92</v>
      </c>
      <c r="D184" s="41">
        <v>0</v>
      </c>
      <c r="E184" s="41">
        <v>0</v>
      </c>
      <c r="F184" s="41">
        <v>0</v>
      </c>
      <c r="G184" s="41">
        <v>0</v>
      </c>
      <c r="H184" s="25"/>
      <c r="I184" s="25"/>
      <c r="J184" s="25"/>
      <c r="K184" s="25"/>
    </row>
    <row r="185" spans="1:11" ht="14.1" customHeight="1" x14ac:dyDescent="0.25">
      <c r="A185" s="25"/>
      <c r="B185" s="25"/>
      <c r="C185" s="40" t="s">
        <v>93</v>
      </c>
      <c r="D185" s="41">
        <v>0</v>
      </c>
      <c r="E185" s="41">
        <v>0</v>
      </c>
      <c r="F185" s="41">
        <v>0</v>
      </c>
      <c r="G185" s="41">
        <v>0</v>
      </c>
      <c r="H185" s="25"/>
      <c r="I185" s="25"/>
      <c r="J185" s="25"/>
      <c r="K185" s="25"/>
    </row>
    <row r="186" spans="1:11" ht="14.1" customHeight="1" x14ac:dyDescent="0.25">
      <c r="A186" s="25"/>
      <c r="B186" s="25"/>
      <c r="C186" s="40" t="s">
        <v>94</v>
      </c>
      <c r="D186" s="41">
        <v>0</v>
      </c>
      <c r="E186" s="41">
        <v>0</v>
      </c>
      <c r="F186" s="41">
        <v>0</v>
      </c>
      <c r="G186" s="41">
        <v>0</v>
      </c>
      <c r="H186" s="25"/>
      <c r="I186" s="25"/>
      <c r="J186" s="25"/>
      <c r="K186" s="25"/>
    </row>
    <row r="187" spans="1:11" ht="14.1" customHeight="1" x14ac:dyDescent="0.25">
      <c r="A187" s="25"/>
      <c r="B187" s="25"/>
      <c r="C187" s="40" t="s">
        <v>95</v>
      </c>
      <c r="D187" s="41">
        <v>0</v>
      </c>
      <c r="E187" s="41">
        <v>0</v>
      </c>
      <c r="F187" s="41">
        <v>0</v>
      </c>
      <c r="G187" s="41">
        <v>0</v>
      </c>
      <c r="H187" s="25"/>
      <c r="I187" s="25"/>
      <c r="J187" s="25"/>
      <c r="K187" s="25"/>
    </row>
    <row r="188" spans="1:11" ht="14.1" customHeight="1" x14ac:dyDescent="0.25">
      <c r="A188" s="25"/>
      <c r="B188" s="25"/>
      <c r="C188" s="40" t="s">
        <v>97</v>
      </c>
      <c r="D188" s="41">
        <v>0</v>
      </c>
      <c r="E188" s="41">
        <v>0</v>
      </c>
      <c r="F188" s="41">
        <v>0</v>
      </c>
      <c r="G188" s="41">
        <v>0</v>
      </c>
      <c r="H188" s="25"/>
      <c r="I188" s="25"/>
      <c r="J188" s="25"/>
      <c r="K188" s="25"/>
    </row>
    <row r="189" spans="1:11" ht="14.1" customHeight="1" x14ac:dyDescent="0.25">
      <c r="A189" s="25"/>
      <c r="B189" s="25"/>
      <c r="C189" s="40" t="s">
        <v>83</v>
      </c>
      <c r="D189" s="41">
        <v>0</v>
      </c>
      <c r="E189" s="41">
        <v>0</v>
      </c>
      <c r="F189" s="41">
        <v>0</v>
      </c>
      <c r="G189" s="41">
        <v>0</v>
      </c>
      <c r="H189" s="25"/>
      <c r="I189" s="25"/>
      <c r="J189" s="25"/>
      <c r="K189" s="25"/>
    </row>
    <row r="190" spans="1:11" ht="14.1" customHeight="1" x14ac:dyDescent="0.25">
      <c r="A190" s="25"/>
      <c r="B190" s="25"/>
      <c r="C190" s="40" t="s">
        <v>92</v>
      </c>
      <c r="D190" s="41">
        <v>0</v>
      </c>
      <c r="E190" s="41">
        <v>0</v>
      </c>
      <c r="F190" s="41">
        <v>0</v>
      </c>
      <c r="G190" s="41">
        <v>0</v>
      </c>
      <c r="H190" s="25"/>
      <c r="I190" s="25"/>
      <c r="J190" s="25"/>
      <c r="K190" s="25"/>
    </row>
    <row r="191" spans="1:11" ht="14.1" customHeight="1" x14ac:dyDescent="0.25">
      <c r="A191" s="25"/>
      <c r="B191" s="25"/>
      <c r="C191" s="40" t="s">
        <v>93</v>
      </c>
      <c r="D191" s="41">
        <v>0</v>
      </c>
      <c r="E191" s="41">
        <v>0</v>
      </c>
      <c r="F191" s="41">
        <v>0</v>
      </c>
      <c r="G191" s="41">
        <v>0</v>
      </c>
      <c r="H191" s="25"/>
      <c r="I191" s="25"/>
      <c r="J191" s="25"/>
      <c r="K191" s="25"/>
    </row>
    <row r="192" spans="1:11" ht="14.1" customHeight="1" x14ac:dyDescent="0.25">
      <c r="A192" s="25"/>
      <c r="B192" s="25"/>
      <c r="C192" s="40" t="s">
        <v>94</v>
      </c>
      <c r="D192" s="41">
        <v>0</v>
      </c>
      <c r="E192" s="41">
        <v>0</v>
      </c>
      <c r="F192" s="41">
        <v>0</v>
      </c>
      <c r="G192" s="41">
        <v>0</v>
      </c>
      <c r="H192" s="25"/>
      <c r="I192" s="25"/>
      <c r="J192" s="25"/>
      <c r="K192" s="25"/>
    </row>
    <row r="193" spans="1:11" ht="14.1" customHeight="1" x14ac:dyDescent="0.25">
      <c r="A193" s="25"/>
      <c r="B193" s="25"/>
      <c r="C193" s="40" t="s">
        <v>95</v>
      </c>
      <c r="D193" s="41">
        <v>0</v>
      </c>
      <c r="E193" s="41">
        <v>0</v>
      </c>
      <c r="F193" s="41">
        <v>0</v>
      </c>
      <c r="G193" s="41">
        <v>0</v>
      </c>
      <c r="H193" s="25"/>
      <c r="I193" s="25"/>
      <c r="J193" s="25"/>
      <c r="K193" s="25"/>
    </row>
    <row r="194" spans="1:11" ht="14.1" customHeight="1" x14ac:dyDescent="0.25">
      <c r="A194" s="25"/>
      <c r="B194" s="25"/>
      <c r="C194" s="40" t="s">
        <v>98</v>
      </c>
      <c r="D194" s="41">
        <v>0</v>
      </c>
      <c r="E194" s="41">
        <v>0</v>
      </c>
      <c r="F194" s="41">
        <v>0</v>
      </c>
      <c r="G194" s="41">
        <v>0</v>
      </c>
      <c r="H194" s="25"/>
      <c r="I194" s="25"/>
      <c r="J194" s="25"/>
      <c r="K194" s="25"/>
    </row>
    <row r="195" spans="1:11" ht="14.1" customHeight="1" x14ac:dyDescent="0.25">
      <c r="A195" s="25"/>
      <c r="B195" s="25"/>
      <c r="C195" s="40" t="s">
        <v>99</v>
      </c>
      <c r="D195" s="41">
        <v>0</v>
      </c>
      <c r="E195" s="41">
        <v>0</v>
      </c>
      <c r="F195" s="41">
        <v>0</v>
      </c>
      <c r="G195" s="41">
        <v>0</v>
      </c>
      <c r="H195" s="25"/>
      <c r="I195" s="25"/>
      <c r="J195" s="25"/>
      <c r="K195" s="25"/>
    </row>
    <row r="196" spans="1:11" ht="14.1" customHeight="1" x14ac:dyDescent="0.25">
      <c r="A196" s="25"/>
      <c r="B196" s="25"/>
      <c r="C196" s="36" t="s">
        <v>100</v>
      </c>
      <c r="D196" s="41">
        <v>0</v>
      </c>
      <c r="E196" s="41">
        <v>1756000</v>
      </c>
      <c r="F196" s="41">
        <v>1656000</v>
      </c>
      <c r="G196" s="41">
        <v>1958000</v>
      </c>
      <c r="H196" s="25"/>
      <c r="I196" s="25"/>
      <c r="J196" s="25"/>
      <c r="K196" s="25"/>
    </row>
    <row r="197" spans="1:11" ht="18" customHeight="1" x14ac:dyDescent="0.25">
      <c r="A197" s="25"/>
      <c r="B197" s="25"/>
      <c r="C197" s="30" t="s">
        <v>50</v>
      </c>
      <c r="D197" s="1575" t="s">
        <v>180</v>
      </c>
      <c r="E197" s="1576"/>
      <c r="F197" s="1576"/>
      <c r="G197" s="1576"/>
      <c r="H197" s="25"/>
      <c r="I197" s="25"/>
      <c r="J197" s="25"/>
      <c r="K197" s="25"/>
    </row>
    <row r="198" spans="1:11" ht="18" customHeight="1" x14ac:dyDescent="0.25">
      <c r="A198" s="25"/>
      <c r="B198" s="25"/>
      <c r="C198" s="31" t="s">
        <v>52</v>
      </c>
      <c r="D198" s="1587" t="s">
        <v>181</v>
      </c>
      <c r="E198" s="1588"/>
      <c r="F198" s="1588"/>
      <c r="G198" s="1588"/>
      <c r="H198" s="25"/>
      <c r="I198" s="25"/>
      <c r="J198" s="25"/>
      <c r="K198" s="25"/>
    </row>
    <row r="199" spans="1:11" ht="18" customHeight="1" x14ac:dyDescent="0.25">
      <c r="A199" s="25"/>
      <c r="B199" s="25"/>
      <c r="C199" s="31" t="s">
        <v>54</v>
      </c>
      <c r="D199" s="1587" t="s">
        <v>182</v>
      </c>
      <c r="E199" s="1588"/>
      <c r="F199" s="1588"/>
      <c r="G199" s="1588"/>
      <c r="H199" s="25"/>
      <c r="I199" s="25"/>
      <c r="J199" s="25"/>
      <c r="K199" s="25"/>
    </row>
    <row r="200" spans="1:11" ht="15" customHeight="1" x14ac:dyDescent="0.25">
      <c r="A200" s="25"/>
      <c r="B200" s="25"/>
      <c r="C200" s="32"/>
      <c r="D200" s="33">
        <v>2023</v>
      </c>
      <c r="E200" s="33">
        <v>2024</v>
      </c>
      <c r="F200" s="33">
        <v>2025</v>
      </c>
      <c r="G200" s="33">
        <v>2026</v>
      </c>
      <c r="H200" s="25"/>
      <c r="I200" s="25"/>
      <c r="J200" s="25"/>
      <c r="K200" s="25"/>
    </row>
    <row r="201" spans="1:11" ht="15" customHeight="1" x14ac:dyDescent="0.25">
      <c r="A201" s="25"/>
      <c r="B201" s="25"/>
      <c r="C201" s="34"/>
      <c r="D201" s="35" t="s">
        <v>17</v>
      </c>
      <c r="E201" s="35" t="s">
        <v>18</v>
      </c>
      <c r="F201" s="35" t="s">
        <v>18</v>
      </c>
      <c r="G201" s="35" t="s">
        <v>18</v>
      </c>
      <c r="H201" s="25"/>
      <c r="I201" s="25"/>
      <c r="J201" s="25"/>
      <c r="K201" s="25"/>
    </row>
    <row r="202" spans="1:11" ht="14.1" customHeight="1" x14ac:dyDescent="0.25">
      <c r="A202" s="25"/>
      <c r="B202" s="25"/>
      <c r="C202" s="38" t="s">
        <v>56</v>
      </c>
      <c r="D202" s="39" t="s">
        <v>183</v>
      </c>
      <c r="E202" s="39" t="s">
        <v>184</v>
      </c>
      <c r="F202" s="39" t="s">
        <v>184</v>
      </c>
      <c r="G202" s="39" t="s">
        <v>185</v>
      </c>
      <c r="H202" s="25"/>
      <c r="I202" s="25"/>
      <c r="J202" s="25"/>
      <c r="K202" s="25"/>
    </row>
    <row r="203" spans="1:11" ht="14.1" customHeight="1" x14ac:dyDescent="0.25">
      <c r="A203" s="25"/>
      <c r="B203" s="25"/>
      <c r="C203" s="38" t="s">
        <v>59</v>
      </c>
      <c r="D203" s="39" t="s">
        <v>75</v>
      </c>
      <c r="E203" s="39" t="s">
        <v>186</v>
      </c>
      <c r="F203" s="39" t="s">
        <v>187</v>
      </c>
      <c r="G203" s="39" t="s">
        <v>188</v>
      </c>
      <c r="H203" s="25"/>
      <c r="I203" s="25"/>
      <c r="J203" s="25"/>
      <c r="K203" s="25"/>
    </row>
    <row r="204" spans="1:11" ht="14.1" customHeight="1" x14ac:dyDescent="0.25">
      <c r="A204" s="25"/>
      <c r="B204" s="25"/>
      <c r="C204" s="38" t="s">
        <v>63</v>
      </c>
      <c r="D204" s="39" t="s">
        <v>75</v>
      </c>
      <c r="E204" s="39" t="s">
        <v>189</v>
      </c>
      <c r="F204" s="39" t="s">
        <v>190</v>
      </c>
      <c r="G204" s="39" t="s">
        <v>191</v>
      </c>
      <c r="H204" s="25"/>
      <c r="I204" s="25"/>
      <c r="J204" s="25"/>
      <c r="K204" s="25"/>
    </row>
    <row r="205" spans="1:11" ht="14.1" customHeight="1" x14ac:dyDescent="0.25">
      <c r="A205" s="25"/>
      <c r="B205" s="25"/>
      <c r="C205" s="38" t="s">
        <v>68</v>
      </c>
      <c r="D205" s="39" t="s">
        <v>69</v>
      </c>
      <c r="E205" s="39" t="s">
        <v>192</v>
      </c>
      <c r="F205" s="39" t="s">
        <v>75</v>
      </c>
      <c r="G205" s="39" t="s">
        <v>193</v>
      </c>
      <c r="H205" s="25"/>
      <c r="I205" s="25"/>
      <c r="J205" s="25"/>
      <c r="K205" s="25"/>
    </row>
    <row r="206" spans="1:11" ht="14.1" customHeight="1" x14ac:dyDescent="0.25">
      <c r="A206" s="25"/>
      <c r="B206" s="25"/>
      <c r="C206" s="38" t="s">
        <v>73</v>
      </c>
      <c r="D206" s="39" t="s">
        <v>69</v>
      </c>
      <c r="E206" s="39" t="s">
        <v>69</v>
      </c>
      <c r="F206" s="39" t="s">
        <v>194</v>
      </c>
      <c r="G206" s="39" t="s">
        <v>195</v>
      </c>
      <c r="H206" s="25"/>
      <c r="I206" s="25"/>
      <c r="J206" s="25"/>
      <c r="K206" s="25"/>
    </row>
    <row r="207" spans="1:11" ht="14.1" customHeight="1" x14ac:dyDescent="0.25">
      <c r="A207" s="25"/>
      <c r="B207" s="25"/>
      <c r="C207" s="38" t="s">
        <v>77</v>
      </c>
      <c r="D207" s="39" t="s">
        <v>69</v>
      </c>
      <c r="E207" s="39" t="s">
        <v>69</v>
      </c>
      <c r="F207" s="39" t="s">
        <v>194</v>
      </c>
      <c r="G207" s="39" t="s">
        <v>196</v>
      </c>
      <c r="H207" s="25"/>
      <c r="I207" s="25"/>
      <c r="J207" s="25"/>
      <c r="K207" s="25"/>
    </row>
    <row r="208" spans="1:11" ht="14.1" customHeight="1" x14ac:dyDescent="0.25">
      <c r="A208" s="25"/>
      <c r="B208" s="25"/>
      <c r="C208" s="1589" t="s">
        <v>81</v>
      </c>
      <c r="D208" s="1590"/>
      <c r="E208" s="1590"/>
      <c r="F208" s="1590"/>
      <c r="G208" s="1590"/>
      <c r="H208" s="25"/>
      <c r="I208" s="25"/>
      <c r="J208" s="25"/>
      <c r="K208" s="25"/>
    </row>
    <row r="209" spans="1:11" ht="14.1" customHeight="1" x14ac:dyDescent="0.25">
      <c r="A209" s="25"/>
      <c r="B209" s="25"/>
      <c r="C209" s="32"/>
      <c r="D209" s="33">
        <v>2023</v>
      </c>
      <c r="E209" s="33">
        <v>2024</v>
      </c>
      <c r="F209" s="33">
        <v>2025</v>
      </c>
      <c r="G209" s="33">
        <v>2026</v>
      </c>
      <c r="H209" s="25"/>
      <c r="I209" s="25"/>
      <c r="J209" s="25"/>
      <c r="K209" s="25"/>
    </row>
    <row r="210" spans="1:11" ht="14.1" customHeight="1" x14ac:dyDescent="0.25">
      <c r="A210" s="25"/>
      <c r="B210" s="25"/>
      <c r="C210" s="34"/>
      <c r="D210" s="35" t="s">
        <v>17</v>
      </c>
      <c r="E210" s="35" t="s">
        <v>18</v>
      </c>
      <c r="F210" s="35" t="s">
        <v>18</v>
      </c>
      <c r="G210" s="35" t="s">
        <v>18</v>
      </c>
      <c r="H210" s="25"/>
      <c r="I210" s="25"/>
      <c r="J210" s="25"/>
      <c r="K210" s="25"/>
    </row>
    <row r="211" spans="1:11" ht="14.1" customHeight="1" x14ac:dyDescent="0.25">
      <c r="A211" s="25"/>
      <c r="B211" s="25"/>
      <c r="C211" s="40" t="s">
        <v>82</v>
      </c>
      <c r="D211" s="41">
        <v>0</v>
      </c>
      <c r="E211" s="41">
        <v>0</v>
      </c>
      <c r="F211" s="41">
        <v>0</v>
      </c>
      <c r="G211" s="41">
        <v>0</v>
      </c>
      <c r="H211" s="25"/>
      <c r="I211" s="25"/>
      <c r="J211" s="25"/>
      <c r="K211" s="25"/>
    </row>
    <row r="212" spans="1:11" ht="14.1" customHeight="1" x14ac:dyDescent="0.25">
      <c r="A212" s="25"/>
      <c r="B212" s="25"/>
      <c r="C212" s="40" t="s">
        <v>83</v>
      </c>
      <c r="D212" s="41">
        <v>0</v>
      </c>
      <c r="E212" s="41">
        <v>0</v>
      </c>
      <c r="F212" s="41">
        <v>0</v>
      </c>
      <c r="G212" s="41">
        <v>0</v>
      </c>
      <c r="H212" s="25"/>
      <c r="I212" s="25"/>
      <c r="J212" s="25"/>
      <c r="K212" s="25"/>
    </row>
    <row r="213" spans="1:11" ht="14.1" customHeight="1" x14ac:dyDescent="0.25">
      <c r="A213" s="25"/>
      <c r="B213" s="25"/>
      <c r="C213" s="40" t="s">
        <v>84</v>
      </c>
      <c r="D213" s="41">
        <v>0</v>
      </c>
      <c r="E213" s="41">
        <v>0</v>
      </c>
      <c r="F213" s="41">
        <v>0</v>
      </c>
      <c r="G213" s="41">
        <v>0</v>
      </c>
      <c r="H213" s="25"/>
      <c r="I213" s="25"/>
      <c r="J213" s="25"/>
      <c r="K213" s="25"/>
    </row>
    <row r="214" spans="1:11" ht="14.1" customHeight="1" x14ac:dyDescent="0.25">
      <c r="A214" s="25"/>
      <c r="B214" s="25"/>
      <c r="C214" s="40" t="s">
        <v>85</v>
      </c>
      <c r="D214" s="41">
        <v>0</v>
      </c>
      <c r="E214" s="41">
        <v>0</v>
      </c>
      <c r="F214" s="41">
        <v>0</v>
      </c>
      <c r="G214" s="41">
        <v>0</v>
      </c>
      <c r="H214" s="25"/>
      <c r="I214" s="25"/>
      <c r="J214" s="25"/>
      <c r="K214" s="25"/>
    </row>
    <row r="215" spans="1:11" ht="14.1" customHeight="1" x14ac:dyDescent="0.25">
      <c r="A215" s="25"/>
      <c r="B215" s="25"/>
      <c r="C215" s="40" t="s">
        <v>83</v>
      </c>
      <c r="D215" s="41">
        <v>0</v>
      </c>
      <c r="E215" s="41">
        <v>0</v>
      </c>
      <c r="F215" s="41">
        <v>0</v>
      </c>
      <c r="G215" s="41">
        <v>0</v>
      </c>
      <c r="H215" s="25"/>
      <c r="I215" s="25"/>
      <c r="J215" s="25"/>
      <c r="K215" s="25"/>
    </row>
    <row r="216" spans="1:11" ht="14.1" customHeight="1" x14ac:dyDescent="0.25">
      <c r="A216" s="25"/>
      <c r="B216" s="25"/>
      <c r="C216" s="40" t="s">
        <v>84</v>
      </c>
      <c r="D216" s="41">
        <v>0</v>
      </c>
      <c r="E216" s="41">
        <v>0</v>
      </c>
      <c r="F216" s="41">
        <v>0</v>
      </c>
      <c r="G216" s="41">
        <v>0</v>
      </c>
      <c r="H216" s="25"/>
      <c r="I216" s="25"/>
      <c r="J216" s="25"/>
      <c r="K216" s="25"/>
    </row>
    <row r="217" spans="1:11" ht="14.1" customHeight="1" x14ac:dyDescent="0.25">
      <c r="A217" s="25"/>
      <c r="B217" s="25"/>
      <c r="C217" s="40" t="s">
        <v>86</v>
      </c>
      <c r="D217" s="41">
        <v>0</v>
      </c>
      <c r="E217" s="41">
        <v>0</v>
      </c>
      <c r="F217" s="41">
        <v>0</v>
      </c>
      <c r="G217" s="41">
        <v>0</v>
      </c>
      <c r="H217" s="25"/>
      <c r="I217" s="25"/>
      <c r="J217" s="25"/>
      <c r="K217" s="25"/>
    </row>
    <row r="218" spans="1:11" ht="14.1" customHeight="1" x14ac:dyDescent="0.25">
      <c r="A218" s="25"/>
      <c r="B218" s="25"/>
      <c r="C218" s="40" t="s">
        <v>83</v>
      </c>
      <c r="D218" s="41">
        <v>0</v>
      </c>
      <c r="E218" s="41">
        <v>0</v>
      </c>
      <c r="F218" s="41">
        <v>0</v>
      </c>
      <c r="G218" s="41">
        <v>0</v>
      </c>
      <c r="H218" s="25"/>
      <c r="I218" s="25"/>
      <c r="J218" s="25"/>
      <c r="K218" s="25"/>
    </row>
    <row r="219" spans="1:11" ht="14.1" customHeight="1" x14ac:dyDescent="0.25">
      <c r="A219" s="25"/>
      <c r="B219" s="25"/>
      <c r="C219" s="40" t="s">
        <v>84</v>
      </c>
      <c r="D219" s="41">
        <v>0</v>
      </c>
      <c r="E219" s="41">
        <v>0</v>
      </c>
      <c r="F219" s="41">
        <v>0</v>
      </c>
      <c r="G219" s="41">
        <v>0</v>
      </c>
      <c r="H219" s="25"/>
      <c r="I219" s="25"/>
      <c r="J219" s="25"/>
      <c r="K219" s="25"/>
    </row>
    <row r="220" spans="1:11" ht="14.1" customHeight="1" x14ac:dyDescent="0.25">
      <c r="A220" s="25"/>
      <c r="B220" s="25"/>
      <c r="C220" s="40" t="s">
        <v>87</v>
      </c>
      <c r="D220" s="41">
        <v>0</v>
      </c>
      <c r="E220" s="41">
        <v>0</v>
      </c>
      <c r="F220" s="41">
        <v>0</v>
      </c>
      <c r="G220" s="41">
        <v>0</v>
      </c>
      <c r="H220" s="25"/>
      <c r="I220" s="25"/>
      <c r="J220" s="25"/>
      <c r="K220" s="25"/>
    </row>
    <row r="221" spans="1:11" ht="14.1" customHeight="1" x14ac:dyDescent="0.25">
      <c r="A221" s="25"/>
      <c r="B221" s="25"/>
      <c r="C221" s="40" t="s">
        <v>83</v>
      </c>
      <c r="D221" s="41">
        <v>0</v>
      </c>
      <c r="E221" s="41">
        <v>0</v>
      </c>
      <c r="F221" s="41">
        <v>0</v>
      </c>
      <c r="G221" s="41">
        <v>0</v>
      </c>
      <c r="H221" s="25"/>
      <c r="I221" s="25"/>
      <c r="J221" s="25"/>
      <c r="K221" s="25"/>
    </row>
    <row r="222" spans="1:11" ht="14.1" customHeight="1" x14ac:dyDescent="0.25">
      <c r="A222" s="25"/>
      <c r="B222" s="25"/>
      <c r="C222" s="40" t="s">
        <v>84</v>
      </c>
      <c r="D222" s="41">
        <v>0</v>
      </c>
      <c r="E222" s="41">
        <v>0</v>
      </c>
      <c r="F222" s="41">
        <v>0</v>
      </c>
      <c r="G222" s="41">
        <v>0</v>
      </c>
      <c r="H222" s="25"/>
      <c r="I222" s="25"/>
      <c r="J222" s="25"/>
      <c r="K222" s="25"/>
    </row>
    <row r="223" spans="1:11" ht="14.1" customHeight="1" x14ac:dyDescent="0.25">
      <c r="A223" s="25"/>
      <c r="B223" s="25"/>
      <c r="C223" s="40" t="s">
        <v>88</v>
      </c>
      <c r="D223" s="41">
        <v>0</v>
      </c>
      <c r="E223" s="41">
        <v>0</v>
      </c>
      <c r="F223" s="41">
        <v>0</v>
      </c>
      <c r="G223" s="41">
        <v>0</v>
      </c>
      <c r="H223" s="25"/>
      <c r="I223" s="25"/>
      <c r="J223" s="25"/>
      <c r="K223" s="25"/>
    </row>
    <row r="224" spans="1:11" ht="14.1" customHeight="1" x14ac:dyDescent="0.25">
      <c r="A224" s="25"/>
      <c r="B224" s="25"/>
      <c r="C224" s="40" t="s">
        <v>83</v>
      </c>
      <c r="D224" s="41">
        <v>0</v>
      </c>
      <c r="E224" s="41">
        <v>0</v>
      </c>
      <c r="F224" s="41">
        <v>0</v>
      </c>
      <c r="G224" s="41">
        <v>0</v>
      </c>
      <c r="H224" s="25"/>
      <c r="I224" s="25"/>
      <c r="J224" s="25"/>
      <c r="K224" s="25"/>
    </row>
    <row r="225" spans="1:11" ht="14.1" customHeight="1" x14ac:dyDescent="0.25">
      <c r="A225" s="25"/>
      <c r="B225" s="25"/>
      <c r="C225" s="40" t="s">
        <v>84</v>
      </c>
      <c r="D225" s="41">
        <v>0</v>
      </c>
      <c r="E225" s="41">
        <v>0</v>
      </c>
      <c r="F225" s="41">
        <v>0</v>
      </c>
      <c r="G225" s="41">
        <v>0</v>
      </c>
      <c r="H225" s="25"/>
      <c r="I225" s="25"/>
      <c r="J225" s="25"/>
      <c r="K225" s="25"/>
    </row>
    <row r="226" spans="1:11" ht="14.1" customHeight="1" x14ac:dyDescent="0.25">
      <c r="A226" s="25"/>
      <c r="B226" s="25"/>
      <c r="C226" s="40" t="s">
        <v>89</v>
      </c>
      <c r="D226" s="41">
        <v>0</v>
      </c>
      <c r="E226" s="41">
        <v>0</v>
      </c>
      <c r="F226" s="41">
        <v>0</v>
      </c>
      <c r="G226" s="41">
        <v>0</v>
      </c>
      <c r="H226" s="25"/>
      <c r="I226" s="25"/>
      <c r="J226" s="25"/>
      <c r="K226" s="25"/>
    </row>
    <row r="227" spans="1:11" ht="14.1" customHeight="1" x14ac:dyDescent="0.25">
      <c r="A227" s="25"/>
      <c r="B227" s="25"/>
      <c r="C227" s="40" t="s">
        <v>83</v>
      </c>
      <c r="D227" s="41">
        <v>0</v>
      </c>
      <c r="E227" s="41">
        <v>0</v>
      </c>
      <c r="F227" s="41">
        <v>0</v>
      </c>
      <c r="G227" s="41">
        <v>0</v>
      </c>
      <c r="H227" s="25"/>
      <c r="I227" s="25"/>
      <c r="J227" s="25"/>
      <c r="K227" s="25"/>
    </row>
    <row r="228" spans="1:11" ht="14.1" customHeight="1" x14ac:dyDescent="0.25">
      <c r="A228" s="25"/>
      <c r="B228" s="25"/>
      <c r="C228" s="40" t="s">
        <v>84</v>
      </c>
      <c r="D228" s="41">
        <v>0</v>
      </c>
      <c r="E228" s="41">
        <v>0</v>
      </c>
      <c r="F228" s="41">
        <v>0</v>
      </c>
      <c r="G228" s="41">
        <v>0</v>
      </c>
      <c r="H228" s="25"/>
      <c r="I228" s="25"/>
      <c r="J228" s="25"/>
      <c r="K228" s="25"/>
    </row>
    <row r="229" spans="1:11" ht="14.1" customHeight="1" x14ac:dyDescent="0.25">
      <c r="A229" s="25"/>
      <c r="B229" s="25"/>
      <c r="C229" s="40" t="s">
        <v>90</v>
      </c>
      <c r="D229" s="41">
        <v>0</v>
      </c>
      <c r="E229" s="41">
        <v>0</v>
      </c>
      <c r="F229" s="41">
        <v>0</v>
      </c>
      <c r="G229" s="41">
        <v>0</v>
      </c>
      <c r="H229" s="25"/>
      <c r="I229" s="25"/>
      <c r="J229" s="25"/>
      <c r="K229" s="25"/>
    </row>
    <row r="230" spans="1:11" ht="14.1" customHeight="1" x14ac:dyDescent="0.25">
      <c r="A230" s="25"/>
      <c r="B230" s="25"/>
      <c r="C230" s="40" t="s">
        <v>83</v>
      </c>
      <c r="D230" s="41">
        <v>0</v>
      </c>
      <c r="E230" s="41">
        <v>0</v>
      </c>
      <c r="F230" s="41">
        <v>0</v>
      </c>
      <c r="G230" s="41">
        <v>0</v>
      </c>
      <c r="H230" s="25"/>
      <c r="I230" s="25"/>
      <c r="J230" s="25"/>
      <c r="K230" s="25"/>
    </row>
    <row r="231" spans="1:11" ht="14.1" customHeight="1" x14ac:dyDescent="0.25">
      <c r="A231" s="25"/>
      <c r="B231" s="25"/>
      <c r="C231" s="40" t="s">
        <v>84</v>
      </c>
      <c r="D231" s="41">
        <v>0</v>
      </c>
      <c r="E231" s="41">
        <v>0</v>
      </c>
      <c r="F231" s="41">
        <v>0</v>
      </c>
      <c r="G231" s="41">
        <v>0</v>
      </c>
      <c r="H231" s="25"/>
      <c r="I231" s="25"/>
      <c r="J231" s="25"/>
      <c r="K231" s="25"/>
    </row>
    <row r="232" spans="1:11" ht="14.1" customHeight="1" x14ac:dyDescent="0.25">
      <c r="A232" s="25"/>
      <c r="B232" s="25"/>
      <c r="C232" s="40" t="s">
        <v>91</v>
      </c>
      <c r="D232" s="41">
        <v>0</v>
      </c>
      <c r="E232" s="41">
        <v>0</v>
      </c>
      <c r="F232" s="41">
        <v>0</v>
      </c>
      <c r="G232" s="41">
        <v>0</v>
      </c>
      <c r="H232" s="25"/>
      <c r="I232" s="25"/>
      <c r="J232" s="25"/>
      <c r="K232" s="25"/>
    </row>
    <row r="233" spans="1:11" ht="14.1" customHeight="1" x14ac:dyDescent="0.25">
      <c r="A233" s="25"/>
      <c r="B233" s="25"/>
      <c r="C233" s="40" t="s">
        <v>83</v>
      </c>
      <c r="D233" s="41">
        <v>0</v>
      </c>
      <c r="E233" s="41">
        <v>0</v>
      </c>
      <c r="F233" s="41">
        <v>0</v>
      </c>
      <c r="G233" s="41">
        <v>0</v>
      </c>
      <c r="H233" s="25"/>
      <c r="I233" s="25"/>
      <c r="J233" s="25"/>
      <c r="K233" s="25"/>
    </row>
    <row r="234" spans="1:11" ht="14.1" customHeight="1" x14ac:dyDescent="0.25">
      <c r="A234" s="25"/>
      <c r="B234" s="25"/>
      <c r="C234" s="40" t="s">
        <v>92</v>
      </c>
      <c r="D234" s="41">
        <v>0</v>
      </c>
      <c r="E234" s="41">
        <v>0</v>
      </c>
      <c r="F234" s="41">
        <v>0</v>
      </c>
      <c r="G234" s="41">
        <v>0</v>
      </c>
      <c r="H234" s="25"/>
      <c r="I234" s="25"/>
      <c r="J234" s="25"/>
      <c r="K234" s="25"/>
    </row>
    <row r="235" spans="1:11" ht="14.1" customHeight="1" x14ac:dyDescent="0.25">
      <c r="A235" s="25"/>
      <c r="B235" s="25"/>
      <c r="C235" s="40" t="s">
        <v>93</v>
      </c>
      <c r="D235" s="41">
        <v>0</v>
      </c>
      <c r="E235" s="41">
        <v>0</v>
      </c>
      <c r="F235" s="41">
        <v>0</v>
      </c>
      <c r="G235" s="41">
        <v>0</v>
      </c>
      <c r="H235" s="25"/>
      <c r="I235" s="25"/>
      <c r="J235" s="25"/>
      <c r="K235" s="25"/>
    </row>
    <row r="236" spans="1:11" ht="14.1" customHeight="1" x14ac:dyDescent="0.25">
      <c r="A236" s="25"/>
      <c r="B236" s="25"/>
      <c r="C236" s="40" t="s">
        <v>94</v>
      </c>
      <c r="D236" s="41">
        <v>0</v>
      </c>
      <c r="E236" s="41">
        <v>0</v>
      </c>
      <c r="F236" s="41">
        <v>0</v>
      </c>
      <c r="G236" s="41">
        <v>0</v>
      </c>
      <c r="H236" s="25"/>
      <c r="I236" s="25"/>
      <c r="J236" s="25"/>
      <c r="K236" s="25"/>
    </row>
    <row r="237" spans="1:11" ht="14.1" customHeight="1" x14ac:dyDescent="0.25">
      <c r="A237" s="25"/>
      <c r="B237" s="25"/>
      <c r="C237" s="40" t="s">
        <v>95</v>
      </c>
      <c r="D237" s="41">
        <v>0</v>
      </c>
      <c r="E237" s="41">
        <v>0</v>
      </c>
      <c r="F237" s="41">
        <v>0</v>
      </c>
      <c r="G237" s="41">
        <v>0</v>
      </c>
      <c r="H237" s="25"/>
      <c r="I237" s="25"/>
      <c r="J237" s="25"/>
      <c r="K237" s="25"/>
    </row>
    <row r="238" spans="1:11" ht="14.1" customHeight="1" x14ac:dyDescent="0.25">
      <c r="A238" s="25"/>
      <c r="B238" s="25"/>
      <c r="C238" s="40" t="s">
        <v>96</v>
      </c>
      <c r="D238" s="41">
        <v>0</v>
      </c>
      <c r="E238" s="41">
        <v>28400000</v>
      </c>
      <c r="F238" s="41">
        <v>28200000</v>
      </c>
      <c r="G238" s="41">
        <v>38785000</v>
      </c>
      <c r="H238" s="25"/>
      <c r="I238" s="25"/>
      <c r="J238" s="25"/>
      <c r="K238" s="25"/>
    </row>
    <row r="239" spans="1:11" ht="14.1" customHeight="1" x14ac:dyDescent="0.25">
      <c r="A239" s="25"/>
      <c r="B239" s="25"/>
      <c r="C239" s="40" t="s">
        <v>83</v>
      </c>
      <c r="D239" s="41">
        <v>0</v>
      </c>
      <c r="E239" s="41">
        <v>28400000</v>
      </c>
      <c r="F239" s="41">
        <v>28200000</v>
      </c>
      <c r="G239" s="41">
        <v>38785000</v>
      </c>
      <c r="H239" s="25"/>
      <c r="I239" s="25"/>
      <c r="J239" s="25"/>
      <c r="K239" s="25"/>
    </row>
    <row r="240" spans="1:11" ht="14.1" customHeight="1" x14ac:dyDescent="0.25">
      <c r="A240" s="25"/>
      <c r="B240" s="25"/>
      <c r="C240" s="40" t="s">
        <v>92</v>
      </c>
      <c r="D240" s="41">
        <v>0</v>
      </c>
      <c r="E240" s="41">
        <v>0</v>
      </c>
      <c r="F240" s="41">
        <v>0</v>
      </c>
      <c r="G240" s="41">
        <v>0</v>
      </c>
      <c r="H240" s="25"/>
      <c r="I240" s="25"/>
      <c r="J240" s="25"/>
      <c r="K240" s="25"/>
    </row>
    <row r="241" spans="1:11" ht="14.1" customHeight="1" x14ac:dyDescent="0.25">
      <c r="A241" s="25"/>
      <c r="B241" s="25"/>
      <c r="C241" s="40" t="s">
        <v>93</v>
      </c>
      <c r="D241" s="41">
        <v>0</v>
      </c>
      <c r="E241" s="41">
        <v>0</v>
      </c>
      <c r="F241" s="41">
        <v>0</v>
      </c>
      <c r="G241" s="41">
        <v>0</v>
      </c>
      <c r="H241" s="25"/>
      <c r="I241" s="25"/>
      <c r="J241" s="25"/>
      <c r="K241" s="25"/>
    </row>
    <row r="242" spans="1:11" ht="14.1" customHeight="1" x14ac:dyDescent="0.25">
      <c r="A242" s="25"/>
      <c r="B242" s="25"/>
      <c r="C242" s="40" t="s">
        <v>94</v>
      </c>
      <c r="D242" s="41">
        <v>0</v>
      </c>
      <c r="E242" s="41">
        <v>0</v>
      </c>
      <c r="F242" s="41">
        <v>0</v>
      </c>
      <c r="G242" s="41">
        <v>0</v>
      </c>
      <c r="H242" s="25"/>
      <c r="I242" s="25"/>
      <c r="J242" s="25"/>
      <c r="K242" s="25"/>
    </row>
    <row r="243" spans="1:11" ht="14.1" customHeight="1" x14ac:dyDescent="0.25">
      <c r="A243" s="25"/>
      <c r="B243" s="25"/>
      <c r="C243" s="40" t="s">
        <v>95</v>
      </c>
      <c r="D243" s="41">
        <v>0</v>
      </c>
      <c r="E243" s="41">
        <v>0</v>
      </c>
      <c r="F243" s="41">
        <v>0</v>
      </c>
      <c r="G243" s="41">
        <v>0</v>
      </c>
      <c r="H243" s="25"/>
      <c r="I243" s="25"/>
      <c r="J243" s="25"/>
      <c r="K243" s="25"/>
    </row>
    <row r="244" spans="1:11" ht="14.1" customHeight="1" x14ac:dyDescent="0.25">
      <c r="A244" s="25"/>
      <c r="B244" s="25"/>
      <c r="C244" s="40" t="s">
        <v>97</v>
      </c>
      <c r="D244" s="41">
        <v>0</v>
      </c>
      <c r="E244" s="41">
        <v>0</v>
      </c>
      <c r="F244" s="41">
        <v>0</v>
      </c>
      <c r="G244" s="41">
        <v>0</v>
      </c>
      <c r="H244" s="25"/>
      <c r="I244" s="25"/>
      <c r="J244" s="25"/>
      <c r="K244" s="25"/>
    </row>
    <row r="245" spans="1:11" ht="14.1" customHeight="1" x14ac:dyDescent="0.25">
      <c r="A245" s="25"/>
      <c r="B245" s="25"/>
      <c r="C245" s="40" t="s">
        <v>83</v>
      </c>
      <c r="D245" s="41">
        <v>0</v>
      </c>
      <c r="E245" s="41">
        <v>0</v>
      </c>
      <c r="F245" s="41">
        <v>0</v>
      </c>
      <c r="G245" s="41">
        <v>0</v>
      </c>
      <c r="H245" s="25"/>
      <c r="I245" s="25"/>
      <c r="J245" s="25"/>
      <c r="K245" s="25"/>
    </row>
    <row r="246" spans="1:11" ht="14.1" customHeight="1" x14ac:dyDescent="0.25">
      <c r="A246" s="25"/>
      <c r="B246" s="25"/>
      <c r="C246" s="40" t="s">
        <v>92</v>
      </c>
      <c r="D246" s="41">
        <v>0</v>
      </c>
      <c r="E246" s="41">
        <v>0</v>
      </c>
      <c r="F246" s="41">
        <v>0</v>
      </c>
      <c r="G246" s="41">
        <v>0</v>
      </c>
      <c r="H246" s="25"/>
      <c r="I246" s="25"/>
      <c r="J246" s="25"/>
      <c r="K246" s="25"/>
    </row>
    <row r="247" spans="1:11" ht="14.1" customHeight="1" x14ac:dyDescent="0.25">
      <c r="A247" s="25"/>
      <c r="B247" s="25"/>
      <c r="C247" s="40" t="s">
        <v>93</v>
      </c>
      <c r="D247" s="41">
        <v>0</v>
      </c>
      <c r="E247" s="41">
        <v>0</v>
      </c>
      <c r="F247" s="41">
        <v>0</v>
      </c>
      <c r="G247" s="41">
        <v>0</v>
      </c>
      <c r="H247" s="25"/>
      <c r="I247" s="25"/>
      <c r="J247" s="25"/>
      <c r="K247" s="25"/>
    </row>
    <row r="248" spans="1:11" ht="14.1" customHeight="1" x14ac:dyDescent="0.25">
      <c r="A248" s="25"/>
      <c r="B248" s="25"/>
      <c r="C248" s="40" t="s">
        <v>94</v>
      </c>
      <c r="D248" s="41">
        <v>0</v>
      </c>
      <c r="E248" s="41">
        <v>0</v>
      </c>
      <c r="F248" s="41">
        <v>0</v>
      </c>
      <c r="G248" s="41">
        <v>0</v>
      </c>
      <c r="H248" s="25"/>
      <c r="I248" s="25"/>
      <c r="J248" s="25"/>
      <c r="K248" s="25"/>
    </row>
    <row r="249" spans="1:11" ht="14.1" customHeight="1" x14ac:dyDescent="0.25">
      <c r="A249" s="25"/>
      <c r="B249" s="25"/>
      <c r="C249" s="40" t="s">
        <v>95</v>
      </c>
      <c r="D249" s="41">
        <v>0</v>
      </c>
      <c r="E249" s="41">
        <v>0</v>
      </c>
      <c r="F249" s="41">
        <v>0</v>
      </c>
      <c r="G249" s="41">
        <v>0</v>
      </c>
      <c r="H249" s="25"/>
      <c r="I249" s="25"/>
      <c r="J249" s="25"/>
      <c r="K249" s="25"/>
    </row>
    <row r="250" spans="1:11" ht="14.1" customHeight="1" x14ac:dyDescent="0.25">
      <c r="A250" s="25"/>
      <c r="B250" s="25"/>
      <c r="C250" s="40" t="s">
        <v>98</v>
      </c>
      <c r="D250" s="41">
        <v>0</v>
      </c>
      <c r="E250" s="41">
        <v>0</v>
      </c>
      <c r="F250" s="41">
        <v>0</v>
      </c>
      <c r="G250" s="41">
        <v>0</v>
      </c>
      <c r="H250" s="25"/>
      <c r="I250" s="25"/>
      <c r="J250" s="25"/>
      <c r="K250" s="25"/>
    </row>
    <row r="251" spans="1:11" ht="14.1" customHeight="1" x14ac:dyDescent="0.25">
      <c r="A251" s="25"/>
      <c r="B251" s="25"/>
      <c r="C251" s="40" t="s">
        <v>99</v>
      </c>
      <c r="D251" s="41">
        <v>0</v>
      </c>
      <c r="E251" s="41">
        <v>0</v>
      </c>
      <c r="F251" s="41">
        <v>0</v>
      </c>
      <c r="G251" s="41">
        <v>0</v>
      </c>
      <c r="H251" s="25"/>
      <c r="I251" s="25"/>
      <c r="J251" s="25"/>
      <c r="K251" s="25"/>
    </row>
    <row r="252" spans="1:11" ht="14.1" customHeight="1" x14ac:dyDescent="0.25">
      <c r="A252" s="25"/>
      <c r="B252" s="25"/>
      <c r="C252" s="36" t="s">
        <v>100</v>
      </c>
      <c r="D252" s="41">
        <v>0</v>
      </c>
      <c r="E252" s="41">
        <v>28400000</v>
      </c>
      <c r="F252" s="41">
        <v>28200000</v>
      </c>
      <c r="G252" s="41">
        <v>38785000</v>
      </c>
      <c r="H252" s="25"/>
      <c r="I252" s="25"/>
      <c r="J252" s="25"/>
      <c r="K252" s="25"/>
    </row>
    <row r="253" spans="1:11" ht="18" customHeight="1" x14ac:dyDescent="0.25">
      <c r="A253" s="25"/>
      <c r="B253" s="25"/>
      <c r="C253" s="30" t="s">
        <v>50</v>
      </c>
      <c r="D253" s="1575" t="s">
        <v>197</v>
      </c>
      <c r="E253" s="1576"/>
      <c r="F253" s="1576"/>
      <c r="G253" s="1576"/>
      <c r="H253" s="25"/>
      <c r="I253" s="25"/>
      <c r="J253" s="25"/>
      <c r="K253" s="25"/>
    </row>
    <row r="254" spans="1:11" ht="18" customHeight="1" x14ac:dyDescent="0.25">
      <c r="A254" s="25"/>
      <c r="B254" s="25"/>
      <c r="C254" s="31" t="s">
        <v>52</v>
      </c>
      <c r="D254" s="1587" t="s">
        <v>198</v>
      </c>
      <c r="E254" s="1588"/>
      <c r="F254" s="1588"/>
      <c r="G254" s="1588"/>
      <c r="H254" s="25"/>
      <c r="I254" s="25"/>
      <c r="J254" s="25"/>
      <c r="K254" s="25"/>
    </row>
    <row r="255" spans="1:11" ht="18" customHeight="1" x14ac:dyDescent="0.25">
      <c r="A255" s="25"/>
      <c r="B255" s="25"/>
      <c r="C255" s="31" t="s">
        <v>54</v>
      </c>
      <c r="D255" s="1587" t="s">
        <v>199</v>
      </c>
      <c r="E255" s="1588"/>
      <c r="F255" s="1588"/>
      <c r="G255" s="1588"/>
      <c r="H255" s="25"/>
      <c r="I255" s="25"/>
      <c r="J255" s="25"/>
      <c r="K255" s="25"/>
    </row>
    <row r="256" spans="1:11" ht="15" customHeight="1" x14ac:dyDescent="0.25">
      <c r="A256" s="25"/>
      <c r="B256" s="25"/>
      <c r="C256" s="32"/>
      <c r="D256" s="33">
        <v>2023</v>
      </c>
      <c r="E256" s="33">
        <v>2024</v>
      </c>
      <c r="F256" s="33">
        <v>2025</v>
      </c>
      <c r="G256" s="33">
        <v>2026</v>
      </c>
      <c r="H256" s="25"/>
      <c r="I256" s="25"/>
      <c r="J256" s="25"/>
      <c r="K256" s="25"/>
    </row>
    <row r="257" spans="1:11" ht="15" customHeight="1" x14ac:dyDescent="0.25">
      <c r="A257" s="25"/>
      <c r="B257" s="25"/>
      <c r="C257" s="34"/>
      <c r="D257" s="35" t="s">
        <v>17</v>
      </c>
      <c r="E257" s="35" t="s">
        <v>18</v>
      </c>
      <c r="F257" s="35" t="s">
        <v>18</v>
      </c>
      <c r="G257" s="35" t="s">
        <v>18</v>
      </c>
      <c r="H257" s="25"/>
      <c r="I257" s="25"/>
      <c r="J257" s="25"/>
      <c r="K257" s="25"/>
    </row>
    <row r="258" spans="1:11" ht="14.1" customHeight="1" x14ac:dyDescent="0.25">
      <c r="A258" s="25"/>
      <c r="B258" s="25"/>
      <c r="C258" s="38" t="s">
        <v>56</v>
      </c>
      <c r="D258" s="39" t="s">
        <v>69</v>
      </c>
      <c r="E258" s="39" t="s">
        <v>200</v>
      </c>
      <c r="F258" s="39" t="s">
        <v>75</v>
      </c>
      <c r="G258" s="39" t="s">
        <v>201</v>
      </c>
      <c r="H258" s="25"/>
      <c r="I258" s="25"/>
      <c r="J258" s="25"/>
      <c r="K258" s="25"/>
    </row>
    <row r="259" spans="1:11" ht="14.1" customHeight="1" x14ac:dyDescent="0.25">
      <c r="A259" s="25"/>
      <c r="B259" s="25"/>
      <c r="C259" s="38" t="s">
        <v>59</v>
      </c>
      <c r="D259" s="39" t="s">
        <v>75</v>
      </c>
      <c r="E259" s="39" t="s">
        <v>202</v>
      </c>
      <c r="F259" s="39" t="s">
        <v>75</v>
      </c>
      <c r="G259" s="39" t="s">
        <v>203</v>
      </c>
      <c r="H259" s="25"/>
      <c r="I259" s="25"/>
      <c r="J259" s="25"/>
      <c r="K259" s="25"/>
    </row>
    <row r="260" spans="1:11" ht="14.1" customHeight="1" x14ac:dyDescent="0.25">
      <c r="A260" s="25"/>
      <c r="B260" s="25"/>
      <c r="C260" s="38" t="s">
        <v>63</v>
      </c>
      <c r="D260" s="39" t="s">
        <v>75</v>
      </c>
      <c r="E260" s="39" t="s">
        <v>204</v>
      </c>
      <c r="F260" s="39" t="s">
        <v>75</v>
      </c>
      <c r="G260" s="39" t="s">
        <v>205</v>
      </c>
      <c r="H260" s="25"/>
      <c r="I260" s="25"/>
      <c r="J260" s="25"/>
      <c r="K260" s="25"/>
    </row>
    <row r="261" spans="1:11" ht="14.1" customHeight="1" x14ac:dyDescent="0.25">
      <c r="A261" s="25"/>
      <c r="B261" s="25"/>
      <c r="C261" s="38" t="s">
        <v>68</v>
      </c>
      <c r="D261" s="39" t="s">
        <v>69</v>
      </c>
      <c r="E261" s="39" t="s">
        <v>69</v>
      </c>
      <c r="F261" s="39" t="s">
        <v>206</v>
      </c>
      <c r="G261" s="39" t="s">
        <v>69</v>
      </c>
      <c r="H261" s="25"/>
      <c r="I261" s="25"/>
      <c r="J261" s="25"/>
      <c r="K261" s="25"/>
    </row>
    <row r="262" spans="1:11" ht="14.1" customHeight="1" x14ac:dyDescent="0.25">
      <c r="A262" s="25"/>
      <c r="B262" s="25"/>
      <c r="C262" s="38" t="s">
        <v>73</v>
      </c>
      <c r="D262" s="39" t="s">
        <v>69</v>
      </c>
      <c r="E262" s="39" t="s">
        <v>69</v>
      </c>
      <c r="F262" s="39" t="s">
        <v>206</v>
      </c>
      <c r="G262" s="39" t="s">
        <v>69</v>
      </c>
      <c r="H262" s="25"/>
      <c r="I262" s="25"/>
      <c r="J262" s="25"/>
      <c r="K262" s="25"/>
    </row>
    <row r="263" spans="1:11" ht="14.1" customHeight="1" x14ac:dyDescent="0.25">
      <c r="A263" s="25"/>
      <c r="B263" s="25"/>
      <c r="C263" s="38" t="s">
        <v>77</v>
      </c>
      <c r="D263" s="39" t="s">
        <v>69</v>
      </c>
      <c r="E263" s="39" t="s">
        <v>69</v>
      </c>
      <c r="F263" s="39" t="s">
        <v>206</v>
      </c>
      <c r="G263" s="39" t="s">
        <v>69</v>
      </c>
      <c r="H263" s="25"/>
      <c r="I263" s="25"/>
      <c r="J263" s="25"/>
      <c r="K263" s="25"/>
    </row>
    <row r="264" spans="1:11" ht="14.1" customHeight="1" x14ac:dyDescent="0.25">
      <c r="A264" s="25"/>
      <c r="B264" s="25"/>
      <c r="C264" s="1589" t="s">
        <v>81</v>
      </c>
      <c r="D264" s="1590"/>
      <c r="E264" s="1590"/>
      <c r="F264" s="1590"/>
      <c r="G264" s="1590"/>
      <c r="H264" s="25"/>
      <c r="I264" s="25"/>
      <c r="J264" s="25"/>
      <c r="K264" s="25"/>
    </row>
    <row r="265" spans="1:11" ht="14.1" customHeight="1" x14ac:dyDescent="0.25">
      <c r="A265" s="25"/>
      <c r="B265" s="25"/>
      <c r="C265" s="32"/>
      <c r="D265" s="33">
        <v>2023</v>
      </c>
      <c r="E265" s="33">
        <v>2024</v>
      </c>
      <c r="F265" s="33">
        <v>2025</v>
      </c>
      <c r="G265" s="33">
        <v>2026</v>
      </c>
      <c r="H265" s="25"/>
      <c r="I265" s="25"/>
      <c r="J265" s="25"/>
      <c r="K265" s="25"/>
    </row>
    <row r="266" spans="1:11" ht="14.1" customHeight="1" x14ac:dyDescent="0.25">
      <c r="A266" s="25"/>
      <c r="B266" s="25"/>
      <c r="C266" s="34"/>
      <c r="D266" s="35" t="s">
        <v>17</v>
      </c>
      <c r="E266" s="35" t="s">
        <v>18</v>
      </c>
      <c r="F266" s="35" t="s">
        <v>18</v>
      </c>
      <c r="G266" s="35" t="s">
        <v>18</v>
      </c>
      <c r="H266" s="25"/>
      <c r="I266" s="25"/>
      <c r="J266" s="25"/>
      <c r="K266" s="25"/>
    </row>
    <row r="267" spans="1:11" ht="14.1" customHeight="1" x14ac:dyDescent="0.25">
      <c r="A267" s="25"/>
      <c r="B267" s="25"/>
      <c r="C267" s="40" t="s">
        <v>82</v>
      </c>
      <c r="D267" s="41">
        <v>0</v>
      </c>
      <c r="E267" s="41">
        <v>0</v>
      </c>
      <c r="F267" s="41">
        <v>0</v>
      </c>
      <c r="G267" s="41">
        <v>0</v>
      </c>
      <c r="H267" s="25"/>
      <c r="I267" s="25"/>
      <c r="J267" s="25"/>
      <c r="K267" s="25"/>
    </row>
    <row r="268" spans="1:11" ht="14.1" customHeight="1" x14ac:dyDescent="0.25">
      <c r="A268" s="25"/>
      <c r="B268" s="25"/>
      <c r="C268" s="40" t="s">
        <v>83</v>
      </c>
      <c r="D268" s="41">
        <v>0</v>
      </c>
      <c r="E268" s="41">
        <v>0</v>
      </c>
      <c r="F268" s="41">
        <v>0</v>
      </c>
      <c r="G268" s="41">
        <v>0</v>
      </c>
      <c r="H268" s="25"/>
      <c r="I268" s="25"/>
      <c r="J268" s="25"/>
      <c r="K268" s="25"/>
    </row>
    <row r="269" spans="1:11" ht="14.1" customHeight="1" x14ac:dyDescent="0.25">
      <c r="A269" s="25"/>
      <c r="B269" s="25"/>
      <c r="C269" s="40" t="s">
        <v>84</v>
      </c>
      <c r="D269" s="41">
        <v>0</v>
      </c>
      <c r="E269" s="41">
        <v>0</v>
      </c>
      <c r="F269" s="41">
        <v>0</v>
      </c>
      <c r="G269" s="41">
        <v>0</v>
      </c>
      <c r="H269" s="25"/>
      <c r="I269" s="25"/>
      <c r="J269" s="25"/>
      <c r="K269" s="25"/>
    </row>
    <row r="270" spans="1:11" ht="14.1" customHeight="1" x14ac:dyDescent="0.25">
      <c r="A270" s="25"/>
      <c r="B270" s="25"/>
      <c r="C270" s="40" t="s">
        <v>85</v>
      </c>
      <c r="D270" s="41">
        <v>0</v>
      </c>
      <c r="E270" s="41">
        <v>0</v>
      </c>
      <c r="F270" s="41">
        <v>0</v>
      </c>
      <c r="G270" s="41">
        <v>0</v>
      </c>
      <c r="H270" s="25"/>
      <c r="I270" s="25"/>
      <c r="J270" s="25"/>
      <c r="K270" s="25"/>
    </row>
    <row r="271" spans="1:11" ht="14.1" customHeight="1" x14ac:dyDescent="0.25">
      <c r="A271" s="25"/>
      <c r="B271" s="25"/>
      <c r="C271" s="40" t="s">
        <v>83</v>
      </c>
      <c r="D271" s="41">
        <v>0</v>
      </c>
      <c r="E271" s="41">
        <v>0</v>
      </c>
      <c r="F271" s="41">
        <v>0</v>
      </c>
      <c r="G271" s="41">
        <v>0</v>
      </c>
      <c r="H271" s="25"/>
      <c r="I271" s="25"/>
      <c r="J271" s="25"/>
      <c r="K271" s="25"/>
    </row>
    <row r="272" spans="1:11" ht="14.1" customHeight="1" x14ac:dyDescent="0.25">
      <c r="A272" s="25"/>
      <c r="B272" s="25"/>
      <c r="C272" s="40" t="s">
        <v>84</v>
      </c>
      <c r="D272" s="41">
        <v>0</v>
      </c>
      <c r="E272" s="41">
        <v>0</v>
      </c>
      <c r="F272" s="41">
        <v>0</v>
      </c>
      <c r="G272" s="41">
        <v>0</v>
      </c>
      <c r="H272" s="25"/>
      <c r="I272" s="25"/>
      <c r="J272" s="25"/>
      <c r="K272" s="25"/>
    </row>
    <row r="273" spans="1:11" ht="14.1" customHeight="1" x14ac:dyDescent="0.25">
      <c r="A273" s="25"/>
      <c r="B273" s="25"/>
      <c r="C273" s="40" t="s">
        <v>86</v>
      </c>
      <c r="D273" s="41">
        <v>0</v>
      </c>
      <c r="E273" s="41">
        <v>0</v>
      </c>
      <c r="F273" s="41">
        <v>0</v>
      </c>
      <c r="G273" s="41">
        <v>0</v>
      </c>
      <c r="H273" s="25"/>
      <c r="I273" s="25"/>
      <c r="J273" s="25"/>
      <c r="K273" s="25"/>
    </row>
    <row r="274" spans="1:11" ht="14.1" customHeight="1" x14ac:dyDescent="0.25">
      <c r="A274" s="25"/>
      <c r="B274" s="25"/>
      <c r="C274" s="40" t="s">
        <v>83</v>
      </c>
      <c r="D274" s="41">
        <v>0</v>
      </c>
      <c r="E274" s="41">
        <v>0</v>
      </c>
      <c r="F274" s="41">
        <v>0</v>
      </c>
      <c r="G274" s="41">
        <v>0</v>
      </c>
      <c r="H274" s="25"/>
      <c r="I274" s="25"/>
      <c r="J274" s="25"/>
      <c r="K274" s="25"/>
    </row>
    <row r="275" spans="1:11" ht="14.1" customHeight="1" x14ac:dyDescent="0.25">
      <c r="A275" s="25"/>
      <c r="B275" s="25"/>
      <c r="C275" s="40" t="s">
        <v>84</v>
      </c>
      <c r="D275" s="41">
        <v>0</v>
      </c>
      <c r="E275" s="41">
        <v>0</v>
      </c>
      <c r="F275" s="41">
        <v>0</v>
      </c>
      <c r="G275" s="41">
        <v>0</v>
      </c>
      <c r="H275" s="25"/>
      <c r="I275" s="25"/>
      <c r="J275" s="25"/>
      <c r="K275" s="25"/>
    </row>
    <row r="276" spans="1:11" ht="14.1" customHeight="1" x14ac:dyDescent="0.25">
      <c r="A276" s="25"/>
      <c r="B276" s="25"/>
      <c r="C276" s="40" t="s">
        <v>87</v>
      </c>
      <c r="D276" s="41">
        <v>0</v>
      </c>
      <c r="E276" s="41">
        <v>0</v>
      </c>
      <c r="F276" s="41">
        <v>0</v>
      </c>
      <c r="G276" s="41">
        <v>0</v>
      </c>
      <c r="H276" s="25"/>
      <c r="I276" s="25"/>
      <c r="J276" s="25"/>
      <c r="K276" s="25"/>
    </row>
    <row r="277" spans="1:11" ht="14.1" customHeight="1" x14ac:dyDescent="0.25">
      <c r="A277" s="25"/>
      <c r="B277" s="25"/>
      <c r="C277" s="40" t="s">
        <v>83</v>
      </c>
      <c r="D277" s="41">
        <v>0</v>
      </c>
      <c r="E277" s="41">
        <v>0</v>
      </c>
      <c r="F277" s="41">
        <v>0</v>
      </c>
      <c r="G277" s="41">
        <v>0</v>
      </c>
      <c r="H277" s="25"/>
      <c r="I277" s="25"/>
      <c r="J277" s="25"/>
      <c r="K277" s="25"/>
    </row>
    <row r="278" spans="1:11" ht="14.1" customHeight="1" x14ac:dyDescent="0.25">
      <c r="A278" s="25"/>
      <c r="B278" s="25"/>
      <c r="C278" s="40" t="s">
        <v>84</v>
      </c>
      <c r="D278" s="41">
        <v>0</v>
      </c>
      <c r="E278" s="41">
        <v>0</v>
      </c>
      <c r="F278" s="41">
        <v>0</v>
      </c>
      <c r="G278" s="41">
        <v>0</v>
      </c>
      <c r="H278" s="25"/>
      <c r="I278" s="25"/>
      <c r="J278" s="25"/>
      <c r="K278" s="25"/>
    </row>
    <row r="279" spans="1:11" ht="14.1" customHeight="1" x14ac:dyDescent="0.25">
      <c r="A279" s="25"/>
      <c r="B279" s="25"/>
      <c r="C279" s="40" t="s">
        <v>88</v>
      </c>
      <c r="D279" s="41">
        <v>0</v>
      </c>
      <c r="E279" s="41">
        <v>0</v>
      </c>
      <c r="F279" s="41">
        <v>0</v>
      </c>
      <c r="G279" s="41">
        <v>0</v>
      </c>
      <c r="H279" s="25"/>
      <c r="I279" s="25"/>
      <c r="J279" s="25"/>
      <c r="K279" s="25"/>
    </row>
    <row r="280" spans="1:11" ht="14.1" customHeight="1" x14ac:dyDescent="0.25">
      <c r="A280" s="25"/>
      <c r="B280" s="25"/>
      <c r="C280" s="40" t="s">
        <v>83</v>
      </c>
      <c r="D280" s="41">
        <v>0</v>
      </c>
      <c r="E280" s="41">
        <v>0</v>
      </c>
      <c r="F280" s="41">
        <v>0</v>
      </c>
      <c r="G280" s="41">
        <v>0</v>
      </c>
      <c r="H280" s="25"/>
      <c r="I280" s="25"/>
      <c r="J280" s="25"/>
      <c r="K280" s="25"/>
    </row>
    <row r="281" spans="1:11" ht="14.1" customHeight="1" x14ac:dyDescent="0.25">
      <c r="A281" s="25"/>
      <c r="B281" s="25"/>
      <c r="C281" s="40" t="s">
        <v>84</v>
      </c>
      <c r="D281" s="41">
        <v>0</v>
      </c>
      <c r="E281" s="41">
        <v>0</v>
      </c>
      <c r="F281" s="41">
        <v>0</v>
      </c>
      <c r="G281" s="41">
        <v>0</v>
      </c>
      <c r="H281" s="25"/>
      <c r="I281" s="25"/>
      <c r="J281" s="25"/>
      <c r="K281" s="25"/>
    </row>
    <row r="282" spans="1:11" ht="14.1" customHeight="1" x14ac:dyDescent="0.25">
      <c r="A282" s="25"/>
      <c r="B282" s="25"/>
      <c r="C282" s="40" t="s">
        <v>89</v>
      </c>
      <c r="D282" s="41">
        <v>0</v>
      </c>
      <c r="E282" s="41">
        <v>0</v>
      </c>
      <c r="F282" s="41">
        <v>0</v>
      </c>
      <c r="G282" s="41">
        <v>0</v>
      </c>
      <c r="H282" s="25"/>
      <c r="I282" s="25"/>
      <c r="J282" s="25"/>
      <c r="K282" s="25"/>
    </row>
    <row r="283" spans="1:11" ht="14.1" customHeight="1" x14ac:dyDescent="0.25">
      <c r="A283" s="25"/>
      <c r="B283" s="25"/>
      <c r="C283" s="40" t="s">
        <v>83</v>
      </c>
      <c r="D283" s="41">
        <v>0</v>
      </c>
      <c r="E283" s="41">
        <v>0</v>
      </c>
      <c r="F283" s="41">
        <v>0</v>
      </c>
      <c r="G283" s="41">
        <v>0</v>
      </c>
      <c r="H283" s="25"/>
      <c r="I283" s="25"/>
      <c r="J283" s="25"/>
      <c r="K283" s="25"/>
    </row>
    <row r="284" spans="1:11" ht="14.1" customHeight="1" x14ac:dyDescent="0.25">
      <c r="A284" s="25"/>
      <c r="B284" s="25"/>
      <c r="C284" s="40" t="s">
        <v>84</v>
      </c>
      <c r="D284" s="41">
        <v>0</v>
      </c>
      <c r="E284" s="41">
        <v>0</v>
      </c>
      <c r="F284" s="41">
        <v>0</v>
      </c>
      <c r="G284" s="41">
        <v>0</v>
      </c>
      <c r="H284" s="25"/>
      <c r="I284" s="25"/>
      <c r="J284" s="25"/>
      <c r="K284" s="25"/>
    </row>
    <row r="285" spans="1:11" ht="14.1" customHeight="1" x14ac:dyDescent="0.25">
      <c r="A285" s="25"/>
      <c r="B285" s="25"/>
      <c r="C285" s="40" t="s">
        <v>90</v>
      </c>
      <c r="D285" s="41">
        <v>0</v>
      </c>
      <c r="E285" s="41">
        <v>0</v>
      </c>
      <c r="F285" s="41">
        <v>0</v>
      </c>
      <c r="G285" s="41">
        <v>0</v>
      </c>
      <c r="H285" s="25"/>
      <c r="I285" s="25"/>
      <c r="J285" s="25"/>
      <c r="K285" s="25"/>
    </row>
    <row r="286" spans="1:11" ht="14.1" customHeight="1" x14ac:dyDescent="0.25">
      <c r="A286" s="25"/>
      <c r="B286" s="25"/>
      <c r="C286" s="40" t="s">
        <v>83</v>
      </c>
      <c r="D286" s="41">
        <v>0</v>
      </c>
      <c r="E286" s="41">
        <v>0</v>
      </c>
      <c r="F286" s="41">
        <v>0</v>
      </c>
      <c r="G286" s="41">
        <v>0</v>
      </c>
      <c r="H286" s="25"/>
      <c r="I286" s="25"/>
      <c r="J286" s="25"/>
      <c r="K286" s="25"/>
    </row>
    <row r="287" spans="1:11" ht="14.1" customHeight="1" x14ac:dyDescent="0.25">
      <c r="A287" s="25"/>
      <c r="B287" s="25"/>
      <c r="C287" s="40" t="s">
        <v>84</v>
      </c>
      <c r="D287" s="41">
        <v>0</v>
      </c>
      <c r="E287" s="41">
        <v>0</v>
      </c>
      <c r="F287" s="41">
        <v>0</v>
      </c>
      <c r="G287" s="41">
        <v>0</v>
      </c>
      <c r="H287" s="25"/>
      <c r="I287" s="25"/>
      <c r="J287" s="25"/>
      <c r="K287" s="25"/>
    </row>
    <row r="288" spans="1:11" ht="14.1" customHeight="1" x14ac:dyDescent="0.25">
      <c r="A288" s="25"/>
      <c r="B288" s="25"/>
      <c r="C288" s="40" t="s">
        <v>91</v>
      </c>
      <c r="D288" s="41">
        <v>0</v>
      </c>
      <c r="E288" s="41">
        <v>0</v>
      </c>
      <c r="F288" s="41">
        <v>0</v>
      </c>
      <c r="G288" s="41">
        <v>0</v>
      </c>
      <c r="H288" s="25"/>
      <c r="I288" s="25"/>
      <c r="J288" s="25"/>
      <c r="K288" s="25"/>
    </row>
    <row r="289" spans="1:11" ht="14.1" customHeight="1" x14ac:dyDescent="0.25">
      <c r="A289" s="25"/>
      <c r="B289" s="25"/>
      <c r="C289" s="40" t="s">
        <v>83</v>
      </c>
      <c r="D289" s="41">
        <v>0</v>
      </c>
      <c r="E289" s="41">
        <v>0</v>
      </c>
      <c r="F289" s="41">
        <v>0</v>
      </c>
      <c r="G289" s="41">
        <v>0</v>
      </c>
      <c r="H289" s="25"/>
      <c r="I289" s="25"/>
      <c r="J289" s="25"/>
      <c r="K289" s="25"/>
    </row>
    <row r="290" spans="1:11" ht="14.1" customHeight="1" x14ac:dyDescent="0.25">
      <c r="A290" s="25"/>
      <c r="B290" s="25"/>
      <c r="C290" s="40" t="s">
        <v>92</v>
      </c>
      <c r="D290" s="41">
        <v>0</v>
      </c>
      <c r="E290" s="41">
        <v>0</v>
      </c>
      <c r="F290" s="41">
        <v>0</v>
      </c>
      <c r="G290" s="41">
        <v>0</v>
      </c>
      <c r="H290" s="25"/>
      <c r="I290" s="25"/>
      <c r="J290" s="25"/>
      <c r="K290" s="25"/>
    </row>
    <row r="291" spans="1:11" ht="14.1" customHeight="1" x14ac:dyDescent="0.25">
      <c r="A291" s="25"/>
      <c r="B291" s="25"/>
      <c r="C291" s="40" t="s">
        <v>93</v>
      </c>
      <c r="D291" s="41">
        <v>0</v>
      </c>
      <c r="E291" s="41">
        <v>0</v>
      </c>
      <c r="F291" s="41">
        <v>0</v>
      </c>
      <c r="G291" s="41">
        <v>0</v>
      </c>
      <c r="H291" s="25"/>
      <c r="I291" s="25"/>
      <c r="J291" s="25"/>
      <c r="K291" s="25"/>
    </row>
    <row r="292" spans="1:11" ht="14.1" customHeight="1" x14ac:dyDescent="0.25">
      <c r="A292" s="25"/>
      <c r="B292" s="25"/>
      <c r="C292" s="40" t="s">
        <v>94</v>
      </c>
      <c r="D292" s="41">
        <v>0</v>
      </c>
      <c r="E292" s="41">
        <v>0</v>
      </c>
      <c r="F292" s="41">
        <v>0</v>
      </c>
      <c r="G292" s="41">
        <v>0</v>
      </c>
      <c r="H292" s="25"/>
      <c r="I292" s="25"/>
      <c r="J292" s="25"/>
      <c r="K292" s="25"/>
    </row>
    <row r="293" spans="1:11" ht="14.1" customHeight="1" x14ac:dyDescent="0.25">
      <c r="A293" s="25"/>
      <c r="B293" s="25"/>
      <c r="C293" s="40" t="s">
        <v>95</v>
      </c>
      <c r="D293" s="41">
        <v>0</v>
      </c>
      <c r="E293" s="41">
        <v>0</v>
      </c>
      <c r="F293" s="41">
        <v>0</v>
      </c>
      <c r="G293" s="41">
        <v>0</v>
      </c>
      <c r="H293" s="25"/>
      <c r="I293" s="25"/>
      <c r="J293" s="25"/>
      <c r="K293" s="25"/>
    </row>
    <row r="294" spans="1:11" ht="14.1" customHeight="1" x14ac:dyDescent="0.25">
      <c r="A294" s="25"/>
      <c r="B294" s="25"/>
      <c r="C294" s="40" t="s">
        <v>96</v>
      </c>
      <c r="D294" s="41">
        <v>0</v>
      </c>
      <c r="E294" s="41">
        <v>5892000</v>
      </c>
      <c r="F294" s="41">
        <v>0</v>
      </c>
      <c r="G294" s="41">
        <v>2700000</v>
      </c>
      <c r="H294" s="25"/>
      <c r="I294" s="25"/>
      <c r="J294" s="25"/>
      <c r="K294" s="25"/>
    </row>
    <row r="295" spans="1:11" ht="14.1" customHeight="1" x14ac:dyDescent="0.25">
      <c r="A295" s="25"/>
      <c r="B295" s="25"/>
      <c r="C295" s="40" t="s">
        <v>83</v>
      </c>
      <c r="D295" s="41">
        <v>0</v>
      </c>
      <c r="E295" s="41">
        <v>5892000</v>
      </c>
      <c r="F295" s="41">
        <v>0</v>
      </c>
      <c r="G295" s="41">
        <v>2700000</v>
      </c>
      <c r="H295" s="25"/>
      <c r="I295" s="25"/>
      <c r="J295" s="25"/>
      <c r="K295" s="25"/>
    </row>
    <row r="296" spans="1:11" ht="14.1" customHeight="1" x14ac:dyDescent="0.25">
      <c r="A296" s="25"/>
      <c r="B296" s="25"/>
      <c r="C296" s="40" t="s">
        <v>92</v>
      </c>
      <c r="D296" s="41">
        <v>0</v>
      </c>
      <c r="E296" s="41">
        <v>0</v>
      </c>
      <c r="F296" s="41">
        <v>0</v>
      </c>
      <c r="G296" s="41">
        <v>0</v>
      </c>
      <c r="H296" s="25"/>
      <c r="I296" s="25"/>
      <c r="J296" s="25"/>
      <c r="K296" s="25"/>
    </row>
    <row r="297" spans="1:11" ht="14.1" customHeight="1" x14ac:dyDescent="0.25">
      <c r="A297" s="25"/>
      <c r="B297" s="25"/>
      <c r="C297" s="40" t="s">
        <v>93</v>
      </c>
      <c r="D297" s="41">
        <v>0</v>
      </c>
      <c r="E297" s="41">
        <v>0</v>
      </c>
      <c r="F297" s="41">
        <v>0</v>
      </c>
      <c r="G297" s="41">
        <v>0</v>
      </c>
      <c r="H297" s="25"/>
      <c r="I297" s="25"/>
      <c r="J297" s="25"/>
      <c r="K297" s="25"/>
    </row>
    <row r="298" spans="1:11" ht="14.1" customHeight="1" x14ac:dyDescent="0.25">
      <c r="A298" s="25"/>
      <c r="B298" s="25"/>
      <c r="C298" s="40" t="s">
        <v>94</v>
      </c>
      <c r="D298" s="41">
        <v>0</v>
      </c>
      <c r="E298" s="41">
        <v>0</v>
      </c>
      <c r="F298" s="41">
        <v>0</v>
      </c>
      <c r="G298" s="41">
        <v>0</v>
      </c>
      <c r="H298" s="25"/>
      <c r="I298" s="25"/>
      <c r="J298" s="25"/>
      <c r="K298" s="25"/>
    </row>
    <row r="299" spans="1:11" ht="14.1" customHeight="1" x14ac:dyDescent="0.25">
      <c r="A299" s="25"/>
      <c r="B299" s="25"/>
      <c r="C299" s="40" t="s">
        <v>95</v>
      </c>
      <c r="D299" s="41">
        <v>0</v>
      </c>
      <c r="E299" s="41">
        <v>0</v>
      </c>
      <c r="F299" s="41">
        <v>0</v>
      </c>
      <c r="G299" s="41">
        <v>0</v>
      </c>
      <c r="H299" s="25"/>
      <c r="I299" s="25"/>
      <c r="J299" s="25"/>
      <c r="K299" s="25"/>
    </row>
    <row r="300" spans="1:11" ht="14.1" customHeight="1" x14ac:dyDescent="0.25">
      <c r="A300" s="25"/>
      <c r="B300" s="25"/>
      <c r="C300" s="40" t="s">
        <v>97</v>
      </c>
      <c r="D300" s="41">
        <v>0</v>
      </c>
      <c r="E300" s="41">
        <v>0</v>
      </c>
      <c r="F300" s="41">
        <v>0</v>
      </c>
      <c r="G300" s="41">
        <v>0</v>
      </c>
      <c r="H300" s="25"/>
      <c r="I300" s="25"/>
      <c r="J300" s="25"/>
      <c r="K300" s="25"/>
    </row>
    <row r="301" spans="1:11" ht="14.1" customHeight="1" x14ac:dyDescent="0.25">
      <c r="A301" s="25"/>
      <c r="B301" s="25"/>
      <c r="C301" s="40" t="s">
        <v>83</v>
      </c>
      <c r="D301" s="41">
        <v>0</v>
      </c>
      <c r="E301" s="41">
        <v>0</v>
      </c>
      <c r="F301" s="41">
        <v>0</v>
      </c>
      <c r="G301" s="41">
        <v>0</v>
      </c>
      <c r="H301" s="25"/>
      <c r="I301" s="25"/>
      <c r="J301" s="25"/>
      <c r="K301" s="25"/>
    </row>
    <row r="302" spans="1:11" ht="14.1" customHeight="1" x14ac:dyDescent="0.25">
      <c r="A302" s="25"/>
      <c r="B302" s="25"/>
      <c r="C302" s="40" t="s">
        <v>92</v>
      </c>
      <c r="D302" s="41">
        <v>0</v>
      </c>
      <c r="E302" s="41">
        <v>0</v>
      </c>
      <c r="F302" s="41">
        <v>0</v>
      </c>
      <c r="G302" s="41">
        <v>0</v>
      </c>
      <c r="H302" s="25"/>
      <c r="I302" s="25"/>
      <c r="J302" s="25"/>
      <c r="K302" s="25"/>
    </row>
    <row r="303" spans="1:11" ht="14.1" customHeight="1" x14ac:dyDescent="0.25">
      <c r="A303" s="25"/>
      <c r="B303" s="25"/>
      <c r="C303" s="40" t="s">
        <v>93</v>
      </c>
      <c r="D303" s="41">
        <v>0</v>
      </c>
      <c r="E303" s="41">
        <v>0</v>
      </c>
      <c r="F303" s="41">
        <v>0</v>
      </c>
      <c r="G303" s="41">
        <v>0</v>
      </c>
      <c r="H303" s="25"/>
      <c r="I303" s="25"/>
      <c r="J303" s="25"/>
      <c r="K303" s="25"/>
    </row>
    <row r="304" spans="1:11" ht="14.1" customHeight="1" x14ac:dyDescent="0.25">
      <c r="A304" s="25"/>
      <c r="B304" s="25"/>
      <c r="C304" s="40" t="s">
        <v>94</v>
      </c>
      <c r="D304" s="41">
        <v>0</v>
      </c>
      <c r="E304" s="41">
        <v>0</v>
      </c>
      <c r="F304" s="41">
        <v>0</v>
      </c>
      <c r="G304" s="41">
        <v>0</v>
      </c>
      <c r="H304" s="25"/>
      <c r="I304" s="25"/>
      <c r="J304" s="25"/>
      <c r="K304" s="25"/>
    </row>
    <row r="305" spans="1:11" ht="14.1" customHeight="1" x14ac:dyDescent="0.25">
      <c r="A305" s="25"/>
      <c r="B305" s="25"/>
      <c r="C305" s="40" t="s">
        <v>95</v>
      </c>
      <c r="D305" s="41">
        <v>0</v>
      </c>
      <c r="E305" s="41">
        <v>0</v>
      </c>
      <c r="F305" s="41">
        <v>0</v>
      </c>
      <c r="G305" s="41">
        <v>0</v>
      </c>
      <c r="H305" s="25"/>
      <c r="I305" s="25"/>
      <c r="J305" s="25"/>
      <c r="K305" s="25"/>
    </row>
    <row r="306" spans="1:11" ht="14.1" customHeight="1" x14ac:dyDescent="0.25">
      <c r="A306" s="25"/>
      <c r="B306" s="25"/>
      <c r="C306" s="40" t="s">
        <v>98</v>
      </c>
      <c r="D306" s="41">
        <v>0</v>
      </c>
      <c r="E306" s="41">
        <v>0</v>
      </c>
      <c r="F306" s="41">
        <v>0</v>
      </c>
      <c r="G306" s="41">
        <v>0</v>
      </c>
      <c r="H306" s="25"/>
      <c r="I306" s="25"/>
      <c r="J306" s="25"/>
      <c r="K306" s="25"/>
    </row>
    <row r="307" spans="1:11" ht="14.1" customHeight="1" x14ac:dyDescent="0.25">
      <c r="A307" s="25"/>
      <c r="B307" s="25"/>
      <c r="C307" s="40" t="s">
        <v>99</v>
      </c>
      <c r="D307" s="41">
        <v>0</v>
      </c>
      <c r="E307" s="41">
        <v>0</v>
      </c>
      <c r="F307" s="41">
        <v>0</v>
      </c>
      <c r="G307" s="41">
        <v>0</v>
      </c>
      <c r="H307" s="25"/>
      <c r="I307" s="25"/>
      <c r="J307" s="25"/>
      <c r="K307" s="25"/>
    </row>
    <row r="308" spans="1:11" ht="14.1" customHeight="1" x14ac:dyDescent="0.25">
      <c r="A308" s="25"/>
      <c r="B308" s="25"/>
      <c r="C308" s="36" t="s">
        <v>100</v>
      </c>
      <c r="D308" s="41">
        <v>0</v>
      </c>
      <c r="E308" s="41">
        <v>5892000</v>
      </c>
      <c r="F308" s="41">
        <v>0</v>
      </c>
      <c r="G308" s="41">
        <v>2700000</v>
      </c>
      <c r="H308" s="25"/>
      <c r="I308" s="25"/>
      <c r="J308" s="25"/>
      <c r="K308" s="25"/>
    </row>
    <row r="309" spans="1:11" ht="14.1" customHeight="1" x14ac:dyDescent="0.25">
      <c r="A309" s="25"/>
      <c r="B309" s="25"/>
      <c r="C309" s="30" t="s">
        <v>50</v>
      </c>
      <c r="D309" s="1575" t="s">
        <v>207</v>
      </c>
      <c r="E309" s="1576"/>
      <c r="F309" s="1576"/>
      <c r="G309" s="1576"/>
      <c r="H309" s="25"/>
      <c r="I309" s="25"/>
      <c r="J309" s="25"/>
      <c r="K309" s="25"/>
    </row>
    <row r="310" spans="1:11" ht="14.1" customHeight="1" x14ac:dyDescent="0.25">
      <c r="A310" s="25"/>
      <c r="B310" s="25"/>
      <c r="C310" s="31" t="s">
        <v>52</v>
      </c>
      <c r="D310" s="1587" t="s">
        <v>208</v>
      </c>
      <c r="E310" s="1588"/>
      <c r="F310" s="1588"/>
      <c r="G310" s="1588"/>
      <c r="H310" s="25"/>
      <c r="I310" s="25"/>
      <c r="J310" s="25"/>
      <c r="K310" s="25"/>
    </row>
    <row r="311" spans="1:11" ht="14.1" customHeight="1" x14ac:dyDescent="0.25">
      <c r="A311" s="25"/>
      <c r="B311" s="25"/>
      <c r="C311" s="31" t="s">
        <v>54</v>
      </c>
      <c r="D311" s="1587" t="s">
        <v>209</v>
      </c>
      <c r="E311" s="1588"/>
      <c r="F311" s="1588"/>
      <c r="G311" s="1588"/>
      <c r="H311" s="25"/>
      <c r="I311" s="25"/>
      <c r="J311" s="25"/>
      <c r="K311" s="25"/>
    </row>
    <row r="312" spans="1:11" ht="15" customHeight="1" x14ac:dyDescent="0.25">
      <c r="A312" s="25"/>
      <c r="B312" s="25"/>
      <c r="C312" s="32"/>
      <c r="D312" s="33">
        <v>2023</v>
      </c>
      <c r="E312" s="33">
        <v>2024</v>
      </c>
      <c r="F312" s="33">
        <v>2025</v>
      </c>
      <c r="G312" s="33">
        <v>2026</v>
      </c>
      <c r="H312" s="25"/>
      <c r="I312" s="25"/>
      <c r="J312" s="25"/>
      <c r="K312" s="25"/>
    </row>
    <row r="313" spans="1:11" ht="15" customHeight="1" x14ac:dyDescent="0.25">
      <c r="A313" s="25"/>
      <c r="B313" s="25"/>
      <c r="C313" s="34"/>
      <c r="D313" s="35" t="s">
        <v>17</v>
      </c>
      <c r="E313" s="35" t="s">
        <v>18</v>
      </c>
      <c r="F313" s="35" t="s">
        <v>18</v>
      </c>
      <c r="G313" s="35" t="s">
        <v>18</v>
      </c>
      <c r="H313" s="25"/>
      <c r="I313" s="25"/>
      <c r="J313" s="25"/>
      <c r="K313" s="25"/>
    </row>
    <row r="314" spans="1:11" ht="14.1" customHeight="1" x14ac:dyDescent="0.25">
      <c r="A314" s="25"/>
      <c r="B314" s="25"/>
      <c r="C314" s="38" t="s">
        <v>56</v>
      </c>
      <c r="D314" s="39" t="s">
        <v>210</v>
      </c>
      <c r="E314" s="39" t="s">
        <v>184</v>
      </c>
      <c r="F314" s="39" t="s">
        <v>211</v>
      </c>
      <c r="G314" s="39" t="s">
        <v>212</v>
      </c>
      <c r="H314" s="25"/>
      <c r="I314" s="25"/>
      <c r="J314" s="25"/>
      <c r="K314" s="25"/>
    </row>
    <row r="315" spans="1:11" ht="14.1" customHeight="1" x14ac:dyDescent="0.25">
      <c r="A315" s="25"/>
      <c r="B315" s="25"/>
      <c r="C315" s="38" t="s">
        <v>59</v>
      </c>
      <c r="D315" s="39" t="s">
        <v>213</v>
      </c>
      <c r="E315" s="39" t="s">
        <v>214</v>
      </c>
      <c r="F315" s="39" t="s">
        <v>215</v>
      </c>
      <c r="G315" s="39" t="s">
        <v>216</v>
      </c>
      <c r="H315" s="25"/>
      <c r="I315" s="25"/>
      <c r="J315" s="25"/>
      <c r="K315" s="25"/>
    </row>
    <row r="316" spans="1:11" ht="14.1" customHeight="1" x14ac:dyDescent="0.25">
      <c r="A316" s="25"/>
      <c r="B316" s="25"/>
      <c r="C316" s="38" t="s">
        <v>63</v>
      </c>
      <c r="D316" s="39" t="s">
        <v>217</v>
      </c>
      <c r="E316" s="39" t="s">
        <v>218</v>
      </c>
      <c r="F316" s="39" t="s">
        <v>219</v>
      </c>
      <c r="G316" s="39" t="s">
        <v>220</v>
      </c>
      <c r="H316" s="25"/>
      <c r="I316" s="25"/>
      <c r="J316" s="25"/>
      <c r="K316" s="25"/>
    </row>
    <row r="317" spans="1:11" ht="14.1" customHeight="1" x14ac:dyDescent="0.25">
      <c r="A317" s="25"/>
      <c r="B317" s="25"/>
      <c r="C317" s="38" t="s">
        <v>68</v>
      </c>
      <c r="D317" s="39" t="s">
        <v>69</v>
      </c>
      <c r="E317" s="39" t="s">
        <v>221</v>
      </c>
      <c r="F317" s="39" t="s">
        <v>222</v>
      </c>
      <c r="G317" s="39" t="s">
        <v>223</v>
      </c>
      <c r="H317" s="25"/>
      <c r="I317" s="25"/>
      <c r="J317" s="25"/>
      <c r="K317" s="25"/>
    </row>
    <row r="318" spans="1:11" ht="14.1" customHeight="1" x14ac:dyDescent="0.25">
      <c r="A318" s="25"/>
      <c r="B318" s="25"/>
      <c r="C318" s="38" t="s">
        <v>73</v>
      </c>
      <c r="D318" s="39" t="s">
        <v>69</v>
      </c>
      <c r="E318" s="39" t="s">
        <v>224</v>
      </c>
      <c r="F318" s="39" t="s">
        <v>225</v>
      </c>
      <c r="G318" s="39" t="s">
        <v>226</v>
      </c>
      <c r="H318" s="25"/>
      <c r="I318" s="25"/>
      <c r="J318" s="25"/>
      <c r="K318" s="25"/>
    </row>
    <row r="319" spans="1:11" ht="14.1" customHeight="1" x14ac:dyDescent="0.25">
      <c r="A319" s="25"/>
      <c r="B319" s="25"/>
      <c r="C319" s="38" t="s">
        <v>77</v>
      </c>
      <c r="D319" s="39" t="s">
        <v>69</v>
      </c>
      <c r="E319" s="39" t="s">
        <v>227</v>
      </c>
      <c r="F319" s="39" t="s">
        <v>228</v>
      </c>
      <c r="G319" s="39" t="s">
        <v>229</v>
      </c>
      <c r="H319" s="25"/>
      <c r="I319" s="25"/>
      <c r="J319" s="25"/>
      <c r="K319" s="25"/>
    </row>
    <row r="320" spans="1:11" ht="14.1" customHeight="1" x14ac:dyDescent="0.25">
      <c r="A320" s="25"/>
      <c r="B320" s="25"/>
      <c r="C320" s="1589" t="s">
        <v>81</v>
      </c>
      <c r="D320" s="1590"/>
      <c r="E320" s="1590"/>
      <c r="F320" s="1590"/>
      <c r="G320" s="1590"/>
      <c r="H320" s="25"/>
      <c r="I320" s="25"/>
      <c r="J320" s="25"/>
      <c r="K320" s="25"/>
    </row>
    <row r="321" spans="1:11" ht="14.1" customHeight="1" x14ac:dyDescent="0.25">
      <c r="A321" s="25"/>
      <c r="B321" s="25"/>
      <c r="C321" s="32"/>
      <c r="D321" s="33">
        <v>2023</v>
      </c>
      <c r="E321" s="33">
        <v>2024</v>
      </c>
      <c r="F321" s="33">
        <v>2025</v>
      </c>
      <c r="G321" s="33">
        <v>2026</v>
      </c>
      <c r="H321" s="25"/>
      <c r="I321" s="25"/>
      <c r="J321" s="25"/>
      <c r="K321" s="25"/>
    </row>
    <row r="322" spans="1:11" ht="14.1" customHeight="1" x14ac:dyDescent="0.25">
      <c r="A322" s="25"/>
      <c r="B322" s="25"/>
      <c r="C322" s="34"/>
      <c r="D322" s="35" t="s">
        <v>17</v>
      </c>
      <c r="E322" s="35" t="s">
        <v>18</v>
      </c>
      <c r="F322" s="35" t="s">
        <v>18</v>
      </c>
      <c r="G322" s="35" t="s">
        <v>18</v>
      </c>
      <c r="H322" s="25"/>
      <c r="I322" s="25"/>
      <c r="J322" s="25"/>
      <c r="K322" s="25"/>
    </row>
    <row r="323" spans="1:11" ht="14.1" customHeight="1" x14ac:dyDescent="0.25">
      <c r="A323" s="25"/>
      <c r="B323" s="25"/>
      <c r="C323" s="40" t="s">
        <v>82</v>
      </c>
      <c r="D323" s="41">
        <v>0</v>
      </c>
      <c r="E323" s="41">
        <v>0</v>
      </c>
      <c r="F323" s="41">
        <v>0</v>
      </c>
      <c r="G323" s="41">
        <v>0</v>
      </c>
      <c r="H323" s="25"/>
      <c r="I323" s="25"/>
      <c r="J323" s="25"/>
      <c r="K323" s="25"/>
    </row>
    <row r="324" spans="1:11" ht="14.1" customHeight="1" x14ac:dyDescent="0.25">
      <c r="A324" s="25"/>
      <c r="B324" s="25"/>
      <c r="C324" s="40" t="s">
        <v>83</v>
      </c>
      <c r="D324" s="41">
        <v>0</v>
      </c>
      <c r="E324" s="41">
        <v>0</v>
      </c>
      <c r="F324" s="41">
        <v>0</v>
      </c>
      <c r="G324" s="41">
        <v>0</v>
      </c>
      <c r="H324" s="25"/>
      <c r="I324" s="25"/>
      <c r="J324" s="25"/>
      <c r="K324" s="25"/>
    </row>
    <row r="325" spans="1:11" ht="14.1" customHeight="1" x14ac:dyDescent="0.25">
      <c r="A325" s="25"/>
      <c r="B325" s="25"/>
      <c r="C325" s="40" t="s">
        <v>84</v>
      </c>
      <c r="D325" s="41">
        <v>0</v>
      </c>
      <c r="E325" s="41">
        <v>0</v>
      </c>
      <c r="F325" s="41">
        <v>0</v>
      </c>
      <c r="G325" s="41">
        <v>0</v>
      </c>
      <c r="H325" s="25"/>
      <c r="I325" s="25"/>
      <c r="J325" s="25"/>
      <c r="K325" s="25"/>
    </row>
    <row r="326" spans="1:11" ht="14.1" customHeight="1" x14ac:dyDescent="0.25">
      <c r="A326" s="25"/>
      <c r="B326" s="25"/>
      <c r="C326" s="40" t="s">
        <v>85</v>
      </c>
      <c r="D326" s="41">
        <v>0</v>
      </c>
      <c r="E326" s="41">
        <v>0</v>
      </c>
      <c r="F326" s="41">
        <v>0</v>
      </c>
      <c r="G326" s="41">
        <v>0</v>
      </c>
      <c r="H326" s="25"/>
      <c r="I326" s="25"/>
      <c r="J326" s="25"/>
      <c r="K326" s="25"/>
    </row>
    <row r="327" spans="1:11" ht="14.1" customHeight="1" x14ac:dyDescent="0.25">
      <c r="A327" s="25"/>
      <c r="B327" s="25"/>
      <c r="C327" s="40" t="s">
        <v>83</v>
      </c>
      <c r="D327" s="41">
        <v>0</v>
      </c>
      <c r="E327" s="41">
        <v>0</v>
      </c>
      <c r="F327" s="41">
        <v>0</v>
      </c>
      <c r="G327" s="41">
        <v>0</v>
      </c>
      <c r="H327" s="25"/>
      <c r="I327" s="25"/>
      <c r="J327" s="25"/>
      <c r="K327" s="25"/>
    </row>
    <row r="328" spans="1:11" ht="14.1" customHeight="1" x14ac:dyDescent="0.25">
      <c r="A328" s="25"/>
      <c r="B328" s="25"/>
      <c r="C328" s="40" t="s">
        <v>84</v>
      </c>
      <c r="D328" s="41">
        <v>0</v>
      </c>
      <c r="E328" s="41">
        <v>0</v>
      </c>
      <c r="F328" s="41">
        <v>0</v>
      </c>
      <c r="G328" s="41">
        <v>0</v>
      </c>
      <c r="H328" s="25"/>
      <c r="I328" s="25"/>
      <c r="J328" s="25"/>
      <c r="K328" s="25"/>
    </row>
    <row r="329" spans="1:11" ht="14.1" customHeight="1" x14ac:dyDescent="0.25">
      <c r="A329" s="25"/>
      <c r="B329" s="25"/>
      <c r="C329" s="40" t="s">
        <v>86</v>
      </c>
      <c r="D329" s="41">
        <v>0</v>
      </c>
      <c r="E329" s="41">
        <v>0</v>
      </c>
      <c r="F329" s="41">
        <v>0</v>
      </c>
      <c r="G329" s="41">
        <v>0</v>
      </c>
      <c r="H329" s="25"/>
      <c r="I329" s="25"/>
      <c r="J329" s="25"/>
      <c r="K329" s="25"/>
    </row>
    <row r="330" spans="1:11" ht="14.1" customHeight="1" x14ac:dyDescent="0.25">
      <c r="A330" s="25"/>
      <c r="B330" s="25"/>
      <c r="C330" s="40" t="s">
        <v>83</v>
      </c>
      <c r="D330" s="41">
        <v>0</v>
      </c>
      <c r="E330" s="41">
        <v>0</v>
      </c>
      <c r="F330" s="41">
        <v>0</v>
      </c>
      <c r="G330" s="41">
        <v>0</v>
      </c>
      <c r="H330" s="25"/>
      <c r="I330" s="25"/>
      <c r="J330" s="25"/>
      <c r="K330" s="25"/>
    </row>
    <row r="331" spans="1:11" ht="14.1" customHeight="1" x14ac:dyDescent="0.25">
      <c r="A331" s="25"/>
      <c r="B331" s="25"/>
      <c r="C331" s="40" t="s">
        <v>84</v>
      </c>
      <c r="D331" s="41">
        <v>0</v>
      </c>
      <c r="E331" s="41">
        <v>0</v>
      </c>
      <c r="F331" s="41">
        <v>0</v>
      </c>
      <c r="G331" s="41">
        <v>0</v>
      </c>
      <c r="H331" s="25"/>
      <c r="I331" s="25"/>
      <c r="J331" s="25"/>
      <c r="K331" s="25"/>
    </row>
    <row r="332" spans="1:11" ht="14.1" customHeight="1" x14ac:dyDescent="0.25">
      <c r="A332" s="25"/>
      <c r="B332" s="25"/>
      <c r="C332" s="40" t="s">
        <v>87</v>
      </c>
      <c r="D332" s="41">
        <v>0</v>
      </c>
      <c r="E332" s="41">
        <v>0</v>
      </c>
      <c r="F332" s="41">
        <v>0</v>
      </c>
      <c r="G332" s="41">
        <v>0</v>
      </c>
      <c r="H332" s="25"/>
      <c r="I332" s="25"/>
      <c r="J332" s="25"/>
      <c r="K332" s="25"/>
    </row>
    <row r="333" spans="1:11" ht="14.1" customHeight="1" x14ac:dyDescent="0.25">
      <c r="A333" s="25"/>
      <c r="B333" s="25"/>
      <c r="C333" s="40" t="s">
        <v>83</v>
      </c>
      <c r="D333" s="41">
        <v>0</v>
      </c>
      <c r="E333" s="41">
        <v>0</v>
      </c>
      <c r="F333" s="41">
        <v>0</v>
      </c>
      <c r="G333" s="41">
        <v>0</v>
      </c>
      <c r="H333" s="25"/>
      <c r="I333" s="25"/>
      <c r="J333" s="25"/>
      <c r="K333" s="25"/>
    </row>
    <row r="334" spans="1:11" ht="14.1" customHeight="1" x14ac:dyDescent="0.25">
      <c r="A334" s="25"/>
      <c r="B334" s="25"/>
      <c r="C334" s="40" t="s">
        <v>84</v>
      </c>
      <c r="D334" s="41">
        <v>0</v>
      </c>
      <c r="E334" s="41">
        <v>0</v>
      </c>
      <c r="F334" s="41">
        <v>0</v>
      </c>
      <c r="G334" s="41">
        <v>0</v>
      </c>
      <c r="H334" s="25"/>
      <c r="I334" s="25"/>
      <c r="J334" s="25"/>
      <c r="K334" s="25"/>
    </row>
    <row r="335" spans="1:11" ht="14.1" customHeight="1" x14ac:dyDescent="0.25">
      <c r="A335" s="25"/>
      <c r="B335" s="25"/>
      <c r="C335" s="40" t="s">
        <v>88</v>
      </c>
      <c r="D335" s="41">
        <v>0</v>
      </c>
      <c r="E335" s="41">
        <v>0</v>
      </c>
      <c r="F335" s="41">
        <v>0</v>
      </c>
      <c r="G335" s="41">
        <v>0</v>
      </c>
      <c r="H335" s="25"/>
      <c r="I335" s="25"/>
      <c r="J335" s="25"/>
      <c r="K335" s="25"/>
    </row>
    <row r="336" spans="1:11" ht="14.1" customHeight="1" x14ac:dyDescent="0.25">
      <c r="A336" s="25"/>
      <c r="B336" s="25"/>
      <c r="C336" s="40" t="s">
        <v>83</v>
      </c>
      <c r="D336" s="41">
        <v>0</v>
      </c>
      <c r="E336" s="41">
        <v>0</v>
      </c>
      <c r="F336" s="41">
        <v>0</v>
      </c>
      <c r="G336" s="41">
        <v>0</v>
      </c>
      <c r="H336" s="25"/>
      <c r="I336" s="25"/>
      <c r="J336" s="25"/>
      <c r="K336" s="25"/>
    </row>
    <row r="337" spans="1:11" ht="14.1" customHeight="1" x14ac:dyDescent="0.25">
      <c r="A337" s="25"/>
      <c r="B337" s="25"/>
      <c r="C337" s="40" t="s">
        <v>84</v>
      </c>
      <c r="D337" s="41">
        <v>0</v>
      </c>
      <c r="E337" s="41">
        <v>0</v>
      </c>
      <c r="F337" s="41">
        <v>0</v>
      </c>
      <c r="G337" s="41">
        <v>0</v>
      </c>
      <c r="H337" s="25"/>
      <c r="I337" s="25"/>
      <c r="J337" s="25"/>
      <c r="K337" s="25"/>
    </row>
    <row r="338" spans="1:11" ht="14.1" customHeight="1" x14ac:dyDescent="0.25">
      <c r="A338" s="25"/>
      <c r="B338" s="25"/>
      <c r="C338" s="40" t="s">
        <v>89</v>
      </c>
      <c r="D338" s="41">
        <v>0</v>
      </c>
      <c r="E338" s="41">
        <v>0</v>
      </c>
      <c r="F338" s="41">
        <v>0</v>
      </c>
      <c r="G338" s="41">
        <v>0</v>
      </c>
      <c r="H338" s="25"/>
      <c r="I338" s="25"/>
      <c r="J338" s="25"/>
      <c r="K338" s="25"/>
    </row>
    <row r="339" spans="1:11" ht="14.1" customHeight="1" x14ac:dyDescent="0.25">
      <c r="A339" s="25"/>
      <c r="B339" s="25"/>
      <c r="C339" s="40" t="s">
        <v>83</v>
      </c>
      <c r="D339" s="41">
        <v>0</v>
      </c>
      <c r="E339" s="41">
        <v>0</v>
      </c>
      <c r="F339" s="41">
        <v>0</v>
      </c>
      <c r="G339" s="41">
        <v>0</v>
      </c>
      <c r="H339" s="25"/>
      <c r="I339" s="25"/>
      <c r="J339" s="25"/>
      <c r="K339" s="25"/>
    </row>
    <row r="340" spans="1:11" ht="14.1" customHeight="1" x14ac:dyDescent="0.25">
      <c r="A340" s="25"/>
      <c r="B340" s="25"/>
      <c r="C340" s="40" t="s">
        <v>84</v>
      </c>
      <c r="D340" s="41">
        <v>0</v>
      </c>
      <c r="E340" s="41">
        <v>0</v>
      </c>
      <c r="F340" s="41">
        <v>0</v>
      </c>
      <c r="G340" s="41">
        <v>0</v>
      </c>
      <c r="H340" s="25"/>
      <c r="I340" s="25"/>
      <c r="J340" s="25"/>
      <c r="K340" s="25"/>
    </row>
    <row r="341" spans="1:11" ht="14.1" customHeight="1" x14ac:dyDescent="0.25">
      <c r="A341" s="25"/>
      <c r="B341" s="25"/>
      <c r="C341" s="40" t="s">
        <v>90</v>
      </c>
      <c r="D341" s="41">
        <v>0</v>
      </c>
      <c r="E341" s="41">
        <v>0</v>
      </c>
      <c r="F341" s="41">
        <v>0</v>
      </c>
      <c r="G341" s="41">
        <v>0</v>
      </c>
      <c r="H341" s="25"/>
      <c r="I341" s="25"/>
      <c r="J341" s="25"/>
      <c r="K341" s="25"/>
    </row>
    <row r="342" spans="1:11" ht="14.1" customHeight="1" x14ac:dyDescent="0.25">
      <c r="A342" s="25"/>
      <c r="B342" s="25"/>
      <c r="C342" s="40" t="s">
        <v>83</v>
      </c>
      <c r="D342" s="41">
        <v>0</v>
      </c>
      <c r="E342" s="41">
        <v>0</v>
      </c>
      <c r="F342" s="41">
        <v>0</v>
      </c>
      <c r="G342" s="41">
        <v>0</v>
      </c>
      <c r="H342" s="25"/>
      <c r="I342" s="25"/>
      <c r="J342" s="25"/>
      <c r="K342" s="25"/>
    </row>
    <row r="343" spans="1:11" ht="14.1" customHeight="1" x14ac:dyDescent="0.25">
      <c r="A343" s="25"/>
      <c r="B343" s="25"/>
      <c r="C343" s="40" t="s">
        <v>84</v>
      </c>
      <c r="D343" s="41">
        <v>0</v>
      </c>
      <c r="E343" s="41">
        <v>0</v>
      </c>
      <c r="F343" s="41">
        <v>0</v>
      </c>
      <c r="G343" s="41">
        <v>0</v>
      </c>
      <c r="H343" s="25"/>
      <c r="I343" s="25"/>
      <c r="J343" s="25"/>
      <c r="K343" s="25"/>
    </row>
    <row r="344" spans="1:11" ht="14.1" customHeight="1" x14ac:dyDescent="0.25">
      <c r="A344" s="25"/>
      <c r="B344" s="25"/>
      <c r="C344" s="40" t="s">
        <v>91</v>
      </c>
      <c r="D344" s="41">
        <v>0</v>
      </c>
      <c r="E344" s="41">
        <v>0</v>
      </c>
      <c r="F344" s="41">
        <v>0</v>
      </c>
      <c r="G344" s="41">
        <v>0</v>
      </c>
      <c r="H344" s="25"/>
      <c r="I344" s="25"/>
      <c r="J344" s="25"/>
      <c r="K344" s="25"/>
    </row>
    <row r="345" spans="1:11" ht="14.1" customHeight="1" x14ac:dyDescent="0.25">
      <c r="A345" s="25"/>
      <c r="B345" s="25"/>
      <c r="C345" s="40" t="s">
        <v>83</v>
      </c>
      <c r="D345" s="41">
        <v>0</v>
      </c>
      <c r="E345" s="41">
        <v>0</v>
      </c>
      <c r="F345" s="41">
        <v>0</v>
      </c>
      <c r="G345" s="41">
        <v>0</v>
      </c>
      <c r="H345" s="25"/>
      <c r="I345" s="25"/>
      <c r="J345" s="25"/>
      <c r="K345" s="25"/>
    </row>
    <row r="346" spans="1:11" ht="14.1" customHeight="1" x14ac:dyDescent="0.25">
      <c r="A346" s="25"/>
      <c r="B346" s="25"/>
      <c r="C346" s="40" t="s">
        <v>92</v>
      </c>
      <c r="D346" s="41">
        <v>0</v>
      </c>
      <c r="E346" s="41">
        <v>0</v>
      </c>
      <c r="F346" s="41">
        <v>0</v>
      </c>
      <c r="G346" s="41">
        <v>0</v>
      </c>
      <c r="H346" s="25"/>
      <c r="I346" s="25"/>
      <c r="J346" s="25"/>
      <c r="K346" s="25"/>
    </row>
    <row r="347" spans="1:11" ht="14.1" customHeight="1" x14ac:dyDescent="0.25">
      <c r="A347" s="25"/>
      <c r="B347" s="25"/>
      <c r="C347" s="40" t="s">
        <v>93</v>
      </c>
      <c r="D347" s="41">
        <v>0</v>
      </c>
      <c r="E347" s="41">
        <v>0</v>
      </c>
      <c r="F347" s="41">
        <v>0</v>
      </c>
      <c r="G347" s="41">
        <v>0</v>
      </c>
      <c r="H347" s="25"/>
      <c r="I347" s="25"/>
      <c r="J347" s="25"/>
      <c r="K347" s="25"/>
    </row>
    <row r="348" spans="1:11" ht="14.1" customHeight="1" x14ac:dyDescent="0.25">
      <c r="A348" s="25"/>
      <c r="B348" s="25"/>
      <c r="C348" s="40" t="s">
        <v>94</v>
      </c>
      <c r="D348" s="41">
        <v>0</v>
      </c>
      <c r="E348" s="41">
        <v>0</v>
      </c>
      <c r="F348" s="41">
        <v>0</v>
      </c>
      <c r="G348" s="41">
        <v>0</v>
      </c>
      <c r="H348" s="25"/>
      <c r="I348" s="25"/>
      <c r="J348" s="25"/>
      <c r="K348" s="25"/>
    </row>
    <row r="349" spans="1:11" ht="14.1" customHeight="1" x14ac:dyDescent="0.25">
      <c r="A349" s="25"/>
      <c r="B349" s="25"/>
      <c r="C349" s="40" t="s">
        <v>95</v>
      </c>
      <c r="D349" s="41">
        <v>0</v>
      </c>
      <c r="E349" s="41">
        <v>0</v>
      </c>
      <c r="F349" s="41">
        <v>0</v>
      </c>
      <c r="G349" s="41">
        <v>0</v>
      </c>
      <c r="H349" s="25"/>
      <c r="I349" s="25"/>
      <c r="J349" s="25"/>
      <c r="K349" s="25"/>
    </row>
    <row r="350" spans="1:11" ht="14.1" customHeight="1" x14ac:dyDescent="0.25">
      <c r="A350" s="25"/>
      <c r="B350" s="25"/>
      <c r="C350" s="40" t="s">
        <v>96</v>
      </c>
      <c r="D350" s="41">
        <v>0</v>
      </c>
      <c r="E350" s="41">
        <v>105000</v>
      </c>
      <c r="F350" s="41">
        <v>84000</v>
      </c>
      <c r="G350" s="41">
        <v>125000</v>
      </c>
      <c r="H350" s="25"/>
      <c r="I350" s="25"/>
      <c r="J350" s="25"/>
      <c r="K350" s="25"/>
    </row>
    <row r="351" spans="1:11" ht="14.1" customHeight="1" x14ac:dyDescent="0.25">
      <c r="A351" s="25"/>
      <c r="B351" s="25"/>
      <c r="C351" s="40" t="s">
        <v>83</v>
      </c>
      <c r="D351" s="41">
        <v>0</v>
      </c>
      <c r="E351" s="41">
        <v>105000</v>
      </c>
      <c r="F351" s="41">
        <v>84000</v>
      </c>
      <c r="G351" s="41">
        <v>125000</v>
      </c>
      <c r="H351" s="25"/>
      <c r="I351" s="25"/>
      <c r="J351" s="25"/>
      <c r="K351" s="25"/>
    </row>
    <row r="352" spans="1:11" ht="14.1" customHeight="1" x14ac:dyDescent="0.25">
      <c r="A352" s="25"/>
      <c r="B352" s="25"/>
      <c r="C352" s="40" t="s">
        <v>92</v>
      </c>
      <c r="D352" s="41">
        <v>0</v>
      </c>
      <c r="E352" s="41">
        <v>0</v>
      </c>
      <c r="F352" s="41">
        <v>0</v>
      </c>
      <c r="G352" s="41">
        <v>0</v>
      </c>
      <c r="H352" s="25"/>
      <c r="I352" s="25"/>
      <c r="J352" s="25"/>
      <c r="K352" s="25"/>
    </row>
    <row r="353" spans="1:11" ht="14.1" customHeight="1" x14ac:dyDescent="0.25">
      <c r="A353" s="25"/>
      <c r="B353" s="25"/>
      <c r="C353" s="40" t="s">
        <v>93</v>
      </c>
      <c r="D353" s="41">
        <v>0</v>
      </c>
      <c r="E353" s="41">
        <v>0</v>
      </c>
      <c r="F353" s="41">
        <v>0</v>
      </c>
      <c r="G353" s="41">
        <v>0</v>
      </c>
      <c r="H353" s="25"/>
      <c r="I353" s="25"/>
      <c r="J353" s="25"/>
      <c r="K353" s="25"/>
    </row>
    <row r="354" spans="1:11" ht="14.1" customHeight="1" x14ac:dyDescent="0.25">
      <c r="A354" s="25"/>
      <c r="B354" s="25"/>
      <c r="C354" s="40" t="s">
        <v>94</v>
      </c>
      <c r="D354" s="41">
        <v>0</v>
      </c>
      <c r="E354" s="41">
        <v>0</v>
      </c>
      <c r="F354" s="41">
        <v>0</v>
      </c>
      <c r="G354" s="41">
        <v>0</v>
      </c>
      <c r="H354" s="25"/>
      <c r="I354" s="25"/>
      <c r="J354" s="25"/>
      <c r="K354" s="25"/>
    </row>
    <row r="355" spans="1:11" ht="14.1" customHeight="1" x14ac:dyDescent="0.25">
      <c r="A355" s="25"/>
      <c r="B355" s="25"/>
      <c r="C355" s="40" t="s">
        <v>95</v>
      </c>
      <c r="D355" s="41">
        <v>0</v>
      </c>
      <c r="E355" s="41">
        <v>0</v>
      </c>
      <c r="F355" s="41">
        <v>0</v>
      </c>
      <c r="G355" s="41">
        <v>0</v>
      </c>
      <c r="H355" s="25"/>
      <c r="I355" s="25"/>
      <c r="J355" s="25"/>
      <c r="K355" s="25"/>
    </row>
    <row r="356" spans="1:11" ht="14.1" customHeight="1" x14ac:dyDescent="0.25">
      <c r="A356" s="25"/>
      <c r="B356" s="25"/>
      <c r="C356" s="40" t="s">
        <v>97</v>
      </c>
      <c r="D356" s="41">
        <v>0</v>
      </c>
      <c r="E356" s="41">
        <v>0</v>
      </c>
      <c r="F356" s="41">
        <v>0</v>
      </c>
      <c r="G356" s="41">
        <v>0</v>
      </c>
      <c r="H356" s="25"/>
      <c r="I356" s="25"/>
      <c r="J356" s="25"/>
      <c r="K356" s="25"/>
    </row>
    <row r="357" spans="1:11" ht="14.1" customHeight="1" x14ac:dyDescent="0.25">
      <c r="A357" s="25"/>
      <c r="B357" s="25"/>
      <c r="C357" s="40" t="s">
        <v>83</v>
      </c>
      <c r="D357" s="41">
        <v>0</v>
      </c>
      <c r="E357" s="41">
        <v>0</v>
      </c>
      <c r="F357" s="41">
        <v>0</v>
      </c>
      <c r="G357" s="41">
        <v>0</v>
      </c>
      <c r="H357" s="25"/>
      <c r="I357" s="25"/>
      <c r="J357" s="25"/>
      <c r="K357" s="25"/>
    </row>
    <row r="358" spans="1:11" ht="14.1" customHeight="1" x14ac:dyDescent="0.25">
      <c r="A358" s="25"/>
      <c r="B358" s="25"/>
      <c r="C358" s="40" t="s">
        <v>92</v>
      </c>
      <c r="D358" s="41">
        <v>0</v>
      </c>
      <c r="E358" s="41">
        <v>0</v>
      </c>
      <c r="F358" s="41">
        <v>0</v>
      </c>
      <c r="G358" s="41">
        <v>0</v>
      </c>
      <c r="H358" s="25"/>
      <c r="I358" s="25"/>
      <c r="J358" s="25"/>
      <c r="K358" s="25"/>
    </row>
    <row r="359" spans="1:11" ht="14.1" customHeight="1" x14ac:dyDescent="0.25">
      <c r="A359" s="25"/>
      <c r="B359" s="25"/>
      <c r="C359" s="40" t="s">
        <v>93</v>
      </c>
      <c r="D359" s="41">
        <v>0</v>
      </c>
      <c r="E359" s="41">
        <v>0</v>
      </c>
      <c r="F359" s="41">
        <v>0</v>
      </c>
      <c r="G359" s="41">
        <v>0</v>
      </c>
      <c r="H359" s="25"/>
      <c r="I359" s="25"/>
      <c r="J359" s="25"/>
      <c r="K359" s="25"/>
    </row>
    <row r="360" spans="1:11" ht="14.1" customHeight="1" x14ac:dyDescent="0.25">
      <c r="A360" s="25"/>
      <c r="B360" s="25"/>
      <c r="C360" s="40" t="s">
        <v>94</v>
      </c>
      <c r="D360" s="41">
        <v>0</v>
      </c>
      <c r="E360" s="41">
        <v>0</v>
      </c>
      <c r="F360" s="41">
        <v>0</v>
      </c>
      <c r="G360" s="41">
        <v>0</v>
      </c>
      <c r="H360" s="25"/>
      <c r="I360" s="25"/>
      <c r="J360" s="25"/>
      <c r="K360" s="25"/>
    </row>
    <row r="361" spans="1:11" ht="14.1" customHeight="1" x14ac:dyDescent="0.25">
      <c r="A361" s="25"/>
      <c r="B361" s="25"/>
      <c r="C361" s="40" t="s">
        <v>95</v>
      </c>
      <c r="D361" s="41">
        <v>0</v>
      </c>
      <c r="E361" s="41">
        <v>0</v>
      </c>
      <c r="F361" s="41">
        <v>0</v>
      </c>
      <c r="G361" s="41">
        <v>0</v>
      </c>
      <c r="H361" s="25"/>
      <c r="I361" s="25"/>
      <c r="J361" s="25"/>
      <c r="K361" s="25"/>
    </row>
    <row r="362" spans="1:11" ht="14.1" customHeight="1" x14ac:dyDescent="0.25">
      <c r="A362" s="25"/>
      <c r="B362" s="25"/>
      <c r="C362" s="40" t="s">
        <v>98</v>
      </c>
      <c r="D362" s="41">
        <v>0</v>
      </c>
      <c r="E362" s="41">
        <v>0</v>
      </c>
      <c r="F362" s="41">
        <v>0</v>
      </c>
      <c r="G362" s="41">
        <v>0</v>
      </c>
      <c r="H362" s="25"/>
      <c r="I362" s="25"/>
      <c r="J362" s="25"/>
      <c r="K362" s="25"/>
    </row>
    <row r="363" spans="1:11" ht="14.1" customHeight="1" x14ac:dyDescent="0.25">
      <c r="A363" s="25"/>
      <c r="B363" s="25"/>
      <c r="C363" s="40" t="s">
        <v>99</v>
      </c>
      <c r="D363" s="41">
        <v>0</v>
      </c>
      <c r="E363" s="41">
        <v>0</v>
      </c>
      <c r="F363" s="41">
        <v>0</v>
      </c>
      <c r="G363" s="41">
        <v>0</v>
      </c>
      <c r="H363" s="25"/>
      <c r="I363" s="25"/>
      <c r="J363" s="25"/>
      <c r="K363" s="25"/>
    </row>
    <row r="364" spans="1:11" ht="14.1" customHeight="1" x14ac:dyDescent="0.25">
      <c r="A364" s="25"/>
      <c r="B364" s="25"/>
      <c r="C364" s="36" t="s">
        <v>100</v>
      </c>
      <c r="D364" s="41">
        <v>0</v>
      </c>
      <c r="E364" s="41">
        <v>105000</v>
      </c>
      <c r="F364" s="41">
        <v>84000</v>
      </c>
      <c r="G364" s="41">
        <v>125000</v>
      </c>
      <c r="H364" s="25"/>
      <c r="I364" s="25"/>
      <c r="J364" s="25"/>
      <c r="K364" s="25"/>
    </row>
    <row r="365" spans="1:11" ht="14.1" customHeight="1" x14ac:dyDescent="0.25">
      <c r="A365" s="25"/>
      <c r="B365" s="25"/>
      <c r="C365" s="30" t="s">
        <v>50</v>
      </c>
      <c r="D365" s="1575" t="s">
        <v>230</v>
      </c>
      <c r="E365" s="1576"/>
      <c r="F365" s="1576"/>
      <c r="G365" s="1576"/>
      <c r="H365" s="25"/>
      <c r="I365" s="25"/>
      <c r="J365" s="25"/>
      <c r="K365" s="25"/>
    </row>
    <row r="366" spans="1:11" ht="14.1" customHeight="1" x14ac:dyDescent="0.25">
      <c r="A366" s="25"/>
      <c r="B366" s="25"/>
      <c r="C366" s="31" t="s">
        <v>52</v>
      </c>
      <c r="D366" s="1587" t="s">
        <v>231</v>
      </c>
      <c r="E366" s="1588"/>
      <c r="F366" s="1588"/>
      <c r="G366" s="1588"/>
      <c r="H366" s="25"/>
      <c r="I366" s="25"/>
      <c r="J366" s="25"/>
      <c r="K366" s="25"/>
    </row>
    <row r="367" spans="1:11" ht="14.1" customHeight="1" x14ac:dyDescent="0.25">
      <c r="A367" s="25"/>
      <c r="B367" s="25"/>
      <c r="C367" s="31" t="s">
        <v>54</v>
      </c>
      <c r="D367" s="1587" t="s">
        <v>232</v>
      </c>
      <c r="E367" s="1588"/>
      <c r="F367" s="1588"/>
      <c r="G367" s="1588"/>
      <c r="H367" s="25"/>
      <c r="I367" s="25"/>
      <c r="J367" s="25"/>
      <c r="K367" s="25"/>
    </row>
    <row r="368" spans="1:11" ht="15" customHeight="1" x14ac:dyDescent="0.25">
      <c r="A368" s="25"/>
      <c r="B368" s="25"/>
      <c r="C368" s="32"/>
      <c r="D368" s="33">
        <v>2023</v>
      </c>
      <c r="E368" s="33">
        <v>2024</v>
      </c>
      <c r="F368" s="33">
        <v>2025</v>
      </c>
      <c r="G368" s="33">
        <v>2026</v>
      </c>
      <c r="H368" s="25"/>
      <c r="I368" s="25"/>
      <c r="J368" s="25"/>
      <c r="K368" s="25"/>
    </row>
    <row r="369" spans="1:11" ht="15" customHeight="1" x14ac:dyDescent="0.25">
      <c r="A369" s="25"/>
      <c r="B369" s="25"/>
      <c r="C369" s="34"/>
      <c r="D369" s="35" t="s">
        <v>17</v>
      </c>
      <c r="E369" s="35" t="s">
        <v>18</v>
      </c>
      <c r="F369" s="35" t="s">
        <v>18</v>
      </c>
      <c r="G369" s="35" t="s">
        <v>18</v>
      </c>
      <c r="H369" s="25"/>
      <c r="I369" s="25"/>
      <c r="J369" s="25"/>
      <c r="K369" s="25"/>
    </row>
    <row r="370" spans="1:11" ht="14.1" customHeight="1" x14ac:dyDescent="0.25">
      <c r="A370" s="25"/>
      <c r="B370" s="25"/>
      <c r="C370" s="38" t="s">
        <v>56</v>
      </c>
      <c r="D370" s="39" t="s">
        <v>69</v>
      </c>
      <c r="E370" s="39" t="s">
        <v>128</v>
      </c>
      <c r="F370" s="39" t="s">
        <v>75</v>
      </c>
      <c r="G370" s="39" t="s">
        <v>75</v>
      </c>
      <c r="H370" s="25"/>
      <c r="I370" s="25"/>
      <c r="J370" s="25"/>
      <c r="K370" s="25"/>
    </row>
    <row r="371" spans="1:11" ht="14.1" customHeight="1" x14ac:dyDescent="0.25">
      <c r="A371" s="25"/>
      <c r="B371" s="25"/>
      <c r="C371" s="38" t="s">
        <v>59</v>
      </c>
      <c r="D371" s="39" t="s">
        <v>75</v>
      </c>
      <c r="E371" s="39" t="s">
        <v>233</v>
      </c>
      <c r="F371" s="39" t="s">
        <v>75</v>
      </c>
      <c r="G371" s="39" t="s">
        <v>75</v>
      </c>
      <c r="H371" s="25"/>
      <c r="I371" s="25"/>
      <c r="J371" s="25"/>
      <c r="K371" s="25"/>
    </row>
    <row r="372" spans="1:11" ht="14.1" customHeight="1" x14ac:dyDescent="0.25">
      <c r="A372" s="25"/>
      <c r="B372" s="25"/>
      <c r="C372" s="38" t="s">
        <v>63</v>
      </c>
      <c r="D372" s="39" t="s">
        <v>75</v>
      </c>
      <c r="E372" s="39" t="s">
        <v>233</v>
      </c>
      <c r="F372" s="39" t="s">
        <v>75</v>
      </c>
      <c r="G372" s="39" t="s">
        <v>75</v>
      </c>
      <c r="H372" s="25"/>
      <c r="I372" s="25"/>
      <c r="J372" s="25"/>
      <c r="K372" s="25"/>
    </row>
    <row r="373" spans="1:11" ht="14.1" customHeight="1" x14ac:dyDescent="0.25">
      <c r="A373" s="25"/>
      <c r="B373" s="25"/>
      <c r="C373" s="38" t="s">
        <v>68</v>
      </c>
      <c r="D373" s="39" t="s">
        <v>69</v>
      </c>
      <c r="E373" s="39" t="s">
        <v>69</v>
      </c>
      <c r="F373" s="39" t="s">
        <v>206</v>
      </c>
      <c r="G373" s="39" t="s">
        <v>69</v>
      </c>
      <c r="H373" s="25"/>
      <c r="I373" s="25"/>
      <c r="J373" s="25"/>
      <c r="K373" s="25"/>
    </row>
    <row r="374" spans="1:11" ht="14.1" customHeight="1" x14ac:dyDescent="0.25">
      <c r="A374" s="25"/>
      <c r="B374" s="25"/>
      <c r="C374" s="38" t="s">
        <v>73</v>
      </c>
      <c r="D374" s="39" t="s">
        <v>69</v>
      </c>
      <c r="E374" s="39" t="s">
        <v>69</v>
      </c>
      <c r="F374" s="39" t="s">
        <v>206</v>
      </c>
      <c r="G374" s="39" t="s">
        <v>69</v>
      </c>
      <c r="H374" s="25"/>
      <c r="I374" s="25"/>
      <c r="J374" s="25"/>
      <c r="K374" s="25"/>
    </row>
    <row r="375" spans="1:11" ht="14.1" customHeight="1" x14ac:dyDescent="0.25">
      <c r="A375" s="25"/>
      <c r="B375" s="25"/>
      <c r="C375" s="38" t="s">
        <v>77</v>
      </c>
      <c r="D375" s="39" t="s">
        <v>69</v>
      </c>
      <c r="E375" s="39" t="s">
        <v>69</v>
      </c>
      <c r="F375" s="39" t="s">
        <v>206</v>
      </c>
      <c r="G375" s="39" t="s">
        <v>69</v>
      </c>
      <c r="H375" s="25"/>
      <c r="I375" s="25"/>
      <c r="J375" s="25"/>
      <c r="K375" s="25"/>
    </row>
    <row r="376" spans="1:11" ht="14.1" customHeight="1" x14ac:dyDescent="0.25">
      <c r="A376" s="25"/>
      <c r="B376" s="25"/>
      <c r="C376" s="1589" t="s">
        <v>81</v>
      </c>
      <c r="D376" s="1590"/>
      <c r="E376" s="1590"/>
      <c r="F376" s="1590"/>
      <c r="G376" s="1590"/>
      <c r="H376" s="25"/>
      <c r="I376" s="25"/>
      <c r="J376" s="25"/>
      <c r="K376" s="25"/>
    </row>
    <row r="377" spans="1:11" ht="14.1" customHeight="1" x14ac:dyDescent="0.25">
      <c r="A377" s="25"/>
      <c r="B377" s="25"/>
      <c r="C377" s="32"/>
      <c r="D377" s="33">
        <v>2023</v>
      </c>
      <c r="E377" s="33">
        <v>2024</v>
      </c>
      <c r="F377" s="33">
        <v>2025</v>
      </c>
      <c r="G377" s="33">
        <v>2026</v>
      </c>
      <c r="H377" s="25"/>
      <c r="I377" s="25"/>
      <c r="J377" s="25"/>
      <c r="K377" s="25"/>
    </row>
    <row r="378" spans="1:11" ht="14.1" customHeight="1" x14ac:dyDescent="0.25">
      <c r="A378" s="25"/>
      <c r="B378" s="25"/>
      <c r="C378" s="34"/>
      <c r="D378" s="35" t="s">
        <v>17</v>
      </c>
      <c r="E378" s="35" t="s">
        <v>18</v>
      </c>
      <c r="F378" s="35" t="s">
        <v>18</v>
      </c>
      <c r="G378" s="35" t="s">
        <v>18</v>
      </c>
      <c r="H378" s="25"/>
      <c r="I378" s="25"/>
      <c r="J378" s="25"/>
      <c r="K378" s="25"/>
    </row>
    <row r="379" spans="1:11" ht="14.1" customHeight="1" x14ac:dyDescent="0.25">
      <c r="A379" s="25"/>
      <c r="B379" s="25"/>
      <c r="C379" s="40" t="s">
        <v>82</v>
      </c>
      <c r="D379" s="41">
        <v>0</v>
      </c>
      <c r="E379" s="41">
        <v>0</v>
      </c>
      <c r="F379" s="41">
        <v>0</v>
      </c>
      <c r="G379" s="41">
        <v>0</v>
      </c>
      <c r="H379" s="25"/>
      <c r="I379" s="25"/>
      <c r="J379" s="25"/>
      <c r="K379" s="25"/>
    </row>
    <row r="380" spans="1:11" ht="14.1" customHeight="1" x14ac:dyDescent="0.25">
      <c r="A380" s="25"/>
      <c r="B380" s="25"/>
      <c r="C380" s="40" t="s">
        <v>83</v>
      </c>
      <c r="D380" s="41">
        <v>0</v>
      </c>
      <c r="E380" s="41">
        <v>0</v>
      </c>
      <c r="F380" s="41">
        <v>0</v>
      </c>
      <c r="G380" s="41">
        <v>0</v>
      </c>
      <c r="H380" s="25"/>
      <c r="I380" s="25"/>
      <c r="J380" s="25"/>
      <c r="K380" s="25"/>
    </row>
    <row r="381" spans="1:11" ht="14.1" customHeight="1" x14ac:dyDescent="0.25">
      <c r="A381" s="25"/>
      <c r="B381" s="25"/>
      <c r="C381" s="40" t="s">
        <v>84</v>
      </c>
      <c r="D381" s="41">
        <v>0</v>
      </c>
      <c r="E381" s="41">
        <v>0</v>
      </c>
      <c r="F381" s="41">
        <v>0</v>
      </c>
      <c r="G381" s="41">
        <v>0</v>
      </c>
      <c r="H381" s="25"/>
      <c r="I381" s="25"/>
      <c r="J381" s="25"/>
      <c r="K381" s="25"/>
    </row>
    <row r="382" spans="1:11" ht="14.1" customHeight="1" x14ac:dyDescent="0.25">
      <c r="A382" s="25"/>
      <c r="B382" s="25"/>
      <c r="C382" s="40" t="s">
        <v>85</v>
      </c>
      <c r="D382" s="41">
        <v>0</v>
      </c>
      <c r="E382" s="41">
        <v>0</v>
      </c>
      <c r="F382" s="41">
        <v>0</v>
      </c>
      <c r="G382" s="41">
        <v>0</v>
      </c>
      <c r="H382" s="25"/>
      <c r="I382" s="25"/>
      <c r="J382" s="25"/>
      <c r="K382" s="25"/>
    </row>
    <row r="383" spans="1:11" ht="14.1" customHeight="1" x14ac:dyDescent="0.25">
      <c r="A383" s="25"/>
      <c r="B383" s="25"/>
      <c r="C383" s="40" t="s">
        <v>83</v>
      </c>
      <c r="D383" s="41">
        <v>0</v>
      </c>
      <c r="E383" s="41">
        <v>0</v>
      </c>
      <c r="F383" s="41">
        <v>0</v>
      </c>
      <c r="G383" s="41">
        <v>0</v>
      </c>
      <c r="H383" s="25"/>
      <c r="I383" s="25"/>
      <c r="J383" s="25"/>
      <c r="K383" s="25"/>
    </row>
    <row r="384" spans="1:11" ht="14.1" customHeight="1" x14ac:dyDescent="0.25">
      <c r="A384" s="25"/>
      <c r="B384" s="25"/>
      <c r="C384" s="40" t="s">
        <v>84</v>
      </c>
      <c r="D384" s="41">
        <v>0</v>
      </c>
      <c r="E384" s="41">
        <v>0</v>
      </c>
      <c r="F384" s="41">
        <v>0</v>
      </c>
      <c r="G384" s="41">
        <v>0</v>
      </c>
      <c r="H384" s="25"/>
      <c r="I384" s="25"/>
      <c r="J384" s="25"/>
      <c r="K384" s="25"/>
    </row>
    <row r="385" spans="1:11" ht="14.1" customHeight="1" x14ac:dyDescent="0.25">
      <c r="A385" s="25"/>
      <c r="B385" s="25"/>
      <c r="C385" s="40" t="s">
        <v>86</v>
      </c>
      <c r="D385" s="41">
        <v>0</v>
      </c>
      <c r="E385" s="41">
        <v>0</v>
      </c>
      <c r="F385" s="41">
        <v>0</v>
      </c>
      <c r="G385" s="41">
        <v>0</v>
      </c>
      <c r="H385" s="25"/>
      <c r="I385" s="25"/>
      <c r="J385" s="25"/>
      <c r="K385" s="25"/>
    </row>
    <row r="386" spans="1:11" ht="14.1" customHeight="1" x14ac:dyDescent="0.25">
      <c r="A386" s="25"/>
      <c r="B386" s="25"/>
      <c r="C386" s="40" t="s">
        <v>83</v>
      </c>
      <c r="D386" s="41">
        <v>0</v>
      </c>
      <c r="E386" s="41">
        <v>0</v>
      </c>
      <c r="F386" s="41">
        <v>0</v>
      </c>
      <c r="G386" s="41">
        <v>0</v>
      </c>
      <c r="H386" s="25"/>
      <c r="I386" s="25"/>
      <c r="J386" s="25"/>
      <c r="K386" s="25"/>
    </row>
    <row r="387" spans="1:11" ht="14.1" customHeight="1" x14ac:dyDescent="0.25">
      <c r="A387" s="25"/>
      <c r="B387" s="25"/>
      <c r="C387" s="40" t="s">
        <v>84</v>
      </c>
      <c r="D387" s="41">
        <v>0</v>
      </c>
      <c r="E387" s="41">
        <v>0</v>
      </c>
      <c r="F387" s="41">
        <v>0</v>
      </c>
      <c r="G387" s="41">
        <v>0</v>
      </c>
      <c r="H387" s="25"/>
      <c r="I387" s="25"/>
      <c r="J387" s="25"/>
      <c r="K387" s="25"/>
    </row>
    <row r="388" spans="1:11" ht="14.1" customHeight="1" x14ac:dyDescent="0.25">
      <c r="A388" s="25"/>
      <c r="B388" s="25"/>
      <c r="C388" s="40" t="s">
        <v>87</v>
      </c>
      <c r="D388" s="41">
        <v>0</v>
      </c>
      <c r="E388" s="41">
        <v>0</v>
      </c>
      <c r="F388" s="41">
        <v>0</v>
      </c>
      <c r="G388" s="41">
        <v>0</v>
      </c>
      <c r="H388" s="25"/>
      <c r="I388" s="25"/>
      <c r="J388" s="25"/>
      <c r="K388" s="25"/>
    </row>
    <row r="389" spans="1:11" ht="14.1" customHeight="1" x14ac:dyDescent="0.25">
      <c r="A389" s="25"/>
      <c r="B389" s="25"/>
      <c r="C389" s="40" t="s">
        <v>83</v>
      </c>
      <c r="D389" s="41">
        <v>0</v>
      </c>
      <c r="E389" s="41">
        <v>0</v>
      </c>
      <c r="F389" s="41">
        <v>0</v>
      </c>
      <c r="G389" s="41">
        <v>0</v>
      </c>
      <c r="H389" s="25"/>
      <c r="I389" s="25"/>
      <c r="J389" s="25"/>
      <c r="K389" s="25"/>
    </row>
    <row r="390" spans="1:11" ht="14.1" customHeight="1" x14ac:dyDescent="0.25">
      <c r="A390" s="25"/>
      <c r="B390" s="25"/>
      <c r="C390" s="40" t="s">
        <v>84</v>
      </c>
      <c r="D390" s="41">
        <v>0</v>
      </c>
      <c r="E390" s="41">
        <v>0</v>
      </c>
      <c r="F390" s="41">
        <v>0</v>
      </c>
      <c r="G390" s="41">
        <v>0</v>
      </c>
      <c r="H390" s="25"/>
      <c r="I390" s="25"/>
      <c r="J390" s="25"/>
      <c r="K390" s="25"/>
    </row>
    <row r="391" spans="1:11" ht="14.1" customHeight="1" x14ac:dyDescent="0.25">
      <c r="A391" s="25"/>
      <c r="B391" s="25"/>
      <c r="C391" s="40" t="s">
        <v>88</v>
      </c>
      <c r="D391" s="41">
        <v>0</v>
      </c>
      <c r="E391" s="41">
        <v>0</v>
      </c>
      <c r="F391" s="41">
        <v>0</v>
      </c>
      <c r="G391" s="41">
        <v>0</v>
      </c>
      <c r="H391" s="25"/>
      <c r="I391" s="25"/>
      <c r="J391" s="25"/>
      <c r="K391" s="25"/>
    </row>
    <row r="392" spans="1:11" ht="14.1" customHeight="1" x14ac:dyDescent="0.25">
      <c r="A392" s="25"/>
      <c r="B392" s="25"/>
      <c r="C392" s="40" t="s">
        <v>83</v>
      </c>
      <c r="D392" s="41">
        <v>0</v>
      </c>
      <c r="E392" s="41">
        <v>0</v>
      </c>
      <c r="F392" s="41">
        <v>0</v>
      </c>
      <c r="G392" s="41">
        <v>0</v>
      </c>
      <c r="H392" s="25"/>
      <c r="I392" s="25"/>
      <c r="J392" s="25"/>
      <c r="K392" s="25"/>
    </row>
    <row r="393" spans="1:11" ht="14.1" customHeight="1" x14ac:dyDescent="0.25">
      <c r="A393" s="25"/>
      <c r="B393" s="25"/>
      <c r="C393" s="40" t="s">
        <v>84</v>
      </c>
      <c r="D393" s="41">
        <v>0</v>
      </c>
      <c r="E393" s="41">
        <v>0</v>
      </c>
      <c r="F393" s="41">
        <v>0</v>
      </c>
      <c r="G393" s="41">
        <v>0</v>
      </c>
      <c r="H393" s="25"/>
      <c r="I393" s="25"/>
      <c r="J393" s="25"/>
      <c r="K393" s="25"/>
    </row>
    <row r="394" spans="1:11" ht="14.1" customHeight="1" x14ac:dyDescent="0.25">
      <c r="A394" s="25"/>
      <c r="B394" s="25"/>
      <c r="C394" s="40" t="s">
        <v>89</v>
      </c>
      <c r="D394" s="41">
        <v>0</v>
      </c>
      <c r="E394" s="41">
        <v>0</v>
      </c>
      <c r="F394" s="41">
        <v>0</v>
      </c>
      <c r="G394" s="41">
        <v>0</v>
      </c>
      <c r="H394" s="25"/>
      <c r="I394" s="25"/>
      <c r="J394" s="25"/>
      <c r="K394" s="25"/>
    </row>
    <row r="395" spans="1:11" ht="14.1" customHeight="1" x14ac:dyDescent="0.25">
      <c r="A395" s="25"/>
      <c r="B395" s="25"/>
      <c r="C395" s="40" t="s">
        <v>83</v>
      </c>
      <c r="D395" s="41">
        <v>0</v>
      </c>
      <c r="E395" s="41">
        <v>0</v>
      </c>
      <c r="F395" s="41">
        <v>0</v>
      </c>
      <c r="G395" s="41">
        <v>0</v>
      </c>
      <c r="H395" s="25"/>
      <c r="I395" s="25"/>
      <c r="J395" s="25"/>
      <c r="K395" s="25"/>
    </row>
    <row r="396" spans="1:11" ht="14.1" customHeight="1" x14ac:dyDescent="0.25">
      <c r="A396" s="25"/>
      <c r="B396" s="25"/>
      <c r="C396" s="40" t="s">
        <v>84</v>
      </c>
      <c r="D396" s="41">
        <v>0</v>
      </c>
      <c r="E396" s="41">
        <v>0</v>
      </c>
      <c r="F396" s="41">
        <v>0</v>
      </c>
      <c r="G396" s="41">
        <v>0</v>
      </c>
      <c r="H396" s="25"/>
      <c r="I396" s="25"/>
      <c r="J396" s="25"/>
      <c r="K396" s="25"/>
    </row>
    <row r="397" spans="1:11" ht="14.1" customHeight="1" x14ac:dyDescent="0.25">
      <c r="A397" s="25"/>
      <c r="B397" s="25"/>
      <c r="C397" s="40" t="s">
        <v>90</v>
      </c>
      <c r="D397" s="41">
        <v>0</v>
      </c>
      <c r="E397" s="41">
        <v>0</v>
      </c>
      <c r="F397" s="41">
        <v>0</v>
      </c>
      <c r="G397" s="41">
        <v>0</v>
      </c>
      <c r="H397" s="25"/>
      <c r="I397" s="25"/>
      <c r="J397" s="25"/>
      <c r="K397" s="25"/>
    </row>
    <row r="398" spans="1:11" ht="14.1" customHeight="1" x14ac:dyDescent="0.25">
      <c r="A398" s="25"/>
      <c r="B398" s="25"/>
      <c r="C398" s="40" t="s">
        <v>83</v>
      </c>
      <c r="D398" s="41">
        <v>0</v>
      </c>
      <c r="E398" s="41">
        <v>0</v>
      </c>
      <c r="F398" s="41">
        <v>0</v>
      </c>
      <c r="G398" s="41">
        <v>0</v>
      </c>
      <c r="H398" s="25"/>
      <c r="I398" s="25"/>
      <c r="J398" s="25"/>
      <c r="K398" s="25"/>
    </row>
    <row r="399" spans="1:11" ht="14.1" customHeight="1" x14ac:dyDescent="0.25">
      <c r="A399" s="25"/>
      <c r="B399" s="25"/>
      <c r="C399" s="40" t="s">
        <v>84</v>
      </c>
      <c r="D399" s="41">
        <v>0</v>
      </c>
      <c r="E399" s="41">
        <v>0</v>
      </c>
      <c r="F399" s="41">
        <v>0</v>
      </c>
      <c r="G399" s="41">
        <v>0</v>
      </c>
      <c r="H399" s="25"/>
      <c r="I399" s="25"/>
      <c r="J399" s="25"/>
      <c r="K399" s="25"/>
    </row>
    <row r="400" spans="1:11" ht="14.1" customHeight="1" x14ac:dyDescent="0.25">
      <c r="A400" s="25"/>
      <c r="B400" s="25"/>
      <c r="C400" s="40" t="s">
        <v>91</v>
      </c>
      <c r="D400" s="41">
        <v>0</v>
      </c>
      <c r="E400" s="41">
        <v>0</v>
      </c>
      <c r="F400" s="41">
        <v>0</v>
      </c>
      <c r="G400" s="41">
        <v>0</v>
      </c>
      <c r="H400" s="25"/>
      <c r="I400" s="25"/>
      <c r="J400" s="25"/>
      <c r="K400" s="25"/>
    </row>
    <row r="401" spans="1:11" ht="14.1" customHeight="1" x14ac:dyDescent="0.25">
      <c r="A401" s="25"/>
      <c r="B401" s="25"/>
      <c r="C401" s="40" t="s">
        <v>83</v>
      </c>
      <c r="D401" s="41">
        <v>0</v>
      </c>
      <c r="E401" s="41">
        <v>0</v>
      </c>
      <c r="F401" s="41">
        <v>0</v>
      </c>
      <c r="G401" s="41">
        <v>0</v>
      </c>
      <c r="H401" s="25"/>
      <c r="I401" s="25"/>
      <c r="J401" s="25"/>
      <c r="K401" s="25"/>
    </row>
    <row r="402" spans="1:11" ht="14.1" customHeight="1" x14ac:dyDescent="0.25">
      <c r="A402" s="25"/>
      <c r="B402" s="25"/>
      <c r="C402" s="40" t="s">
        <v>92</v>
      </c>
      <c r="D402" s="41">
        <v>0</v>
      </c>
      <c r="E402" s="41">
        <v>0</v>
      </c>
      <c r="F402" s="41">
        <v>0</v>
      </c>
      <c r="G402" s="41">
        <v>0</v>
      </c>
      <c r="H402" s="25"/>
      <c r="I402" s="25"/>
      <c r="J402" s="25"/>
      <c r="K402" s="25"/>
    </row>
    <row r="403" spans="1:11" ht="14.1" customHeight="1" x14ac:dyDescent="0.25">
      <c r="A403" s="25"/>
      <c r="B403" s="25"/>
      <c r="C403" s="40" t="s">
        <v>93</v>
      </c>
      <c r="D403" s="41">
        <v>0</v>
      </c>
      <c r="E403" s="41">
        <v>0</v>
      </c>
      <c r="F403" s="41">
        <v>0</v>
      </c>
      <c r="G403" s="41">
        <v>0</v>
      </c>
      <c r="H403" s="25"/>
      <c r="I403" s="25"/>
      <c r="J403" s="25"/>
      <c r="K403" s="25"/>
    </row>
    <row r="404" spans="1:11" ht="14.1" customHeight="1" x14ac:dyDescent="0.25">
      <c r="A404" s="25"/>
      <c r="B404" s="25"/>
      <c r="C404" s="40" t="s">
        <v>94</v>
      </c>
      <c r="D404" s="41">
        <v>0</v>
      </c>
      <c r="E404" s="41">
        <v>0</v>
      </c>
      <c r="F404" s="41">
        <v>0</v>
      </c>
      <c r="G404" s="41">
        <v>0</v>
      </c>
      <c r="H404" s="25"/>
      <c r="I404" s="25"/>
      <c r="J404" s="25"/>
      <c r="K404" s="25"/>
    </row>
    <row r="405" spans="1:11" ht="14.1" customHeight="1" x14ac:dyDescent="0.25">
      <c r="A405" s="25"/>
      <c r="B405" s="25"/>
      <c r="C405" s="40" t="s">
        <v>95</v>
      </c>
      <c r="D405" s="41">
        <v>0</v>
      </c>
      <c r="E405" s="41">
        <v>0</v>
      </c>
      <c r="F405" s="41">
        <v>0</v>
      </c>
      <c r="G405" s="41">
        <v>0</v>
      </c>
      <c r="H405" s="25"/>
      <c r="I405" s="25"/>
      <c r="J405" s="25"/>
      <c r="K405" s="25"/>
    </row>
    <row r="406" spans="1:11" ht="14.1" customHeight="1" x14ac:dyDescent="0.25">
      <c r="A406" s="25"/>
      <c r="B406" s="25"/>
      <c r="C406" s="40" t="s">
        <v>96</v>
      </c>
      <c r="D406" s="41">
        <v>0</v>
      </c>
      <c r="E406" s="41">
        <v>1108000</v>
      </c>
      <c r="F406" s="41">
        <v>0</v>
      </c>
      <c r="G406" s="41">
        <v>0</v>
      </c>
      <c r="H406" s="25"/>
      <c r="I406" s="25"/>
      <c r="J406" s="25"/>
      <c r="K406" s="25"/>
    </row>
    <row r="407" spans="1:11" ht="14.1" customHeight="1" x14ac:dyDescent="0.25">
      <c r="A407" s="25"/>
      <c r="B407" s="25"/>
      <c r="C407" s="40" t="s">
        <v>83</v>
      </c>
      <c r="D407" s="41">
        <v>0</v>
      </c>
      <c r="E407" s="41">
        <v>1108000</v>
      </c>
      <c r="F407" s="41">
        <v>0</v>
      </c>
      <c r="G407" s="41">
        <v>0</v>
      </c>
      <c r="H407" s="25"/>
      <c r="I407" s="25"/>
      <c r="J407" s="25"/>
      <c r="K407" s="25"/>
    </row>
    <row r="408" spans="1:11" ht="14.1" customHeight="1" x14ac:dyDescent="0.25">
      <c r="A408" s="25"/>
      <c r="B408" s="25"/>
      <c r="C408" s="40" t="s">
        <v>92</v>
      </c>
      <c r="D408" s="41">
        <v>0</v>
      </c>
      <c r="E408" s="41">
        <v>0</v>
      </c>
      <c r="F408" s="41">
        <v>0</v>
      </c>
      <c r="G408" s="41">
        <v>0</v>
      </c>
      <c r="H408" s="25"/>
      <c r="I408" s="25"/>
      <c r="J408" s="25"/>
      <c r="K408" s="25"/>
    </row>
    <row r="409" spans="1:11" ht="14.1" customHeight="1" x14ac:dyDescent="0.25">
      <c r="A409" s="25"/>
      <c r="B409" s="25"/>
      <c r="C409" s="40" t="s">
        <v>93</v>
      </c>
      <c r="D409" s="41">
        <v>0</v>
      </c>
      <c r="E409" s="41">
        <v>0</v>
      </c>
      <c r="F409" s="41">
        <v>0</v>
      </c>
      <c r="G409" s="41">
        <v>0</v>
      </c>
      <c r="H409" s="25"/>
      <c r="I409" s="25"/>
      <c r="J409" s="25"/>
      <c r="K409" s="25"/>
    </row>
    <row r="410" spans="1:11" ht="14.1" customHeight="1" x14ac:dyDescent="0.25">
      <c r="A410" s="25"/>
      <c r="B410" s="25"/>
      <c r="C410" s="40" t="s">
        <v>94</v>
      </c>
      <c r="D410" s="41">
        <v>0</v>
      </c>
      <c r="E410" s="41">
        <v>0</v>
      </c>
      <c r="F410" s="41">
        <v>0</v>
      </c>
      <c r="G410" s="41">
        <v>0</v>
      </c>
      <c r="H410" s="25"/>
      <c r="I410" s="25"/>
      <c r="J410" s="25"/>
      <c r="K410" s="25"/>
    </row>
    <row r="411" spans="1:11" ht="14.1" customHeight="1" x14ac:dyDescent="0.25">
      <c r="A411" s="25"/>
      <c r="B411" s="25"/>
      <c r="C411" s="40" t="s">
        <v>95</v>
      </c>
      <c r="D411" s="41">
        <v>0</v>
      </c>
      <c r="E411" s="41">
        <v>0</v>
      </c>
      <c r="F411" s="41">
        <v>0</v>
      </c>
      <c r="G411" s="41">
        <v>0</v>
      </c>
      <c r="H411" s="25"/>
      <c r="I411" s="25"/>
      <c r="J411" s="25"/>
      <c r="K411" s="25"/>
    </row>
    <row r="412" spans="1:11" ht="14.1" customHeight="1" x14ac:dyDescent="0.25">
      <c r="A412" s="25"/>
      <c r="B412" s="25"/>
      <c r="C412" s="40" t="s">
        <v>97</v>
      </c>
      <c r="D412" s="41">
        <v>0</v>
      </c>
      <c r="E412" s="41">
        <v>0</v>
      </c>
      <c r="F412" s="41">
        <v>0</v>
      </c>
      <c r="G412" s="41">
        <v>0</v>
      </c>
      <c r="H412" s="25"/>
      <c r="I412" s="25"/>
      <c r="J412" s="25"/>
      <c r="K412" s="25"/>
    </row>
    <row r="413" spans="1:11" ht="14.1" customHeight="1" x14ac:dyDescent="0.25">
      <c r="A413" s="25"/>
      <c r="B413" s="25"/>
      <c r="C413" s="40" t="s">
        <v>83</v>
      </c>
      <c r="D413" s="41">
        <v>0</v>
      </c>
      <c r="E413" s="41">
        <v>0</v>
      </c>
      <c r="F413" s="41">
        <v>0</v>
      </c>
      <c r="G413" s="41">
        <v>0</v>
      </c>
      <c r="H413" s="25"/>
      <c r="I413" s="25"/>
      <c r="J413" s="25"/>
      <c r="K413" s="25"/>
    </row>
    <row r="414" spans="1:11" ht="14.1" customHeight="1" x14ac:dyDescent="0.25">
      <c r="A414" s="25"/>
      <c r="B414" s="25"/>
      <c r="C414" s="40" t="s">
        <v>92</v>
      </c>
      <c r="D414" s="41">
        <v>0</v>
      </c>
      <c r="E414" s="41">
        <v>0</v>
      </c>
      <c r="F414" s="41">
        <v>0</v>
      </c>
      <c r="G414" s="41">
        <v>0</v>
      </c>
      <c r="H414" s="25"/>
      <c r="I414" s="25"/>
      <c r="J414" s="25"/>
      <c r="K414" s="25"/>
    </row>
    <row r="415" spans="1:11" ht="14.1" customHeight="1" x14ac:dyDescent="0.25">
      <c r="A415" s="25"/>
      <c r="B415" s="25"/>
      <c r="C415" s="40" t="s">
        <v>93</v>
      </c>
      <c r="D415" s="41">
        <v>0</v>
      </c>
      <c r="E415" s="41">
        <v>0</v>
      </c>
      <c r="F415" s="41">
        <v>0</v>
      </c>
      <c r="G415" s="41">
        <v>0</v>
      </c>
      <c r="H415" s="25"/>
      <c r="I415" s="25"/>
      <c r="J415" s="25"/>
      <c r="K415" s="25"/>
    </row>
    <row r="416" spans="1:11" ht="14.1" customHeight="1" x14ac:dyDescent="0.25">
      <c r="A416" s="25"/>
      <c r="B416" s="25"/>
      <c r="C416" s="40" t="s">
        <v>94</v>
      </c>
      <c r="D416" s="41">
        <v>0</v>
      </c>
      <c r="E416" s="41">
        <v>0</v>
      </c>
      <c r="F416" s="41">
        <v>0</v>
      </c>
      <c r="G416" s="41">
        <v>0</v>
      </c>
      <c r="H416" s="25"/>
      <c r="I416" s="25"/>
      <c r="J416" s="25"/>
      <c r="K416" s="25"/>
    </row>
    <row r="417" spans="1:11" ht="14.1" customHeight="1" x14ac:dyDescent="0.25">
      <c r="A417" s="25"/>
      <c r="B417" s="25"/>
      <c r="C417" s="40" t="s">
        <v>95</v>
      </c>
      <c r="D417" s="41">
        <v>0</v>
      </c>
      <c r="E417" s="41">
        <v>0</v>
      </c>
      <c r="F417" s="41">
        <v>0</v>
      </c>
      <c r="G417" s="41">
        <v>0</v>
      </c>
      <c r="H417" s="25"/>
      <c r="I417" s="25"/>
      <c r="J417" s="25"/>
      <c r="K417" s="25"/>
    </row>
    <row r="418" spans="1:11" ht="14.1" customHeight="1" x14ac:dyDescent="0.25">
      <c r="A418" s="25"/>
      <c r="B418" s="25"/>
      <c r="C418" s="40" t="s">
        <v>98</v>
      </c>
      <c r="D418" s="41">
        <v>0</v>
      </c>
      <c r="E418" s="41">
        <v>0</v>
      </c>
      <c r="F418" s="41">
        <v>0</v>
      </c>
      <c r="G418" s="41">
        <v>0</v>
      </c>
      <c r="H418" s="25"/>
      <c r="I418" s="25"/>
      <c r="J418" s="25"/>
      <c r="K418" s="25"/>
    </row>
    <row r="419" spans="1:11" ht="14.1" customHeight="1" x14ac:dyDescent="0.25">
      <c r="A419" s="25"/>
      <c r="B419" s="25"/>
      <c r="C419" s="40" t="s">
        <v>99</v>
      </c>
      <c r="D419" s="41">
        <v>0</v>
      </c>
      <c r="E419" s="41">
        <v>0</v>
      </c>
      <c r="F419" s="41">
        <v>0</v>
      </c>
      <c r="G419" s="41">
        <v>0</v>
      </c>
      <c r="H419" s="25"/>
      <c r="I419" s="25"/>
      <c r="J419" s="25"/>
      <c r="K419" s="25"/>
    </row>
    <row r="420" spans="1:11" ht="14.1" customHeight="1" x14ac:dyDescent="0.25">
      <c r="A420" s="25"/>
      <c r="B420" s="25"/>
      <c r="C420" s="36" t="s">
        <v>100</v>
      </c>
      <c r="D420" s="41">
        <v>0</v>
      </c>
      <c r="E420" s="41">
        <v>1108000</v>
      </c>
      <c r="F420" s="41">
        <v>0</v>
      </c>
      <c r="G420" s="41">
        <v>0</v>
      </c>
      <c r="H420" s="25"/>
      <c r="I420" s="25"/>
      <c r="J420" s="25"/>
      <c r="K420" s="25"/>
    </row>
    <row r="421" spans="1:11" ht="14.1" customHeight="1" x14ac:dyDescent="0.25">
      <c r="A421" s="25"/>
      <c r="B421" s="25"/>
      <c r="C421" s="30" t="s">
        <v>50</v>
      </c>
      <c r="D421" s="1575" t="s">
        <v>234</v>
      </c>
      <c r="E421" s="1576"/>
      <c r="F421" s="1576"/>
      <c r="G421" s="1576"/>
      <c r="H421" s="25"/>
      <c r="I421" s="25"/>
      <c r="J421" s="25"/>
      <c r="K421" s="25"/>
    </row>
    <row r="422" spans="1:11" ht="14.1" customHeight="1" x14ac:dyDescent="0.25">
      <c r="A422" s="25"/>
      <c r="B422" s="25"/>
      <c r="C422" s="31" t="s">
        <v>52</v>
      </c>
      <c r="D422" s="1587" t="s">
        <v>235</v>
      </c>
      <c r="E422" s="1588"/>
      <c r="F422" s="1588"/>
      <c r="G422" s="1588"/>
      <c r="H422" s="25"/>
      <c r="I422" s="25"/>
      <c r="J422" s="25"/>
      <c r="K422" s="25"/>
    </row>
    <row r="423" spans="1:11" ht="14.1" customHeight="1" x14ac:dyDescent="0.25">
      <c r="A423" s="25"/>
      <c r="B423" s="25"/>
      <c r="C423" s="31" t="s">
        <v>54</v>
      </c>
      <c r="D423" s="1587" t="s">
        <v>236</v>
      </c>
      <c r="E423" s="1588"/>
      <c r="F423" s="1588"/>
      <c r="G423" s="1588"/>
      <c r="H423" s="25"/>
      <c r="I423" s="25"/>
      <c r="J423" s="25"/>
      <c r="K423" s="25"/>
    </row>
    <row r="424" spans="1:11" ht="15" customHeight="1" x14ac:dyDescent="0.25">
      <c r="A424" s="25"/>
      <c r="B424" s="25"/>
      <c r="C424" s="32"/>
      <c r="D424" s="33">
        <v>2023</v>
      </c>
      <c r="E424" s="33">
        <v>2024</v>
      </c>
      <c r="F424" s="33">
        <v>2025</v>
      </c>
      <c r="G424" s="33">
        <v>2026</v>
      </c>
      <c r="H424" s="25"/>
      <c r="I424" s="25"/>
      <c r="J424" s="25"/>
      <c r="K424" s="25"/>
    </row>
    <row r="425" spans="1:11" ht="15" customHeight="1" x14ac:dyDescent="0.25">
      <c r="A425" s="25"/>
      <c r="B425" s="25"/>
      <c r="C425" s="34"/>
      <c r="D425" s="35" t="s">
        <v>17</v>
      </c>
      <c r="E425" s="35" t="s">
        <v>18</v>
      </c>
      <c r="F425" s="35" t="s">
        <v>18</v>
      </c>
      <c r="G425" s="35" t="s">
        <v>18</v>
      </c>
      <c r="H425" s="25"/>
      <c r="I425" s="25"/>
      <c r="J425" s="25"/>
      <c r="K425" s="25"/>
    </row>
    <row r="426" spans="1:11" ht="14.1" customHeight="1" x14ac:dyDescent="0.25">
      <c r="A426" s="25"/>
      <c r="B426" s="25"/>
      <c r="C426" s="38" t="s">
        <v>56</v>
      </c>
      <c r="D426" s="39" t="s">
        <v>237</v>
      </c>
      <c r="E426" s="39" t="s">
        <v>184</v>
      </c>
      <c r="F426" s="39" t="s">
        <v>237</v>
      </c>
      <c r="G426" s="39" t="s">
        <v>238</v>
      </c>
      <c r="H426" s="25"/>
      <c r="I426" s="25"/>
      <c r="J426" s="25"/>
      <c r="K426" s="25"/>
    </row>
    <row r="427" spans="1:11" ht="14.1" customHeight="1" x14ac:dyDescent="0.25">
      <c r="A427" s="25"/>
      <c r="B427" s="25"/>
      <c r="C427" s="38" t="s">
        <v>59</v>
      </c>
      <c r="D427" s="39" t="s">
        <v>239</v>
      </c>
      <c r="E427" s="39" t="s">
        <v>240</v>
      </c>
      <c r="F427" s="39" t="s">
        <v>241</v>
      </c>
      <c r="G427" s="39" t="s">
        <v>242</v>
      </c>
      <c r="H427" s="25"/>
      <c r="I427" s="25"/>
      <c r="J427" s="25"/>
      <c r="K427" s="25"/>
    </row>
    <row r="428" spans="1:11" ht="14.1" customHeight="1" x14ac:dyDescent="0.25">
      <c r="A428" s="25"/>
      <c r="B428" s="25"/>
      <c r="C428" s="38" t="s">
        <v>63</v>
      </c>
      <c r="D428" s="39" t="s">
        <v>243</v>
      </c>
      <c r="E428" s="39" t="s">
        <v>244</v>
      </c>
      <c r="F428" s="39" t="s">
        <v>245</v>
      </c>
      <c r="G428" s="39" t="s">
        <v>246</v>
      </c>
      <c r="H428" s="25"/>
      <c r="I428" s="25"/>
      <c r="J428" s="25"/>
      <c r="K428" s="25"/>
    </row>
    <row r="429" spans="1:11" ht="14.1" customHeight="1" x14ac:dyDescent="0.25">
      <c r="A429" s="25"/>
      <c r="B429" s="25"/>
      <c r="C429" s="38" t="s">
        <v>68</v>
      </c>
      <c r="D429" s="39" t="s">
        <v>69</v>
      </c>
      <c r="E429" s="39" t="s">
        <v>247</v>
      </c>
      <c r="F429" s="39" t="s">
        <v>248</v>
      </c>
      <c r="G429" s="39" t="s">
        <v>249</v>
      </c>
      <c r="H429" s="25"/>
      <c r="I429" s="25"/>
      <c r="J429" s="25"/>
      <c r="K429" s="25"/>
    </row>
    <row r="430" spans="1:11" ht="14.1" customHeight="1" x14ac:dyDescent="0.25">
      <c r="A430" s="25"/>
      <c r="B430" s="25"/>
      <c r="C430" s="38" t="s">
        <v>73</v>
      </c>
      <c r="D430" s="39" t="s">
        <v>69</v>
      </c>
      <c r="E430" s="39" t="s">
        <v>250</v>
      </c>
      <c r="F430" s="39" t="s">
        <v>248</v>
      </c>
      <c r="G430" s="39" t="s">
        <v>249</v>
      </c>
      <c r="H430" s="25"/>
      <c r="I430" s="25"/>
      <c r="J430" s="25"/>
      <c r="K430" s="25"/>
    </row>
    <row r="431" spans="1:11" ht="14.1" customHeight="1" x14ac:dyDescent="0.25">
      <c r="A431" s="25"/>
      <c r="B431" s="25"/>
      <c r="C431" s="38" t="s">
        <v>77</v>
      </c>
      <c r="D431" s="39" t="s">
        <v>69</v>
      </c>
      <c r="E431" s="39" t="s">
        <v>251</v>
      </c>
      <c r="F431" s="39" t="s">
        <v>252</v>
      </c>
      <c r="G431" s="39" t="s">
        <v>253</v>
      </c>
      <c r="H431" s="25"/>
      <c r="I431" s="25"/>
      <c r="J431" s="25"/>
      <c r="K431" s="25"/>
    </row>
    <row r="432" spans="1:11" ht="14.1" customHeight="1" x14ac:dyDescent="0.25">
      <c r="A432" s="25"/>
      <c r="B432" s="25"/>
      <c r="C432" s="1589" t="s">
        <v>81</v>
      </c>
      <c r="D432" s="1590"/>
      <c r="E432" s="1590"/>
      <c r="F432" s="1590"/>
      <c r="G432" s="1590"/>
      <c r="H432" s="25"/>
      <c r="I432" s="25"/>
      <c r="J432" s="25"/>
      <c r="K432" s="25"/>
    </row>
    <row r="433" spans="1:11" ht="14.1" customHeight="1" x14ac:dyDescent="0.25">
      <c r="A433" s="25"/>
      <c r="B433" s="25"/>
      <c r="C433" s="32"/>
      <c r="D433" s="33">
        <v>2023</v>
      </c>
      <c r="E433" s="33">
        <v>2024</v>
      </c>
      <c r="F433" s="33">
        <v>2025</v>
      </c>
      <c r="G433" s="33">
        <v>2026</v>
      </c>
      <c r="H433" s="25"/>
      <c r="I433" s="25"/>
      <c r="J433" s="25"/>
      <c r="K433" s="25"/>
    </row>
    <row r="434" spans="1:11" ht="14.1" customHeight="1" x14ac:dyDescent="0.25">
      <c r="A434" s="25"/>
      <c r="B434" s="25"/>
      <c r="C434" s="34"/>
      <c r="D434" s="35" t="s">
        <v>17</v>
      </c>
      <c r="E434" s="35" t="s">
        <v>18</v>
      </c>
      <c r="F434" s="35" t="s">
        <v>18</v>
      </c>
      <c r="G434" s="35" t="s">
        <v>18</v>
      </c>
      <c r="H434" s="25"/>
      <c r="I434" s="25"/>
      <c r="J434" s="25"/>
      <c r="K434" s="25"/>
    </row>
    <row r="435" spans="1:11" ht="14.1" customHeight="1" x14ac:dyDescent="0.25">
      <c r="A435" s="25"/>
      <c r="B435" s="25"/>
      <c r="C435" s="40" t="s">
        <v>82</v>
      </c>
      <c r="D435" s="41">
        <v>0</v>
      </c>
      <c r="E435" s="41">
        <v>0</v>
      </c>
      <c r="F435" s="41">
        <v>0</v>
      </c>
      <c r="G435" s="41">
        <v>0</v>
      </c>
      <c r="H435" s="25"/>
      <c r="I435" s="25"/>
      <c r="J435" s="25"/>
      <c r="K435" s="25"/>
    </row>
    <row r="436" spans="1:11" ht="14.1" customHeight="1" x14ac:dyDescent="0.25">
      <c r="A436" s="25"/>
      <c r="B436" s="25"/>
      <c r="C436" s="40" t="s">
        <v>83</v>
      </c>
      <c r="D436" s="41">
        <v>0</v>
      </c>
      <c r="E436" s="41">
        <v>0</v>
      </c>
      <c r="F436" s="41">
        <v>0</v>
      </c>
      <c r="G436" s="41">
        <v>0</v>
      </c>
      <c r="H436" s="25"/>
      <c r="I436" s="25"/>
      <c r="J436" s="25"/>
      <c r="K436" s="25"/>
    </row>
    <row r="437" spans="1:11" ht="14.1" customHeight="1" x14ac:dyDescent="0.25">
      <c r="A437" s="25"/>
      <c r="B437" s="25"/>
      <c r="C437" s="40" t="s">
        <v>84</v>
      </c>
      <c r="D437" s="41">
        <v>0</v>
      </c>
      <c r="E437" s="41">
        <v>0</v>
      </c>
      <c r="F437" s="41">
        <v>0</v>
      </c>
      <c r="G437" s="41">
        <v>0</v>
      </c>
      <c r="H437" s="25"/>
      <c r="I437" s="25"/>
      <c r="J437" s="25"/>
      <c r="K437" s="25"/>
    </row>
    <row r="438" spans="1:11" ht="14.1" customHeight="1" x14ac:dyDescent="0.25">
      <c r="A438" s="25"/>
      <c r="B438" s="25"/>
      <c r="C438" s="40" t="s">
        <v>85</v>
      </c>
      <c r="D438" s="41">
        <v>0</v>
      </c>
      <c r="E438" s="41">
        <v>0</v>
      </c>
      <c r="F438" s="41">
        <v>0</v>
      </c>
      <c r="G438" s="41">
        <v>0</v>
      </c>
      <c r="H438" s="25"/>
      <c r="I438" s="25"/>
      <c r="J438" s="25"/>
      <c r="K438" s="25"/>
    </row>
    <row r="439" spans="1:11" ht="14.1" customHeight="1" x14ac:dyDescent="0.25">
      <c r="A439" s="25"/>
      <c r="B439" s="25"/>
      <c r="C439" s="40" t="s">
        <v>83</v>
      </c>
      <c r="D439" s="41">
        <v>0</v>
      </c>
      <c r="E439" s="41">
        <v>0</v>
      </c>
      <c r="F439" s="41">
        <v>0</v>
      </c>
      <c r="G439" s="41">
        <v>0</v>
      </c>
      <c r="H439" s="25"/>
      <c r="I439" s="25"/>
      <c r="J439" s="25"/>
      <c r="K439" s="25"/>
    </row>
    <row r="440" spans="1:11" ht="14.1" customHeight="1" x14ac:dyDescent="0.25">
      <c r="A440" s="25"/>
      <c r="B440" s="25"/>
      <c r="C440" s="40" t="s">
        <v>84</v>
      </c>
      <c r="D440" s="41">
        <v>0</v>
      </c>
      <c r="E440" s="41">
        <v>0</v>
      </c>
      <c r="F440" s="41">
        <v>0</v>
      </c>
      <c r="G440" s="41">
        <v>0</v>
      </c>
      <c r="H440" s="25"/>
      <c r="I440" s="25"/>
      <c r="J440" s="25"/>
      <c r="K440" s="25"/>
    </row>
    <row r="441" spans="1:11" ht="14.1" customHeight="1" x14ac:dyDescent="0.25">
      <c r="A441" s="25"/>
      <c r="B441" s="25"/>
      <c r="C441" s="40" t="s">
        <v>86</v>
      </c>
      <c r="D441" s="41">
        <v>0</v>
      </c>
      <c r="E441" s="41">
        <v>0</v>
      </c>
      <c r="F441" s="41">
        <v>0</v>
      </c>
      <c r="G441" s="41">
        <v>0</v>
      </c>
      <c r="H441" s="25"/>
      <c r="I441" s="25"/>
      <c r="J441" s="25"/>
      <c r="K441" s="25"/>
    </row>
    <row r="442" spans="1:11" ht="14.1" customHeight="1" x14ac:dyDescent="0.25">
      <c r="A442" s="25"/>
      <c r="B442" s="25"/>
      <c r="C442" s="40" t="s">
        <v>83</v>
      </c>
      <c r="D442" s="41">
        <v>0</v>
      </c>
      <c r="E442" s="41">
        <v>0</v>
      </c>
      <c r="F442" s="41">
        <v>0</v>
      </c>
      <c r="G442" s="41">
        <v>0</v>
      </c>
      <c r="H442" s="25"/>
      <c r="I442" s="25"/>
      <c r="J442" s="25"/>
      <c r="K442" s="25"/>
    </row>
    <row r="443" spans="1:11" ht="14.1" customHeight="1" x14ac:dyDescent="0.25">
      <c r="A443" s="25"/>
      <c r="B443" s="25"/>
      <c r="C443" s="40" t="s">
        <v>84</v>
      </c>
      <c r="D443" s="41">
        <v>0</v>
      </c>
      <c r="E443" s="41">
        <v>0</v>
      </c>
      <c r="F443" s="41">
        <v>0</v>
      </c>
      <c r="G443" s="41">
        <v>0</v>
      </c>
      <c r="H443" s="25"/>
      <c r="I443" s="25"/>
      <c r="J443" s="25"/>
      <c r="K443" s="25"/>
    </row>
    <row r="444" spans="1:11" ht="14.1" customHeight="1" x14ac:dyDescent="0.25">
      <c r="A444" s="25"/>
      <c r="B444" s="25"/>
      <c r="C444" s="40" t="s">
        <v>87</v>
      </c>
      <c r="D444" s="41">
        <v>0</v>
      </c>
      <c r="E444" s="41">
        <v>0</v>
      </c>
      <c r="F444" s="41">
        <v>0</v>
      </c>
      <c r="G444" s="41">
        <v>0</v>
      </c>
      <c r="H444" s="25"/>
      <c r="I444" s="25"/>
      <c r="J444" s="25"/>
      <c r="K444" s="25"/>
    </row>
    <row r="445" spans="1:11" ht="14.1" customHeight="1" x14ac:dyDescent="0.25">
      <c r="A445" s="25"/>
      <c r="B445" s="25"/>
      <c r="C445" s="40" t="s">
        <v>83</v>
      </c>
      <c r="D445" s="41">
        <v>0</v>
      </c>
      <c r="E445" s="41">
        <v>0</v>
      </c>
      <c r="F445" s="41">
        <v>0</v>
      </c>
      <c r="G445" s="41">
        <v>0</v>
      </c>
      <c r="H445" s="25"/>
      <c r="I445" s="25"/>
      <c r="J445" s="25"/>
      <c r="K445" s="25"/>
    </row>
    <row r="446" spans="1:11" ht="14.1" customHeight="1" x14ac:dyDescent="0.25">
      <c r="A446" s="25"/>
      <c r="B446" s="25"/>
      <c r="C446" s="40" t="s">
        <v>84</v>
      </c>
      <c r="D446" s="41">
        <v>0</v>
      </c>
      <c r="E446" s="41">
        <v>0</v>
      </c>
      <c r="F446" s="41">
        <v>0</v>
      </c>
      <c r="G446" s="41">
        <v>0</v>
      </c>
      <c r="H446" s="25"/>
      <c r="I446" s="25"/>
      <c r="J446" s="25"/>
      <c r="K446" s="25"/>
    </row>
    <row r="447" spans="1:11" ht="14.1" customHeight="1" x14ac:dyDescent="0.25">
      <c r="A447" s="25"/>
      <c r="B447" s="25"/>
      <c r="C447" s="40" t="s">
        <v>88</v>
      </c>
      <c r="D447" s="41">
        <v>0</v>
      </c>
      <c r="E447" s="41">
        <v>0</v>
      </c>
      <c r="F447" s="41">
        <v>0</v>
      </c>
      <c r="G447" s="41">
        <v>0</v>
      </c>
      <c r="H447" s="25"/>
      <c r="I447" s="25"/>
      <c r="J447" s="25"/>
      <c r="K447" s="25"/>
    </row>
    <row r="448" spans="1:11" ht="14.1" customHeight="1" x14ac:dyDescent="0.25">
      <c r="A448" s="25"/>
      <c r="B448" s="25"/>
      <c r="C448" s="40" t="s">
        <v>83</v>
      </c>
      <c r="D448" s="41">
        <v>0</v>
      </c>
      <c r="E448" s="41">
        <v>0</v>
      </c>
      <c r="F448" s="41">
        <v>0</v>
      </c>
      <c r="G448" s="41">
        <v>0</v>
      </c>
      <c r="H448" s="25"/>
      <c r="I448" s="25"/>
      <c r="J448" s="25"/>
      <c r="K448" s="25"/>
    </row>
    <row r="449" spans="1:11" ht="14.1" customHeight="1" x14ac:dyDescent="0.25">
      <c r="A449" s="25"/>
      <c r="B449" s="25"/>
      <c r="C449" s="40" t="s">
        <v>84</v>
      </c>
      <c r="D449" s="41">
        <v>0</v>
      </c>
      <c r="E449" s="41">
        <v>0</v>
      </c>
      <c r="F449" s="41">
        <v>0</v>
      </c>
      <c r="G449" s="41">
        <v>0</v>
      </c>
      <c r="H449" s="25"/>
      <c r="I449" s="25"/>
      <c r="J449" s="25"/>
      <c r="K449" s="25"/>
    </row>
    <row r="450" spans="1:11" ht="14.1" customHeight="1" x14ac:dyDescent="0.25">
      <c r="A450" s="25"/>
      <c r="B450" s="25"/>
      <c r="C450" s="40" t="s">
        <v>89</v>
      </c>
      <c r="D450" s="41">
        <v>0</v>
      </c>
      <c r="E450" s="41">
        <v>0</v>
      </c>
      <c r="F450" s="41">
        <v>0</v>
      </c>
      <c r="G450" s="41">
        <v>0</v>
      </c>
      <c r="H450" s="25"/>
      <c r="I450" s="25"/>
      <c r="J450" s="25"/>
      <c r="K450" s="25"/>
    </row>
    <row r="451" spans="1:11" ht="14.1" customHeight="1" x14ac:dyDescent="0.25">
      <c r="A451" s="25"/>
      <c r="B451" s="25"/>
      <c r="C451" s="40" t="s">
        <v>83</v>
      </c>
      <c r="D451" s="41">
        <v>0</v>
      </c>
      <c r="E451" s="41">
        <v>0</v>
      </c>
      <c r="F451" s="41">
        <v>0</v>
      </c>
      <c r="G451" s="41">
        <v>0</v>
      </c>
      <c r="H451" s="25"/>
      <c r="I451" s="25"/>
      <c r="J451" s="25"/>
      <c r="K451" s="25"/>
    </row>
    <row r="452" spans="1:11" ht="14.1" customHeight="1" x14ac:dyDescent="0.25">
      <c r="A452" s="25"/>
      <c r="B452" s="25"/>
      <c r="C452" s="40" t="s">
        <v>84</v>
      </c>
      <c r="D452" s="41">
        <v>0</v>
      </c>
      <c r="E452" s="41">
        <v>0</v>
      </c>
      <c r="F452" s="41">
        <v>0</v>
      </c>
      <c r="G452" s="41">
        <v>0</v>
      </c>
      <c r="H452" s="25"/>
      <c r="I452" s="25"/>
      <c r="J452" s="25"/>
      <c r="K452" s="25"/>
    </row>
    <row r="453" spans="1:11" ht="14.1" customHeight="1" x14ac:dyDescent="0.25">
      <c r="A453" s="25"/>
      <c r="B453" s="25"/>
      <c r="C453" s="40" t="s">
        <v>90</v>
      </c>
      <c r="D453" s="41">
        <v>0</v>
      </c>
      <c r="E453" s="41">
        <v>0</v>
      </c>
      <c r="F453" s="41">
        <v>0</v>
      </c>
      <c r="G453" s="41">
        <v>0</v>
      </c>
      <c r="H453" s="25"/>
      <c r="I453" s="25"/>
      <c r="J453" s="25"/>
      <c r="K453" s="25"/>
    </row>
    <row r="454" spans="1:11" ht="14.1" customHeight="1" x14ac:dyDescent="0.25">
      <c r="A454" s="25"/>
      <c r="B454" s="25"/>
      <c r="C454" s="40" t="s">
        <v>83</v>
      </c>
      <c r="D454" s="41">
        <v>0</v>
      </c>
      <c r="E454" s="41">
        <v>0</v>
      </c>
      <c r="F454" s="41">
        <v>0</v>
      </c>
      <c r="G454" s="41">
        <v>0</v>
      </c>
      <c r="H454" s="25"/>
      <c r="I454" s="25"/>
      <c r="J454" s="25"/>
      <c r="K454" s="25"/>
    </row>
    <row r="455" spans="1:11" ht="14.1" customHeight="1" x14ac:dyDescent="0.25">
      <c r="A455" s="25"/>
      <c r="B455" s="25"/>
      <c r="C455" s="40" t="s">
        <v>84</v>
      </c>
      <c r="D455" s="41">
        <v>0</v>
      </c>
      <c r="E455" s="41">
        <v>0</v>
      </c>
      <c r="F455" s="41">
        <v>0</v>
      </c>
      <c r="G455" s="41">
        <v>0</v>
      </c>
      <c r="H455" s="25"/>
      <c r="I455" s="25"/>
      <c r="J455" s="25"/>
      <c r="K455" s="25"/>
    </row>
    <row r="456" spans="1:11" ht="14.1" customHeight="1" x14ac:dyDescent="0.25">
      <c r="A456" s="25"/>
      <c r="B456" s="25"/>
      <c r="C456" s="40" t="s">
        <v>91</v>
      </c>
      <c r="D456" s="41">
        <v>0</v>
      </c>
      <c r="E456" s="41">
        <v>0</v>
      </c>
      <c r="F456" s="41">
        <v>0</v>
      </c>
      <c r="G456" s="41">
        <v>0</v>
      </c>
      <c r="H456" s="25"/>
      <c r="I456" s="25"/>
      <c r="J456" s="25"/>
      <c r="K456" s="25"/>
    </row>
    <row r="457" spans="1:11" ht="14.1" customHeight="1" x14ac:dyDescent="0.25">
      <c r="A457" s="25"/>
      <c r="B457" s="25"/>
      <c r="C457" s="40" t="s">
        <v>83</v>
      </c>
      <c r="D457" s="41">
        <v>0</v>
      </c>
      <c r="E457" s="41">
        <v>0</v>
      </c>
      <c r="F457" s="41">
        <v>0</v>
      </c>
      <c r="G457" s="41">
        <v>0</v>
      </c>
      <c r="H457" s="25"/>
      <c r="I457" s="25"/>
      <c r="J457" s="25"/>
      <c r="K457" s="25"/>
    </row>
    <row r="458" spans="1:11" ht="14.1" customHeight="1" x14ac:dyDescent="0.25">
      <c r="A458" s="25"/>
      <c r="B458" s="25"/>
      <c r="C458" s="40" t="s">
        <v>92</v>
      </c>
      <c r="D458" s="41">
        <v>0</v>
      </c>
      <c r="E458" s="41">
        <v>0</v>
      </c>
      <c r="F458" s="41">
        <v>0</v>
      </c>
      <c r="G458" s="41">
        <v>0</v>
      </c>
      <c r="H458" s="25"/>
      <c r="I458" s="25"/>
      <c r="J458" s="25"/>
      <c r="K458" s="25"/>
    </row>
    <row r="459" spans="1:11" ht="14.1" customHeight="1" x14ac:dyDescent="0.25">
      <c r="A459" s="25"/>
      <c r="B459" s="25"/>
      <c r="C459" s="40" t="s">
        <v>93</v>
      </c>
      <c r="D459" s="41">
        <v>0</v>
      </c>
      <c r="E459" s="41">
        <v>0</v>
      </c>
      <c r="F459" s="41">
        <v>0</v>
      </c>
      <c r="G459" s="41">
        <v>0</v>
      </c>
      <c r="H459" s="25"/>
      <c r="I459" s="25"/>
      <c r="J459" s="25"/>
      <c r="K459" s="25"/>
    </row>
    <row r="460" spans="1:11" ht="14.1" customHeight="1" x14ac:dyDescent="0.25">
      <c r="A460" s="25"/>
      <c r="B460" s="25"/>
      <c r="C460" s="40" t="s">
        <v>94</v>
      </c>
      <c r="D460" s="41">
        <v>0</v>
      </c>
      <c r="E460" s="41">
        <v>0</v>
      </c>
      <c r="F460" s="41">
        <v>0</v>
      </c>
      <c r="G460" s="41">
        <v>0</v>
      </c>
      <c r="H460" s="25"/>
      <c r="I460" s="25"/>
      <c r="J460" s="25"/>
      <c r="K460" s="25"/>
    </row>
    <row r="461" spans="1:11" ht="14.1" customHeight="1" x14ac:dyDescent="0.25">
      <c r="A461" s="25"/>
      <c r="B461" s="25"/>
      <c r="C461" s="40" t="s">
        <v>95</v>
      </c>
      <c r="D461" s="41">
        <v>0</v>
      </c>
      <c r="E461" s="41">
        <v>0</v>
      </c>
      <c r="F461" s="41">
        <v>0</v>
      </c>
      <c r="G461" s="41">
        <v>0</v>
      </c>
      <c r="H461" s="25"/>
      <c r="I461" s="25"/>
      <c r="J461" s="25"/>
      <c r="K461" s="25"/>
    </row>
    <row r="462" spans="1:11" ht="14.1" customHeight="1" x14ac:dyDescent="0.25">
      <c r="A462" s="25"/>
      <c r="B462" s="25"/>
      <c r="C462" s="40" t="s">
        <v>96</v>
      </c>
      <c r="D462" s="41">
        <v>0</v>
      </c>
      <c r="E462" s="41">
        <v>11555000</v>
      </c>
      <c r="F462" s="41">
        <v>8254000</v>
      </c>
      <c r="G462" s="41">
        <v>4952000</v>
      </c>
      <c r="H462" s="25"/>
      <c r="I462" s="25"/>
      <c r="J462" s="25"/>
      <c r="K462" s="25"/>
    </row>
    <row r="463" spans="1:11" ht="14.1" customHeight="1" x14ac:dyDescent="0.25">
      <c r="A463" s="25"/>
      <c r="B463" s="25"/>
      <c r="C463" s="40" t="s">
        <v>83</v>
      </c>
      <c r="D463" s="41">
        <v>0</v>
      </c>
      <c r="E463" s="41">
        <v>11555000</v>
      </c>
      <c r="F463" s="41">
        <v>8254000</v>
      </c>
      <c r="G463" s="41">
        <v>4952000</v>
      </c>
      <c r="H463" s="25"/>
      <c r="I463" s="25"/>
      <c r="J463" s="25"/>
      <c r="K463" s="25"/>
    </row>
    <row r="464" spans="1:11" ht="14.1" customHeight="1" x14ac:dyDescent="0.25">
      <c r="A464" s="25"/>
      <c r="B464" s="25"/>
      <c r="C464" s="40" t="s">
        <v>92</v>
      </c>
      <c r="D464" s="41">
        <v>0</v>
      </c>
      <c r="E464" s="41">
        <v>0</v>
      </c>
      <c r="F464" s="41">
        <v>0</v>
      </c>
      <c r="G464" s="41">
        <v>0</v>
      </c>
      <c r="H464" s="25"/>
      <c r="I464" s="25"/>
      <c r="J464" s="25"/>
      <c r="K464" s="25"/>
    </row>
    <row r="465" spans="1:11" ht="14.1" customHeight="1" x14ac:dyDescent="0.25">
      <c r="A465" s="25"/>
      <c r="B465" s="25"/>
      <c r="C465" s="40" t="s">
        <v>93</v>
      </c>
      <c r="D465" s="41">
        <v>0</v>
      </c>
      <c r="E465" s="41">
        <v>0</v>
      </c>
      <c r="F465" s="41">
        <v>0</v>
      </c>
      <c r="G465" s="41">
        <v>0</v>
      </c>
      <c r="H465" s="25"/>
      <c r="I465" s="25"/>
      <c r="J465" s="25"/>
      <c r="K465" s="25"/>
    </row>
    <row r="466" spans="1:11" ht="14.1" customHeight="1" x14ac:dyDescent="0.25">
      <c r="A466" s="25"/>
      <c r="B466" s="25"/>
      <c r="C466" s="40" t="s">
        <v>94</v>
      </c>
      <c r="D466" s="41">
        <v>0</v>
      </c>
      <c r="E466" s="41">
        <v>0</v>
      </c>
      <c r="F466" s="41">
        <v>0</v>
      </c>
      <c r="G466" s="41">
        <v>0</v>
      </c>
      <c r="H466" s="25"/>
      <c r="I466" s="25"/>
      <c r="J466" s="25"/>
      <c r="K466" s="25"/>
    </row>
    <row r="467" spans="1:11" ht="14.1" customHeight="1" x14ac:dyDescent="0.25">
      <c r="A467" s="25"/>
      <c r="B467" s="25"/>
      <c r="C467" s="40" t="s">
        <v>95</v>
      </c>
      <c r="D467" s="41">
        <v>0</v>
      </c>
      <c r="E467" s="41">
        <v>0</v>
      </c>
      <c r="F467" s="41">
        <v>0</v>
      </c>
      <c r="G467" s="41">
        <v>0</v>
      </c>
      <c r="H467" s="25"/>
      <c r="I467" s="25"/>
      <c r="J467" s="25"/>
      <c r="K467" s="25"/>
    </row>
    <row r="468" spans="1:11" ht="14.1" customHeight="1" x14ac:dyDescent="0.25">
      <c r="A468" s="25"/>
      <c r="B468" s="25"/>
      <c r="C468" s="40" t="s">
        <v>97</v>
      </c>
      <c r="D468" s="41">
        <v>0</v>
      </c>
      <c r="E468" s="41">
        <v>0</v>
      </c>
      <c r="F468" s="41">
        <v>0</v>
      </c>
      <c r="G468" s="41">
        <v>0</v>
      </c>
      <c r="H468" s="25"/>
      <c r="I468" s="25"/>
      <c r="J468" s="25"/>
      <c r="K468" s="25"/>
    </row>
    <row r="469" spans="1:11" ht="14.1" customHeight="1" x14ac:dyDescent="0.25">
      <c r="A469" s="25"/>
      <c r="B469" s="25"/>
      <c r="C469" s="40" t="s">
        <v>83</v>
      </c>
      <c r="D469" s="41">
        <v>0</v>
      </c>
      <c r="E469" s="41">
        <v>0</v>
      </c>
      <c r="F469" s="41">
        <v>0</v>
      </c>
      <c r="G469" s="41">
        <v>0</v>
      </c>
      <c r="H469" s="25"/>
      <c r="I469" s="25"/>
      <c r="J469" s="25"/>
      <c r="K469" s="25"/>
    </row>
    <row r="470" spans="1:11" ht="14.1" customHeight="1" x14ac:dyDescent="0.25">
      <c r="A470" s="25"/>
      <c r="B470" s="25"/>
      <c r="C470" s="40" t="s">
        <v>92</v>
      </c>
      <c r="D470" s="41">
        <v>0</v>
      </c>
      <c r="E470" s="41">
        <v>0</v>
      </c>
      <c r="F470" s="41">
        <v>0</v>
      </c>
      <c r="G470" s="41">
        <v>0</v>
      </c>
      <c r="H470" s="25"/>
      <c r="I470" s="25"/>
      <c r="J470" s="25"/>
      <c r="K470" s="25"/>
    </row>
    <row r="471" spans="1:11" ht="14.1" customHeight="1" x14ac:dyDescent="0.25">
      <c r="A471" s="25"/>
      <c r="B471" s="25"/>
      <c r="C471" s="40" t="s">
        <v>93</v>
      </c>
      <c r="D471" s="41">
        <v>0</v>
      </c>
      <c r="E471" s="41">
        <v>0</v>
      </c>
      <c r="F471" s="41">
        <v>0</v>
      </c>
      <c r="G471" s="41">
        <v>0</v>
      </c>
      <c r="H471" s="25"/>
      <c r="I471" s="25"/>
      <c r="J471" s="25"/>
      <c r="K471" s="25"/>
    </row>
    <row r="472" spans="1:11" ht="14.1" customHeight="1" x14ac:dyDescent="0.25">
      <c r="A472" s="25"/>
      <c r="B472" s="25"/>
      <c r="C472" s="40" t="s">
        <v>94</v>
      </c>
      <c r="D472" s="41">
        <v>0</v>
      </c>
      <c r="E472" s="41">
        <v>0</v>
      </c>
      <c r="F472" s="41">
        <v>0</v>
      </c>
      <c r="G472" s="41">
        <v>0</v>
      </c>
      <c r="H472" s="25"/>
      <c r="I472" s="25"/>
      <c r="J472" s="25"/>
      <c r="K472" s="25"/>
    </row>
    <row r="473" spans="1:11" ht="14.1" customHeight="1" x14ac:dyDescent="0.25">
      <c r="A473" s="25"/>
      <c r="B473" s="25"/>
      <c r="C473" s="40" t="s">
        <v>95</v>
      </c>
      <c r="D473" s="41">
        <v>0</v>
      </c>
      <c r="E473" s="41">
        <v>0</v>
      </c>
      <c r="F473" s="41">
        <v>0</v>
      </c>
      <c r="G473" s="41">
        <v>0</v>
      </c>
      <c r="H473" s="25"/>
      <c r="I473" s="25"/>
      <c r="J473" s="25"/>
      <c r="K473" s="25"/>
    </row>
    <row r="474" spans="1:11" ht="14.1" customHeight="1" x14ac:dyDescent="0.25">
      <c r="A474" s="25"/>
      <c r="B474" s="25"/>
      <c r="C474" s="40" t="s">
        <v>98</v>
      </c>
      <c r="D474" s="41">
        <v>0</v>
      </c>
      <c r="E474" s="41">
        <v>0</v>
      </c>
      <c r="F474" s="41">
        <v>0</v>
      </c>
      <c r="G474" s="41">
        <v>0</v>
      </c>
      <c r="H474" s="25"/>
      <c r="I474" s="25"/>
      <c r="J474" s="25"/>
      <c r="K474" s="25"/>
    </row>
    <row r="475" spans="1:11" ht="14.1" customHeight="1" x14ac:dyDescent="0.25">
      <c r="A475" s="25"/>
      <c r="B475" s="25"/>
      <c r="C475" s="40" t="s">
        <v>99</v>
      </c>
      <c r="D475" s="41">
        <v>0</v>
      </c>
      <c r="E475" s="41">
        <v>0</v>
      </c>
      <c r="F475" s="41">
        <v>0</v>
      </c>
      <c r="G475" s="41">
        <v>0</v>
      </c>
      <c r="H475" s="25"/>
      <c r="I475" s="25"/>
      <c r="J475" s="25"/>
      <c r="K475" s="25"/>
    </row>
    <row r="476" spans="1:11" ht="14.1" customHeight="1" x14ac:dyDescent="0.25">
      <c r="A476" s="25"/>
      <c r="B476" s="25"/>
      <c r="C476" s="36" t="s">
        <v>100</v>
      </c>
      <c r="D476" s="41">
        <v>0</v>
      </c>
      <c r="E476" s="41">
        <v>11555000</v>
      </c>
      <c r="F476" s="41">
        <v>8254000</v>
      </c>
      <c r="G476" s="41">
        <v>4952000</v>
      </c>
      <c r="H476" s="25"/>
      <c r="I476" s="25"/>
      <c r="J476" s="25"/>
      <c r="K476" s="25"/>
    </row>
    <row r="477" spans="1:11" ht="14.1" customHeight="1" x14ac:dyDescent="0.25">
      <c r="A477" s="25"/>
      <c r="B477" s="25"/>
      <c r="C477" s="29" t="s">
        <v>254</v>
      </c>
      <c r="D477" s="1585" t="s">
        <v>255</v>
      </c>
      <c r="E477" s="1586"/>
      <c r="F477" s="1586"/>
      <c r="G477" s="1586"/>
      <c r="H477" s="25"/>
      <c r="I477" s="25"/>
      <c r="J477" s="25"/>
      <c r="K477" s="25"/>
    </row>
    <row r="478" spans="1:11" ht="14.1" customHeight="1" x14ac:dyDescent="0.25">
      <c r="A478" s="25"/>
      <c r="B478" s="25"/>
      <c r="C478" s="30" t="s">
        <v>50</v>
      </c>
      <c r="D478" s="1575" t="s">
        <v>256</v>
      </c>
      <c r="E478" s="1576"/>
      <c r="F478" s="1576"/>
      <c r="G478" s="1576"/>
      <c r="H478" s="25"/>
      <c r="I478" s="25"/>
      <c r="J478" s="25"/>
      <c r="K478" s="25"/>
    </row>
    <row r="479" spans="1:11" ht="14.1" customHeight="1" x14ac:dyDescent="0.25">
      <c r="A479" s="25"/>
      <c r="B479" s="25"/>
      <c r="C479" s="31" t="s">
        <v>52</v>
      </c>
      <c r="D479" s="1587" t="s">
        <v>257</v>
      </c>
      <c r="E479" s="1588"/>
      <c r="F479" s="1588"/>
      <c r="G479" s="1588"/>
      <c r="H479" s="25"/>
      <c r="I479" s="25"/>
      <c r="J479" s="25"/>
      <c r="K479" s="25"/>
    </row>
    <row r="480" spans="1:11" ht="14.1" customHeight="1" x14ac:dyDescent="0.25">
      <c r="A480" s="25"/>
      <c r="B480" s="25"/>
      <c r="C480" s="31" t="s">
        <v>54</v>
      </c>
      <c r="D480" s="1587" t="s">
        <v>258</v>
      </c>
      <c r="E480" s="1588"/>
      <c r="F480" s="1588"/>
      <c r="G480" s="1588"/>
      <c r="H480" s="25"/>
      <c r="I480" s="25"/>
      <c r="J480" s="25"/>
      <c r="K480" s="25"/>
    </row>
    <row r="481" spans="1:11" ht="15" customHeight="1" x14ac:dyDescent="0.25">
      <c r="A481" s="25"/>
      <c r="B481" s="25"/>
      <c r="C481" s="32"/>
      <c r="D481" s="33">
        <v>2023</v>
      </c>
      <c r="E481" s="33">
        <v>2024</v>
      </c>
      <c r="F481" s="33">
        <v>2025</v>
      </c>
      <c r="G481" s="33">
        <v>2026</v>
      </c>
      <c r="H481" s="25"/>
      <c r="I481" s="25"/>
      <c r="J481" s="25"/>
      <c r="K481" s="25"/>
    </row>
    <row r="482" spans="1:11" ht="15" customHeight="1" x14ac:dyDescent="0.25">
      <c r="A482" s="25"/>
      <c r="B482" s="25"/>
      <c r="C482" s="34"/>
      <c r="D482" s="35" t="s">
        <v>17</v>
      </c>
      <c r="E482" s="35" t="s">
        <v>18</v>
      </c>
      <c r="F482" s="35" t="s">
        <v>18</v>
      </c>
      <c r="G482" s="35" t="s">
        <v>18</v>
      </c>
      <c r="H482" s="25"/>
      <c r="I482" s="25"/>
      <c r="J482" s="25"/>
      <c r="K482" s="25"/>
    </row>
    <row r="483" spans="1:11" ht="14.1" customHeight="1" x14ac:dyDescent="0.25">
      <c r="A483" s="25"/>
      <c r="B483" s="25"/>
      <c r="C483" s="38" t="s">
        <v>56</v>
      </c>
      <c r="D483" s="39" t="s">
        <v>75</v>
      </c>
      <c r="E483" s="39" t="s">
        <v>75</v>
      </c>
      <c r="F483" s="39" t="s">
        <v>238</v>
      </c>
      <c r="G483" s="39" t="s">
        <v>75</v>
      </c>
      <c r="H483" s="25"/>
      <c r="I483" s="25"/>
      <c r="J483" s="25"/>
      <c r="K483" s="25"/>
    </row>
    <row r="484" spans="1:11" ht="14.1" customHeight="1" x14ac:dyDescent="0.25">
      <c r="A484" s="25"/>
      <c r="B484" s="25"/>
      <c r="C484" s="38" t="s">
        <v>59</v>
      </c>
      <c r="D484" s="39" t="s">
        <v>75</v>
      </c>
      <c r="E484" s="39" t="s">
        <v>75</v>
      </c>
      <c r="F484" s="39" t="s">
        <v>259</v>
      </c>
      <c r="G484" s="39" t="s">
        <v>75</v>
      </c>
      <c r="H484" s="25"/>
      <c r="I484" s="25"/>
      <c r="J484" s="25"/>
      <c r="K484" s="25"/>
    </row>
    <row r="485" spans="1:11" ht="14.1" customHeight="1" x14ac:dyDescent="0.25">
      <c r="A485" s="25"/>
      <c r="B485" s="25"/>
      <c r="C485" s="38" t="s">
        <v>63</v>
      </c>
      <c r="D485" s="39" t="s">
        <v>75</v>
      </c>
      <c r="E485" s="39" t="s">
        <v>75</v>
      </c>
      <c r="F485" s="39" t="s">
        <v>260</v>
      </c>
      <c r="G485" s="39" t="s">
        <v>75</v>
      </c>
      <c r="H485" s="25"/>
      <c r="I485" s="25"/>
      <c r="J485" s="25"/>
      <c r="K485" s="25"/>
    </row>
    <row r="486" spans="1:11" ht="14.1" customHeight="1" x14ac:dyDescent="0.25">
      <c r="A486" s="25"/>
      <c r="B486" s="25"/>
      <c r="C486" s="38" t="s">
        <v>68</v>
      </c>
      <c r="D486" s="39" t="s">
        <v>69</v>
      </c>
      <c r="E486" s="39" t="s">
        <v>69</v>
      </c>
      <c r="F486" s="39" t="s">
        <v>69</v>
      </c>
      <c r="G486" s="39" t="s">
        <v>206</v>
      </c>
      <c r="H486" s="25"/>
      <c r="I486" s="25"/>
      <c r="J486" s="25"/>
      <c r="K486" s="25"/>
    </row>
    <row r="487" spans="1:11" ht="14.1" customHeight="1" x14ac:dyDescent="0.25">
      <c r="A487" s="25"/>
      <c r="B487" s="25"/>
      <c r="C487" s="38" t="s">
        <v>73</v>
      </c>
      <c r="D487" s="39" t="s">
        <v>69</v>
      </c>
      <c r="E487" s="39" t="s">
        <v>69</v>
      </c>
      <c r="F487" s="39" t="s">
        <v>69</v>
      </c>
      <c r="G487" s="39" t="s">
        <v>206</v>
      </c>
      <c r="H487" s="25"/>
      <c r="I487" s="25"/>
      <c r="J487" s="25"/>
      <c r="K487" s="25"/>
    </row>
    <row r="488" spans="1:11" ht="14.1" customHeight="1" x14ac:dyDescent="0.25">
      <c r="A488" s="25"/>
      <c r="B488" s="25"/>
      <c r="C488" s="38" t="s">
        <v>77</v>
      </c>
      <c r="D488" s="39" t="s">
        <v>69</v>
      </c>
      <c r="E488" s="39" t="s">
        <v>69</v>
      </c>
      <c r="F488" s="39" t="s">
        <v>69</v>
      </c>
      <c r="G488" s="39" t="s">
        <v>206</v>
      </c>
      <c r="H488" s="25"/>
      <c r="I488" s="25"/>
      <c r="J488" s="25"/>
      <c r="K488" s="25"/>
    </row>
    <row r="489" spans="1:11" ht="14.1" customHeight="1" x14ac:dyDescent="0.25">
      <c r="A489" s="25"/>
      <c r="B489" s="25"/>
      <c r="C489" s="1589" t="s">
        <v>81</v>
      </c>
      <c r="D489" s="1590"/>
      <c r="E489" s="1590"/>
      <c r="F489" s="1590"/>
      <c r="G489" s="1590"/>
      <c r="H489" s="25"/>
      <c r="I489" s="25"/>
      <c r="J489" s="25"/>
      <c r="K489" s="25"/>
    </row>
    <row r="490" spans="1:11" ht="14.1" customHeight="1" x14ac:dyDescent="0.25">
      <c r="A490" s="25"/>
      <c r="B490" s="25"/>
      <c r="C490" s="32"/>
      <c r="D490" s="33">
        <v>2023</v>
      </c>
      <c r="E490" s="33">
        <v>2024</v>
      </c>
      <c r="F490" s="33">
        <v>2025</v>
      </c>
      <c r="G490" s="33">
        <v>2026</v>
      </c>
      <c r="H490" s="25"/>
      <c r="I490" s="25"/>
      <c r="J490" s="25"/>
      <c r="K490" s="25"/>
    </row>
    <row r="491" spans="1:11" ht="14.1" customHeight="1" x14ac:dyDescent="0.25">
      <c r="A491" s="25"/>
      <c r="B491" s="25"/>
      <c r="C491" s="34"/>
      <c r="D491" s="35" t="s">
        <v>17</v>
      </c>
      <c r="E491" s="35" t="s">
        <v>18</v>
      </c>
      <c r="F491" s="35" t="s">
        <v>18</v>
      </c>
      <c r="G491" s="35" t="s">
        <v>18</v>
      </c>
      <c r="H491" s="25"/>
      <c r="I491" s="25"/>
      <c r="J491" s="25"/>
      <c r="K491" s="25"/>
    </row>
    <row r="492" spans="1:11" ht="14.1" customHeight="1" x14ac:dyDescent="0.25">
      <c r="A492" s="25"/>
      <c r="B492" s="25"/>
      <c r="C492" s="40" t="s">
        <v>82</v>
      </c>
      <c r="D492" s="41">
        <v>0</v>
      </c>
      <c r="E492" s="41">
        <v>0</v>
      </c>
      <c r="F492" s="41">
        <v>0</v>
      </c>
      <c r="G492" s="41">
        <v>0</v>
      </c>
      <c r="H492" s="25"/>
      <c r="I492" s="25"/>
      <c r="J492" s="25"/>
      <c r="K492" s="25"/>
    </row>
    <row r="493" spans="1:11" ht="14.1" customHeight="1" x14ac:dyDescent="0.25">
      <c r="A493" s="25"/>
      <c r="B493" s="25"/>
      <c r="C493" s="40" t="s">
        <v>83</v>
      </c>
      <c r="D493" s="41">
        <v>0</v>
      </c>
      <c r="E493" s="41">
        <v>0</v>
      </c>
      <c r="F493" s="41">
        <v>0</v>
      </c>
      <c r="G493" s="41">
        <v>0</v>
      </c>
      <c r="H493" s="25"/>
      <c r="I493" s="25"/>
      <c r="J493" s="25"/>
      <c r="K493" s="25"/>
    </row>
    <row r="494" spans="1:11" ht="14.1" customHeight="1" x14ac:dyDescent="0.25">
      <c r="A494" s="25"/>
      <c r="B494" s="25"/>
      <c r="C494" s="40" t="s">
        <v>84</v>
      </c>
      <c r="D494" s="41">
        <v>0</v>
      </c>
      <c r="E494" s="41">
        <v>0</v>
      </c>
      <c r="F494" s="41">
        <v>0</v>
      </c>
      <c r="G494" s="41">
        <v>0</v>
      </c>
      <c r="H494" s="25"/>
      <c r="I494" s="25"/>
      <c r="J494" s="25"/>
      <c r="K494" s="25"/>
    </row>
    <row r="495" spans="1:11" ht="14.1" customHeight="1" x14ac:dyDescent="0.25">
      <c r="A495" s="25"/>
      <c r="B495" s="25"/>
      <c r="C495" s="40" t="s">
        <v>85</v>
      </c>
      <c r="D495" s="41">
        <v>0</v>
      </c>
      <c r="E495" s="41">
        <v>0</v>
      </c>
      <c r="F495" s="41">
        <v>0</v>
      </c>
      <c r="G495" s="41">
        <v>0</v>
      </c>
      <c r="H495" s="25"/>
      <c r="I495" s="25"/>
      <c r="J495" s="25"/>
      <c r="K495" s="25"/>
    </row>
    <row r="496" spans="1:11" ht="14.1" customHeight="1" x14ac:dyDescent="0.25">
      <c r="A496" s="25"/>
      <c r="B496" s="25"/>
      <c r="C496" s="40" t="s">
        <v>83</v>
      </c>
      <c r="D496" s="41">
        <v>0</v>
      </c>
      <c r="E496" s="41">
        <v>0</v>
      </c>
      <c r="F496" s="41">
        <v>0</v>
      </c>
      <c r="G496" s="41">
        <v>0</v>
      </c>
      <c r="H496" s="25"/>
      <c r="I496" s="25"/>
      <c r="J496" s="25"/>
      <c r="K496" s="25"/>
    </row>
    <row r="497" spans="1:11" ht="14.1" customHeight="1" x14ac:dyDescent="0.25">
      <c r="A497" s="25"/>
      <c r="B497" s="25"/>
      <c r="C497" s="40" t="s">
        <v>84</v>
      </c>
      <c r="D497" s="41">
        <v>0</v>
      </c>
      <c r="E497" s="41">
        <v>0</v>
      </c>
      <c r="F497" s="41">
        <v>0</v>
      </c>
      <c r="G497" s="41">
        <v>0</v>
      </c>
      <c r="H497" s="25"/>
      <c r="I497" s="25"/>
      <c r="J497" s="25"/>
      <c r="K497" s="25"/>
    </row>
    <row r="498" spans="1:11" ht="14.1" customHeight="1" x14ac:dyDescent="0.25">
      <c r="A498" s="25"/>
      <c r="B498" s="25"/>
      <c r="C498" s="40" t="s">
        <v>86</v>
      </c>
      <c r="D498" s="41">
        <v>0</v>
      </c>
      <c r="E498" s="41">
        <v>0</v>
      </c>
      <c r="F498" s="41">
        <v>0</v>
      </c>
      <c r="G498" s="41">
        <v>0</v>
      </c>
      <c r="H498" s="25"/>
      <c r="I498" s="25"/>
      <c r="J498" s="25"/>
      <c r="K498" s="25"/>
    </row>
    <row r="499" spans="1:11" ht="14.1" customHeight="1" x14ac:dyDescent="0.25">
      <c r="A499" s="25"/>
      <c r="B499" s="25"/>
      <c r="C499" s="40" t="s">
        <v>83</v>
      </c>
      <c r="D499" s="41">
        <v>0</v>
      </c>
      <c r="E499" s="41">
        <v>0</v>
      </c>
      <c r="F499" s="41">
        <v>0</v>
      </c>
      <c r="G499" s="41">
        <v>0</v>
      </c>
      <c r="H499" s="25"/>
      <c r="I499" s="25"/>
      <c r="J499" s="25"/>
      <c r="K499" s="25"/>
    </row>
    <row r="500" spans="1:11" ht="14.1" customHeight="1" x14ac:dyDescent="0.25">
      <c r="A500" s="25"/>
      <c r="B500" s="25"/>
      <c r="C500" s="40" t="s">
        <v>84</v>
      </c>
      <c r="D500" s="41">
        <v>0</v>
      </c>
      <c r="E500" s="41">
        <v>0</v>
      </c>
      <c r="F500" s="41">
        <v>0</v>
      </c>
      <c r="G500" s="41">
        <v>0</v>
      </c>
      <c r="H500" s="25"/>
      <c r="I500" s="25"/>
      <c r="J500" s="25"/>
      <c r="K500" s="25"/>
    </row>
    <row r="501" spans="1:11" ht="14.1" customHeight="1" x14ac:dyDescent="0.25">
      <c r="A501" s="25"/>
      <c r="B501" s="25"/>
      <c r="C501" s="40" t="s">
        <v>87</v>
      </c>
      <c r="D501" s="41">
        <v>0</v>
      </c>
      <c r="E501" s="41">
        <v>0</v>
      </c>
      <c r="F501" s="41">
        <v>0</v>
      </c>
      <c r="G501" s="41">
        <v>0</v>
      </c>
      <c r="H501" s="25"/>
      <c r="I501" s="25"/>
      <c r="J501" s="25"/>
      <c r="K501" s="25"/>
    </row>
    <row r="502" spans="1:11" ht="14.1" customHeight="1" x14ac:dyDescent="0.25">
      <c r="A502" s="25"/>
      <c r="B502" s="25"/>
      <c r="C502" s="40" t="s">
        <v>83</v>
      </c>
      <c r="D502" s="41">
        <v>0</v>
      </c>
      <c r="E502" s="41">
        <v>0</v>
      </c>
      <c r="F502" s="41">
        <v>0</v>
      </c>
      <c r="G502" s="41">
        <v>0</v>
      </c>
      <c r="H502" s="25"/>
      <c r="I502" s="25"/>
      <c r="J502" s="25"/>
      <c r="K502" s="25"/>
    </row>
    <row r="503" spans="1:11" ht="14.1" customHeight="1" x14ac:dyDescent="0.25">
      <c r="A503" s="25"/>
      <c r="B503" s="25"/>
      <c r="C503" s="40" t="s">
        <v>84</v>
      </c>
      <c r="D503" s="41">
        <v>0</v>
      </c>
      <c r="E503" s="41">
        <v>0</v>
      </c>
      <c r="F503" s="41">
        <v>0</v>
      </c>
      <c r="G503" s="41">
        <v>0</v>
      </c>
      <c r="H503" s="25"/>
      <c r="I503" s="25"/>
      <c r="J503" s="25"/>
      <c r="K503" s="25"/>
    </row>
    <row r="504" spans="1:11" ht="14.1" customHeight="1" x14ac:dyDescent="0.25">
      <c r="A504" s="25"/>
      <c r="B504" s="25"/>
      <c r="C504" s="40" t="s">
        <v>88</v>
      </c>
      <c r="D504" s="41">
        <v>0</v>
      </c>
      <c r="E504" s="41">
        <v>0</v>
      </c>
      <c r="F504" s="41">
        <v>0</v>
      </c>
      <c r="G504" s="41">
        <v>0</v>
      </c>
      <c r="H504" s="25"/>
      <c r="I504" s="25"/>
      <c r="J504" s="25"/>
      <c r="K504" s="25"/>
    </row>
    <row r="505" spans="1:11" ht="14.1" customHeight="1" x14ac:dyDescent="0.25">
      <c r="A505" s="25"/>
      <c r="B505" s="25"/>
      <c r="C505" s="40" t="s">
        <v>83</v>
      </c>
      <c r="D505" s="41">
        <v>0</v>
      </c>
      <c r="E505" s="41">
        <v>0</v>
      </c>
      <c r="F505" s="41">
        <v>0</v>
      </c>
      <c r="G505" s="41">
        <v>0</v>
      </c>
      <c r="H505" s="25"/>
      <c r="I505" s="25"/>
      <c r="J505" s="25"/>
      <c r="K505" s="25"/>
    </row>
    <row r="506" spans="1:11" ht="14.1" customHeight="1" x14ac:dyDescent="0.25">
      <c r="A506" s="25"/>
      <c r="B506" s="25"/>
      <c r="C506" s="40" t="s">
        <v>84</v>
      </c>
      <c r="D506" s="41">
        <v>0</v>
      </c>
      <c r="E506" s="41">
        <v>0</v>
      </c>
      <c r="F506" s="41">
        <v>0</v>
      </c>
      <c r="G506" s="41">
        <v>0</v>
      </c>
      <c r="H506" s="25"/>
      <c r="I506" s="25"/>
      <c r="J506" s="25"/>
      <c r="K506" s="25"/>
    </row>
    <row r="507" spans="1:11" ht="14.1" customHeight="1" x14ac:dyDescent="0.25">
      <c r="A507" s="25"/>
      <c r="B507" s="25"/>
      <c r="C507" s="40" t="s">
        <v>89</v>
      </c>
      <c r="D507" s="41">
        <v>0</v>
      </c>
      <c r="E507" s="41">
        <v>0</v>
      </c>
      <c r="F507" s="41">
        <v>0</v>
      </c>
      <c r="G507" s="41">
        <v>0</v>
      </c>
      <c r="H507" s="25"/>
      <c r="I507" s="25"/>
      <c r="J507" s="25"/>
      <c r="K507" s="25"/>
    </row>
    <row r="508" spans="1:11" ht="14.1" customHeight="1" x14ac:dyDescent="0.25">
      <c r="A508" s="25"/>
      <c r="B508" s="25"/>
      <c r="C508" s="40" t="s">
        <v>83</v>
      </c>
      <c r="D508" s="41">
        <v>0</v>
      </c>
      <c r="E508" s="41">
        <v>0</v>
      </c>
      <c r="F508" s="41">
        <v>0</v>
      </c>
      <c r="G508" s="41">
        <v>0</v>
      </c>
      <c r="H508" s="25"/>
      <c r="I508" s="25"/>
      <c r="J508" s="25"/>
      <c r="K508" s="25"/>
    </row>
    <row r="509" spans="1:11" ht="14.1" customHeight="1" x14ac:dyDescent="0.25">
      <c r="A509" s="25"/>
      <c r="B509" s="25"/>
      <c r="C509" s="40" t="s">
        <v>84</v>
      </c>
      <c r="D509" s="41">
        <v>0</v>
      </c>
      <c r="E509" s="41">
        <v>0</v>
      </c>
      <c r="F509" s="41">
        <v>0</v>
      </c>
      <c r="G509" s="41">
        <v>0</v>
      </c>
      <c r="H509" s="25"/>
      <c r="I509" s="25"/>
      <c r="J509" s="25"/>
      <c r="K509" s="25"/>
    </row>
    <row r="510" spans="1:11" ht="14.1" customHeight="1" x14ac:dyDescent="0.25">
      <c r="A510" s="25"/>
      <c r="B510" s="25"/>
      <c r="C510" s="40" t="s">
        <v>90</v>
      </c>
      <c r="D510" s="41">
        <v>0</v>
      </c>
      <c r="E510" s="41">
        <v>0</v>
      </c>
      <c r="F510" s="41">
        <v>0</v>
      </c>
      <c r="G510" s="41">
        <v>0</v>
      </c>
      <c r="H510" s="25"/>
      <c r="I510" s="25"/>
      <c r="J510" s="25"/>
      <c r="K510" s="25"/>
    </row>
    <row r="511" spans="1:11" ht="14.1" customHeight="1" x14ac:dyDescent="0.25">
      <c r="A511" s="25"/>
      <c r="B511" s="25"/>
      <c r="C511" s="40" t="s">
        <v>83</v>
      </c>
      <c r="D511" s="41">
        <v>0</v>
      </c>
      <c r="E511" s="41">
        <v>0</v>
      </c>
      <c r="F511" s="41">
        <v>0</v>
      </c>
      <c r="G511" s="41">
        <v>0</v>
      </c>
      <c r="H511" s="25"/>
      <c r="I511" s="25"/>
      <c r="J511" s="25"/>
      <c r="K511" s="25"/>
    </row>
    <row r="512" spans="1:11" ht="14.1" customHeight="1" x14ac:dyDescent="0.25">
      <c r="A512" s="25"/>
      <c r="B512" s="25"/>
      <c r="C512" s="40" t="s">
        <v>84</v>
      </c>
      <c r="D512" s="41">
        <v>0</v>
      </c>
      <c r="E512" s="41">
        <v>0</v>
      </c>
      <c r="F512" s="41">
        <v>0</v>
      </c>
      <c r="G512" s="41">
        <v>0</v>
      </c>
      <c r="H512" s="25"/>
      <c r="I512" s="25"/>
      <c r="J512" s="25"/>
      <c r="K512" s="25"/>
    </row>
    <row r="513" spans="1:11" ht="14.1" customHeight="1" x14ac:dyDescent="0.25">
      <c r="A513" s="25"/>
      <c r="B513" s="25"/>
      <c r="C513" s="40" t="s">
        <v>91</v>
      </c>
      <c r="D513" s="41">
        <v>0</v>
      </c>
      <c r="E513" s="41">
        <v>0</v>
      </c>
      <c r="F513" s="41">
        <v>0</v>
      </c>
      <c r="G513" s="41">
        <v>0</v>
      </c>
      <c r="H513" s="25"/>
      <c r="I513" s="25"/>
      <c r="J513" s="25"/>
      <c r="K513" s="25"/>
    </row>
    <row r="514" spans="1:11" ht="14.1" customHeight="1" x14ac:dyDescent="0.25">
      <c r="A514" s="25"/>
      <c r="B514" s="25"/>
      <c r="C514" s="40" t="s">
        <v>83</v>
      </c>
      <c r="D514" s="41">
        <v>0</v>
      </c>
      <c r="E514" s="41">
        <v>0</v>
      </c>
      <c r="F514" s="41">
        <v>0</v>
      </c>
      <c r="G514" s="41">
        <v>0</v>
      </c>
      <c r="H514" s="25"/>
      <c r="I514" s="25"/>
      <c r="J514" s="25"/>
      <c r="K514" s="25"/>
    </row>
    <row r="515" spans="1:11" ht="14.1" customHeight="1" x14ac:dyDescent="0.25">
      <c r="A515" s="25"/>
      <c r="B515" s="25"/>
      <c r="C515" s="40" t="s">
        <v>92</v>
      </c>
      <c r="D515" s="41">
        <v>0</v>
      </c>
      <c r="E515" s="41">
        <v>0</v>
      </c>
      <c r="F515" s="41">
        <v>0</v>
      </c>
      <c r="G515" s="41">
        <v>0</v>
      </c>
      <c r="H515" s="25"/>
      <c r="I515" s="25"/>
      <c r="J515" s="25"/>
      <c r="K515" s="25"/>
    </row>
    <row r="516" spans="1:11" ht="14.1" customHeight="1" x14ac:dyDescent="0.25">
      <c r="A516" s="25"/>
      <c r="B516" s="25"/>
      <c r="C516" s="40" t="s">
        <v>93</v>
      </c>
      <c r="D516" s="41">
        <v>0</v>
      </c>
      <c r="E516" s="41">
        <v>0</v>
      </c>
      <c r="F516" s="41">
        <v>0</v>
      </c>
      <c r="G516" s="41">
        <v>0</v>
      </c>
      <c r="H516" s="25"/>
      <c r="I516" s="25"/>
      <c r="J516" s="25"/>
      <c r="K516" s="25"/>
    </row>
    <row r="517" spans="1:11" ht="14.1" customHeight="1" x14ac:dyDescent="0.25">
      <c r="A517" s="25"/>
      <c r="B517" s="25"/>
      <c r="C517" s="40" t="s">
        <v>94</v>
      </c>
      <c r="D517" s="41">
        <v>0</v>
      </c>
      <c r="E517" s="41">
        <v>0</v>
      </c>
      <c r="F517" s="41">
        <v>0</v>
      </c>
      <c r="G517" s="41">
        <v>0</v>
      </c>
      <c r="H517" s="25"/>
      <c r="I517" s="25"/>
      <c r="J517" s="25"/>
      <c r="K517" s="25"/>
    </row>
    <row r="518" spans="1:11" ht="14.1" customHeight="1" x14ac:dyDescent="0.25">
      <c r="A518" s="25"/>
      <c r="B518" s="25"/>
      <c r="C518" s="40" t="s">
        <v>95</v>
      </c>
      <c r="D518" s="41">
        <v>0</v>
      </c>
      <c r="E518" s="41">
        <v>0</v>
      </c>
      <c r="F518" s="41">
        <v>0</v>
      </c>
      <c r="G518" s="41">
        <v>0</v>
      </c>
      <c r="H518" s="25"/>
      <c r="I518" s="25"/>
      <c r="J518" s="25"/>
      <c r="K518" s="25"/>
    </row>
    <row r="519" spans="1:11" ht="14.1" customHeight="1" x14ac:dyDescent="0.25">
      <c r="A519" s="25"/>
      <c r="B519" s="25"/>
      <c r="C519" s="40" t="s">
        <v>96</v>
      </c>
      <c r="D519" s="41">
        <v>0</v>
      </c>
      <c r="E519" s="41">
        <v>0</v>
      </c>
      <c r="F519" s="41">
        <v>10548000</v>
      </c>
      <c r="G519" s="41">
        <v>0</v>
      </c>
      <c r="H519" s="25"/>
      <c r="I519" s="25"/>
      <c r="J519" s="25"/>
      <c r="K519" s="25"/>
    </row>
    <row r="520" spans="1:11" ht="14.1" customHeight="1" x14ac:dyDescent="0.25">
      <c r="A520" s="25"/>
      <c r="B520" s="25"/>
      <c r="C520" s="40" t="s">
        <v>83</v>
      </c>
      <c r="D520" s="41">
        <v>0</v>
      </c>
      <c r="E520" s="41">
        <v>0</v>
      </c>
      <c r="F520" s="41">
        <v>10548000</v>
      </c>
      <c r="G520" s="41">
        <v>0</v>
      </c>
      <c r="H520" s="25"/>
      <c r="I520" s="25"/>
      <c r="J520" s="25"/>
      <c r="K520" s="25"/>
    </row>
    <row r="521" spans="1:11" ht="14.1" customHeight="1" x14ac:dyDescent="0.25">
      <c r="A521" s="25"/>
      <c r="B521" s="25"/>
      <c r="C521" s="40" t="s">
        <v>92</v>
      </c>
      <c r="D521" s="41">
        <v>0</v>
      </c>
      <c r="E521" s="41">
        <v>0</v>
      </c>
      <c r="F521" s="41">
        <v>0</v>
      </c>
      <c r="G521" s="41">
        <v>0</v>
      </c>
      <c r="H521" s="25"/>
      <c r="I521" s="25"/>
      <c r="J521" s="25"/>
      <c r="K521" s="25"/>
    </row>
    <row r="522" spans="1:11" ht="14.1" customHeight="1" x14ac:dyDescent="0.25">
      <c r="A522" s="25"/>
      <c r="B522" s="25"/>
      <c r="C522" s="40" t="s">
        <v>93</v>
      </c>
      <c r="D522" s="41">
        <v>0</v>
      </c>
      <c r="E522" s="41">
        <v>0</v>
      </c>
      <c r="F522" s="41">
        <v>0</v>
      </c>
      <c r="G522" s="41">
        <v>0</v>
      </c>
      <c r="H522" s="25"/>
      <c r="I522" s="25"/>
      <c r="J522" s="25"/>
      <c r="K522" s="25"/>
    </row>
    <row r="523" spans="1:11" ht="14.1" customHeight="1" x14ac:dyDescent="0.25">
      <c r="A523" s="25"/>
      <c r="B523" s="25"/>
      <c r="C523" s="40" t="s">
        <v>94</v>
      </c>
      <c r="D523" s="41">
        <v>0</v>
      </c>
      <c r="E523" s="41">
        <v>0</v>
      </c>
      <c r="F523" s="41">
        <v>0</v>
      </c>
      <c r="G523" s="41">
        <v>0</v>
      </c>
      <c r="H523" s="25"/>
      <c r="I523" s="25"/>
      <c r="J523" s="25"/>
      <c r="K523" s="25"/>
    </row>
    <row r="524" spans="1:11" ht="14.1" customHeight="1" x14ac:dyDescent="0.25">
      <c r="A524" s="25"/>
      <c r="B524" s="25"/>
      <c r="C524" s="40" t="s">
        <v>95</v>
      </c>
      <c r="D524" s="41">
        <v>0</v>
      </c>
      <c r="E524" s="41">
        <v>0</v>
      </c>
      <c r="F524" s="41">
        <v>0</v>
      </c>
      <c r="G524" s="41">
        <v>0</v>
      </c>
      <c r="H524" s="25"/>
      <c r="I524" s="25"/>
      <c r="J524" s="25"/>
      <c r="K524" s="25"/>
    </row>
    <row r="525" spans="1:11" ht="14.1" customHeight="1" x14ac:dyDescent="0.25">
      <c r="A525" s="25"/>
      <c r="B525" s="25"/>
      <c r="C525" s="40" t="s">
        <v>97</v>
      </c>
      <c r="D525" s="41">
        <v>0</v>
      </c>
      <c r="E525" s="41">
        <v>0</v>
      </c>
      <c r="F525" s="41">
        <v>0</v>
      </c>
      <c r="G525" s="41">
        <v>0</v>
      </c>
      <c r="H525" s="25"/>
      <c r="I525" s="25"/>
      <c r="J525" s="25"/>
      <c r="K525" s="25"/>
    </row>
    <row r="526" spans="1:11" ht="14.1" customHeight="1" x14ac:dyDescent="0.25">
      <c r="A526" s="25"/>
      <c r="B526" s="25"/>
      <c r="C526" s="40" t="s">
        <v>83</v>
      </c>
      <c r="D526" s="41">
        <v>0</v>
      </c>
      <c r="E526" s="41">
        <v>0</v>
      </c>
      <c r="F526" s="41">
        <v>0</v>
      </c>
      <c r="G526" s="41">
        <v>0</v>
      </c>
      <c r="H526" s="25"/>
      <c r="I526" s="25"/>
      <c r="J526" s="25"/>
      <c r="K526" s="25"/>
    </row>
    <row r="527" spans="1:11" ht="14.1" customHeight="1" x14ac:dyDescent="0.25">
      <c r="A527" s="25"/>
      <c r="B527" s="25"/>
      <c r="C527" s="40" t="s">
        <v>92</v>
      </c>
      <c r="D527" s="41">
        <v>0</v>
      </c>
      <c r="E527" s="41">
        <v>0</v>
      </c>
      <c r="F527" s="41">
        <v>0</v>
      </c>
      <c r="G527" s="41">
        <v>0</v>
      </c>
      <c r="H527" s="25"/>
      <c r="I527" s="25"/>
      <c r="J527" s="25"/>
      <c r="K527" s="25"/>
    </row>
    <row r="528" spans="1:11" ht="14.1" customHeight="1" x14ac:dyDescent="0.25">
      <c r="A528" s="25"/>
      <c r="B528" s="25"/>
      <c r="C528" s="40" t="s">
        <v>93</v>
      </c>
      <c r="D528" s="41">
        <v>0</v>
      </c>
      <c r="E528" s="41">
        <v>0</v>
      </c>
      <c r="F528" s="41">
        <v>0</v>
      </c>
      <c r="G528" s="41">
        <v>0</v>
      </c>
      <c r="H528" s="25"/>
      <c r="I528" s="25"/>
      <c r="J528" s="25"/>
      <c r="K528" s="25"/>
    </row>
    <row r="529" spans="1:11" ht="14.1" customHeight="1" x14ac:dyDescent="0.25">
      <c r="A529" s="25"/>
      <c r="B529" s="25"/>
      <c r="C529" s="40" t="s">
        <v>94</v>
      </c>
      <c r="D529" s="41">
        <v>0</v>
      </c>
      <c r="E529" s="41">
        <v>0</v>
      </c>
      <c r="F529" s="41">
        <v>0</v>
      </c>
      <c r="G529" s="41">
        <v>0</v>
      </c>
      <c r="H529" s="25"/>
      <c r="I529" s="25"/>
      <c r="J529" s="25"/>
      <c r="K529" s="25"/>
    </row>
    <row r="530" spans="1:11" ht="14.1" customHeight="1" x14ac:dyDescent="0.25">
      <c r="A530" s="25"/>
      <c r="B530" s="25"/>
      <c r="C530" s="40" t="s">
        <v>95</v>
      </c>
      <c r="D530" s="41">
        <v>0</v>
      </c>
      <c r="E530" s="41">
        <v>0</v>
      </c>
      <c r="F530" s="41">
        <v>0</v>
      </c>
      <c r="G530" s="41">
        <v>0</v>
      </c>
      <c r="H530" s="25"/>
      <c r="I530" s="25"/>
      <c r="J530" s="25"/>
      <c r="K530" s="25"/>
    </row>
    <row r="531" spans="1:11" ht="14.1" customHeight="1" x14ac:dyDescent="0.25">
      <c r="A531" s="25"/>
      <c r="B531" s="25"/>
      <c r="C531" s="40" t="s">
        <v>98</v>
      </c>
      <c r="D531" s="41">
        <v>0</v>
      </c>
      <c r="E531" s="41">
        <v>0</v>
      </c>
      <c r="F531" s="41">
        <v>0</v>
      </c>
      <c r="G531" s="41">
        <v>0</v>
      </c>
      <c r="H531" s="25"/>
      <c r="I531" s="25"/>
      <c r="J531" s="25"/>
      <c r="K531" s="25"/>
    </row>
    <row r="532" spans="1:11" ht="14.1" customHeight="1" x14ac:dyDescent="0.25">
      <c r="A532" s="25"/>
      <c r="B532" s="25"/>
      <c r="C532" s="40" t="s">
        <v>99</v>
      </c>
      <c r="D532" s="41">
        <v>0</v>
      </c>
      <c r="E532" s="41">
        <v>0</v>
      </c>
      <c r="F532" s="41">
        <v>0</v>
      </c>
      <c r="G532" s="41">
        <v>0</v>
      </c>
      <c r="H532" s="25"/>
      <c r="I532" s="25"/>
      <c r="J532" s="25"/>
      <c r="K532" s="25"/>
    </row>
    <row r="533" spans="1:11" ht="14.1" customHeight="1" x14ac:dyDescent="0.25">
      <c r="A533" s="25"/>
      <c r="B533" s="25"/>
      <c r="C533" s="36" t="s">
        <v>100</v>
      </c>
      <c r="D533" s="41">
        <v>0</v>
      </c>
      <c r="E533" s="41">
        <v>0</v>
      </c>
      <c r="F533" s="41">
        <v>10548000</v>
      </c>
      <c r="G533" s="41">
        <v>0</v>
      </c>
      <c r="H533" s="25"/>
      <c r="I533" s="25"/>
      <c r="J533" s="25"/>
      <c r="K533" s="25"/>
    </row>
    <row r="534" spans="1:11" ht="15" customHeight="1" x14ac:dyDescent="0.25">
      <c r="A534" s="25"/>
      <c r="B534" s="25"/>
      <c r="C534" s="42" t="s">
        <v>69</v>
      </c>
      <c r="D534" s="43" t="s">
        <v>69</v>
      </c>
      <c r="E534" s="43" t="s">
        <v>69</v>
      </c>
      <c r="F534" s="43" t="s">
        <v>69</v>
      </c>
      <c r="G534" s="43" t="s">
        <v>69</v>
      </c>
      <c r="H534" s="25"/>
      <c r="I534" s="25"/>
      <c r="J534" s="25"/>
      <c r="K534" s="25"/>
    </row>
    <row r="535" spans="1:11" ht="15" customHeight="1" x14ac:dyDescent="0.25">
      <c r="A535" s="25"/>
      <c r="B535" s="25"/>
      <c r="C535" s="28" t="s">
        <v>113</v>
      </c>
      <c r="D535" s="44">
        <v>0</v>
      </c>
      <c r="E535" s="44">
        <v>1885700000</v>
      </c>
      <c r="F535" s="44">
        <v>1886900000</v>
      </c>
      <c r="G535" s="44">
        <v>1887900000</v>
      </c>
      <c r="H535" s="25"/>
      <c r="I535" s="25"/>
      <c r="J535" s="25"/>
      <c r="K535" s="25"/>
    </row>
    <row r="536" spans="1:11" ht="15" customHeight="1" x14ac:dyDescent="0.25">
      <c r="A536" s="25"/>
      <c r="B536" s="25"/>
      <c r="C536" s="38" t="s">
        <v>82</v>
      </c>
      <c r="D536" s="45">
        <v>0</v>
      </c>
      <c r="E536" s="45">
        <v>1141600000</v>
      </c>
      <c r="F536" s="45">
        <v>1141600000</v>
      </c>
      <c r="G536" s="45">
        <v>1141600000</v>
      </c>
      <c r="H536" s="25"/>
      <c r="I536" s="25"/>
      <c r="J536" s="25"/>
      <c r="K536" s="25"/>
    </row>
    <row r="537" spans="1:11" ht="15" customHeight="1" x14ac:dyDescent="0.25">
      <c r="A537" s="25"/>
      <c r="B537" s="25"/>
      <c r="C537" s="38" t="s">
        <v>83</v>
      </c>
      <c r="D537" s="45">
        <v>0</v>
      </c>
      <c r="E537" s="45">
        <v>1141600000</v>
      </c>
      <c r="F537" s="45">
        <v>1141600000</v>
      </c>
      <c r="G537" s="45">
        <v>1141600000</v>
      </c>
      <c r="H537" s="25"/>
      <c r="I537" s="25"/>
      <c r="J537" s="25"/>
      <c r="K537" s="25"/>
    </row>
    <row r="538" spans="1:11" ht="15" customHeight="1" x14ac:dyDescent="0.25">
      <c r="A538" s="25"/>
      <c r="B538" s="25"/>
      <c r="C538" s="38" t="s">
        <v>84</v>
      </c>
      <c r="D538" s="45">
        <v>0</v>
      </c>
      <c r="E538" s="45">
        <v>0</v>
      </c>
      <c r="F538" s="45">
        <v>0</v>
      </c>
      <c r="G538" s="45">
        <v>0</v>
      </c>
      <c r="H538" s="25"/>
      <c r="I538" s="25"/>
      <c r="J538" s="25"/>
      <c r="K538" s="25"/>
    </row>
    <row r="539" spans="1:11" ht="15" customHeight="1" x14ac:dyDescent="0.25">
      <c r="A539" s="25"/>
      <c r="B539" s="25"/>
      <c r="C539" s="38" t="s">
        <v>85</v>
      </c>
      <c r="D539" s="45">
        <v>0</v>
      </c>
      <c r="E539" s="45">
        <v>185300000</v>
      </c>
      <c r="F539" s="45">
        <v>185300000</v>
      </c>
      <c r="G539" s="45">
        <v>185300000</v>
      </c>
      <c r="H539" s="25"/>
      <c r="I539" s="25"/>
      <c r="J539" s="25"/>
      <c r="K539" s="25"/>
    </row>
    <row r="540" spans="1:11" ht="15" customHeight="1" x14ac:dyDescent="0.25">
      <c r="A540" s="25"/>
      <c r="B540" s="25"/>
      <c r="C540" s="38" t="s">
        <v>83</v>
      </c>
      <c r="D540" s="45">
        <v>0</v>
      </c>
      <c r="E540" s="45">
        <v>185300000</v>
      </c>
      <c r="F540" s="45">
        <v>185300000</v>
      </c>
      <c r="G540" s="45">
        <v>185300000</v>
      </c>
      <c r="H540" s="25"/>
      <c r="I540" s="25"/>
      <c r="J540" s="25"/>
      <c r="K540" s="25"/>
    </row>
    <row r="541" spans="1:11" ht="15" customHeight="1" x14ac:dyDescent="0.25">
      <c r="A541" s="25"/>
      <c r="B541" s="25"/>
      <c r="C541" s="38" t="s">
        <v>84</v>
      </c>
      <c r="D541" s="45">
        <v>0</v>
      </c>
      <c r="E541" s="45">
        <v>0</v>
      </c>
      <c r="F541" s="45">
        <v>0</v>
      </c>
      <c r="G541" s="45">
        <v>0</v>
      </c>
      <c r="H541" s="25"/>
      <c r="I541" s="25"/>
      <c r="J541" s="25"/>
      <c r="K541" s="25"/>
    </row>
    <row r="542" spans="1:11" ht="15" customHeight="1" x14ac:dyDescent="0.25">
      <c r="A542" s="25"/>
      <c r="B542" s="25"/>
      <c r="C542" s="38" t="s">
        <v>86</v>
      </c>
      <c r="D542" s="45">
        <v>0</v>
      </c>
      <c r="E542" s="45">
        <v>476800000</v>
      </c>
      <c r="F542" s="45">
        <v>480000000</v>
      </c>
      <c r="G542" s="45">
        <v>481000000</v>
      </c>
      <c r="H542" s="25"/>
      <c r="I542" s="25"/>
      <c r="J542" s="25"/>
      <c r="K542" s="25"/>
    </row>
    <row r="543" spans="1:11" ht="15" customHeight="1" x14ac:dyDescent="0.25">
      <c r="A543" s="25"/>
      <c r="B543" s="25"/>
      <c r="C543" s="38" t="s">
        <v>83</v>
      </c>
      <c r="D543" s="45">
        <v>0</v>
      </c>
      <c r="E543" s="45">
        <v>473800000</v>
      </c>
      <c r="F543" s="45">
        <v>477000000</v>
      </c>
      <c r="G543" s="45">
        <v>478000000</v>
      </c>
      <c r="H543" s="25"/>
      <c r="I543" s="25"/>
      <c r="J543" s="25"/>
      <c r="K543" s="25"/>
    </row>
    <row r="544" spans="1:11" ht="15" customHeight="1" x14ac:dyDescent="0.25">
      <c r="A544" s="25"/>
      <c r="B544" s="25"/>
      <c r="C544" s="38" t="s">
        <v>84</v>
      </c>
      <c r="D544" s="45">
        <v>0</v>
      </c>
      <c r="E544" s="45">
        <v>3000000</v>
      </c>
      <c r="F544" s="45">
        <v>3000000</v>
      </c>
      <c r="G544" s="45">
        <v>3000000</v>
      </c>
      <c r="H544" s="25"/>
      <c r="I544" s="25"/>
      <c r="J544" s="25"/>
      <c r="K544" s="25"/>
    </row>
    <row r="545" spans="1:11" ht="15" customHeight="1" x14ac:dyDescent="0.25">
      <c r="A545" s="25"/>
      <c r="B545" s="25"/>
      <c r="C545" s="38" t="s">
        <v>87</v>
      </c>
      <c r="D545" s="45">
        <v>0</v>
      </c>
      <c r="E545" s="45">
        <v>0</v>
      </c>
      <c r="F545" s="45">
        <v>0</v>
      </c>
      <c r="G545" s="45">
        <v>0</v>
      </c>
      <c r="H545" s="25"/>
      <c r="I545" s="25"/>
      <c r="J545" s="25"/>
      <c r="K545" s="25"/>
    </row>
    <row r="546" spans="1:11" ht="15" customHeight="1" x14ac:dyDescent="0.25">
      <c r="A546" s="25"/>
      <c r="B546" s="25"/>
      <c r="C546" s="38" t="s">
        <v>83</v>
      </c>
      <c r="D546" s="45">
        <v>0</v>
      </c>
      <c r="E546" s="45">
        <v>0</v>
      </c>
      <c r="F546" s="45">
        <v>0</v>
      </c>
      <c r="G546" s="45">
        <v>0</v>
      </c>
      <c r="H546" s="25"/>
      <c r="I546" s="25"/>
      <c r="J546" s="25"/>
      <c r="K546" s="25"/>
    </row>
    <row r="547" spans="1:11" ht="15" customHeight="1" x14ac:dyDescent="0.25">
      <c r="A547" s="25"/>
      <c r="B547" s="25"/>
      <c r="C547" s="38" t="s">
        <v>84</v>
      </c>
      <c r="D547" s="45">
        <v>0</v>
      </c>
      <c r="E547" s="45">
        <v>0</v>
      </c>
      <c r="F547" s="45">
        <v>0</v>
      </c>
      <c r="G547" s="45">
        <v>0</v>
      </c>
      <c r="H547" s="25"/>
      <c r="I547" s="25"/>
      <c r="J547" s="25"/>
      <c r="K547" s="25"/>
    </row>
    <row r="548" spans="1:11" ht="20.100000000000001" customHeight="1" x14ac:dyDescent="0.25">
      <c r="A548" s="25"/>
      <c r="B548" s="25"/>
      <c r="C548" s="38" t="s">
        <v>114</v>
      </c>
      <c r="D548" s="46">
        <v>0</v>
      </c>
      <c r="E548" s="46">
        <v>0</v>
      </c>
      <c r="F548" s="46">
        <v>0</v>
      </c>
      <c r="G548" s="46">
        <v>0</v>
      </c>
      <c r="H548" s="25"/>
      <c r="I548" s="25"/>
      <c r="J548" s="25"/>
      <c r="K548" s="25"/>
    </row>
    <row r="549" spans="1:11" ht="15" customHeight="1" x14ac:dyDescent="0.25">
      <c r="A549" s="25"/>
      <c r="B549" s="25"/>
      <c r="C549" s="38" t="s">
        <v>83</v>
      </c>
      <c r="D549" s="45">
        <v>0</v>
      </c>
      <c r="E549" s="45">
        <v>0</v>
      </c>
      <c r="F549" s="45">
        <v>0</v>
      </c>
      <c r="G549" s="45">
        <v>0</v>
      </c>
      <c r="H549" s="25"/>
      <c r="I549" s="25"/>
      <c r="J549" s="25"/>
      <c r="K549" s="25"/>
    </row>
    <row r="550" spans="1:11" ht="15" customHeight="1" x14ac:dyDescent="0.25">
      <c r="A550" s="25"/>
      <c r="B550" s="25"/>
      <c r="C550" s="38" t="s">
        <v>84</v>
      </c>
      <c r="D550" s="45">
        <v>0</v>
      </c>
      <c r="E550" s="45">
        <v>0</v>
      </c>
      <c r="F550" s="45">
        <v>0</v>
      </c>
      <c r="G550" s="45">
        <v>0</v>
      </c>
      <c r="H550" s="25"/>
      <c r="I550" s="25"/>
      <c r="J550" s="25"/>
      <c r="K550" s="25"/>
    </row>
    <row r="551" spans="1:11" ht="15" customHeight="1" x14ac:dyDescent="0.25">
      <c r="A551" s="25"/>
      <c r="B551" s="25"/>
      <c r="C551" s="38" t="s">
        <v>89</v>
      </c>
      <c r="D551" s="45">
        <v>0</v>
      </c>
      <c r="E551" s="45">
        <v>0</v>
      </c>
      <c r="F551" s="45">
        <v>0</v>
      </c>
      <c r="G551" s="45">
        <v>0</v>
      </c>
      <c r="H551" s="25"/>
      <c r="I551" s="25"/>
      <c r="J551" s="25"/>
      <c r="K551" s="25"/>
    </row>
    <row r="552" spans="1:11" ht="15" customHeight="1" x14ac:dyDescent="0.25">
      <c r="A552" s="25"/>
      <c r="B552" s="25"/>
      <c r="C552" s="38" t="s">
        <v>83</v>
      </c>
      <c r="D552" s="45">
        <v>0</v>
      </c>
      <c r="E552" s="45">
        <v>0</v>
      </c>
      <c r="F552" s="45">
        <v>0</v>
      </c>
      <c r="G552" s="45">
        <v>0</v>
      </c>
      <c r="H552" s="25"/>
      <c r="I552" s="25"/>
      <c r="J552" s="25"/>
      <c r="K552" s="25"/>
    </row>
    <row r="553" spans="1:11" ht="15" customHeight="1" x14ac:dyDescent="0.25">
      <c r="A553" s="25"/>
      <c r="B553" s="25"/>
      <c r="C553" s="38" t="s">
        <v>84</v>
      </c>
      <c r="D553" s="45">
        <v>0</v>
      </c>
      <c r="E553" s="45">
        <v>0</v>
      </c>
      <c r="F553" s="45">
        <v>0</v>
      </c>
      <c r="G553" s="45">
        <v>0</v>
      </c>
      <c r="H553" s="25"/>
      <c r="I553" s="25"/>
      <c r="J553" s="25"/>
      <c r="K553" s="25"/>
    </row>
    <row r="554" spans="1:11" ht="15" customHeight="1" x14ac:dyDescent="0.25">
      <c r="A554" s="25"/>
      <c r="B554" s="25"/>
      <c r="C554" s="38" t="s">
        <v>90</v>
      </c>
      <c r="D554" s="45">
        <v>0</v>
      </c>
      <c r="E554" s="45">
        <v>32000000</v>
      </c>
      <c r="F554" s="45">
        <v>30000000</v>
      </c>
      <c r="G554" s="45">
        <v>30000000</v>
      </c>
      <c r="H554" s="25"/>
      <c r="I554" s="25"/>
      <c r="J554" s="25"/>
      <c r="K554" s="25"/>
    </row>
    <row r="555" spans="1:11" ht="15" customHeight="1" x14ac:dyDescent="0.25">
      <c r="A555" s="25"/>
      <c r="B555" s="25"/>
      <c r="C555" s="38" t="s">
        <v>83</v>
      </c>
      <c r="D555" s="45">
        <v>0</v>
      </c>
      <c r="E555" s="45">
        <v>32000000</v>
      </c>
      <c r="F555" s="45">
        <v>30000000</v>
      </c>
      <c r="G555" s="45">
        <v>30000000</v>
      </c>
      <c r="H555" s="25"/>
      <c r="I555" s="25"/>
      <c r="J555" s="25"/>
      <c r="K555" s="25"/>
    </row>
    <row r="556" spans="1:11" ht="15" customHeight="1" x14ac:dyDescent="0.25">
      <c r="A556" s="25"/>
      <c r="B556" s="25"/>
      <c r="C556" s="38" t="s">
        <v>84</v>
      </c>
      <c r="D556" s="45">
        <v>0</v>
      </c>
      <c r="E556" s="45">
        <v>0</v>
      </c>
      <c r="F556" s="45">
        <v>0</v>
      </c>
      <c r="G556" s="45">
        <v>0</v>
      </c>
      <c r="H556" s="25"/>
      <c r="I556" s="25"/>
      <c r="J556" s="25"/>
      <c r="K556" s="25"/>
    </row>
    <row r="557" spans="1:11" ht="15" customHeight="1" x14ac:dyDescent="0.25">
      <c r="A557" s="25"/>
      <c r="B557" s="25"/>
      <c r="C557" s="38" t="s">
        <v>91</v>
      </c>
      <c r="D557" s="45">
        <v>0</v>
      </c>
      <c r="E557" s="45">
        <v>0</v>
      </c>
      <c r="F557" s="45">
        <v>0</v>
      </c>
      <c r="G557" s="45">
        <v>0</v>
      </c>
      <c r="H557" s="25"/>
      <c r="I557" s="25"/>
      <c r="J557" s="25"/>
      <c r="K557" s="25"/>
    </row>
    <row r="558" spans="1:11" ht="15" customHeight="1" x14ac:dyDescent="0.25">
      <c r="A558" s="25"/>
      <c r="B558" s="25"/>
      <c r="C558" s="38" t="s">
        <v>83</v>
      </c>
      <c r="D558" s="45">
        <v>0</v>
      </c>
      <c r="E558" s="45">
        <v>0</v>
      </c>
      <c r="F558" s="45">
        <v>0</v>
      </c>
      <c r="G558" s="45">
        <v>0</v>
      </c>
      <c r="H558" s="25"/>
      <c r="I558" s="25"/>
      <c r="J558" s="25"/>
      <c r="K558" s="25"/>
    </row>
    <row r="559" spans="1:11" ht="15" customHeight="1" x14ac:dyDescent="0.25">
      <c r="A559" s="25"/>
      <c r="B559" s="25"/>
      <c r="C559" s="38" t="s">
        <v>92</v>
      </c>
      <c r="D559" s="45">
        <v>0</v>
      </c>
      <c r="E559" s="45">
        <v>0</v>
      </c>
      <c r="F559" s="45">
        <v>0</v>
      </c>
      <c r="G559" s="45">
        <v>0</v>
      </c>
      <c r="H559" s="25"/>
      <c r="I559" s="25"/>
      <c r="J559" s="25"/>
      <c r="K559" s="25"/>
    </row>
    <row r="560" spans="1:11" ht="15" customHeight="1" x14ac:dyDescent="0.25">
      <c r="A560" s="25"/>
      <c r="B560" s="25"/>
      <c r="C560" s="38" t="s">
        <v>93</v>
      </c>
      <c r="D560" s="45">
        <v>0</v>
      </c>
      <c r="E560" s="45">
        <v>0</v>
      </c>
      <c r="F560" s="45">
        <v>0</v>
      </c>
      <c r="G560" s="45">
        <v>0</v>
      </c>
      <c r="H560" s="25"/>
      <c r="I560" s="25"/>
      <c r="J560" s="25"/>
      <c r="K560" s="25"/>
    </row>
    <row r="561" spans="1:11" ht="15" customHeight="1" x14ac:dyDescent="0.25">
      <c r="A561" s="25"/>
      <c r="B561" s="25"/>
      <c r="C561" s="38" t="s">
        <v>94</v>
      </c>
      <c r="D561" s="45">
        <v>0</v>
      </c>
      <c r="E561" s="45">
        <v>0</v>
      </c>
      <c r="F561" s="45">
        <v>0</v>
      </c>
      <c r="G561" s="45">
        <v>0</v>
      </c>
      <c r="H561" s="25"/>
      <c r="I561" s="25"/>
      <c r="J561" s="25"/>
      <c r="K561" s="25"/>
    </row>
    <row r="562" spans="1:11" ht="15" customHeight="1" x14ac:dyDescent="0.25">
      <c r="A562" s="25"/>
      <c r="B562" s="25"/>
      <c r="C562" s="38" t="s">
        <v>95</v>
      </c>
      <c r="D562" s="45">
        <v>0</v>
      </c>
      <c r="E562" s="45">
        <v>0</v>
      </c>
      <c r="F562" s="45">
        <v>0</v>
      </c>
      <c r="G562" s="45">
        <v>0</v>
      </c>
      <c r="H562" s="25"/>
      <c r="I562" s="25"/>
      <c r="J562" s="25"/>
      <c r="K562" s="25"/>
    </row>
    <row r="563" spans="1:11" ht="15" customHeight="1" x14ac:dyDescent="0.25">
      <c r="A563" s="25"/>
      <c r="B563" s="25"/>
      <c r="C563" s="38" t="s">
        <v>96</v>
      </c>
      <c r="D563" s="45">
        <v>0</v>
      </c>
      <c r="E563" s="45">
        <v>50000000</v>
      </c>
      <c r="F563" s="45">
        <v>50000000</v>
      </c>
      <c r="G563" s="45">
        <v>50000000</v>
      </c>
      <c r="H563" s="25"/>
      <c r="I563" s="25"/>
      <c r="J563" s="25"/>
      <c r="K563" s="25"/>
    </row>
    <row r="564" spans="1:11" ht="15" customHeight="1" x14ac:dyDescent="0.25">
      <c r="A564" s="25"/>
      <c r="B564" s="25"/>
      <c r="C564" s="38" t="s">
        <v>83</v>
      </c>
      <c r="D564" s="45">
        <v>0</v>
      </c>
      <c r="E564" s="45">
        <v>50000000</v>
      </c>
      <c r="F564" s="45">
        <v>50000000</v>
      </c>
      <c r="G564" s="45">
        <v>50000000</v>
      </c>
      <c r="H564" s="25"/>
      <c r="I564" s="25"/>
      <c r="J564" s="25"/>
      <c r="K564" s="25"/>
    </row>
    <row r="565" spans="1:11" ht="15" customHeight="1" x14ac:dyDescent="0.25">
      <c r="A565" s="25"/>
      <c r="B565" s="25"/>
      <c r="C565" s="38" t="s">
        <v>92</v>
      </c>
      <c r="D565" s="45">
        <v>0</v>
      </c>
      <c r="E565" s="45">
        <v>0</v>
      </c>
      <c r="F565" s="45">
        <v>0</v>
      </c>
      <c r="G565" s="45">
        <v>0</v>
      </c>
      <c r="H565" s="25"/>
      <c r="I565" s="25"/>
      <c r="J565" s="25"/>
      <c r="K565" s="25"/>
    </row>
    <row r="566" spans="1:11" ht="15" customHeight="1" x14ac:dyDescent="0.25">
      <c r="A566" s="25"/>
      <c r="B566" s="25"/>
      <c r="C566" s="38" t="s">
        <v>93</v>
      </c>
      <c r="D566" s="45">
        <v>0</v>
      </c>
      <c r="E566" s="45">
        <v>0</v>
      </c>
      <c r="F566" s="45">
        <v>0</v>
      </c>
      <c r="G566" s="45">
        <v>0</v>
      </c>
      <c r="H566" s="25"/>
      <c r="I566" s="25"/>
      <c r="J566" s="25"/>
      <c r="K566" s="25"/>
    </row>
    <row r="567" spans="1:11" ht="15" customHeight="1" x14ac:dyDescent="0.25">
      <c r="A567" s="25"/>
      <c r="B567" s="25"/>
      <c r="C567" s="38" t="s">
        <v>94</v>
      </c>
      <c r="D567" s="45">
        <v>0</v>
      </c>
      <c r="E567" s="45">
        <v>0</v>
      </c>
      <c r="F567" s="45">
        <v>0</v>
      </c>
      <c r="G567" s="45">
        <v>0</v>
      </c>
      <c r="H567" s="25"/>
      <c r="I567" s="25"/>
      <c r="J567" s="25"/>
      <c r="K567" s="25"/>
    </row>
    <row r="568" spans="1:11" ht="15" customHeight="1" x14ac:dyDescent="0.25">
      <c r="A568" s="25"/>
      <c r="B568" s="25"/>
      <c r="C568" s="38" t="s">
        <v>95</v>
      </c>
      <c r="D568" s="45">
        <v>0</v>
      </c>
      <c r="E568" s="45">
        <v>0</v>
      </c>
      <c r="F568" s="45">
        <v>0</v>
      </c>
      <c r="G568" s="45">
        <v>0</v>
      </c>
      <c r="H568" s="25"/>
      <c r="I568" s="25"/>
      <c r="J568" s="25"/>
      <c r="K568" s="25"/>
    </row>
    <row r="569" spans="1:11" ht="15" customHeight="1" x14ac:dyDescent="0.25">
      <c r="A569" s="25"/>
      <c r="B569" s="25"/>
      <c r="C569" s="38" t="s">
        <v>97</v>
      </c>
      <c r="D569" s="45">
        <v>0</v>
      </c>
      <c r="E569" s="45">
        <v>0</v>
      </c>
      <c r="F569" s="45">
        <v>0</v>
      </c>
      <c r="G569" s="45">
        <v>0</v>
      </c>
      <c r="H569" s="25"/>
      <c r="I569" s="25"/>
      <c r="J569" s="25"/>
      <c r="K569" s="25"/>
    </row>
    <row r="570" spans="1:11" ht="15" customHeight="1" x14ac:dyDescent="0.25">
      <c r="A570" s="25"/>
      <c r="B570" s="25"/>
      <c r="C570" s="38" t="s">
        <v>83</v>
      </c>
      <c r="D570" s="45">
        <v>0</v>
      </c>
      <c r="E570" s="45">
        <v>0</v>
      </c>
      <c r="F570" s="45">
        <v>0</v>
      </c>
      <c r="G570" s="45">
        <v>0</v>
      </c>
      <c r="H570" s="25"/>
      <c r="I570" s="25"/>
      <c r="J570" s="25"/>
      <c r="K570" s="25"/>
    </row>
    <row r="571" spans="1:11" ht="15" customHeight="1" x14ac:dyDescent="0.25">
      <c r="A571" s="25"/>
      <c r="B571" s="25"/>
      <c r="C571" s="38" t="s">
        <v>92</v>
      </c>
      <c r="D571" s="45">
        <v>0</v>
      </c>
      <c r="E571" s="45">
        <v>0</v>
      </c>
      <c r="F571" s="45">
        <v>0</v>
      </c>
      <c r="G571" s="45">
        <v>0</v>
      </c>
      <c r="H571" s="25"/>
      <c r="I571" s="25"/>
      <c r="J571" s="25"/>
      <c r="K571" s="25"/>
    </row>
    <row r="572" spans="1:11" ht="15" customHeight="1" x14ac:dyDescent="0.25">
      <c r="A572" s="25"/>
      <c r="B572" s="25"/>
      <c r="C572" s="38" t="s">
        <v>93</v>
      </c>
      <c r="D572" s="45">
        <v>0</v>
      </c>
      <c r="E572" s="45">
        <v>0</v>
      </c>
      <c r="F572" s="45">
        <v>0</v>
      </c>
      <c r="G572" s="45">
        <v>0</v>
      </c>
      <c r="H572" s="25"/>
      <c r="I572" s="25"/>
      <c r="J572" s="25"/>
      <c r="K572" s="25"/>
    </row>
    <row r="573" spans="1:11" ht="15" customHeight="1" x14ac:dyDescent="0.25">
      <c r="A573" s="25"/>
      <c r="B573" s="25"/>
      <c r="C573" s="38" t="s">
        <v>94</v>
      </c>
      <c r="D573" s="45">
        <v>0</v>
      </c>
      <c r="E573" s="45">
        <v>0</v>
      </c>
      <c r="F573" s="45">
        <v>0</v>
      </c>
      <c r="G573" s="45">
        <v>0</v>
      </c>
      <c r="H573" s="25"/>
      <c r="I573" s="25"/>
      <c r="J573" s="25"/>
      <c r="K573" s="25"/>
    </row>
    <row r="574" spans="1:11" ht="15" customHeight="1" x14ac:dyDescent="0.25">
      <c r="A574" s="25"/>
      <c r="B574" s="25"/>
      <c r="C574" s="38" t="s">
        <v>95</v>
      </c>
      <c r="D574" s="45">
        <v>0</v>
      </c>
      <c r="E574" s="45">
        <v>0</v>
      </c>
      <c r="F574" s="45">
        <v>0</v>
      </c>
      <c r="G574" s="45">
        <v>0</v>
      </c>
      <c r="H574" s="25"/>
      <c r="I574" s="25"/>
      <c r="J574" s="25"/>
      <c r="K574" s="25"/>
    </row>
    <row r="575" spans="1:11" ht="15" customHeight="1" x14ac:dyDescent="0.25">
      <c r="A575" s="25"/>
      <c r="B575" s="25"/>
      <c r="C575" s="38" t="s">
        <v>98</v>
      </c>
      <c r="D575" s="45">
        <v>0</v>
      </c>
      <c r="E575" s="45">
        <v>0</v>
      </c>
      <c r="F575" s="45">
        <v>0</v>
      </c>
      <c r="G575" s="45">
        <v>0</v>
      </c>
      <c r="H575" s="25"/>
      <c r="I575" s="25"/>
      <c r="J575" s="25"/>
      <c r="K575" s="25"/>
    </row>
    <row r="576" spans="1:11" ht="15" customHeight="1" x14ac:dyDescent="0.25">
      <c r="A576" s="25"/>
      <c r="B576" s="25"/>
      <c r="C576" s="38" t="s">
        <v>99</v>
      </c>
      <c r="D576" s="45">
        <v>0</v>
      </c>
      <c r="E576" s="45">
        <v>0</v>
      </c>
      <c r="F576" s="45">
        <v>0</v>
      </c>
      <c r="G576" s="45">
        <v>0</v>
      </c>
      <c r="H576" s="25"/>
      <c r="I576" s="25"/>
      <c r="J576" s="25"/>
      <c r="K576" s="25"/>
    </row>
    <row r="577" spans="1:11" ht="20.100000000000001" customHeight="1" x14ac:dyDescent="0.25">
      <c r="A577" s="25"/>
      <c r="B577" s="25"/>
      <c r="C577" s="47" t="s">
        <v>69</v>
      </c>
      <c r="D577" s="25"/>
      <c r="E577" s="25"/>
      <c r="F577" s="25"/>
      <c r="G577" s="25"/>
      <c r="H577" s="25"/>
      <c r="I577" s="25"/>
      <c r="J577" s="25"/>
      <c r="K577" s="25"/>
    </row>
  </sheetData>
  <mergeCells count="60">
    <mergeCell ref="C12:G12"/>
    <mergeCell ref="C1:G1"/>
    <mergeCell ref="C2:G2"/>
    <mergeCell ref="D3:G3"/>
    <mergeCell ref="D4:G4"/>
    <mergeCell ref="D5:G5"/>
    <mergeCell ref="D6:G6"/>
    <mergeCell ref="D7:G7"/>
    <mergeCell ref="C8:G8"/>
    <mergeCell ref="C9:G9"/>
    <mergeCell ref="D10:G10"/>
    <mergeCell ref="D11:G11"/>
    <mergeCell ref="D29:G29"/>
    <mergeCell ref="D13:G13"/>
    <mergeCell ref="D14:G14"/>
    <mergeCell ref="D15:G15"/>
    <mergeCell ref="D16:G16"/>
    <mergeCell ref="C19:G19"/>
    <mergeCell ref="D23:G23"/>
    <mergeCell ref="D24:G24"/>
    <mergeCell ref="C25:G25"/>
    <mergeCell ref="D26:G26"/>
    <mergeCell ref="D27:G27"/>
    <mergeCell ref="D28:G28"/>
    <mergeCell ref="D197:G197"/>
    <mergeCell ref="C38:G38"/>
    <mergeCell ref="C83:G83"/>
    <mergeCell ref="D84:G84"/>
    <mergeCell ref="D85:G85"/>
    <mergeCell ref="D86:G86"/>
    <mergeCell ref="D87:G87"/>
    <mergeCell ref="C96:G96"/>
    <mergeCell ref="D141:G141"/>
    <mergeCell ref="D142:G142"/>
    <mergeCell ref="D143:G143"/>
    <mergeCell ref="C152:G152"/>
    <mergeCell ref="D365:G365"/>
    <mergeCell ref="D198:G198"/>
    <mergeCell ref="D199:G199"/>
    <mergeCell ref="C208:G208"/>
    <mergeCell ref="D253:G253"/>
    <mergeCell ref="D254:G254"/>
    <mergeCell ref="D255:G255"/>
    <mergeCell ref="C264:G264"/>
    <mergeCell ref="D309:G309"/>
    <mergeCell ref="D310:G310"/>
    <mergeCell ref="D311:G311"/>
    <mergeCell ref="C320:G320"/>
    <mergeCell ref="C489:G489"/>
    <mergeCell ref="D366:G366"/>
    <mergeCell ref="D367:G367"/>
    <mergeCell ref="C376:G376"/>
    <mergeCell ref="D421:G421"/>
    <mergeCell ref="D422:G422"/>
    <mergeCell ref="D423:G423"/>
    <mergeCell ref="C432:G432"/>
    <mergeCell ref="D477:G477"/>
    <mergeCell ref="D478:G478"/>
    <mergeCell ref="D479:G479"/>
    <mergeCell ref="D480:G480"/>
  </mergeCells>
  <pageMargins left="0" right="0" top="0" bottom="0" header="0" footer="0"/>
  <pageSetup orientation="portrait"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E00FA-B055-4DE3-A460-C8BE1DD1F3BA}">
  <dimension ref="A1:K242"/>
  <sheetViews>
    <sheetView tabSelected="1" view="pageBreakPreview" zoomScale="60" zoomScaleNormal="120" workbookViewId="0">
      <selection activeCell="N255" sqref="N255"/>
    </sheetView>
  </sheetViews>
  <sheetFormatPr defaultRowHeight="15" x14ac:dyDescent="0.25"/>
  <cols>
    <col min="1" max="1" width="15" style="3090" customWidth="1"/>
    <col min="2" max="2" width="41.140625" style="3090" customWidth="1"/>
    <col min="3" max="3" width="17.5703125" style="3090" customWidth="1"/>
    <col min="4" max="4" width="15" style="3090" customWidth="1"/>
    <col min="5" max="5" width="14.5703125" style="3090" customWidth="1"/>
    <col min="6" max="6" width="28.42578125" style="3090" customWidth="1"/>
    <col min="7" max="7" width="6.28515625" style="3090" customWidth="1"/>
    <col min="8" max="8" width="13.28515625" style="3090" customWidth="1"/>
    <col min="9" max="9" width="11" style="3090" customWidth="1"/>
    <col min="10" max="10" width="11" style="3090" bestFit="1" customWidth="1"/>
    <col min="11" max="256" width="9.140625" style="3090"/>
    <col min="257" max="257" width="15" style="3090" customWidth="1"/>
    <col min="258" max="258" width="41.140625" style="3090" customWidth="1"/>
    <col min="259" max="259" width="17.5703125" style="3090" customWidth="1"/>
    <col min="260" max="260" width="15" style="3090" customWidth="1"/>
    <col min="261" max="261" width="14.5703125" style="3090" customWidth="1"/>
    <col min="262" max="262" width="28.42578125" style="3090" customWidth="1"/>
    <col min="263" max="263" width="6.28515625" style="3090" customWidth="1"/>
    <col min="264" max="264" width="13.28515625" style="3090" customWidth="1"/>
    <col min="265" max="265" width="11" style="3090" customWidth="1"/>
    <col min="266" max="266" width="11" style="3090" bestFit="1" customWidth="1"/>
    <col min="267" max="512" width="9.140625" style="3090"/>
    <col min="513" max="513" width="15" style="3090" customWidth="1"/>
    <col min="514" max="514" width="41.140625" style="3090" customWidth="1"/>
    <col min="515" max="515" width="17.5703125" style="3090" customWidth="1"/>
    <col min="516" max="516" width="15" style="3090" customWidth="1"/>
    <col min="517" max="517" width="14.5703125" style="3090" customWidth="1"/>
    <col min="518" max="518" width="28.42578125" style="3090" customWidth="1"/>
    <col min="519" max="519" width="6.28515625" style="3090" customWidth="1"/>
    <col min="520" max="520" width="13.28515625" style="3090" customWidth="1"/>
    <col min="521" max="521" width="11" style="3090" customWidth="1"/>
    <col min="522" max="522" width="11" style="3090" bestFit="1" customWidth="1"/>
    <col min="523" max="768" width="9.140625" style="3090"/>
    <col min="769" max="769" width="15" style="3090" customWidth="1"/>
    <col min="770" max="770" width="41.140625" style="3090" customWidth="1"/>
    <col min="771" max="771" width="17.5703125" style="3090" customWidth="1"/>
    <col min="772" max="772" width="15" style="3090" customWidth="1"/>
    <col min="773" max="773" width="14.5703125" style="3090" customWidth="1"/>
    <col min="774" max="774" width="28.42578125" style="3090" customWidth="1"/>
    <col min="775" max="775" width="6.28515625" style="3090" customWidth="1"/>
    <col min="776" max="776" width="13.28515625" style="3090" customWidth="1"/>
    <col min="777" max="777" width="11" style="3090" customWidth="1"/>
    <col min="778" max="778" width="11" style="3090" bestFit="1" customWidth="1"/>
    <col min="779" max="1024" width="9.140625" style="3090"/>
    <col min="1025" max="1025" width="15" style="3090" customWidth="1"/>
    <col min="1026" max="1026" width="41.140625" style="3090" customWidth="1"/>
    <col min="1027" max="1027" width="17.5703125" style="3090" customWidth="1"/>
    <col min="1028" max="1028" width="15" style="3090" customWidth="1"/>
    <col min="1029" max="1029" width="14.5703125" style="3090" customWidth="1"/>
    <col min="1030" max="1030" width="28.42578125" style="3090" customWidth="1"/>
    <col min="1031" max="1031" width="6.28515625" style="3090" customWidth="1"/>
    <col min="1032" max="1032" width="13.28515625" style="3090" customWidth="1"/>
    <col min="1033" max="1033" width="11" style="3090" customWidth="1"/>
    <col min="1034" max="1034" width="11" style="3090" bestFit="1" customWidth="1"/>
    <col min="1035" max="1280" width="9.140625" style="3090"/>
    <col min="1281" max="1281" width="15" style="3090" customWidth="1"/>
    <col min="1282" max="1282" width="41.140625" style="3090" customWidth="1"/>
    <col min="1283" max="1283" width="17.5703125" style="3090" customWidth="1"/>
    <col min="1284" max="1284" width="15" style="3090" customWidth="1"/>
    <col min="1285" max="1285" width="14.5703125" style="3090" customWidth="1"/>
    <col min="1286" max="1286" width="28.42578125" style="3090" customWidth="1"/>
    <col min="1287" max="1287" width="6.28515625" style="3090" customWidth="1"/>
    <col min="1288" max="1288" width="13.28515625" style="3090" customWidth="1"/>
    <col min="1289" max="1289" width="11" style="3090" customWidth="1"/>
    <col min="1290" max="1290" width="11" style="3090" bestFit="1" customWidth="1"/>
    <col min="1291" max="1536" width="9.140625" style="3090"/>
    <col min="1537" max="1537" width="15" style="3090" customWidth="1"/>
    <col min="1538" max="1538" width="41.140625" style="3090" customWidth="1"/>
    <col min="1539" max="1539" width="17.5703125" style="3090" customWidth="1"/>
    <col min="1540" max="1540" width="15" style="3090" customWidth="1"/>
    <col min="1541" max="1541" width="14.5703125" style="3090" customWidth="1"/>
    <col min="1542" max="1542" width="28.42578125" style="3090" customWidth="1"/>
    <col min="1543" max="1543" width="6.28515625" style="3090" customWidth="1"/>
    <col min="1544" max="1544" width="13.28515625" style="3090" customWidth="1"/>
    <col min="1545" max="1545" width="11" style="3090" customWidth="1"/>
    <col min="1546" max="1546" width="11" style="3090" bestFit="1" customWidth="1"/>
    <col min="1547" max="1792" width="9.140625" style="3090"/>
    <col min="1793" max="1793" width="15" style="3090" customWidth="1"/>
    <col min="1794" max="1794" width="41.140625" style="3090" customWidth="1"/>
    <col min="1795" max="1795" width="17.5703125" style="3090" customWidth="1"/>
    <col min="1796" max="1796" width="15" style="3090" customWidth="1"/>
    <col min="1797" max="1797" width="14.5703125" style="3090" customWidth="1"/>
    <col min="1798" max="1798" width="28.42578125" style="3090" customWidth="1"/>
    <col min="1799" max="1799" width="6.28515625" style="3090" customWidth="1"/>
    <col min="1800" max="1800" width="13.28515625" style="3090" customWidth="1"/>
    <col min="1801" max="1801" width="11" style="3090" customWidth="1"/>
    <col min="1802" max="1802" width="11" style="3090" bestFit="1" customWidth="1"/>
    <col min="1803" max="2048" width="9.140625" style="3090"/>
    <col min="2049" max="2049" width="15" style="3090" customWidth="1"/>
    <col min="2050" max="2050" width="41.140625" style="3090" customWidth="1"/>
    <col min="2051" max="2051" width="17.5703125" style="3090" customWidth="1"/>
    <col min="2052" max="2052" width="15" style="3090" customWidth="1"/>
    <col min="2053" max="2053" width="14.5703125" style="3090" customWidth="1"/>
    <col min="2054" max="2054" width="28.42578125" style="3090" customWidth="1"/>
    <col min="2055" max="2055" width="6.28515625" style="3090" customWidth="1"/>
    <col min="2056" max="2056" width="13.28515625" style="3090" customWidth="1"/>
    <col min="2057" max="2057" width="11" style="3090" customWidth="1"/>
    <col min="2058" max="2058" width="11" style="3090" bestFit="1" customWidth="1"/>
    <col min="2059" max="2304" width="9.140625" style="3090"/>
    <col min="2305" max="2305" width="15" style="3090" customWidth="1"/>
    <col min="2306" max="2306" width="41.140625" style="3090" customWidth="1"/>
    <col min="2307" max="2307" width="17.5703125" style="3090" customWidth="1"/>
    <col min="2308" max="2308" width="15" style="3090" customWidth="1"/>
    <col min="2309" max="2309" width="14.5703125" style="3090" customWidth="1"/>
    <col min="2310" max="2310" width="28.42578125" style="3090" customWidth="1"/>
    <col min="2311" max="2311" width="6.28515625" style="3090" customWidth="1"/>
    <col min="2312" max="2312" width="13.28515625" style="3090" customWidth="1"/>
    <col min="2313" max="2313" width="11" style="3090" customWidth="1"/>
    <col min="2314" max="2314" width="11" style="3090" bestFit="1" customWidth="1"/>
    <col min="2315" max="2560" width="9.140625" style="3090"/>
    <col min="2561" max="2561" width="15" style="3090" customWidth="1"/>
    <col min="2562" max="2562" width="41.140625" style="3090" customWidth="1"/>
    <col min="2563" max="2563" width="17.5703125" style="3090" customWidth="1"/>
    <col min="2564" max="2564" width="15" style="3090" customWidth="1"/>
    <col min="2565" max="2565" width="14.5703125" style="3090" customWidth="1"/>
    <col min="2566" max="2566" width="28.42578125" style="3090" customWidth="1"/>
    <col min="2567" max="2567" width="6.28515625" style="3090" customWidth="1"/>
    <col min="2568" max="2568" width="13.28515625" style="3090" customWidth="1"/>
    <col min="2569" max="2569" width="11" style="3090" customWidth="1"/>
    <col min="2570" max="2570" width="11" style="3090" bestFit="1" customWidth="1"/>
    <col min="2571" max="2816" width="9.140625" style="3090"/>
    <col min="2817" max="2817" width="15" style="3090" customWidth="1"/>
    <col min="2818" max="2818" width="41.140625" style="3090" customWidth="1"/>
    <col min="2819" max="2819" width="17.5703125" style="3090" customWidth="1"/>
    <col min="2820" max="2820" width="15" style="3090" customWidth="1"/>
    <col min="2821" max="2821" width="14.5703125" style="3090" customWidth="1"/>
    <col min="2822" max="2822" width="28.42578125" style="3090" customWidth="1"/>
    <col min="2823" max="2823" width="6.28515625" style="3090" customWidth="1"/>
    <col min="2824" max="2824" width="13.28515625" style="3090" customWidth="1"/>
    <col min="2825" max="2825" width="11" style="3090" customWidth="1"/>
    <col min="2826" max="2826" width="11" style="3090" bestFit="1" customWidth="1"/>
    <col min="2827" max="3072" width="9.140625" style="3090"/>
    <col min="3073" max="3073" width="15" style="3090" customWidth="1"/>
    <col min="3074" max="3074" width="41.140625" style="3090" customWidth="1"/>
    <col min="3075" max="3075" width="17.5703125" style="3090" customWidth="1"/>
    <col min="3076" max="3076" width="15" style="3090" customWidth="1"/>
    <col min="3077" max="3077" width="14.5703125" style="3090" customWidth="1"/>
    <col min="3078" max="3078" width="28.42578125" style="3090" customWidth="1"/>
    <col min="3079" max="3079" width="6.28515625" style="3090" customWidth="1"/>
    <col min="3080" max="3080" width="13.28515625" style="3090" customWidth="1"/>
    <col min="3081" max="3081" width="11" style="3090" customWidth="1"/>
    <col min="3082" max="3082" width="11" style="3090" bestFit="1" customWidth="1"/>
    <col min="3083" max="3328" width="9.140625" style="3090"/>
    <col min="3329" max="3329" width="15" style="3090" customWidth="1"/>
    <col min="3330" max="3330" width="41.140625" style="3090" customWidth="1"/>
    <col min="3331" max="3331" width="17.5703125" style="3090" customWidth="1"/>
    <col min="3332" max="3332" width="15" style="3090" customWidth="1"/>
    <col min="3333" max="3333" width="14.5703125" style="3090" customWidth="1"/>
    <col min="3334" max="3334" width="28.42578125" style="3090" customWidth="1"/>
    <col min="3335" max="3335" width="6.28515625" style="3090" customWidth="1"/>
    <col min="3336" max="3336" width="13.28515625" style="3090" customWidth="1"/>
    <col min="3337" max="3337" width="11" style="3090" customWidth="1"/>
    <col min="3338" max="3338" width="11" style="3090" bestFit="1" customWidth="1"/>
    <col min="3339" max="3584" width="9.140625" style="3090"/>
    <col min="3585" max="3585" width="15" style="3090" customWidth="1"/>
    <col min="3586" max="3586" width="41.140625" style="3090" customWidth="1"/>
    <col min="3587" max="3587" width="17.5703125" style="3090" customWidth="1"/>
    <col min="3588" max="3588" width="15" style="3090" customWidth="1"/>
    <col min="3589" max="3589" width="14.5703125" style="3090" customWidth="1"/>
    <col min="3590" max="3590" width="28.42578125" style="3090" customWidth="1"/>
    <col min="3591" max="3591" width="6.28515625" style="3090" customWidth="1"/>
    <col min="3592" max="3592" width="13.28515625" style="3090" customWidth="1"/>
    <col min="3593" max="3593" width="11" style="3090" customWidth="1"/>
    <col min="3594" max="3594" width="11" style="3090" bestFit="1" customWidth="1"/>
    <col min="3595" max="3840" width="9.140625" style="3090"/>
    <col min="3841" max="3841" width="15" style="3090" customWidth="1"/>
    <col min="3842" max="3842" width="41.140625" style="3090" customWidth="1"/>
    <col min="3843" max="3843" width="17.5703125" style="3090" customWidth="1"/>
    <col min="3844" max="3844" width="15" style="3090" customWidth="1"/>
    <col min="3845" max="3845" width="14.5703125" style="3090" customWidth="1"/>
    <col min="3846" max="3846" width="28.42578125" style="3090" customWidth="1"/>
    <col min="3847" max="3847" width="6.28515625" style="3090" customWidth="1"/>
    <col min="3848" max="3848" width="13.28515625" style="3090" customWidth="1"/>
    <col min="3849" max="3849" width="11" style="3090" customWidth="1"/>
    <col min="3850" max="3850" width="11" style="3090" bestFit="1" customWidth="1"/>
    <col min="3851" max="4096" width="9.140625" style="3090"/>
    <col min="4097" max="4097" width="15" style="3090" customWidth="1"/>
    <col min="4098" max="4098" width="41.140625" style="3090" customWidth="1"/>
    <col min="4099" max="4099" width="17.5703125" style="3090" customWidth="1"/>
    <col min="4100" max="4100" width="15" style="3090" customWidth="1"/>
    <col min="4101" max="4101" width="14.5703125" style="3090" customWidth="1"/>
    <col min="4102" max="4102" width="28.42578125" style="3090" customWidth="1"/>
    <col min="4103" max="4103" width="6.28515625" style="3090" customWidth="1"/>
    <col min="4104" max="4104" width="13.28515625" style="3090" customWidth="1"/>
    <col min="4105" max="4105" width="11" style="3090" customWidth="1"/>
    <col min="4106" max="4106" width="11" style="3090" bestFit="1" customWidth="1"/>
    <col min="4107" max="4352" width="9.140625" style="3090"/>
    <col min="4353" max="4353" width="15" style="3090" customWidth="1"/>
    <col min="4354" max="4354" width="41.140625" style="3090" customWidth="1"/>
    <col min="4355" max="4355" width="17.5703125" style="3090" customWidth="1"/>
    <col min="4356" max="4356" width="15" style="3090" customWidth="1"/>
    <col min="4357" max="4357" width="14.5703125" style="3090" customWidth="1"/>
    <col min="4358" max="4358" width="28.42578125" style="3090" customWidth="1"/>
    <col min="4359" max="4359" width="6.28515625" style="3090" customWidth="1"/>
    <col min="4360" max="4360" width="13.28515625" style="3090" customWidth="1"/>
    <col min="4361" max="4361" width="11" style="3090" customWidth="1"/>
    <col min="4362" max="4362" width="11" style="3090" bestFit="1" customWidth="1"/>
    <col min="4363" max="4608" width="9.140625" style="3090"/>
    <col min="4609" max="4609" width="15" style="3090" customWidth="1"/>
    <col min="4610" max="4610" width="41.140625" style="3090" customWidth="1"/>
    <col min="4611" max="4611" width="17.5703125" style="3090" customWidth="1"/>
    <col min="4612" max="4612" width="15" style="3090" customWidth="1"/>
    <col min="4613" max="4613" width="14.5703125" style="3090" customWidth="1"/>
    <col min="4614" max="4614" width="28.42578125" style="3090" customWidth="1"/>
    <col min="4615" max="4615" width="6.28515625" style="3090" customWidth="1"/>
    <col min="4616" max="4616" width="13.28515625" style="3090" customWidth="1"/>
    <col min="4617" max="4617" width="11" style="3090" customWidth="1"/>
    <col min="4618" max="4618" width="11" style="3090" bestFit="1" customWidth="1"/>
    <col min="4619" max="4864" width="9.140625" style="3090"/>
    <col min="4865" max="4865" width="15" style="3090" customWidth="1"/>
    <col min="4866" max="4866" width="41.140625" style="3090" customWidth="1"/>
    <col min="4867" max="4867" width="17.5703125" style="3090" customWidth="1"/>
    <col min="4868" max="4868" width="15" style="3090" customWidth="1"/>
    <col min="4869" max="4869" width="14.5703125" style="3090" customWidth="1"/>
    <col min="4870" max="4870" width="28.42578125" style="3090" customWidth="1"/>
    <col min="4871" max="4871" width="6.28515625" style="3090" customWidth="1"/>
    <col min="4872" max="4872" width="13.28515625" style="3090" customWidth="1"/>
    <col min="4873" max="4873" width="11" style="3090" customWidth="1"/>
    <col min="4874" max="4874" width="11" style="3090" bestFit="1" customWidth="1"/>
    <col min="4875" max="5120" width="9.140625" style="3090"/>
    <col min="5121" max="5121" width="15" style="3090" customWidth="1"/>
    <col min="5122" max="5122" width="41.140625" style="3090" customWidth="1"/>
    <col min="5123" max="5123" width="17.5703125" style="3090" customWidth="1"/>
    <col min="5124" max="5124" width="15" style="3090" customWidth="1"/>
    <col min="5125" max="5125" width="14.5703125" style="3090" customWidth="1"/>
    <col min="5126" max="5126" width="28.42578125" style="3090" customWidth="1"/>
    <col min="5127" max="5127" width="6.28515625" style="3090" customWidth="1"/>
    <col min="5128" max="5128" width="13.28515625" style="3090" customWidth="1"/>
    <col min="5129" max="5129" width="11" style="3090" customWidth="1"/>
    <col min="5130" max="5130" width="11" style="3090" bestFit="1" customWidth="1"/>
    <col min="5131" max="5376" width="9.140625" style="3090"/>
    <col min="5377" max="5377" width="15" style="3090" customWidth="1"/>
    <col min="5378" max="5378" width="41.140625" style="3090" customWidth="1"/>
    <col min="5379" max="5379" width="17.5703125" style="3090" customWidth="1"/>
    <col min="5380" max="5380" width="15" style="3090" customWidth="1"/>
    <col min="5381" max="5381" width="14.5703125" style="3090" customWidth="1"/>
    <col min="5382" max="5382" width="28.42578125" style="3090" customWidth="1"/>
    <col min="5383" max="5383" width="6.28515625" style="3090" customWidth="1"/>
    <col min="5384" max="5384" width="13.28515625" style="3090" customWidth="1"/>
    <col min="5385" max="5385" width="11" style="3090" customWidth="1"/>
    <col min="5386" max="5386" width="11" style="3090" bestFit="1" customWidth="1"/>
    <col min="5387" max="5632" width="9.140625" style="3090"/>
    <col min="5633" max="5633" width="15" style="3090" customWidth="1"/>
    <col min="5634" max="5634" width="41.140625" style="3090" customWidth="1"/>
    <col min="5635" max="5635" width="17.5703125" style="3090" customWidth="1"/>
    <col min="5636" max="5636" width="15" style="3090" customWidth="1"/>
    <col min="5637" max="5637" width="14.5703125" style="3090" customWidth="1"/>
    <col min="5638" max="5638" width="28.42578125" style="3090" customWidth="1"/>
    <col min="5639" max="5639" width="6.28515625" style="3090" customWidth="1"/>
    <col min="5640" max="5640" width="13.28515625" style="3090" customWidth="1"/>
    <col min="5641" max="5641" width="11" style="3090" customWidth="1"/>
    <col min="5642" max="5642" width="11" style="3090" bestFit="1" customWidth="1"/>
    <col min="5643" max="5888" width="9.140625" style="3090"/>
    <col min="5889" max="5889" width="15" style="3090" customWidth="1"/>
    <col min="5890" max="5890" width="41.140625" style="3090" customWidth="1"/>
    <col min="5891" max="5891" width="17.5703125" style="3090" customWidth="1"/>
    <col min="5892" max="5892" width="15" style="3090" customWidth="1"/>
    <col min="5893" max="5893" width="14.5703125" style="3090" customWidth="1"/>
    <col min="5894" max="5894" width="28.42578125" style="3090" customWidth="1"/>
    <col min="5895" max="5895" width="6.28515625" style="3090" customWidth="1"/>
    <col min="5896" max="5896" width="13.28515625" style="3090" customWidth="1"/>
    <col min="5897" max="5897" width="11" style="3090" customWidth="1"/>
    <col min="5898" max="5898" width="11" style="3090" bestFit="1" customWidth="1"/>
    <col min="5899" max="6144" width="9.140625" style="3090"/>
    <col min="6145" max="6145" width="15" style="3090" customWidth="1"/>
    <col min="6146" max="6146" width="41.140625" style="3090" customWidth="1"/>
    <col min="6147" max="6147" width="17.5703125" style="3090" customWidth="1"/>
    <col min="6148" max="6148" width="15" style="3090" customWidth="1"/>
    <col min="6149" max="6149" width="14.5703125" style="3090" customWidth="1"/>
    <col min="6150" max="6150" width="28.42578125" style="3090" customWidth="1"/>
    <col min="6151" max="6151" width="6.28515625" style="3090" customWidth="1"/>
    <col min="6152" max="6152" width="13.28515625" style="3090" customWidth="1"/>
    <col min="6153" max="6153" width="11" style="3090" customWidth="1"/>
    <col min="6154" max="6154" width="11" style="3090" bestFit="1" customWidth="1"/>
    <col min="6155" max="6400" width="9.140625" style="3090"/>
    <col min="6401" max="6401" width="15" style="3090" customWidth="1"/>
    <col min="6402" max="6402" width="41.140625" style="3090" customWidth="1"/>
    <col min="6403" max="6403" width="17.5703125" style="3090" customWidth="1"/>
    <col min="6404" max="6404" width="15" style="3090" customWidth="1"/>
    <col min="6405" max="6405" width="14.5703125" style="3090" customWidth="1"/>
    <col min="6406" max="6406" width="28.42578125" style="3090" customWidth="1"/>
    <col min="6407" max="6407" width="6.28515625" style="3090" customWidth="1"/>
    <col min="6408" max="6408" width="13.28515625" style="3090" customWidth="1"/>
    <col min="6409" max="6409" width="11" style="3090" customWidth="1"/>
    <col min="6410" max="6410" width="11" style="3090" bestFit="1" customWidth="1"/>
    <col min="6411" max="6656" width="9.140625" style="3090"/>
    <col min="6657" max="6657" width="15" style="3090" customWidth="1"/>
    <col min="6658" max="6658" width="41.140625" style="3090" customWidth="1"/>
    <col min="6659" max="6659" width="17.5703125" style="3090" customWidth="1"/>
    <col min="6660" max="6660" width="15" style="3090" customWidth="1"/>
    <col min="6661" max="6661" width="14.5703125" style="3090" customWidth="1"/>
    <col min="6662" max="6662" width="28.42578125" style="3090" customWidth="1"/>
    <col min="6663" max="6663" width="6.28515625" style="3090" customWidth="1"/>
    <col min="6664" max="6664" width="13.28515625" style="3090" customWidth="1"/>
    <col min="6665" max="6665" width="11" style="3090" customWidth="1"/>
    <col min="6666" max="6666" width="11" style="3090" bestFit="1" customWidth="1"/>
    <col min="6667" max="6912" width="9.140625" style="3090"/>
    <col min="6913" max="6913" width="15" style="3090" customWidth="1"/>
    <col min="6914" max="6914" width="41.140625" style="3090" customWidth="1"/>
    <col min="6915" max="6915" width="17.5703125" style="3090" customWidth="1"/>
    <col min="6916" max="6916" width="15" style="3090" customWidth="1"/>
    <col min="6917" max="6917" width="14.5703125" style="3090" customWidth="1"/>
    <col min="6918" max="6918" width="28.42578125" style="3090" customWidth="1"/>
    <col min="6919" max="6919" width="6.28515625" style="3090" customWidth="1"/>
    <col min="6920" max="6920" width="13.28515625" style="3090" customWidth="1"/>
    <col min="6921" max="6921" width="11" style="3090" customWidth="1"/>
    <col min="6922" max="6922" width="11" style="3090" bestFit="1" customWidth="1"/>
    <col min="6923" max="7168" width="9.140625" style="3090"/>
    <col min="7169" max="7169" width="15" style="3090" customWidth="1"/>
    <col min="7170" max="7170" width="41.140625" style="3090" customWidth="1"/>
    <col min="7171" max="7171" width="17.5703125" style="3090" customWidth="1"/>
    <col min="7172" max="7172" width="15" style="3090" customWidth="1"/>
    <col min="7173" max="7173" width="14.5703125" style="3090" customWidth="1"/>
    <col min="7174" max="7174" width="28.42578125" style="3090" customWidth="1"/>
    <col min="7175" max="7175" width="6.28515625" style="3090" customWidth="1"/>
    <col min="7176" max="7176" width="13.28515625" style="3090" customWidth="1"/>
    <col min="7177" max="7177" width="11" style="3090" customWidth="1"/>
    <col min="7178" max="7178" width="11" style="3090" bestFit="1" customWidth="1"/>
    <col min="7179" max="7424" width="9.140625" style="3090"/>
    <col min="7425" max="7425" width="15" style="3090" customWidth="1"/>
    <col min="7426" max="7426" width="41.140625" style="3090" customWidth="1"/>
    <col min="7427" max="7427" width="17.5703125" style="3090" customWidth="1"/>
    <col min="7428" max="7428" width="15" style="3090" customWidth="1"/>
    <col min="7429" max="7429" width="14.5703125" style="3090" customWidth="1"/>
    <col min="7430" max="7430" width="28.42578125" style="3090" customWidth="1"/>
    <col min="7431" max="7431" width="6.28515625" style="3090" customWidth="1"/>
    <col min="7432" max="7432" width="13.28515625" style="3090" customWidth="1"/>
    <col min="7433" max="7433" width="11" style="3090" customWidth="1"/>
    <col min="7434" max="7434" width="11" style="3090" bestFit="1" customWidth="1"/>
    <col min="7435" max="7680" width="9.140625" style="3090"/>
    <col min="7681" max="7681" width="15" style="3090" customWidth="1"/>
    <col min="7682" max="7682" width="41.140625" style="3090" customWidth="1"/>
    <col min="7683" max="7683" width="17.5703125" style="3090" customWidth="1"/>
    <col min="7684" max="7684" width="15" style="3090" customWidth="1"/>
    <col min="7685" max="7685" width="14.5703125" style="3090" customWidth="1"/>
    <col min="7686" max="7686" width="28.42578125" style="3090" customWidth="1"/>
    <col min="7687" max="7687" width="6.28515625" style="3090" customWidth="1"/>
    <col min="7688" max="7688" width="13.28515625" style="3090" customWidth="1"/>
    <col min="7689" max="7689" width="11" style="3090" customWidth="1"/>
    <col min="7690" max="7690" width="11" style="3090" bestFit="1" customWidth="1"/>
    <col min="7691" max="7936" width="9.140625" style="3090"/>
    <col min="7937" max="7937" width="15" style="3090" customWidth="1"/>
    <col min="7938" max="7938" width="41.140625" style="3090" customWidth="1"/>
    <col min="7939" max="7939" width="17.5703125" style="3090" customWidth="1"/>
    <col min="7940" max="7940" width="15" style="3090" customWidth="1"/>
    <col min="7941" max="7941" width="14.5703125" style="3090" customWidth="1"/>
    <col min="7942" max="7942" width="28.42578125" style="3090" customWidth="1"/>
    <col min="7943" max="7943" width="6.28515625" style="3090" customWidth="1"/>
    <col min="7944" max="7944" width="13.28515625" style="3090" customWidth="1"/>
    <col min="7945" max="7945" width="11" style="3090" customWidth="1"/>
    <col min="7946" max="7946" width="11" style="3090" bestFit="1" customWidth="1"/>
    <col min="7947" max="8192" width="9.140625" style="3090"/>
    <col min="8193" max="8193" width="15" style="3090" customWidth="1"/>
    <col min="8194" max="8194" width="41.140625" style="3090" customWidth="1"/>
    <col min="8195" max="8195" width="17.5703125" style="3090" customWidth="1"/>
    <col min="8196" max="8196" width="15" style="3090" customWidth="1"/>
    <col min="8197" max="8197" width="14.5703125" style="3090" customWidth="1"/>
    <col min="8198" max="8198" width="28.42578125" style="3090" customWidth="1"/>
    <col min="8199" max="8199" width="6.28515625" style="3090" customWidth="1"/>
    <col min="8200" max="8200" width="13.28515625" style="3090" customWidth="1"/>
    <col min="8201" max="8201" width="11" style="3090" customWidth="1"/>
    <col min="8202" max="8202" width="11" style="3090" bestFit="1" customWidth="1"/>
    <col min="8203" max="8448" width="9.140625" style="3090"/>
    <col min="8449" max="8449" width="15" style="3090" customWidth="1"/>
    <col min="8450" max="8450" width="41.140625" style="3090" customWidth="1"/>
    <col min="8451" max="8451" width="17.5703125" style="3090" customWidth="1"/>
    <col min="8452" max="8452" width="15" style="3090" customWidth="1"/>
    <col min="8453" max="8453" width="14.5703125" style="3090" customWidth="1"/>
    <col min="8454" max="8454" width="28.42578125" style="3090" customWidth="1"/>
    <col min="8455" max="8455" width="6.28515625" style="3090" customWidth="1"/>
    <col min="8456" max="8456" width="13.28515625" style="3090" customWidth="1"/>
    <col min="8457" max="8457" width="11" style="3090" customWidth="1"/>
    <col min="8458" max="8458" width="11" style="3090" bestFit="1" customWidth="1"/>
    <col min="8459" max="8704" width="9.140625" style="3090"/>
    <col min="8705" max="8705" width="15" style="3090" customWidth="1"/>
    <col min="8706" max="8706" width="41.140625" style="3090" customWidth="1"/>
    <col min="8707" max="8707" width="17.5703125" style="3090" customWidth="1"/>
    <col min="8708" max="8708" width="15" style="3090" customWidth="1"/>
    <col min="8709" max="8709" width="14.5703125" style="3090" customWidth="1"/>
    <col min="8710" max="8710" width="28.42578125" style="3090" customWidth="1"/>
    <col min="8711" max="8711" width="6.28515625" style="3090" customWidth="1"/>
    <col min="8712" max="8712" width="13.28515625" style="3090" customWidth="1"/>
    <col min="8713" max="8713" width="11" style="3090" customWidth="1"/>
    <col min="8714" max="8714" width="11" style="3090" bestFit="1" customWidth="1"/>
    <col min="8715" max="8960" width="9.140625" style="3090"/>
    <col min="8961" max="8961" width="15" style="3090" customWidth="1"/>
    <col min="8962" max="8962" width="41.140625" style="3090" customWidth="1"/>
    <col min="8963" max="8963" width="17.5703125" style="3090" customWidth="1"/>
    <col min="8964" max="8964" width="15" style="3090" customWidth="1"/>
    <col min="8965" max="8965" width="14.5703125" style="3090" customWidth="1"/>
    <col min="8966" max="8966" width="28.42578125" style="3090" customWidth="1"/>
    <col min="8967" max="8967" width="6.28515625" style="3090" customWidth="1"/>
    <col min="8968" max="8968" width="13.28515625" style="3090" customWidth="1"/>
    <col min="8969" max="8969" width="11" style="3090" customWidth="1"/>
    <col min="8970" max="8970" width="11" style="3090" bestFit="1" customWidth="1"/>
    <col min="8971" max="9216" width="9.140625" style="3090"/>
    <col min="9217" max="9217" width="15" style="3090" customWidth="1"/>
    <col min="9218" max="9218" width="41.140625" style="3090" customWidth="1"/>
    <col min="9219" max="9219" width="17.5703125" style="3090" customWidth="1"/>
    <col min="9220" max="9220" width="15" style="3090" customWidth="1"/>
    <col min="9221" max="9221" width="14.5703125" style="3090" customWidth="1"/>
    <col min="9222" max="9222" width="28.42578125" style="3090" customWidth="1"/>
    <col min="9223" max="9223" width="6.28515625" style="3090" customWidth="1"/>
    <col min="9224" max="9224" width="13.28515625" style="3090" customWidth="1"/>
    <col min="9225" max="9225" width="11" style="3090" customWidth="1"/>
    <col min="9226" max="9226" width="11" style="3090" bestFit="1" customWidth="1"/>
    <col min="9227" max="9472" width="9.140625" style="3090"/>
    <col min="9473" max="9473" width="15" style="3090" customWidth="1"/>
    <col min="9474" max="9474" width="41.140625" style="3090" customWidth="1"/>
    <col min="9475" max="9475" width="17.5703125" style="3090" customWidth="1"/>
    <col min="9476" max="9476" width="15" style="3090" customWidth="1"/>
    <col min="9477" max="9477" width="14.5703125" style="3090" customWidth="1"/>
    <col min="9478" max="9478" width="28.42578125" style="3090" customWidth="1"/>
    <col min="9479" max="9479" width="6.28515625" style="3090" customWidth="1"/>
    <col min="9480" max="9480" width="13.28515625" style="3090" customWidth="1"/>
    <col min="9481" max="9481" width="11" style="3090" customWidth="1"/>
    <col min="9482" max="9482" width="11" style="3090" bestFit="1" customWidth="1"/>
    <col min="9483" max="9728" width="9.140625" style="3090"/>
    <col min="9729" max="9729" width="15" style="3090" customWidth="1"/>
    <col min="9730" max="9730" width="41.140625" style="3090" customWidth="1"/>
    <col min="9731" max="9731" width="17.5703125" style="3090" customWidth="1"/>
    <col min="9732" max="9732" width="15" style="3090" customWidth="1"/>
    <col min="9733" max="9733" width="14.5703125" style="3090" customWidth="1"/>
    <col min="9734" max="9734" width="28.42578125" style="3090" customWidth="1"/>
    <col min="9735" max="9735" width="6.28515625" style="3090" customWidth="1"/>
    <col min="9736" max="9736" width="13.28515625" style="3090" customWidth="1"/>
    <col min="9737" max="9737" width="11" style="3090" customWidth="1"/>
    <col min="9738" max="9738" width="11" style="3090" bestFit="1" customWidth="1"/>
    <col min="9739" max="9984" width="9.140625" style="3090"/>
    <col min="9985" max="9985" width="15" style="3090" customWidth="1"/>
    <col min="9986" max="9986" width="41.140625" style="3090" customWidth="1"/>
    <col min="9987" max="9987" width="17.5703125" style="3090" customWidth="1"/>
    <col min="9988" max="9988" width="15" style="3090" customWidth="1"/>
    <col min="9989" max="9989" width="14.5703125" style="3090" customWidth="1"/>
    <col min="9990" max="9990" width="28.42578125" style="3090" customWidth="1"/>
    <col min="9991" max="9991" width="6.28515625" style="3090" customWidth="1"/>
    <col min="9992" max="9992" width="13.28515625" style="3090" customWidth="1"/>
    <col min="9993" max="9993" width="11" style="3090" customWidth="1"/>
    <col min="9994" max="9994" width="11" style="3090" bestFit="1" customWidth="1"/>
    <col min="9995" max="10240" width="9.140625" style="3090"/>
    <col min="10241" max="10241" width="15" style="3090" customWidth="1"/>
    <col min="10242" max="10242" width="41.140625" style="3090" customWidth="1"/>
    <col min="10243" max="10243" width="17.5703125" style="3090" customWidth="1"/>
    <col min="10244" max="10244" width="15" style="3090" customWidth="1"/>
    <col min="10245" max="10245" width="14.5703125" style="3090" customWidth="1"/>
    <col min="10246" max="10246" width="28.42578125" style="3090" customWidth="1"/>
    <col min="10247" max="10247" width="6.28515625" style="3090" customWidth="1"/>
    <col min="10248" max="10248" width="13.28515625" style="3090" customWidth="1"/>
    <col min="10249" max="10249" width="11" style="3090" customWidth="1"/>
    <col min="10250" max="10250" width="11" style="3090" bestFit="1" customWidth="1"/>
    <col min="10251" max="10496" width="9.140625" style="3090"/>
    <col min="10497" max="10497" width="15" style="3090" customWidth="1"/>
    <col min="10498" max="10498" width="41.140625" style="3090" customWidth="1"/>
    <col min="10499" max="10499" width="17.5703125" style="3090" customWidth="1"/>
    <col min="10500" max="10500" width="15" style="3090" customWidth="1"/>
    <col min="10501" max="10501" width="14.5703125" style="3090" customWidth="1"/>
    <col min="10502" max="10502" width="28.42578125" style="3090" customWidth="1"/>
    <col min="10503" max="10503" width="6.28515625" style="3090" customWidth="1"/>
    <col min="10504" max="10504" width="13.28515625" style="3090" customWidth="1"/>
    <col min="10505" max="10505" width="11" style="3090" customWidth="1"/>
    <col min="10506" max="10506" width="11" style="3090" bestFit="1" customWidth="1"/>
    <col min="10507" max="10752" width="9.140625" style="3090"/>
    <col min="10753" max="10753" width="15" style="3090" customWidth="1"/>
    <col min="10754" max="10754" width="41.140625" style="3090" customWidth="1"/>
    <col min="10755" max="10755" width="17.5703125" style="3090" customWidth="1"/>
    <col min="10756" max="10756" width="15" style="3090" customWidth="1"/>
    <col min="10757" max="10757" width="14.5703125" style="3090" customWidth="1"/>
    <col min="10758" max="10758" width="28.42578125" style="3090" customWidth="1"/>
    <col min="10759" max="10759" width="6.28515625" style="3090" customWidth="1"/>
    <col min="10760" max="10760" width="13.28515625" style="3090" customWidth="1"/>
    <col min="10761" max="10761" width="11" style="3090" customWidth="1"/>
    <col min="10762" max="10762" width="11" style="3090" bestFit="1" customWidth="1"/>
    <col min="10763" max="11008" width="9.140625" style="3090"/>
    <col min="11009" max="11009" width="15" style="3090" customWidth="1"/>
    <col min="11010" max="11010" width="41.140625" style="3090" customWidth="1"/>
    <col min="11011" max="11011" width="17.5703125" style="3090" customWidth="1"/>
    <col min="11012" max="11012" width="15" style="3090" customWidth="1"/>
    <col min="11013" max="11013" width="14.5703125" style="3090" customWidth="1"/>
    <col min="11014" max="11014" width="28.42578125" style="3090" customWidth="1"/>
    <col min="11015" max="11015" width="6.28515625" style="3090" customWidth="1"/>
    <col min="11016" max="11016" width="13.28515625" style="3090" customWidth="1"/>
    <col min="11017" max="11017" width="11" style="3090" customWidth="1"/>
    <col min="11018" max="11018" width="11" style="3090" bestFit="1" customWidth="1"/>
    <col min="11019" max="11264" width="9.140625" style="3090"/>
    <col min="11265" max="11265" width="15" style="3090" customWidth="1"/>
    <col min="11266" max="11266" width="41.140625" style="3090" customWidth="1"/>
    <col min="11267" max="11267" width="17.5703125" style="3090" customWidth="1"/>
    <col min="11268" max="11268" width="15" style="3090" customWidth="1"/>
    <col min="11269" max="11269" width="14.5703125" style="3090" customWidth="1"/>
    <col min="11270" max="11270" width="28.42578125" style="3090" customWidth="1"/>
    <col min="11271" max="11271" width="6.28515625" style="3090" customWidth="1"/>
    <col min="11272" max="11272" width="13.28515625" style="3090" customWidth="1"/>
    <col min="11273" max="11273" width="11" style="3090" customWidth="1"/>
    <col min="11274" max="11274" width="11" style="3090" bestFit="1" customWidth="1"/>
    <col min="11275" max="11520" width="9.140625" style="3090"/>
    <col min="11521" max="11521" width="15" style="3090" customWidth="1"/>
    <col min="11522" max="11522" width="41.140625" style="3090" customWidth="1"/>
    <col min="11523" max="11523" width="17.5703125" style="3090" customWidth="1"/>
    <col min="11524" max="11524" width="15" style="3090" customWidth="1"/>
    <col min="11525" max="11525" width="14.5703125" style="3090" customWidth="1"/>
    <col min="11526" max="11526" width="28.42578125" style="3090" customWidth="1"/>
    <col min="11527" max="11527" width="6.28515625" style="3090" customWidth="1"/>
    <col min="11528" max="11528" width="13.28515625" style="3090" customWidth="1"/>
    <col min="11529" max="11529" width="11" style="3090" customWidth="1"/>
    <col min="11530" max="11530" width="11" style="3090" bestFit="1" customWidth="1"/>
    <col min="11531" max="11776" width="9.140625" style="3090"/>
    <col min="11777" max="11777" width="15" style="3090" customWidth="1"/>
    <col min="11778" max="11778" width="41.140625" style="3090" customWidth="1"/>
    <col min="11779" max="11779" width="17.5703125" style="3090" customWidth="1"/>
    <col min="11780" max="11780" width="15" style="3090" customWidth="1"/>
    <col min="11781" max="11781" width="14.5703125" style="3090" customWidth="1"/>
    <col min="11782" max="11782" width="28.42578125" style="3090" customWidth="1"/>
    <col min="11783" max="11783" width="6.28515625" style="3090" customWidth="1"/>
    <col min="11784" max="11784" width="13.28515625" style="3090" customWidth="1"/>
    <col min="11785" max="11785" width="11" style="3090" customWidth="1"/>
    <col min="11786" max="11786" width="11" style="3090" bestFit="1" customWidth="1"/>
    <col min="11787" max="12032" width="9.140625" style="3090"/>
    <col min="12033" max="12033" width="15" style="3090" customWidth="1"/>
    <col min="12034" max="12034" width="41.140625" style="3090" customWidth="1"/>
    <col min="12035" max="12035" width="17.5703125" style="3090" customWidth="1"/>
    <col min="12036" max="12036" width="15" style="3090" customWidth="1"/>
    <col min="12037" max="12037" width="14.5703125" style="3090" customWidth="1"/>
    <col min="12038" max="12038" width="28.42578125" style="3090" customWidth="1"/>
    <col min="12039" max="12039" width="6.28515625" style="3090" customWidth="1"/>
    <col min="12040" max="12040" width="13.28515625" style="3090" customWidth="1"/>
    <col min="12041" max="12041" width="11" style="3090" customWidth="1"/>
    <col min="12042" max="12042" width="11" style="3090" bestFit="1" customWidth="1"/>
    <col min="12043" max="12288" width="9.140625" style="3090"/>
    <col min="12289" max="12289" width="15" style="3090" customWidth="1"/>
    <col min="12290" max="12290" width="41.140625" style="3090" customWidth="1"/>
    <col min="12291" max="12291" width="17.5703125" style="3090" customWidth="1"/>
    <col min="12292" max="12292" width="15" style="3090" customWidth="1"/>
    <col min="12293" max="12293" width="14.5703125" style="3090" customWidth="1"/>
    <col min="12294" max="12294" width="28.42578125" style="3090" customWidth="1"/>
    <col min="12295" max="12295" width="6.28515625" style="3090" customWidth="1"/>
    <col min="12296" max="12296" width="13.28515625" style="3090" customWidth="1"/>
    <col min="12297" max="12297" width="11" style="3090" customWidth="1"/>
    <col min="12298" max="12298" width="11" style="3090" bestFit="1" customWidth="1"/>
    <col min="12299" max="12544" width="9.140625" style="3090"/>
    <col min="12545" max="12545" width="15" style="3090" customWidth="1"/>
    <col min="12546" max="12546" width="41.140625" style="3090" customWidth="1"/>
    <col min="12547" max="12547" width="17.5703125" style="3090" customWidth="1"/>
    <col min="12548" max="12548" width="15" style="3090" customWidth="1"/>
    <col min="12549" max="12549" width="14.5703125" style="3090" customWidth="1"/>
    <col min="12550" max="12550" width="28.42578125" style="3090" customWidth="1"/>
    <col min="12551" max="12551" width="6.28515625" style="3090" customWidth="1"/>
    <col min="12552" max="12552" width="13.28515625" style="3090" customWidth="1"/>
    <col min="12553" max="12553" width="11" style="3090" customWidth="1"/>
    <col min="12554" max="12554" width="11" style="3090" bestFit="1" customWidth="1"/>
    <col min="12555" max="12800" width="9.140625" style="3090"/>
    <col min="12801" max="12801" width="15" style="3090" customWidth="1"/>
    <col min="12802" max="12802" width="41.140625" style="3090" customWidth="1"/>
    <col min="12803" max="12803" width="17.5703125" style="3090" customWidth="1"/>
    <col min="12804" max="12804" width="15" style="3090" customWidth="1"/>
    <col min="12805" max="12805" width="14.5703125" style="3090" customWidth="1"/>
    <col min="12806" max="12806" width="28.42578125" style="3090" customWidth="1"/>
    <col min="12807" max="12807" width="6.28515625" style="3090" customWidth="1"/>
    <col min="12808" max="12808" width="13.28515625" style="3090" customWidth="1"/>
    <col min="12809" max="12809" width="11" style="3090" customWidth="1"/>
    <col min="12810" max="12810" width="11" style="3090" bestFit="1" customWidth="1"/>
    <col min="12811" max="13056" width="9.140625" style="3090"/>
    <col min="13057" max="13057" width="15" style="3090" customWidth="1"/>
    <col min="13058" max="13058" width="41.140625" style="3090" customWidth="1"/>
    <col min="13059" max="13059" width="17.5703125" style="3090" customWidth="1"/>
    <col min="13060" max="13060" width="15" style="3090" customWidth="1"/>
    <col min="13061" max="13061" width="14.5703125" style="3090" customWidth="1"/>
    <col min="13062" max="13062" width="28.42578125" style="3090" customWidth="1"/>
    <col min="13063" max="13063" width="6.28515625" style="3090" customWidth="1"/>
    <col min="13064" max="13064" width="13.28515625" style="3090" customWidth="1"/>
    <col min="13065" max="13065" width="11" style="3090" customWidth="1"/>
    <col min="13066" max="13066" width="11" style="3090" bestFit="1" customWidth="1"/>
    <col min="13067" max="13312" width="9.140625" style="3090"/>
    <col min="13313" max="13313" width="15" style="3090" customWidth="1"/>
    <col min="13314" max="13314" width="41.140625" style="3090" customWidth="1"/>
    <col min="13315" max="13315" width="17.5703125" style="3090" customWidth="1"/>
    <col min="13316" max="13316" width="15" style="3090" customWidth="1"/>
    <col min="13317" max="13317" width="14.5703125" style="3090" customWidth="1"/>
    <col min="13318" max="13318" width="28.42578125" style="3090" customWidth="1"/>
    <col min="13319" max="13319" width="6.28515625" style="3090" customWidth="1"/>
    <col min="13320" max="13320" width="13.28515625" style="3090" customWidth="1"/>
    <col min="13321" max="13321" width="11" style="3090" customWidth="1"/>
    <col min="13322" max="13322" width="11" style="3090" bestFit="1" customWidth="1"/>
    <col min="13323" max="13568" width="9.140625" style="3090"/>
    <col min="13569" max="13569" width="15" style="3090" customWidth="1"/>
    <col min="13570" max="13570" width="41.140625" style="3090" customWidth="1"/>
    <col min="13571" max="13571" width="17.5703125" style="3090" customWidth="1"/>
    <col min="13572" max="13572" width="15" style="3090" customWidth="1"/>
    <col min="13573" max="13573" width="14.5703125" style="3090" customWidth="1"/>
    <col min="13574" max="13574" width="28.42578125" style="3090" customWidth="1"/>
    <col min="13575" max="13575" width="6.28515625" style="3090" customWidth="1"/>
    <col min="13576" max="13576" width="13.28515625" style="3090" customWidth="1"/>
    <col min="13577" max="13577" width="11" style="3090" customWidth="1"/>
    <col min="13578" max="13578" width="11" style="3090" bestFit="1" customWidth="1"/>
    <col min="13579" max="13824" width="9.140625" style="3090"/>
    <col min="13825" max="13825" width="15" style="3090" customWidth="1"/>
    <col min="13826" max="13826" width="41.140625" style="3090" customWidth="1"/>
    <col min="13827" max="13827" width="17.5703125" style="3090" customWidth="1"/>
    <col min="13828" max="13828" width="15" style="3090" customWidth="1"/>
    <col min="13829" max="13829" width="14.5703125" style="3090" customWidth="1"/>
    <col min="13830" max="13830" width="28.42578125" style="3090" customWidth="1"/>
    <col min="13831" max="13831" width="6.28515625" style="3090" customWidth="1"/>
    <col min="13832" max="13832" width="13.28515625" style="3090" customWidth="1"/>
    <col min="13833" max="13833" width="11" style="3090" customWidth="1"/>
    <col min="13834" max="13834" width="11" style="3090" bestFit="1" customWidth="1"/>
    <col min="13835" max="14080" width="9.140625" style="3090"/>
    <col min="14081" max="14081" width="15" style="3090" customWidth="1"/>
    <col min="14082" max="14082" width="41.140625" style="3090" customWidth="1"/>
    <col min="14083" max="14083" width="17.5703125" style="3090" customWidth="1"/>
    <col min="14084" max="14084" width="15" style="3090" customWidth="1"/>
    <col min="14085" max="14085" width="14.5703125" style="3090" customWidth="1"/>
    <col min="14086" max="14086" width="28.42578125" style="3090" customWidth="1"/>
    <col min="14087" max="14087" width="6.28515625" style="3090" customWidth="1"/>
    <col min="14088" max="14088" width="13.28515625" style="3090" customWidth="1"/>
    <col min="14089" max="14089" width="11" style="3090" customWidth="1"/>
    <col min="14090" max="14090" width="11" style="3090" bestFit="1" customWidth="1"/>
    <col min="14091" max="14336" width="9.140625" style="3090"/>
    <col min="14337" max="14337" width="15" style="3090" customWidth="1"/>
    <col min="14338" max="14338" width="41.140625" style="3090" customWidth="1"/>
    <col min="14339" max="14339" width="17.5703125" style="3090" customWidth="1"/>
    <col min="14340" max="14340" width="15" style="3090" customWidth="1"/>
    <col min="14341" max="14341" width="14.5703125" style="3090" customWidth="1"/>
    <col min="14342" max="14342" width="28.42578125" style="3090" customWidth="1"/>
    <col min="14343" max="14343" width="6.28515625" style="3090" customWidth="1"/>
    <col min="14344" max="14344" width="13.28515625" style="3090" customWidth="1"/>
    <col min="14345" max="14345" width="11" style="3090" customWidth="1"/>
    <col min="14346" max="14346" width="11" style="3090" bestFit="1" customWidth="1"/>
    <col min="14347" max="14592" width="9.140625" style="3090"/>
    <col min="14593" max="14593" width="15" style="3090" customWidth="1"/>
    <col min="14594" max="14594" width="41.140625" style="3090" customWidth="1"/>
    <col min="14595" max="14595" width="17.5703125" style="3090" customWidth="1"/>
    <col min="14596" max="14596" width="15" style="3090" customWidth="1"/>
    <col min="14597" max="14597" width="14.5703125" style="3090" customWidth="1"/>
    <col min="14598" max="14598" width="28.42578125" style="3090" customWidth="1"/>
    <col min="14599" max="14599" width="6.28515625" style="3090" customWidth="1"/>
    <col min="14600" max="14600" width="13.28515625" style="3090" customWidth="1"/>
    <col min="14601" max="14601" width="11" style="3090" customWidth="1"/>
    <col min="14602" max="14602" width="11" style="3090" bestFit="1" customWidth="1"/>
    <col min="14603" max="14848" width="9.140625" style="3090"/>
    <col min="14849" max="14849" width="15" style="3090" customWidth="1"/>
    <col min="14850" max="14850" width="41.140625" style="3090" customWidth="1"/>
    <col min="14851" max="14851" width="17.5703125" style="3090" customWidth="1"/>
    <col min="14852" max="14852" width="15" style="3090" customWidth="1"/>
    <col min="14853" max="14853" width="14.5703125" style="3090" customWidth="1"/>
    <col min="14854" max="14854" width="28.42578125" style="3090" customWidth="1"/>
    <col min="14855" max="14855" width="6.28515625" style="3090" customWidth="1"/>
    <col min="14856" max="14856" width="13.28515625" style="3090" customWidth="1"/>
    <col min="14857" max="14857" width="11" style="3090" customWidth="1"/>
    <col min="14858" max="14858" width="11" style="3090" bestFit="1" customWidth="1"/>
    <col min="14859" max="15104" width="9.140625" style="3090"/>
    <col min="15105" max="15105" width="15" style="3090" customWidth="1"/>
    <col min="15106" max="15106" width="41.140625" style="3090" customWidth="1"/>
    <col min="15107" max="15107" width="17.5703125" style="3090" customWidth="1"/>
    <col min="15108" max="15108" width="15" style="3090" customWidth="1"/>
    <col min="15109" max="15109" width="14.5703125" style="3090" customWidth="1"/>
    <col min="15110" max="15110" width="28.42578125" style="3090" customWidth="1"/>
    <col min="15111" max="15111" width="6.28515625" style="3090" customWidth="1"/>
    <col min="15112" max="15112" width="13.28515625" style="3090" customWidth="1"/>
    <col min="15113" max="15113" width="11" style="3090" customWidth="1"/>
    <col min="15114" max="15114" width="11" style="3090" bestFit="1" customWidth="1"/>
    <col min="15115" max="15360" width="9.140625" style="3090"/>
    <col min="15361" max="15361" width="15" style="3090" customWidth="1"/>
    <col min="15362" max="15362" width="41.140625" style="3090" customWidth="1"/>
    <col min="15363" max="15363" width="17.5703125" style="3090" customWidth="1"/>
    <col min="15364" max="15364" width="15" style="3090" customWidth="1"/>
    <col min="15365" max="15365" width="14.5703125" style="3090" customWidth="1"/>
    <col min="15366" max="15366" width="28.42578125" style="3090" customWidth="1"/>
    <col min="15367" max="15367" width="6.28515625" style="3090" customWidth="1"/>
    <col min="15368" max="15368" width="13.28515625" style="3090" customWidth="1"/>
    <col min="15369" max="15369" width="11" style="3090" customWidth="1"/>
    <col min="15370" max="15370" width="11" style="3090" bestFit="1" customWidth="1"/>
    <col min="15371" max="15616" width="9.140625" style="3090"/>
    <col min="15617" max="15617" width="15" style="3090" customWidth="1"/>
    <col min="15618" max="15618" width="41.140625" style="3090" customWidth="1"/>
    <col min="15619" max="15619" width="17.5703125" style="3090" customWidth="1"/>
    <col min="15620" max="15620" width="15" style="3090" customWidth="1"/>
    <col min="15621" max="15621" width="14.5703125" style="3090" customWidth="1"/>
    <col min="15622" max="15622" width="28.42578125" style="3090" customWidth="1"/>
    <col min="15623" max="15623" width="6.28515625" style="3090" customWidth="1"/>
    <col min="15624" max="15624" width="13.28515625" style="3090" customWidth="1"/>
    <col min="15625" max="15625" width="11" style="3090" customWidth="1"/>
    <col min="15626" max="15626" width="11" style="3090" bestFit="1" customWidth="1"/>
    <col min="15627" max="15872" width="9.140625" style="3090"/>
    <col min="15873" max="15873" width="15" style="3090" customWidth="1"/>
    <col min="15874" max="15874" width="41.140625" style="3090" customWidth="1"/>
    <col min="15875" max="15875" width="17.5703125" style="3090" customWidth="1"/>
    <col min="15876" max="15876" width="15" style="3090" customWidth="1"/>
    <col min="15877" max="15877" width="14.5703125" style="3090" customWidth="1"/>
    <col min="15878" max="15878" width="28.42578125" style="3090" customWidth="1"/>
    <col min="15879" max="15879" width="6.28515625" style="3090" customWidth="1"/>
    <col min="15880" max="15880" width="13.28515625" style="3090" customWidth="1"/>
    <col min="15881" max="15881" width="11" style="3090" customWidth="1"/>
    <col min="15882" max="15882" width="11" style="3090" bestFit="1" customWidth="1"/>
    <col min="15883" max="16128" width="9.140625" style="3090"/>
    <col min="16129" max="16129" width="15" style="3090" customWidth="1"/>
    <col min="16130" max="16130" width="41.140625" style="3090" customWidth="1"/>
    <col min="16131" max="16131" width="17.5703125" style="3090" customWidth="1"/>
    <col min="16132" max="16132" width="15" style="3090" customWidth="1"/>
    <col min="16133" max="16133" width="14.5703125" style="3090" customWidth="1"/>
    <col min="16134" max="16134" width="28.42578125" style="3090" customWidth="1"/>
    <col min="16135" max="16135" width="6.28515625" style="3090" customWidth="1"/>
    <col min="16136" max="16136" width="13.28515625" style="3090" customWidth="1"/>
    <col min="16137" max="16137" width="11" style="3090" customWidth="1"/>
    <col min="16138" max="16138" width="11" style="3090" bestFit="1" customWidth="1"/>
    <col min="16139" max="16384" width="9.140625" style="3090"/>
  </cols>
  <sheetData>
    <row r="1" spans="1:11" ht="15.75" x14ac:dyDescent="0.25">
      <c r="A1" s="3089"/>
      <c r="B1" s="3089"/>
      <c r="C1" s="3089"/>
      <c r="D1" s="3089"/>
      <c r="E1" s="3089"/>
      <c r="F1" s="3089"/>
      <c r="G1" s="3089"/>
      <c r="H1" s="3089"/>
      <c r="I1" s="3089"/>
      <c r="J1" s="3089"/>
      <c r="K1" s="3089"/>
    </row>
    <row r="2" spans="1:11" ht="19.5" customHeight="1" x14ac:dyDescent="0.25">
      <c r="A2" s="3089"/>
      <c r="B2" s="3091" t="s">
        <v>2792</v>
      </c>
      <c r="C2" s="3091"/>
      <c r="D2" s="3091"/>
      <c r="E2" s="3091"/>
      <c r="F2" s="3091"/>
      <c r="G2" s="3092"/>
      <c r="H2" s="3093"/>
      <c r="I2" s="3093"/>
      <c r="J2" s="3093"/>
      <c r="K2" s="3089"/>
    </row>
    <row r="3" spans="1:11" ht="23.25" customHeight="1" x14ac:dyDescent="0.25">
      <c r="A3" s="3092"/>
      <c r="B3" s="3094" t="s">
        <v>2793</v>
      </c>
      <c r="C3" s="3094"/>
      <c r="D3" s="3094"/>
      <c r="E3" s="3094"/>
      <c r="F3" s="3094"/>
      <c r="G3" s="3092"/>
      <c r="H3" s="3093"/>
      <c r="I3" s="3093"/>
      <c r="J3" s="3093"/>
      <c r="K3" s="3089"/>
    </row>
    <row r="4" spans="1:11" ht="16.5" thickBot="1" x14ac:dyDescent="0.3">
      <c r="A4" s="3093"/>
      <c r="B4" s="3093"/>
      <c r="C4" s="3093"/>
      <c r="D4" s="3093"/>
      <c r="E4" s="3093"/>
      <c r="F4" s="3093"/>
      <c r="G4" s="3093"/>
      <c r="H4" s="3093"/>
      <c r="I4" s="3093"/>
      <c r="J4" s="3093"/>
      <c r="K4" s="3089"/>
    </row>
    <row r="5" spans="1:11" ht="20.25" customHeight="1" thickBot="1" x14ac:dyDescent="0.3">
      <c r="A5" s="3093"/>
      <c r="B5" s="3095" t="s">
        <v>6</v>
      </c>
      <c r="C5" s="3096" t="s">
        <v>1479</v>
      </c>
      <c r="D5" s="3096"/>
      <c r="E5" s="3096"/>
      <c r="F5" s="3096"/>
      <c r="G5" s="3093"/>
      <c r="H5" s="3093"/>
      <c r="I5" s="3093"/>
      <c r="J5" s="3093"/>
      <c r="K5" s="3089"/>
    </row>
    <row r="6" spans="1:11" ht="20.25" customHeight="1" thickBot="1" x14ac:dyDescent="0.3">
      <c r="A6" s="3093"/>
      <c r="B6" s="3095" t="s">
        <v>8</v>
      </c>
      <c r="C6" s="3097" t="s">
        <v>2002</v>
      </c>
      <c r="D6" s="3098"/>
      <c r="E6" s="3098"/>
      <c r="F6" s="3099"/>
      <c r="G6" s="3093"/>
      <c r="H6" s="3093"/>
      <c r="I6" s="3093"/>
      <c r="J6" s="3093"/>
      <c r="K6" s="3089"/>
    </row>
    <row r="7" spans="1:11" ht="20.25" customHeight="1" thickBot="1" x14ac:dyDescent="0.3">
      <c r="A7" s="3093"/>
      <c r="B7" s="3095" t="s">
        <v>10</v>
      </c>
      <c r="C7" s="3100" t="s">
        <v>1243</v>
      </c>
      <c r="D7" s="3101"/>
      <c r="E7" s="3101"/>
      <c r="F7" s="3102"/>
      <c r="G7" s="3093"/>
      <c r="H7" s="3093"/>
      <c r="I7" s="3093"/>
      <c r="J7" s="3093"/>
      <c r="K7" s="3089"/>
    </row>
    <row r="8" spans="1:11" ht="20.25" customHeight="1" thickBot="1" x14ac:dyDescent="0.3">
      <c r="A8" s="3093"/>
      <c r="B8" s="3103" t="s">
        <v>12</v>
      </c>
      <c r="C8" s="3104"/>
      <c r="D8" s="3104"/>
      <c r="E8" s="3104"/>
      <c r="F8" s="3105"/>
      <c r="G8" s="3093"/>
      <c r="H8" s="3093"/>
      <c r="I8" s="3093"/>
      <c r="J8" s="3093"/>
      <c r="K8" s="3089"/>
    </row>
    <row r="9" spans="1:11" ht="15.75" x14ac:dyDescent="0.25">
      <c r="A9" s="3093"/>
      <c r="B9" s="3106" t="s">
        <v>2794</v>
      </c>
      <c r="C9" s="3107"/>
      <c r="D9" s="3107"/>
      <c r="E9" s="3107"/>
      <c r="F9" s="3108"/>
      <c r="G9" s="3093"/>
      <c r="H9" s="3093"/>
      <c r="I9" s="3093"/>
      <c r="J9" s="3093"/>
      <c r="K9" s="3089"/>
    </row>
    <row r="10" spans="1:11" ht="15.75" x14ac:dyDescent="0.25">
      <c r="A10" s="3093"/>
      <c r="B10" s="3109"/>
      <c r="C10" s="3110"/>
      <c r="D10" s="3110"/>
      <c r="E10" s="3110"/>
      <c r="F10" s="3111"/>
      <c r="G10" s="3093"/>
      <c r="H10" s="3093"/>
      <c r="I10" s="3093"/>
      <c r="J10" s="3093"/>
      <c r="K10" s="3089"/>
    </row>
    <row r="11" spans="1:11" ht="16.5" thickBot="1" x14ac:dyDescent="0.3">
      <c r="A11" s="3093"/>
      <c r="B11" s="3112"/>
      <c r="C11" s="3113"/>
      <c r="D11" s="3113"/>
      <c r="E11" s="3113"/>
      <c r="F11" s="3114"/>
      <c r="G11" s="3093"/>
      <c r="H11" s="3093"/>
      <c r="I11" s="3093"/>
      <c r="J11" s="3093"/>
      <c r="K11" s="3089"/>
    </row>
    <row r="12" spans="1:11" ht="67.5" customHeight="1" thickBot="1" x14ac:dyDescent="0.3">
      <c r="A12" s="3093"/>
      <c r="B12" s="3115" t="s">
        <v>14</v>
      </c>
      <c r="C12" s="3116" t="s">
        <v>2795</v>
      </c>
      <c r="D12" s="3117"/>
      <c r="E12" s="3117"/>
      <c r="F12" s="3118"/>
      <c r="G12" s="3093"/>
      <c r="H12" s="3093"/>
      <c r="I12" s="3093"/>
      <c r="J12" s="3093"/>
      <c r="K12" s="3089"/>
    </row>
    <row r="13" spans="1:11" ht="27" customHeight="1" x14ac:dyDescent="0.25">
      <c r="A13" s="3093"/>
      <c r="B13" s="3119" t="s">
        <v>16</v>
      </c>
      <c r="C13" s="3120">
        <v>2023</v>
      </c>
      <c r="D13" s="3120">
        <v>2024</v>
      </c>
      <c r="E13" s="3120">
        <v>2025</v>
      </c>
      <c r="F13" s="3120">
        <v>2026</v>
      </c>
      <c r="G13" s="3093"/>
      <c r="H13" s="3093"/>
      <c r="I13" s="3093"/>
      <c r="J13" s="3093"/>
      <c r="K13" s="3089"/>
    </row>
    <row r="14" spans="1:11" ht="28.5" customHeight="1" thickBot="1" x14ac:dyDescent="0.3">
      <c r="A14" s="3093"/>
      <c r="B14" s="3121"/>
      <c r="C14" s="3122" t="s">
        <v>17</v>
      </c>
      <c r="D14" s="3122" t="s">
        <v>18</v>
      </c>
      <c r="E14" s="3122" t="s">
        <v>18</v>
      </c>
      <c r="F14" s="3122" t="s">
        <v>18</v>
      </c>
      <c r="G14" s="3093"/>
      <c r="H14" s="3093"/>
      <c r="I14" s="3093"/>
      <c r="J14" s="3093"/>
      <c r="K14" s="3089"/>
    </row>
    <row r="15" spans="1:11" ht="111" customHeight="1" thickBot="1" x14ac:dyDescent="0.3">
      <c r="A15" s="3093"/>
      <c r="B15" s="3123" t="s">
        <v>2796</v>
      </c>
      <c r="C15" s="3124">
        <v>0.67</v>
      </c>
      <c r="D15" s="3124">
        <v>0.65</v>
      </c>
      <c r="E15" s="3124">
        <v>0.61</v>
      </c>
      <c r="F15" s="3124">
        <v>0.57999999999999996</v>
      </c>
      <c r="G15" s="3093"/>
      <c r="H15" s="3093"/>
      <c r="I15" s="3093"/>
      <c r="J15" s="3093"/>
      <c r="K15" s="3089"/>
    </row>
    <row r="16" spans="1:11" ht="55.5" customHeight="1" thickBot="1" x14ac:dyDescent="0.3">
      <c r="A16" s="3093"/>
      <c r="B16" s="3123" t="s">
        <v>2797</v>
      </c>
      <c r="C16" s="3124">
        <v>0.7</v>
      </c>
      <c r="D16" s="3124">
        <v>0.8</v>
      </c>
      <c r="E16" s="3124">
        <v>0.81</v>
      </c>
      <c r="F16" s="3124">
        <v>0.81</v>
      </c>
      <c r="G16" s="3093"/>
      <c r="H16" s="3093"/>
      <c r="I16" s="3093"/>
      <c r="J16" s="3093"/>
      <c r="K16" s="3089"/>
    </row>
    <row r="17" spans="1:11" ht="65.25" customHeight="1" thickBot="1" x14ac:dyDescent="0.3">
      <c r="A17" s="3093"/>
      <c r="B17" s="3125" t="s">
        <v>1247</v>
      </c>
      <c r="C17" s="3116" t="s">
        <v>2798</v>
      </c>
      <c r="D17" s="3126"/>
      <c r="E17" s="3126"/>
      <c r="F17" s="3127"/>
      <c r="G17" s="3093"/>
      <c r="H17" s="3093"/>
      <c r="I17" s="3093"/>
      <c r="J17" s="3093"/>
      <c r="K17" s="3089"/>
    </row>
    <row r="18" spans="1:11" ht="24" customHeight="1" thickBot="1" x14ac:dyDescent="0.3">
      <c r="A18" s="3093"/>
      <c r="B18" s="3100" t="s">
        <v>1249</v>
      </c>
      <c r="C18" s="3101"/>
      <c r="D18" s="3101"/>
      <c r="E18" s="3101"/>
      <c r="F18" s="3102"/>
      <c r="G18" s="3093"/>
      <c r="H18" s="3093"/>
      <c r="I18" s="3128"/>
      <c r="J18" s="3093"/>
      <c r="K18" s="3089"/>
    </row>
    <row r="19" spans="1:11" ht="27" customHeight="1" thickBot="1" x14ac:dyDescent="0.3">
      <c r="A19" s="3093"/>
      <c r="B19" s="3129"/>
      <c r="C19" s="3130"/>
      <c r="D19" s="3124" t="s">
        <v>2008</v>
      </c>
      <c r="E19" s="3124" t="s">
        <v>2008</v>
      </c>
      <c r="F19" s="3124" t="s">
        <v>2008</v>
      </c>
      <c r="G19" s="3093"/>
      <c r="H19" s="3131"/>
      <c r="I19" s="3093"/>
      <c r="J19" s="3093"/>
      <c r="K19" s="3089"/>
    </row>
    <row r="20" spans="1:11" ht="108.75" customHeight="1" thickBot="1" x14ac:dyDescent="0.3">
      <c r="A20" s="3093"/>
      <c r="B20" s="3132" t="s">
        <v>2799</v>
      </c>
      <c r="C20" s="3124">
        <v>0.67</v>
      </c>
      <c r="D20" s="3124">
        <v>0.64</v>
      </c>
      <c r="E20" s="3124">
        <v>0.62</v>
      </c>
      <c r="F20" s="3124">
        <v>0.6</v>
      </c>
      <c r="G20" s="3093"/>
      <c r="H20" s="3093"/>
      <c r="I20" s="3093"/>
      <c r="J20" s="3093"/>
      <c r="K20" s="3089"/>
    </row>
    <row r="21" spans="1:11" ht="69" customHeight="1" thickBot="1" x14ac:dyDescent="0.3">
      <c r="A21" s="3093"/>
      <c r="B21" s="3133" t="s">
        <v>2800</v>
      </c>
      <c r="C21" s="3124">
        <v>0.7</v>
      </c>
      <c r="D21" s="3124">
        <v>0.8</v>
      </c>
      <c r="E21" s="3124">
        <v>0.81</v>
      </c>
      <c r="F21" s="3124">
        <v>0.81</v>
      </c>
      <c r="G21" s="3093"/>
      <c r="H21" s="3093"/>
      <c r="I21" s="3093"/>
      <c r="J21" s="3093"/>
      <c r="K21" s="3089"/>
    </row>
    <row r="22" spans="1:11" ht="27" customHeight="1" thickBot="1" x14ac:dyDescent="0.3">
      <c r="A22" s="3093"/>
      <c r="B22" s="3134" t="s">
        <v>1315</v>
      </c>
      <c r="C22" s="3135"/>
      <c r="D22" s="3135"/>
      <c r="E22" s="3135"/>
      <c r="F22" s="3136"/>
      <c r="G22" s="3093"/>
      <c r="H22" s="3093"/>
      <c r="I22" s="3093"/>
      <c r="J22" s="3093"/>
      <c r="K22" s="3089"/>
    </row>
    <row r="23" spans="1:11" ht="27.75" customHeight="1" thickBot="1" x14ac:dyDescent="0.3">
      <c r="A23" s="3093"/>
      <c r="B23" s="3134" t="s">
        <v>1255</v>
      </c>
      <c r="C23" s="3135"/>
      <c r="D23" s="3135"/>
      <c r="E23" s="3135"/>
      <c r="F23" s="3136"/>
      <c r="G23" s="3093"/>
      <c r="H23" s="3093"/>
      <c r="I23" s="3093"/>
      <c r="J23" s="3093"/>
      <c r="K23" s="3089"/>
    </row>
    <row r="24" spans="1:11" ht="29.25" customHeight="1" thickBot="1" x14ac:dyDescent="0.3">
      <c r="A24" s="3093"/>
      <c r="B24" s="3137" t="s">
        <v>1256</v>
      </c>
      <c r="C24" s="3138" t="s">
        <v>2801</v>
      </c>
      <c r="D24" s="3139"/>
      <c r="E24" s="3139"/>
      <c r="F24" s="3140"/>
      <c r="G24" s="3093"/>
      <c r="H24" s="3093"/>
      <c r="I24" s="3093"/>
      <c r="J24" s="3093"/>
      <c r="K24" s="3089"/>
    </row>
    <row r="25" spans="1:11" ht="39.75" customHeight="1" thickBot="1" x14ac:dyDescent="0.3">
      <c r="A25" s="3093"/>
      <c r="B25" s="3141" t="s">
        <v>1258</v>
      </c>
      <c r="C25" s="3142" t="s">
        <v>2802</v>
      </c>
      <c r="D25" s="3143"/>
      <c r="E25" s="3143"/>
      <c r="F25" s="3144"/>
      <c r="G25" s="3093"/>
      <c r="H25" s="3093"/>
      <c r="I25" s="3093"/>
      <c r="J25" s="3093"/>
      <c r="K25" s="3089"/>
    </row>
    <row r="26" spans="1:11" ht="26.25" customHeight="1" thickBot="1" x14ac:dyDescent="0.3">
      <c r="A26" s="3093"/>
      <c r="B26" s="3141" t="s">
        <v>54</v>
      </c>
      <c r="C26" s="3145" t="s">
        <v>2803</v>
      </c>
      <c r="D26" s="3146"/>
      <c r="E26" s="3146"/>
      <c r="F26" s="3147"/>
      <c r="G26" s="3093"/>
      <c r="H26" s="3093"/>
      <c r="I26" s="3093"/>
      <c r="J26" s="3093"/>
      <c r="K26" s="3089"/>
    </row>
    <row r="27" spans="1:11" ht="15.75" x14ac:dyDescent="0.25">
      <c r="A27" s="3093"/>
      <c r="B27" s="3119"/>
      <c r="C27" s="3148">
        <v>2023</v>
      </c>
      <c r="D27" s="3148">
        <v>2024</v>
      </c>
      <c r="E27" s="3148">
        <v>2025</v>
      </c>
      <c r="F27" s="3148">
        <v>2026</v>
      </c>
      <c r="G27" s="3093"/>
      <c r="H27" s="3093"/>
      <c r="I27" s="3093"/>
      <c r="J27" s="3093"/>
      <c r="K27" s="3089"/>
    </row>
    <row r="28" spans="1:11" ht="16.5" thickBot="1" x14ac:dyDescent="0.3">
      <c r="A28" s="3093"/>
      <c r="B28" s="3121"/>
      <c r="C28" s="3149" t="s">
        <v>17</v>
      </c>
      <c r="D28" s="3149" t="s">
        <v>18</v>
      </c>
      <c r="E28" s="3149" t="s">
        <v>18</v>
      </c>
      <c r="F28" s="3149" t="s">
        <v>18</v>
      </c>
      <c r="G28" s="3093"/>
      <c r="H28" s="3093"/>
      <c r="I28" s="3093"/>
      <c r="J28" s="3093"/>
      <c r="K28" s="3089"/>
    </row>
    <row r="29" spans="1:11" ht="16.5" thickBot="1" x14ac:dyDescent="0.3">
      <c r="A29" s="3093"/>
      <c r="B29" s="3141" t="s">
        <v>56</v>
      </c>
      <c r="C29" s="3150">
        <v>22</v>
      </c>
      <c r="D29" s="3150">
        <v>20</v>
      </c>
      <c r="E29" s="3150">
        <v>20</v>
      </c>
      <c r="F29" s="3150">
        <v>20</v>
      </c>
      <c r="G29" s="3093"/>
      <c r="H29" s="3093"/>
      <c r="I29" s="3093"/>
      <c r="J29" s="3093"/>
      <c r="K29" s="3089"/>
    </row>
    <row r="30" spans="1:11" ht="16.5" thickBot="1" x14ac:dyDescent="0.3">
      <c r="A30" s="3093"/>
      <c r="B30" s="3141" t="s">
        <v>1260</v>
      </c>
      <c r="C30" s="3150">
        <f>C59</f>
        <v>51331</v>
      </c>
      <c r="D30" s="3150">
        <f>D59</f>
        <v>51331</v>
      </c>
      <c r="E30" s="3150">
        <f>E59</f>
        <v>51331</v>
      </c>
      <c r="F30" s="3150">
        <f>F59</f>
        <v>51331</v>
      </c>
      <c r="G30" s="3093"/>
      <c r="H30" s="3093"/>
      <c r="I30" s="3093"/>
      <c r="J30" s="3093"/>
      <c r="K30" s="3089"/>
    </row>
    <row r="31" spans="1:11" ht="16.5" thickBot="1" x14ac:dyDescent="0.3">
      <c r="A31" s="3093"/>
      <c r="B31" s="3141" t="s">
        <v>1261</v>
      </c>
      <c r="C31" s="3150">
        <f>C30/C29</f>
        <v>2333.2272727272725</v>
      </c>
      <c r="D31" s="3150">
        <f>D30/D29</f>
        <v>2566.5500000000002</v>
      </c>
      <c r="E31" s="3150">
        <f>E30/E29</f>
        <v>2566.5500000000002</v>
      </c>
      <c r="F31" s="3150">
        <f>F30/F29</f>
        <v>2566.5500000000002</v>
      </c>
      <c r="G31" s="3093"/>
      <c r="H31" s="3093"/>
      <c r="I31" s="3093"/>
      <c r="J31" s="3093"/>
      <c r="K31" s="3089"/>
    </row>
    <row r="32" spans="1:11" ht="16.5" thickBot="1" x14ac:dyDescent="0.3">
      <c r="A32" s="3093"/>
      <c r="B32" s="3141" t="s">
        <v>1262</v>
      </c>
      <c r="C32" s="3151" t="s">
        <v>1263</v>
      </c>
      <c r="D32" s="3152">
        <f>D29/C29-1</f>
        <v>-9.0909090909090939E-2</v>
      </c>
      <c r="E32" s="3152">
        <f t="shared" ref="E32:F34" si="0">E29/D29-1</f>
        <v>0</v>
      </c>
      <c r="F32" s="3152">
        <f t="shared" si="0"/>
        <v>0</v>
      </c>
      <c r="G32" s="3093"/>
      <c r="H32" s="3153"/>
      <c r="I32" s="3153"/>
      <c r="J32" s="3153"/>
      <c r="K32" s="3089"/>
    </row>
    <row r="33" spans="1:11" ht="16.5" thickBot="1" x14ac:dyDescent="0.3">
      <c r="A33" s="3093"/>
      <c r="B33" s="3141" t="s">
        <v>1264</v>
      </c>
      <c r="C33" s="3151" t="s">
        <v>1263</v>
      </c>
      <c r="D33" s="3152">
        <f>D30/C30-1</f>
        <v>0</v>
      </c>
      <c r="E33" s="3152">
        <f t="shared" si="0"/>
        <v>0</v>
      </c>
      <c r="F33" s="3152">
        <f t="shared" si="0"/>
        <v>0</v>
      </c>
      <c r="G33" s="3093"/>
      <c r="H33" s="3093"/>
      <c r="I33" s="3093"/>
      <c r="J33" s="3093"/>
      <c r="K33" s="3089"/>
    </row>
    <row r="34" spans="1:11" ht="16.5" thickBot="1" x14ac:dyDescent="0.3">
      <c r="A34" s="3093"/>
      <c r="B34" s="3141" t="s">
        <v>77</v>
      </c>
      <c r="C34" s="3151" t="s">
        <v>1263</v>
      </c>
      <c r="D34" s="3152">
        <f>D31/C31-1</f>
        <v>0.10000000000000009</v>
      </c>
      <c r="E34" s="3152">
        <f t="shared" si="0"/>
        <v>0</v>
      </c>
      <c r="F34" s="3152">
        <f t="shared" si="0"/>
        <v>0</v>
      </c>
      <c r="G34" s="3093"/>
      <c r="H34" s="3093"/>
      <c r="I34" s="3093"/>
      <c r="J34" s="3093"/>
      <c r="K34" s="3089"/>
    </row>
    <row r="35" spans="1:11" ht="25.5" customHeight="1" thickBot="1" x14ac:dyDescent="0.3">
      <c r="A35" s="3093"/>
      <c r="B35" s="3154" t="s">
        <v>2804</v>
      </c>
      <c r="C35" s="3155"/>
      <c r="D35" s="3155"/>
      <c r="E35" s="3155"/>
      <c r="F35" s="3156"/>
      <c r="G35" s="3093"/>
      <c r="H35" s="3093"/>
      <c r="I35" s="3093"/>
      <c r="J35" s="3093"/>
      <c r="K35" s="3089"/>
    </row>
    <row r="36" spans="1:11" ht="15.75" x14ac:dyDescent="0.25">
      <c r="A36" s="3093"/>
      <c r="B36" s="3119"/>
      <c r="C36" s="3148">
        <v>2023</v>
      </c>
      <c r="D36" s="3148">
        <v>2024</v>
      </c>
      <c r="E36" s="3148">
        <v>2025</v>
      </c>
      <c r="F36" s="3148">
        <v>2026</v>
      </c>
      <c r="G36" s="3093"/>
      <c r="H36" s="3093"/>
      <c r="I36" s="3093"/>
      <c r="J36" s="3093"/>
      <c r="K36" s="3089"/>
    </row>
    <row r="37" spans="1:11" ht="16.5" thickBot="1" x14ac:dyDescent="0.3">
      <c r="A37" s="3093"/>
      <c r="B37" s="3121"/>
      <c r="C37" s="3149" t="s">
        <v>17</v>
      </c>
      <c r="D37" s="3149" t="s">
        <v>18</v>
      </c>
      <c r="E37" s="3149" t="s">
        <v>18</v>
      </c>
      <c r="F37" s="3149" t="s">
        <v>18</v>
      </c>
      <c r="G37" s="3093"/>
      <c r="H37" s="3093"/>
      <c r="I37" s="3093"/>
      <c r="J37" s="3093"/>
      <c r="K37" s="3089"/>
    </row>
    <row r="38" spans="1:11" ht="16.5" thickBot="1" x14ac:dyDescent="0.3">
      <c r="A38" s="3093"/>
      <c r="B38" s="3157" t="s">
        <v>1266</v>
      </c>
      <c r="C38" s="3158">
        <v>29922</v>
      </c>
      <c r="D38" s="3158">
        <v>29922</v>
      </c>
      <c r="E38" s="3158">
        <v>29922</v>
      </c>
      <c r="F38" s="3158">
        <v>29922</v>
      </c>
      <c r="G38" s="3093"/>
      <c r="H38" s="3093"/>
      <c r="I38" s="3093"/>
      <c r="J38" s="3093"/>
      <c r="K38" s="3089"/>
    </row>
    <row r="39" spans="1:11" ht="16.5" thickBot="1" x14ac:dyDescent="0.3">
      <c r="A39" s="3093"/>
      <c r="B39" s="3159" t="s">
        <v>1267</v>
      </c>
      <c r="C39" s="3158">
        <v>29922</v>
      </c>
      <c r="D39" s="3158">
        <v>29922</v>
      </c>
      <c r="E39" s="3158">
        <v>29922</v>
      </c>
      <c r="F39" s="3158">
        <v>29922</v>
      </c>
      <c r="G39" s="3093"/>
      <c r="H39" s="3093"/>
      <c r="I39" s="3093"/>
      <c r="J39" s="3093"/>
      <c r="K39" s="3089"/>
    </row>
    <row r="40" spans="1:11" ht="16.5" thickBot="1" x14ac:dyDescent="0.3">
      <c r="A40" s="3093"/>
      <c r="B40" s="3159" t="s">
        <v>1268</v>
      </c>
      <c r="C40" s="3160"/>
      <c r="D40" s="3161"/>
      <c r="E40" s="3161"/>
      <c r="F40" s="3161"/>
      <c r="G40" s="3093"/>
      <c r="H40" s="3093"/>
      <c r="I40" s="3093"/>
      <c r="J40" s="3093"/>
      <c r="K40" s="3089"/>
    </row>
    <row r="41" spans="1:11" ht="32.25" thickBot="1" x14ac:dyDescent="0.3">
      <c r="A41" s="3093"/>
      <c r="B41" s="3157" t="s">
        <v>1269</v>
      </c>
      <c r="C41" s="3158">
        <v>4799</v>
      </c>
      <c r="D41" s="3158">
        <v>4799</v>
      </c>
      <c r="E41" s="3158">
        <v>4799</v>
      </c>
      <c r="F41" s="3158">
        <v>4799</v>
      </c>
      <c r="G41" s="3093"/>
      <c r="H41" s="3093"/>
      <c r="I41" s="3093"/>
      <c r="J41" s="3093"/>
      <c r="K41" s="3089"/>
    </row>
    <row r="42" spans="1:11" ht="16.5" thickBot="1" x14ac:dyDescent="0.3">
      <c r="A42" s="3093"/>
      <c r="B42" s="3159" t="s">
        <v>1267</v>
      </c>
      <c r="C42" s="3158">
        <v>4799</v>
      </c>
      <c r="D42" s="3158">
        <v>4799</v>
      </c>
      <c r="E42" s="3158">
        <v>4799</v>
      </c>
      <c r="F42" s="3158">
        <v>4799</v>
      </c>
      <c r="G42" s="3093"/>
      <c r="H42" s="3093"/>
      <c r="I42" s="3093"/>
      <c r="J42" s="3093"/>
      <c r="K42" s="3089"/>
    </row>
    <row r="43" spans="1:11" ht="16.5" thickBot="1" x14ac:dyDescent="0.3">
      <c r="A43" s="3093"/>
      <c r="B43" s="3159" t="s">
        <v>1268</v>
      </c>
      <c r="C43" s="3160"/>
      <c r="D43" s="3158"/>
      <c r="E43" s="3158"/>
      <c r="F43" s="3158"/>
      <c r="G43" s="3093"/>
      <c r="H43" s="3093"/>
      <c r="I43" s="3093"/>
      <c r="J43" s="3093"/>
      <c r="K43" s="3089"/>
    </row>
    <row r="44" spans="1:11" ht="16.5" thickBot="1" x14ac:dyDescent="0.3">
      <c r="A44" s="3093"/>
      <c r="B44" s="3157" t="s">
        <v>1270</v>
      </c>
      <c r="C44" s="3160">
        <v>16610</v>
      </c>
      <c r="D44" s="3160">
        <v>16610</v>
      </c>
      <c r="E44" s="3160">
        <v>16610</v>
      </c>
      <c r="F44" s="3160">
        <v>16610</v>
      </c>
      <c r="G44" s="3093"/>
      <c r="H44" s="3093"/>
      <c r="I44" s="3093"/>
      <c r="J44" s="3093"/>
      <c r="K44" s="3089"/>
    </row>
    <row r="45" spans="1:11" ht="16.5" thickBot="1" x14ac:dyDescent="0.3">
      <c r="A45" s="3093"/>
      <c r="B45" s="3159" t="s">
        <v>1267</v>
      </c>
      <c r="C45" s="3160">
        <v>16610</v>
      </c>
      <c r="D45" s="3160">
        <v>16610</v>
      </c>
      <c r="E45" s="3160">
        <v>16610</v>
      </c>
      <c r="F45" s="3160">
        <v>16610</v>
      </c>
      <c r="G45" s="3093"/>
      <c r="H45" s="3093"/>
      <c r="I45" s="3093"/>
      <c r="J45" s="3093"/>
      <c r="K45" s="3089"/>
    </row>
    <row r="46" spans="1:11" ht="16.5" thickBot="1" x14ac:dyDescent="0.3">
      <c r="A46" s="3093"/>
      <c r="B46" s="3159" t="s">
        <v>1268</v>
      </c>
      <c r="C46" s="3160"/>
      <c r="D46" s="3158"/>
      <c r="E46" s="3158"/>
      <c r="F46" s="3158"/>
      <c r="G46" s="3093"/>
      <c r="H46" s="3093"/>
      <c r="I46" s="3093"/>
      <c r="J46" s="3093"/>
      <c r="K46" s="3089"/>
    </row>
    <row r="47" spans="1:11" ht="16.5" thickBot="1" x14ac:dyDescent="0.3">
      <c r="A47" s="3093"/>
      <c r="B47" s="3157" t="s">
        <v>1271</v>
      </c>
      <c r="C47" s="3160"/>
      <c r="D47" s="3158"/>
      <c r="E47" s="3158"/>
      <c r="F47" s="3158"/>
      <c r="G47" s="3093"/>
      <c r="H47" s="3093"/>
      <c r="I47" s="3093"/>
      <c r="J47" s="3093"/>
      <c r="K47" s="3089"/>
    </row>
    <row r="48" spans="1:11" ht="16.5" thickBot="1" x14ac:dyDescent="0.3">
      <c r="A48" s="3093"/>
      <c r="B48" s="3159" t="s">
        <v>1267</v>
      </c>
      <c r="C48" s="3160"/>
      <c r="D48" s="3158"/>
      <c r="E48" s="3158"/>
      <c r="F48" s="3158"/>
      <c r="G48" s="3093"/>
      <c r="H48" s="3093"/>
      <c r="I48" s="3153"/>
      <c r="J48" s="3093"/>
      <c r="K48" s="3089"/>
    </row>
    <row r="49" spans="1:11" ht="16.5" thickBot="1" x14ac:dyDescent="0.3">
      <c r="A49" s="3093"/>
      <c r="B49" s="3159" t="s">
        <v>1268</v>
      </c>
      <c r="C49" s="3160"/>
      <c r="D49" s="3158"/>
      <c r="E49" s="3158"/>
      <c r="F49" s="3158"/>
      <c r="G49" s="3093"/>
      <c r="H49" s="3093"/>
      <c r="I49" s="3093"/>
      <c r="J49" s="3093"/>
      <c r="K49" s="3089"/>
    </row>
    <row r="50" spans="1:11" ht="16.5" thickBot="1" x14ac:dyDescent="0.3">
      <c r="A50" s="3093"/>
      <c r="B50" s="3157" t="s">
        <v>1272</v>
      </c>
      <c r="C50" s="3160"/>
      <c r="D50" s="3158"/>
      <c r="E50" s="3158"/>
      <c r="F50" s="3158"/>
      <c r="G50" s="3093"/>
      <c r="H50" s="3093"/>
      <c r="I50" s="3093"/>
      <c r="J50" s="3093"/>
      <c r="K50" s="3089"/>
    </row>
    <row r="51" spans="1:11" ht="16.5" thickBot="1" x14ac:dyDescent="0.3">
      <c r="A51" s="3093"/>
      <c r="B51" s="3159" t="s">
        <v>1267</v>
      </c>
      <c r="C51" s="3160"/>
      <c r="D51" s="3158"/>
      <c r="E51" s="3158"/>
      <c r="F51" s="3158"/>
      <c r="G51" s="3093"/>
      <c r="H51" s="3093"/>
      <c r="I51" s="3093"/>
      <c r="J51" s="3093"/>
      <c r="K51" s="3089"/>
    </row>
    <row r="52" spans="1:11" ht="16.5" thickBot="1" x14ac:dyDescent="0.3">
      <c r="A52" s="3093"/>
      <c r="B52" s="3159" t="s">
        <v>1268</v>
      </c>
      <c r="C52" s="3160"/>
      <c r="D52" s="3158"/>
      <c r="E52" s="3158"/>
      <c r="F52" s="3158"/>
      <c r="G52" s="3093"/>
      <c r="H52" s="3093"/>
      <c r="I52" s="3093"/>
      <c r="J52" s="3093"/>
      <c r="K52" s="3089"/>
    </row>
    <row r="53" spans="1:11" ht="16.5" thickBot="1" x14ac:dyDescent="0.3">
      <c r="A53" s="3093"/>
      <c r="B53" s="3157" t="s">
        <v>1273</v>
      </c>
      <c r="C53" s="3160"/>
      <c r="D53" s="3158"/>
      <c r="E53" s="3158"/>
      <c r="F53" s="3158"/>
      <c r="G53" s="3093"/>
      <c r="H53" s="3093"/>
      <c r="I53" s="3093"/>
      <c r="J53" s="3093"/>
      <c r="K53" s="3089"/>
    </row>
    <row r="54" spans="1:11" ht="16.5" thickBot="1" x14ac:dyDescent="0.3">
      <c r="A54" s="3093"/>
      <c r="B54" s="3159" t="s">
        <v>1267</v>
      </c>
      <c r="C54" s="3160"/>
      <c r="D54" s="3158"/>
      <c r="E54" s="3158"/>
      <c r="F54" s="3158"/>
      <c r="G54" s="3093"/>
      <c r="H54" s="3093"/>
      <c r="I54" s="3093"/>
      <c r="J54" s="3093"/>
      <c r="K54" s="3089"/>
    </row>
    <row r="55" spans="1:11" ht="16.5" thickBot="1" x14ac:dyDescent="0.3">
      <c r="A55" s="3093"/>
      <c r="B55" s="3159" t="s">
        <v>1268</v>
      </c>
      <c r="C55" s="3160"/>
      <c r="D55" s="3158"/>
      <c r="E55" s="3158"/>
      <c r="F55" s="3158"/>
      <c r="G55" s="3093"/>
      <c r="H55" s="3093"/>
      <c r="I55" s="3093"/>
      <c r="J55" s="3093"/>
      <c r="K55" s="3089"/>
    </row>
    <row r="56" spans="1:11" ht="16.5" thickBot="1" x14ac:dyDescent="0.3">
      <c r="A56" s="3093"/>
      <c r="B56" s="3157" t="s">
        <v>1274</v>
      </c>
      <c r="C56" s="3160">
        <v>0</v>
      </c>
      <c r="D56" s="3158">
        <v>0</v>
      </c>
      <c r="E56" s="3158">
        <f>D56*1.03*0.99</f>
        <v>0</v>
      </c>
      <c r="F56" s="3158">
        <f>E56*1.03*0.99</f>
        <v>0</v>
      </c>
      <c r="G56" s="3093"/>
      <c r="H56" s="3093"/>
      <c r="I56" s="3162"/>
      <c r="J56" s="3093"/>
      <c r="K56" s="3089"/>
    </row>
    <row r="57" spans="1:11" ht="16.5" thickBot="1" x14ac:dyDescent="0.3">
      <c r="A57" s="3093"/>
      <c r="B57" s="3159" t="s">
        <v>1267</v>
      </c>
      <c r="C57" s="3160">
        <v>0</v>
      </c>
      <c r="D57" s="3160">
        <v>0</v>
      </c>
      <c r="E57" s="3160">
        <v>0</v>
      </c>
      <c r="F57" s="3160">
        <v>0</v>
      </c>
      <c r="G57" s="3093"/>
      <c r="H57" s="3093"/>
      <c r="I57" s="3093"/>
      <c r="J57" s="3093"/>
      <c r="K57" s="3089"/>
    </row>
    <row r="58" spans="1:11" ht="16.5" thickBot="1" x14ac:dyDescent="0.3">
      <c r="A58" s="3093"/>
      <c r="B58" s="3159" t="s">
        <v>1268</v>
      </c>
      <c r="C58" s="3160"/>
      <c r="D58" s="3163"/>
      <c r="E58" s="3164"/>
      <c r="F58" s="3164"/>
      <c r="G58" s="3093"/>
      <c r="H58" s="3093"/>
      <c r="I58" s="3093"/>
      <c r="J58" s="3093"/>
      <c r="K58" s="3089"/>
    </row>
    <row r="59" spans="1:11" ht="16.5" thickBot="1" x14ac:dyDescent="0.3">
      <c r="A59" s="3093"/>
      <c r="B59" s="3165" t="s">
        <v>1275</v>
      </c>
      <c r="C59" s="3160">
        <f>C56+C53+C50+C47+C44+C41+C38</f>
        <v>51331</v>
      </c>
      <c r="D59" s="3160">
        <f>D56+D53+D50+D47+D44+D41+D38</f>
        <v>51331</v>
      </c>
      <c r="E59" s="3160">
        <f>E56+E53+E50+E47+E44+E41+E38</f>
        <v>51331</v>
      </c>
      <c r="F59" s="3160">
        <f>F56+F53+F50+F47+F44+F41+F38</f>
        <v>51331</v>
      </c>
      <c r="G59" s="3093"/>
      <c r="H59" s="3093"/>
      <c r="I59" s="3093"/>
      <c r="J59" s="3093"/>
      <c r="K59" s="3089"/>
    </row>
    <row r="60" spans="1:11" ht="16.5" thickBot="1" x14ac:dyDescent="0.3">
      <c r="A60" s="3093"/>
      <c r="B60" s="3166" t="s">
        <v>1276</v>
      </c>
      <c r="C60" s="3167">
        <f>IF(C59-C30=0,0,"Error")</f>
        <v>0</v>
      </c>
      <c r="D60" s="3167">
        <f>IF(D59-D30=0,0,"Error")</f>
        <v>0</v>
      </c>
      <c r="E60" s="3167">
        <f>IF(E59-E30=0,0,"Error")</f>
        <v>0</v>
      </c>
      <c r="F60" s="3167">
        <f>IF(F59-F30=0,0,"Error")</f>
        <v>0</v>
      </c>
      <c r="G60" s="3093"/>
      <c r="H60" s="3093"/>
      <c r="I60" s="3093"/>
      <c r="J60" s="3093"/>
      <c r="K60" s="3089"/>
    </row>
    <row r="61" spans="1:11" ht="16.5" hidden="1" thickBot="1" x14ac:dyDescent="0.3">
      <c r="A61" s="3093"/>
      <c r="B61" s="3168" t="s">
        <v>2805</v>
      </c>
      <c r="C61" s="3169"/>
      <c r="D61" s="3170"/>
      <c r="E61" s="3170"/>
      <c r="F61" s="3171"/>
      <c r="G61" s="3093"/>
      <c r="H61" s="3093"/>
      <c r="I61" s="3093"/>
      <c r="J61" s="3093"/>
      <c r="K61" s="3089"/>
    </row>
    <row r="62" spans="1:11" ht="16.5" hidden="1" thickBot="1" x14ac:dyDescent="0.3">
      <c r="A62" s="3093"/>
      <c r="B62" s="3141" t="s">
        <v>1258</v>
      </c>
      <c r="C62" s="3100"/>
      <c r="D62" s="3101"/>
      <c r="E62" s="3101"/>
      <c r="F62" s="3102"/>
      <c r="G62" s="3093"/>
      <c r="H62" s="3093"/>
      <c r="I62" s="3093"/>
      <c r="J62" s="3093"/>
      <c r="K62" s="3089"/>
    </row>
    <row r="63" spans="1:11" ht="16.5" hidden="1" thickBot="1" x14ac:dyDescent="0.3">
      <c r="A63" s="3093"/>
      <c r="B63" s="3141" t="s">
        <v>54</v>
      </c>
      <c r="C63" s="3145"/>
      <c r="D63" s="3146"/>
      <c r="E63" s="3146"/>
      <c r="F63" s="3147"/>
      <c r="G63" s="3093"/>
      <c r="H63" s="3093"/>
      <c r="I63" s="3093"/>
      <c r="J63" s="3093"/>
      <c r="K63" s="3089"/>
    </row>
    <row r="64" spans="1:11" ht="16.5" hidden="1" thickBot="1" x14ac:dyDescent="0.3">
      <c r="A64" s="3093"/>
      <c r="B64" s="3119"/>
      <c r="C64" s="3148">
        <v>2019</v>
      </c>
      <c r="D64" s="3148">
        <v>2020</v>
      </c>
      <c r="E64" s="3148">
        <v>2021</v>
      </c>
      <c r="F64" s="3148">
        <v>2022</v>
      </c>
      <c r="G64" s="3093"/>
      <c r="H64" s="3093"/>
      <c r="I64" s="3093"/>
      <c r="J64" s="3093"/>
      <c r="K64" s="3089"/>
    </row>
    <row r="65" spans="1:11" ht="16.5" hidden="1" thickBot="1" x14ac:dyDescent="0.3">
      <c r="A65" s="3093"/>
      <c r="B65" s="3121"/>
      <c r="C65" s="3149" t="s">
        <v>17</v>
      </c>
      <c r="D65" s="3149" t="s">
        <v>18</v>
      </c>
      <c r="E65" s="3149" t="s">
        <v>18</v>
      </c>
      <c r="F65" s="3149" t="s">
        <v>18</v>
      </c>
      <c r="G65" s="3093"/>
      <c r="H65" s="3093"/>
      <c r="I65" s="3093"/>
      <c r="J65" s="3093"/>
      <c r="K65" s="3089"/>
    </row>
    <row r="66" spans="1:11" ht="16.5" hidden="1" thickBot="1" x14ac:dyDescent="0.3">
      <c r="A66" s="3093"/>
      <c r="B66" s="3141" t="s">
        <v>56</v>
      </c>
      <c r="C66" s="3141"/>
      <c r="D66" s="3141"/>
      <c r="E66" s="3141"/>
      <c r="F66" s="3141"/>
      <c r="G66" s="3093"/>
      <c r="H66" s="3093"/>
      <c r="I66" s="3093"/>
      <c r="J66" s="3093"/>
      <c r="K66" s="3089"/>
    </row>
    <row r="67" spans="1:11" ht="16.5" hidden="1" thickBot="1" x14ac:dyDescent="0.3">
      <c r="A67" s="3093"/>
      <c r="B67" s="3141" t="s">
        <v>1260</v>
      </c>
      <c r="C67" s="3150">
        <f>C96</f>
        <v>0</v>
      </c>
      <c r="D67" s="3150">
        <f>D96</f>
        <v>0</v>
      </c>
      <c r="E67" s="3150">
        <f>E96</f>
        <v>0</v>
      </c>
      <c r="F67" s="3150">
        <f>F96</f>
        <v>0</v>
      </c>
      <c r="G67" s="3093"/>
      <c r="H67" s="3093"/>
      <c r="I67" s="3093"/>
      <c r="J67" s="3093"/>
      <c r="K67" s="3089"/>
    </row>
    <row r="68" spans="1:11" ht="16.5" hidden="1" thickBot="1" x14ac:dyDescent="0.3">
      <c r="A68" s="3093"/>
      <c r="B68" s="3141" t="s">
        <v>1261</v>
      </c>
      <c r="C68" s="3150"/>
      <c r="D68" s="3150"/>
      <c r="E68" s="3150"/>
      <c r="F68" s="3150"/>
      <c r="G68" s="3093"/>
      <c r="H68" s="3093"/>
      <c r="I68" s="3093"/>
      <c r="J68" s="3093"/>
      <c r="K68" s="3089"/>
    </row>
    <row r="69" spans="1:11" ht="16.5" hidden="1" thickBot="1" x14ac:dyDescent="0.3">
      <c r="A69" s="3093"/>
      <c r="B69" s="3141" t="s">
        <v>1262</v>
      </c>
      <c r="C69" s="3151"/>
      <c r="D69" s="3152"/>
      <c r="E69" s="3152"/>
      <c r="F69" s="3152"/>
      <c r="G69" s="3093"/>
      <c r="H69" s="3093"/>
      <c r="I69" s="3093"/>
      <c r="J69" s="3093"/>
      <c r="K69" s="3089"/>
    </row>
    <row r="70" spans="1:11" ht="16.5" hidden="1" thickBot="1" x14ac:dyDescent="0.3">
      <c r="A70" s="3093"/>
      <c r="B70" s="3141" t="s">
        <v>1264</v>
      </c>
      <c r="C70" s="3151"/>
      <c r="D70" s="3152"/>
      <c r="E70" s="3152"/>
      <c r="F70" s="3152"/>
      <c r="G70" s="3093"/>
      <c r="H70" s="3093"/>
      <c r="I70" s="3093"/>
      <c r="J70" s="3093"/>
      <c r="K70" s="3089"/>
    </row>
    <row r="71" spans="1:11" ht="16.5" hidden="1" thickBot="1" x14ac:dyDescent="0.3">
      <c r="A71" s="3093"/>
      <c r="B71" s="3141" t="s">
        <v>77</v>
      </c>
      <c r="C71" s="3151"/>
      <c r="D71" s="3152"/>
      <c r="E71" s="3152"/>
      <c r="F71" s="3152"/>
      <c r="G71" s="3093"/>
      <c r="H71" s="3093"/>
      <c r="I71" s="3093"/>
      <c r="J71" s="3093"/>
      <c r="K71" s="3089"/>
    </row>
    <row r="72" spans="1:11" ht="16.5" hidden="1" thickBot="1" x14ac:dyDescent="0.3">
      <c r="A72" s="3093"/>
      <c r="B72" s="3154" t="s">
        <v>2806</v>
      </c>
      <c r="C72" s="3155"/>
      <c r="D72" s="3155"/>
      <c r="E72" s="3155"/>
      <c r="F72" s="3156"/>
      <c r="G72" s="3093"/>
      <c r="H72" s="3093"/>
      <c r="I72" s="3093"/>
      <c r="J72" s="3093"/>
      <c r="K72" s="3089"/>
    </row>
    <row r="73" spans="1:11" ht="16.5" hidden="1" thickBot="1" x14ac:dyDescent="0.3">
      <c r="A73" s="3093"/>
      <c r="B73" s="3119"/>
      <c r="C73" s="3148">
        <v>2019</v>
      </c>
      <c r="D73" s="3148">
        <v>2020</v>
      </c>
      <c r="E73" s="3148">
        <v>2021</v>
      </c>
      <c r="F73" s="3148">
        <v>2022</v>
      </c>
      <c r="G73" s="3093"/>
      <c r="H73" s="3093"/>
      <c r="I73" s="3093"/>
      <c r="J73" s="3093"/>
      <c r="K73" s="3089"/>
    </row>
    <row r="74" spans="1:11" ht="16.5" hidden="1" thickBot="1" x14ac:dyDescent="0.3">
      <c r="A74" s="3093"/>
      <c r="B74" s="3121"/>
      <c r="C74" s="3149" t="s">
        <v>17</v>
      </c>
      <c r="D74" s="3149" t="s">
        <v>18</v>
      </c>
      <c r="E74" s="3149" t="s">
        <v>18</v>
      </c>
      <c r="F74" s="3149" t="s">
        <v>18</v>
      </c>
      <c r="G74" s="3093"/>
      <c r="H74" s="3093"/>
      <c r="I74" s="3093"/>
      <c r="J74" s="3093"/>
      <c r="K74" s="3089"/>
    </row>
    <row r="75" spans="1:11" ht="16.5" hidden="1" thickBot="1" x14ac:dyDescent="0.3">
      <c r="A75" s="3093"/>
      <c r="B75" s="3157" t="s">
        <v>1266</v>
      </c>
      <c r="C75" s="3158"/>
      <c r="D75" s="3158"/>
      <c r="E75" s="3158"/>
      <c r="F75" s="3158"/>
      <c r="G75" s="3093"/>
      <c r="H75" s="3093"/>
      <c r="I75" s="3093"/>
      <c r="J75" s="3093"/>
      <c r="K75" s="3089"/>
    </row>
    <row r="76" spans="1:11" ht="16.5" hidden="1" thickBot="1" x14ac:dyDescent="0.3">
      <c r="A76" s="3093"/>
      <c r="B76" s="3159" t="s">
        <v>1267</v>
      </c>
      <c r="C76" s="3160"/>
      <c r="D76" s="3161"/>
      <c r="E76" s="3161"/>
      <c r="F76" s="3161"/>
      <c r="G76" s="3093"/>
      <c r="H76" s="3093"/>
      <c r="I76" s="3093"/>
      <c r="J76" s="3093"/>
      <c r="K76" s="3089"/>
    </row>
    <row r="77" spans="1:11" ht="16.5" hidden="1" thickBot="1" x14ac:dyDescent="0.3">
      <c r="A77" s="3093"/>
      <c r="B77" s="3159" t="s">
        <v>1268</v>
      </c>
      <c r="C77" s="3160"/>
      <c r="D77" s="3161"/>
      <c r="E77" s="3161"/>
      <c r="F77" s="3161"/>
      <c r="G77" s="3093"/>
      <c r="H77" s="3093"/>
      <c r="I77" s="3093"/>
      <c r="J77" s="3093"/>
      <c r="K77" s="3089"/>
    </row>
    <row r="78" spans="1:11" ht="32.25" hidden="1" thickBot="1" x14ac:dyDescent="0.3">
      <c r="A78" s="3093"/>
      <c r="B78" s="3157" t="s">
        <v>1269</v>
      </c>
      <c r="C78" s="3158"/>
      <c r="D78" s="3158"/>
      <c r="E78" s="3158"/>
      <c r="F78" s="3158"/>
      <c r="G78" s="3093"/>
      <c r="H78" s="3093"/>
      <c r="I78" s="3093"/>
      <c r="J78" s="3093"/>
      <c r="K78" s="3089"/>
    </row>
    <row r="79" spans="1:11" ht="16.5" hidden="1" thickBot="1" x14ac:dyDescent="0.3">
      <c r="A79" s="3093"/>
      <c r="B79" s="3159" t="s">
        <v>1267</v>
      </c>
      <c r="C79" s="3160"/>
      <c r="D79" s="3158"/>
      <c r="E79" s="3158"/>
      <c r="F79" s="3158"/>
      <c r="G79" s="3093"/>
      <c r="H79" s="3093"/>
      <c r="I79" s="3093"/>
      <c r="J79" s="3093"/>
      <c r="K79" s="3089"/>
    </row>
    <row r="80" spans="1:11" ht="16.5" hidden="1" thickBot="1" x14ac:dyDescent="0.3">
      <c r="A80" s="3093"/>
      <c r="B80" s="3159" t="s">
        <v>1268</v>
      </c>
      <c r="C80" s="3160"/>
      <c r="D80" s="3158"/>
      <c r="E80" s="3158"/>
      <c r="F80" s="3158"/>
      <c r="G80" s="3093"/>
      <c r="H80" s="3093"/>
      <c r="I80" s="3093"/>
      <c r="J80" s="3093"/>
      <c r="K80" s="3089"/>
    </row>
    <row r="81" spans="1:11" ht="16.5" hidden="1" thickBot="1" x14ac:dyDescent="0.3">
      <c r="A81" s="3093"/>
      <c r="B81" s="3157" t="s">
        <v>1270</v>
      </c>
      <c r="C81" s="3160">
        <v>0</v>
      </c>
      <c r="D81" s="3158">
        <v>0</v>
      </c>
      <c r="E81" s="3158">
        <v>0</v>
      </c>
      <c r="F81" s="3158">
        <v>0</v>
      </c>
      <c r="G81" s="3093"/>
      <c r="H81" s="3093"/>
      <c r="I81" s="3093"/>
      <c r="J81" s="3093"/>
      <c r="K81" s="3089"/>
    </row>
    <row r="82" spans="1:11" ht="16.5" hidden="1" thickBot="1" x14ac:dyDescent="0.3">
      <c r="A82" s="3093"/>
      <c r="B82" s="3159" t="s">
        <v>1267</v>
      </c>
      <c r="C82" s="3160"/>
      <c r="D82" s="3158"/>
      <c r="E82" s="3158"/>
      <c r="F82" s="3158"/>
      <c r="G82" s="3093"/>
      <c r="H82" s="3093"/>
      <c r="I82" s="3093"/>
      <c r="J82" s="3093"/>
      <c r="K82" s="3089"/>
    </row>
    <row r="83" spans="1:11" ht="16.5" hidden="1" thickBot="1" x14ac:dyDescent="0.3">
      <c r="A83" s="3093"/>
      <c r="B83" s="3159" t="s">
        <v>1268</v>
      </c>
      <c r="C83" s="3160"/>
      <c r="D83" s="3158"/>
      <c r="E83" s="3158"/>
      <c r="F83" s="3158"/>
      <c r="G83" s="3093"/>
      <c r="H83" s="3093"/>
      <c r="I83" s="3093"/>
      <c r="J83" s="3093"/>
      <c r="K83" s="3089"/>
    </row>
    <row r="84" spans="1:11" ht="16.5" hidden="1" thickBot="1" x14ac:dyDescent="0.3">
      <c r="A84" s="3093"/>
      <c r="B84" s="3157" t="s">
        <v>1271</v>
      </c>
      <c r="C84" s="3160"/>
      <c r="D84" s="3158"/>
      <c r="E84" s="3158"/>
      <c r="F84" s="3158"/>
      <c r="G84" s="3093"/>
      <c r="H84" s="3093"/>
      <c r="I84" s="3093"/>
      <c r="J84" s="3093"/>
      <c r="K84" s="3089"/>
    </row>
    <row r="85" spans="1:11" ht="16.5" hidden="1" thickBot="1" x14ac:dyDescent="0.3">
      <c r="A85" s="3093"/>
      <c r="B85" s="3159" t="s">
        <v>1267</v>
      </c>
      <c r="C85" s="3160"/>
      <c r="D85" s="3158"/>
      <c r="E85" s="3158"/>
      <c r="F85" s="3158"/>
      <c r="G85" s="3093"/>
      <c r="H85" s="3093"/>
      <c r="I85" s="3093"/>
      <c r="J85" s="3093"/>
      <c r="K85" s="3089"/>
    </row>
    <row r="86" spans="1:11" ht="16.5" hidden="1" thickBot="1" x14ac:dyDescent="0.3">
      <c r="A86" s="3093"/>
      <c r="B86" s="3159" t="s">
        <v>1268</v>
      </c>
      <c r="C86" s="3160"/>
      <c r="D86" s="3158"/>
      <c r="E86" s="3158"/>
      <c r="F86" s="3158"/>
      <c r="G86" s="3093"/>
      <c r="H86" s="3093"/>
      <c r="I86" s="3093"/>
      <c r="J86" s="3093"/>
      <c r="K86" s="3089"/>
    </row>
    <row r="87" spans="1:11" ht="16.5" hidden="1" thickBot="1" x14ac:dyDescent="0.3">
      <c r="A87" s="3093"/>
      <c r="B87" s="3157" t="s">
        <v>1272</v>
      </c>
      <c r="C87" s="3160"/>
      <c r="D87" s="3158"/>
      <c r="E87" s="3158"/>
      <c r="F87" s="3158"/>
      <c r="G87" s="3093"/>
      <c r="H87" s="3093"/>
      <c r="I87" s="3093"/>
      <c r="J87" s="3093"/>
      <c r="K87" s="3089"/>
    </row>
    <row r="88" spans="1:11" ht="16.5" hidden="1" thickBot="1" x14ac:dyDescent="0.3">
      <c r="A88" s="3093"/>
      <c r="B88" s="3159" t="s">
        <v>1267</v>
      </c>
      <c r="C88" s="3160"/>
      <c r="D88" s="3158"/>
      <c r="E88" s="3158"/>
      <c r="F88" s="3158"/>
      <c r="G88" s="3093"/>
      <c r="H88" s="3093"/>
      <c r="I88" s="3093"/>
      <c r="J88" s="3093"/>
      <c r="K88" s="3089"/>
    </row>
    <row r="89" spans="1:11" ht="16.5" hidden="1" thickBot="1" x14ac:dyDescent="0.3">
      <c r="A89" s="3093"/>
      <c r="B89" s="3159" t="s">
        <v>1268</v>
      </c>
      <c r="C89" s="3160"/>
      <c r="D89" s="3158"/>
      <c r="E89" s="3158"/>
      <c r="F89" s="3158"/>
      <c r="G89" s="3093"/>
      <c r="H89" s="3093"/>
      <c r="I89" s="3093"/>
      <c r="J89" s="3093"/>
      <c r="K89" s="3089"/>
    </row>
    <row r="90" spans="1:11" ht="16.5" hidden="1" thickBot="1" x14ac:dyDescent="0.3">
      <c r="A90" s="3093"/>
      <c r="B90" s="3157" t="s">
        <v>1273</v>
      </c>
      <c r="C90" s="3160"/>
      <c r="D90" s="3158"/>
      <c r="E90" s="3158"/>
      <c r="F90" s="3158"/>
      <c r="G90" s="3093"/>
      <c r="H90" s="3093"/>
      <c r="I90" s="3093"/>
      <c r="J90" s="3093"/>
      <c r="K90" s="3089"/>
    </row>
    <row r="91" spans="1:11" ht="16.5" hidden="1" thickBot="1" x14ac:dyDescent="0.3">
      <c r="A91" s="3093"/>
      <c r="B91" s="3159" t="s">
        <v>1267</v>
      </c>
      <c r="C91" s="3160"/>
      <c r="D91" s="3158"/>
      <c r="E91" s="3158"/>
      <c r="F91" s="3158"/>
      <c r="G91" s="3093"/>
      <c r="H91" s="3093"/>
      <c r="I91" s="3093"/>
      <c r="J91" s="3093"/>
      <c r="K91" s="3089"/>
    </row>
    <row r="92" spans="1:11" ht="16.5" hidden="1" thickBot="1" x14ac:dyDescent="0.3">
      <c r="A92" s="3093"/>
      <c r="B92" s="3159" t="s">
        <v>1268</v>
      </c>
      <c r="C92" s="3160"/>
      <c r="D92" s="3158"/>
      <c r="E92" s="3158"/>
      <c r="F92" s="3158"/>
      <c r="G92" s="3093"/>
      <c r="H92" s="3093"/>
      <c r="I92" s="3093"/>
      <c r="J92" s="3093"/>
      <c r="K92" s="3089"/>
    </row>
    <row r="93" spans="1:11" ht="16.5" hidden="1" thickBot="1" x14ac:dyDescent="0.3">
      <c r="A93" s="3093"/>
      <c r="B93" s="3157" t="s">
        <v>1274</v>
      </c>
      <c r="C93" s="3160"/>
      <c r="D93" s="3158"/>
      <c r="E93" s="3158"/>
      <c r="F93" s="3158"/>
      <c r="G93" s="3093"/>
      <c r="H93" s="3093"/>
      <c r="I93" s="3093"/>
      <c r="J93" s="3093"/>
      <c r="K93" s="3089"/>
    </row>
    <row r="94" spans="1:11" ht="16.5" hidden="1" thickBot="1" x14ac:dyDescent="0.3">
      <c r="A94" s="3093"/>
      <c r="B94" s="3159" t="s">
        <v>1267</v>
      </c>
      <c r="C94" s="3160"/>
      <c r="D94" s="3158"/>
      <c r="E94" s="3158"/>
      <c r="F94" s="3158"/>
      <c r="G94" s="3093"/>
      <c r="H94" s="3093"/>
      <c r="I94" s="3093"/>
      <c r="J94" s="3093"/>
      <c r="K94" s="3089"/>
    </row>
    <row r="95" spans="1:11" ht="16.5" hidden="1" thickBot="1" x14ac:dyDescent="0.3">
      <c r="A95" s="3093"/>
      <c r="B95" s="3159" t="s">
        <v>1268</v>
      </c>
      <c r="C95" s="3160"/>
      <c r="D95" s="3158"/>
      <c r="E95" s="3158"/>
      <c r="F95" s="3158"/>
      <c r="G95" s="3093"/>
      <c r="H95" s="3093"/>
      <c r="I95" s="3093"/>
      <c r="J95" s="3093"/>
      <c r="K95" s="3089"/>
    </row>
    <row r="96" spans="1:11" ht="16.5" hidden="1" thickBot="1" x14ac:dyDescent="0.3">
      <c r="A96" s="3093"/>
      <c r="B96" s="3172" t="s">
        <v>1320</v>
      </c>
      <c r="C96" s="3160">
        <f>C93+C90+C87+C84+C81+C78+C75</f>
        <v>0</v>
      </c>
      <c r="D96" s="3160">
        <f>D93+D90+D87+D84+D81+D78+D75</f>
        <v>0</v>
      </c>
      <c r="E96" s="3160">
        <f>E93+E90+E87+E84+E81+E78+E75</f>
        <v>0</v>
      </c>
      <c r="F96" s="3160">
        <f>F93+F90+F87+F84+F81+F78+F75</f>
        <v>0</v>
      </c>
      <c r="G96" s="3093"/>
      <c r="H96" s="3093"/>
      <c r="I96" s="3093"/>
      <c r="J96" s="3093"/>
      <c r="K96" s="3089"/>
    </row>
    <row r="97" spans="1:11" ht="16.5" hidden="1" thickBot="1" x14ac:dyDescent="0.3">
      <c r="A97" s="3093"/>
      <c r="B97" s="3166" t="s">
        <v>1276</v>
      </c>
      <c r="C97" s="3167">
        <f>IF(C96-C67=0,0,"Error")</f>
        <v>0</v>
      </c>
      <c r="D97" s="3167">
        <f>IF(D96-D67=0,0,"Error")</f>
        <v>0</v>
      </c>
      <c r="E97" s="3167">
        <f>IF(E96-E67=0,0,"Error")</f>
        <v>0</v>
      </c>
      <c r="F97" s="3167">
        <f>IF(F96-F67=0,0,"Error")</f>
        <v>0</v>
      </c>
      <c r="G97" s="3093"/>
      <c r="H97" s="3093"/>
      <c r="I97" s="3093"/>
      <c r="J97" s="3093"/>
      <c r="K97" s="3089"/>
    </row>
    <row r="98" spans="1:11" ht="16.5" hidden="1" thickBot="1" x14ac:dyDescent="0.3">
      <c r="A98" s="3093"/>
      <c r="B98" s="3168" t="s">
        <v>2807</v>
      </c>
      <c r="C98" s="3169"/>
      <c r="D98" s="3170"/>
      <c r="E98" s="3170"/>
      <c r="F98" s="3171"/>
      <c r="G98" s="3093"/>
      <c r="H98" s="3093"/>
      <c r="I98" s="3093"/>
      <c r="J98" s="3093"/>
      <c r="K98" s="3089"/>
    </row>
    <row r="99" spans="1:11" ht="16.5" hidden="1" thickBot="1" x14ac:dyDescent="0.3">
      <c r="A99" s="3093"/>
      <c r="B99" s="3141" t="s">
        <v>1258</v>
      </c>
      <c r="C99" s="3100"/>
      <c r="D99" s="3101"/>
      <c r="E99" s="3101"/>
      <c r="F99" s="3102"/>
      <c r="G99" s="3093"/>
      <c r="H99" s="3093"/>
      <c r="I99" s="3093"/>
      <c r="J99" s="3093"/>
      <c r="K99" s="3089"/>
    </row>
    <row r="100" spans="1:11" ht="16.5" hidden="1" thickBot="1" x14ac:dyDescent="0.3">
      <c r="A100" s="3093"/>
      <c r="B100" s="3141" t="s">
        <v>54</v>
      </c>
      <c r="C100" s="3145"/>
      <c r="D100" s="3146"/>
      <c r="E100" s="3146"/>
      <c r="F100" s="3147"/>
      <c r="G100" s="3093"/>
      <c r="H100" s="3093"/>
      <c r="I100" s="3093"/>
      <c r="J100" s="3093"/>
      <c r="K100" s="3089"/>
    </row>
    <row r="101" spans="1:11" ht="16.5" hidden="1" thickBot="1" x14ac:dyDescent="0.3">
      <c r="A101" s="3093"/>
      <c r="B101" s="3119"/>
      <c r="C101" s="3148">
        <v>2019</v>
      </c>
      <c r="D101" s="3148">
        <v>2020</v>
      </c>
      <c r="E101" s="3148">
        <v>2021</v>
      </c>
      <c r="F101" s="3148">
        <v>2022</v>
      </c>
      <c r="G101" s="3093"/>
      <c r="H101" s="3093"/>
      <c r="I101" s="3093"/>
      <c r="J101" s="3093"/>
      <c r="K101" s="3089"/>
    </row>
    <row r="102" spans="1:11" ht="16.5" hidden="1" thickBot="1" x14ac:dyDescent="0.3">
      <c r="A102" s="3093"/>
      <c r="B102" s="3121"/>
      <c r="C102" s="3149" t="s">
        <v>17</v>
      </c>
      <c r="D102" s="3149" t="s">
        <v>18</v>
      </c>
      <c r="E102" s="3149" t="s">
        <v>18</v>
      </c>
      <c r="F102" s="3149" t="s">
        <v>18</v>
      </c>
      <c r="G102" s="3093"/>
      <c r="H102" s="3093"/>
      <c r="I102" s="3093"/>
      <c r="J102" s="3093"/>
      <c r="K102" s="3089"/>
    </row>
    <row r="103" spans="1:11" ht="16.5" hidden="1" thickBot="1" x14ac:dyDescent="0.3">
      <c r="A103" s="3093"/>
      <c r="B103" s="3141" t="s">
        <v>56</v>
      </c>
      <c r="C103" s="3173"/>
      <c r="D103" s="3173"/>
      <c r="E103" s="3173"/>
      <c r="F103" s="3173"/>
      <c r="G103" s="3093"/>
      <c r="H103" s="3093"/>
      <c r="I103" s="3093"/>
      <c r="J103" s="3093"/>
      <c r="K103" s="3089"/>
    </row>
    <row r="104" spans="1:11" ht="16.5" hidden="1" thickBot="1" x14ac:dyDescent="0.3">
      <c r="A104" s="3093"/>
      <c r="B104" s="3141" t="s">
        <v>1260</v>
      </c>
      <c r="C104" s="3150">
        <f>C133</f>
        <v>0</v>
      </c>
      <c r="D104" s="3150">
        <f>D133</f>
        <v>0</v>
      </c>
      <c r="E104" s="3150">
        <f>E133</f>
        <v>0</v>
      </c>
      <c r="F104" s="3150">
        <f>F133</f>
        <v>0</v>
      </c>
      <c r="G104" s="3093"/>
      <c r="H104" s="3093"/>
      <c r="I104" s="3093"/>
      <c r="J104" s="3093"/>
      <c r="K104" s="3089"/>
    </row>
    <row r="105" spans="1:11" ht="16.5" hidden="1" thickBot="1" x14ac:dyDescent="0.3">
      <c r="A105" s="3093"/>
      <c r="B105" s="3141" t="s">
        <v>1261</v>
      </c>
      <c r="C105" s="3150"/>
      <c r="D105" s="3150"/>
      <c r="E105" s="3150"/>
      <c r="F105" s="3150"/>
      <c r="G105" s="3093"/>
      <c r="H105" s="3093"/>
      <c r="I105" s="3093"/>
      <c r="J105" s="3093"/>
      <c r="K105" s="3089"/>
    </row>
    <row r="106" spans="1:11" ht="16.5" hidden="1" thickBot="1" x14ac:dyDescent="0.3">
      <c r="A106" s="3093"/>
      <c r="B106" s="3141" t="s">
        <v>1262</v>
      </c>
      <c r="C106" s="3151"/>
      <c r="D106" s="3152"/>
      <c r="E106" s="3152"/>
      <c r="F106" s="3152"/>
      <c r="G106" s="3093"/>
      <c r="H106" s="3093"/>
      <c r="I106" s="3093"/>
      <c r="J106" s="3093"/>
      <c r="K106" s="3089"/>
    </row>
    <row r="107" spans="1:11" ht="16.5" hidden="1" thickBot="1" x14ac:dyDescent="0.3">
      <c r="A107" s="3093"/>
      <c r="B107" s="3141" t="s">
        <v>1264</v>
      </c>
      <c r="C107" s="3151"/>
      <c r="D107" s="3152"/>
      <c r="E107" s="3152"/>
      <c r="F107" s="3152"/>
      <c r="G107" s="3093"/>
      <c r="H107" s="3093"/>
      <c r="I107" s="3093"/>
      <c r="J107" s="3093"/>
      <c r="K107" s="3089"/>
    </row>
    <row r="108" spans="1:11" ht="16.5" hidden="1" thickBot="1" x14ac:dyDescent="0.3">
      <c r="A108" s="3093"/>
      <c r="B108" s="3141" t="s">
        <v>77</v>
      </c>
      <c r="C108" s="3151"/>
      <c r="D108" s="3152"/>
      <c r="E108" s="3152"/>
      <c r="F108" s="3152"/>
      <c r="G108" s="3093"/>
      <c r="H108" s="3093"/>
      <c r="I108" s="3093"/>
      <c r="J108" s="3093"/>
      <c r="K108" s="3089"/>
    </row>
    <row r="109" spans="1:11" ht="16.5" hidden="1" thickBot="1" x14ac:dyDescent="0.3">
      <c r="A109" s="3093"/>
      <c r="B109" s="3154" t="s">
        <v>2806</v>
      </c>
      <c r="C109" s="3155"/>
      <c r="D109" s="3155"/>
      <c r="E109" s="3155"/>
      <c r="F109" s="3156"/>
      <c r="G109" s="3093"/>
      <c r="H109" s="3093"/>
      <c r="I109" s="3093"/>
      <c r="J109" s="3093"/>
      <c r="K109" s="3089"/>
    </row>
    <row r="110" spans="1:11" ht="16.5" hidden="1" thickBot="1" x14ac:dyDescent="0.3">
      <c r="A110" s="3093"/>
      <c r="B110" s="3119"/>
      <c r="C110" s="3148">
        <v>2019</v>
      </c>
      <c r="D110" s="3148">
        <v>2020</v>
      </c>
      <c r="E110" s="3148">
        <v>2021</v>
      </c>
      <c r="F110" s="3148">
        <v>2022</v>
      </c>
      <c r="G110" s="3093"/>
      <c r="H110" s="3093"/>
      <c r="I110" s="3093"/>
      <c r="J110" s="3093"/>
      <c r="K110" s="3089"/>
    </row>
    <row r="111" spans="1:11" ht="23.25" hidden="1" customHeight="1" thickBot="1" x14ac:dyDescent="0.3">
      <c r="A111" s="3093"/>
      <c r="B111" s="3121"/>
      <c r="C111" s="3149" t="s">
        <v>17</v>
      </c>
      <c r="D111" s="3149" t="s">
        <v>18</v>
      </c>
      <c r="E111" s="3149" t="s">
        <v>18</v>
      </c>
      <c r="F111" s="3149" t="s">
        <v>18</v>
      </c>
      <c r="G111" s="3093"/>
      <c r="H111" s="3093"/>
      <c r="I111" s="3093"/>
      <c r="J111" s="3093"/>
      <c r="K111" s="3089"/>
    </row>
    <row r="112" spans="1:11" ht="16.5" hidden="1" thickBot="1" x14ac:dyDescent="0.3">
      <c r="A112" s="3093"/>
      <c r="B112" s="3157" t="s">
        <v>1266</v>
      </c>
      <c r="C112" s="3158"/>
      <c r="D112" s="3158"/>
      <c r="E112" s="3158"/>
      <c r="F112" s="3158"/>
      <c r="G112" s="3093"/>
      <c r="H112" s="3093"/>
      <c r="I112" s="3093"/>
      <c r="J112" s="3093"/>
      <c r="K112" s="3089"/>
    </row>
    <row r="113" spans="1:11" ht="16.5" hidden="1" thickBot="1" x14ac:dyDescent="0.3">
      <c r="A113" s="3093"/>
      <c r="B113" s="3159" t="s">
        <v>1267</v>
      </c>
      <c r="C113" s="3160"/>
      <c r="D113" s="3161"/>
      <c r="E113" s="3161"/>
      <c r="F113" s="3161"/>
      <c r="G113" s="3093"/>
      <c r="H113" s="3093"/>
      <c r="I113" s="3093"/>
      <c r="J113" s="3093"/>
      <c r="K113" s="3089"/>
    </row>
    <row r="114" spans="1:11" ht="16.5" hidden="1" thickBot="1" x14ac:dyDescent="0.3">
      <c r="A114" s="3093"/>
      <c r="B114" s="3159" t="s">
        <v>1268</v>
      </c>
      <c r="C114" s="3160"/>
      <c r="D114" s="3161"/>
      <c r="E114" s="3161"/>
      <c r="F114" s="3161"/>
      <c r="G114" s="3093"/>
      <c r="H114" s="3093"/>
      <c r="I114" s="3093"/>
      <c r="J114" s="3093"/>
      <c r="K114" s="3089"/>
    </row>
    <row r="115" spans="1:11" ht="32.25" hidden="1" thickBot="1" x14ac:dyDescent="0.3">
      <c r="A115" s="3093"/>
      <c r="B115" s="3157" t="s">
        <v>1269</v>
      </c>
      <c r="C115" s="3158"/>
      <c r="D115" s="3158"/>
      <c r="E115" s="3158"/>
      <c r="F115" s="3158"/>
      <c r="G115" s="3093"/>
      <c r="H115" s="3093"/>
      <c r="I115" s="3093"/>
      <c r="J115" s="3093"/>
      <c r="K115" s="3089"/>
    </row>
    <row r="116" spans="1:11" ht="16.5" hidden="1" thickBot="1" x14ac:dyDescent="0.3">
      <c r="A116" s="3093"/>
      <c r="B116" s="3159" t="s">
        <v>1267</v>
      </c>
      <c r="C116" s="3160"/>
      <c r="D116" s="3158"/>
      <c r="E116" s="3158"/>
      <c r="F116" s="3158"/>
      <c r="G116" s="3093"/>
      <c r="H116" s="3093"/>
      <c r="I116" s="3093"/>
      <c r="J116" s="3093"/>
      <c r="K116" s="3089"/>
    </row>
    <row r="117" spans="1:11" ht="16.5" hidden="1" thickBot="1" x14ac:dyDescent="0.3">
      <c r="A117" s="3093"/>
      <c r="B117" s="3159" t="s">
        <v>1268</v>
      </c>
      <c r="C117" s="3160"/>
      <c r="D117" s="3158"/>
      <c r="E117" s="3158"/>
      <c r="F117" s="3158"/>
      <c r="G117" s="3093"/>
      <c r="H117" s="3093"/>
      <c r="I117" s="3093"/>
      <c r="J117" s="3093"/>
      <c r="K117" s="3089"/>
    </row>
    <row r="118" spans="1:11" ht="16.5" hidden="1" thickBot="1" x14ac:dyDescent="0.3">
      <c r="A118" s="3093"/>
      <c r="B118" s="3157" t="s">
        <v>1270</v>
      </c>
      <c r="C118" s="3160">
        <v>0</v>
      </c>
      <c r="D118" s="3158">
        <v>0</v>
      </c>
      <c r="E118" s="3158">
        <v>0</v>
      </c>
      <c r="F118" s="3158">
        <v>0</v>
      </c>
      <c r="G118" s="3093"/>
      <c r="H118" s="3093"/>
      <c r="I118" s="3093"/>
      <c r="J118" s="3093"/>
      <c r="K118" s="3089"/>
    </row>
    <row r="119" spans="1:11" ht="16.5" hidden="1" thickBot="1" x14ac:dyDescent="0.3">
      <c r="A119" s="3093"/>
      <c r="B119" s="3159" t="s">
        <v>1267</v>
      </c>
      <c r="C119" s="3160"/>
      <c r="D119" s="3158"/>
      <c r="E119" s="3158"/>
      <c r="F119" s="3158"/>
      <c r="G119" s="3093"/>
      <c r="H119" s="3093"/>
      <c r="I119" s="3093"/>
      <c r="J119" s="3093"/>
      <c r="K119" s="3089"/>
    </row>
    <row r="120" spans="1:11" ht="16.5" hidden="1" thickBot="1" x14ac:dyDescent="0.3">
      <c r="A120" s="3093"/>
      <c r="B120" s="3159" t="s">
        <v>1268</v>
      </c>
      <c r="C120" s="3160"/>
      <c r="D120" s="3158"/>
      <c r="E120" s="3158"/>
      <c r="F120" s="3158"/>
      <c r="G120" s="3093"/>
      <c r="H120" s="3093"/>
      <c r="I120" s="3093"/>
      <c r="J120" s="3093"/>
      <c r="K120" s="3089"/>
    </row>
    <row r="121" spans="1:11" ht="16.5" hidden="1" thickBot="1" x14ac:dyDescent="0.3">
      <c r="A121" s="3093"/>
      <c r="B121" s="3157" t="s">
        <v>1271</v>
      </c>
      <c r="C121" s="3160"/>
      <c r="D121" s="3158"/>
      <c r="E121" s="3158"/>
      <c r="F121" s="3158"/>
      <c r="G121" s="3093"/>
      <c r="H121" s="3093"/>
      <c r="I121" s="3093"/>
      <c r="J121" s="3093"/>
      <c r="K121" s="3089"/>
    </row>
    <row r="122" spans="1:11" ht="16.5" hidden="1" thickBot="1" x14ac:dyDescent="0.3">
      <c r="A122" s="3093"/>
      <c r="B122" s="3159" t="s">
        <v>1267</v>
      </c>
      <c r="C122" s="3160"/>
      <c r="D122" s="3158"/>
      <c r="E122" s="3158"/>
      <c r="F122" s="3158"/>
      <c r="G122" s="3093"/>
      <c r="H122" s="3093"/>
      <c r="I122" s="3093"/>
      <c r="J122" s="3093"/>
      <c r="K122" s="3089"/>
    </row>
    <row r="123" spans="1:11" ht="16.5" hidden="1" thickBot="1" x14ac:dyDescent="0.3">
      <c r="A123" s="3093"/>
      <c r="B123" s="3159" t="s">
        <v>1268</v>
      </c>
      <c r="C123" s="3160"/>
      <c r="D123" s="3158"/>
      <c r="E123" s="3158"/>
      <c r="F123" s="3158"/>
      <c r="G123" s="3093"/>
      <c r="H123" s="3093"/>
      <c r="I123" s="3093"/>
      <c r="J123" s="3093"/>
      <c r="K123" s="3089"/>
    </row>
    <row r="124" spans="1:11" ht="16.5" hidden="1" thickBot="1" x14ac:dyDescent="0.3">
      <c r="A124" s="3093"/>
      <c r="B124" s="3157" t="s">
        <v>1272</v>
      </c>
      <c r="C124" s="3160"/>
      <c r="D124" s="3158"/>
      <c r="E124" s="3158"/>
      <c r="F124" s="3158"/>
      <c r="G124" s="3093"/>
      <c r="H124" s="3093"/>
      <c r="I124" s="3093"/>
      <c r="J124" s="3093"/>
      <c r="K124" s="3089"/>
    </row>
    <row r="125" spans="1:11" ht="16.5" hidden="1" thickBot="1" x14ac:dyDescent="0.3">
      <c r="A125" s="3093"/>
      <c r="B125" s="3159" t="s">
        <v>1267</v>
      </c>
      <c r="C125" s="3160"/>
      <c r="D125" s="3158"/>
      <c r="E125" s="3158"/>
      <c r="F125" s="3158"/>
      <c r="G125" s="3093"/>
      <c r="H125" s="3093"/>
      <c r="I125" s="3093"/>
      <c r="J125" s="3093"/>
      <c r="K125" s="3089"/>
    </row>
    <row r="126" spans="1:11" ht="16.5" hidden="1" thickBot="1" x14ac:dyDescent="0.3">
      <c r="A126" s="3093"/>
      <c r="B126" s="3159" t="s">
        <v>1268</v>
      </c>
      <c r="C126" s="3160"/>
      <c r="D126" s="3158"/>
      <c r="E126" s="3158"/>
      <c r="F126" s="3158"/>
      <c r="G126" s="3093"/>
      <c r="H126" s="3093"/>
      <c r="I126" s="3093"/>
      <c r="J126" s="3093"/>
      <c r="K126" s="3089"/>
    </row>
    <row r="127" spans="1:11" ht="16.5" hidden="1" thickBot="1" x14ac:dyDescent="0.3">
      <c r="A127" s="3093"/>
      <c r="B127" s="3157" t="s">
        <v>1273</v>
      </c>
      <c r="C127" s="3160">
        <v>0</v>
      </c>
      <c r="D127" s="3158">
        <v>0</v>
      </c>
      <c r="E127" s="3158">
        <v>0</v>
      </c>
      <c r="F127" s="3158">
        <v>0</v>
      </c>
      <c r="G127" s="3093"/>
      <c r="H127" s="3093"/>
      <c r="I127" s="3093"/>
      <c r="J127" s="3093"/>
      <c r="K127" s="3089"/>
    </row>
    <row r="128" spans="1:11" ht="16.5" hidden="1" thickBot="1" x14ac:dyDescent="0.3">
      <c r="A128" s="3093"/>
      <c r="B128" s="3159" t="s">
        <v>1267</v>
      </c>
      <c r="C128" s="3160"/>
      <c r="D128" s="3158"/>
      <c r="E128" s="3158"/>
      <c r="F128" s="3158"/>
      <c r="G128" s="3093"/>
      <c r="H128" s="3093"/>
      <c r="I128" s="3093"/>
      <c r="J128" s="3093"/>
      <c r="K128" s="3089"/>
    </row>
    <row r="129" spans="1:11" ht="16.5" hidden="1" thickBot="1" x14ac:dyDescent="0.3">
      <c r="A129" s="3093"/>
      <c r="B129" s="3159" t="s">
        <v>1268</v>
      </c>
      <c r="C129" s="3160"/>
      <c r="D129" s="3158"/>
      <c r="E129" s="3158"/>
      <c r="F129" s="3158"/>
      <c r="G129" s="3093"/>
      <c r="H129" s="3093"/>
      <c r="I129" s="3093"/>
      <c r="J129" s="3093"/>
      <c r="K129" s="3089"/>
    </row>
    <row r="130" spans="1:11" ht="16.5" hidden="1" thickBot="1" x14ac:dyDescent="0.3">
      <c r="A130" s="3093"/>
      <c r="B130" s="3157" t="s">
        <v>1274</v>
      </c>
      <c r="C130" s="3160"/>
      <c r="D130" s="3158"/>
      <c r="E130" s="3158"/>
      <c r="F130" s="3158"/>
      <c r="G130" s="3093"/>
      <c r="H130" s="3093"/>
      <c r="I130" s="3093"/>
      <c r="J130" s="3093"/>
      <c r="K130" s="3089"/>
    </row>
    <row r="131" spans="1:11" ht="16.5" hidden="1" thickBot="1" x14ac:dyDescent="0.3">
      <c r="A131" s="3093"/>
      <c r="B131" s="3159" t="s">
        <v>1267</v>
      </c>
      <c r="C131" s="3160"/>
      <c r="D131" s="3158"/>
      <c r="E131" s="3158"/>
      <c r="F131" s="3158"/>
      <c r="G131" s="3093"/>
      <c r="H131" s="3093"/>
      <c r="I131" s="3093"/>
      <c r="J131" s="3093"/>
      <c r="K131" s="3089"/>
    </row>
    <row r="132" spans="1:11" ht="16.5" hidden="1" thickBot="1" x14ac:dyDescent="0.3">
      <c r="A132" s="3093"/>
      <c r="B132" s="3159" t="s">
        <v>1268</v>
      </c>
      <c r="C132" s="3160"/>
      <c r="D132" s="3158"/>
      <c r="E132" s="3158"/>
      <c r="F132" s="3158"/>
      <c r="G132" s="3093"/>
      <c r="H132" s="3093"/>
      <c r="I132" s="3093"/>
      <c r="J132" s="3093"/>
      <c r="K132" s="3089"/>
    </row>
    <row r="133" spans="1:11" ht="16.5" hidden="1" thickBot="1" x14ac:dyDescent="0.3">
      <c r="A133" s="3093"/>
      <c r="B133" s="3172" t="s">
        <v>1320</v>
      </c>
      <c r="C133" s="3160">
        <f>C130+C127+C124+C121+C118+C115+C112</f>
        <v>0</v>
      </c>
      <c r="D133" s="3160">
        <f>D130+D127+D124+D121+D118+D115+D112</f>
        <v>0</v>
      </c>
      <c r="E133" s="3160">
        <f>E130+E127+E124+E121+E118+E115+E112</f>
        <v>0</v>
      </c>
      <c r="F133" s="3160">
        <f>F130+F127+F124+F121+F118+F115+F112</f>
        <v>0</v>
      </c>
      <c r="G133" s="3093"/>
      <c r="H133" s="3093"/>
      <c r="I133" s="3093"/>
      <c r="J133" s="3093"/>
      <c r="K133" s="3089"/>
    </row>
    <row r="134" spans="1:11" ht="16.5" hidden="1" thickBot="1" x14ac:dyDescent="0.3">
      <c r="A134" s="3093"/>
      <c r="B134" s="3166" t="s">
        <v>1276</v>
      </c>
      <c r="C134" s="3167">
        <f>IF(C133-C104=0,0,"Error")</f>
        <v>0</v>
      </c>
      <c r="D134" s="3167">
        <f>IF(D133-D104=0,0,"Error")</f>
        <v>0</v>
      </c>
      <c r="E134" s="3167">
        <f>IF(E133-E104=0,0,"Error")</f>
        <v>0</v>
      </c>
      <c r="F134" s="3167">
        <f>IF(F133-F104=0,0,"Error")</f>
        <v>0</v>
      </c>
      <c r="G134" s="3093"/>
      <c r="H134" s="3093"/>
      <c r="I134" s="3093"/>
      <c r="J134" s="3093"/>
      <c r="K134" s="3089"/>
    </row>
    <row r="135" spans="1:11" ht="19.5" customHeight="1" thickBot="1" x14ac:dyDescent="0.3">
      <c r="A135" s="3093"/>
      <c r="B135" s="3134" t="s">
        <v>1277</v>
      </c>
      <c r="C135" s="3135"/>
      <c r="D135" s="3135"/>
      <c r="E135" s="3135"/>
      <c r="F135" s="3136"/>
      <c r="G135" s="3093"/>
      <c r="H135" s="3093"/>
      <c r="I135" s="3093"/>
      <c r="J135" s="3093"/>
      <c r="K135" s="3089"/>
    </row>
    <row r="136" spans="1:11" ht="19.5" customHeight="1" thickBot="1" x14ac:dyDescent="0.3">
      <c r="A136" s="3093"/>
      <c r="B136" s="3134" t="s">
        <v>1278</v>
      </c>
      <c r="C136" s="3135"/>
      <c r="D136" s="3135"/>
      <c r="E136" s="3135"/>
      <c r="F136" s="3136"/>
      <c r="G136" s="3093"/>
      <c r="H136" s="3093"/>
      <c r="I136" s="3093"/>
      <c r="J136" s="3093"/>
      <c r="K136" s="3089"/>
    </row>
    <row r="137" spans="1:11" ht="30" customHeight="1" thickBot="1" x14ac:dyDescent="0.3">
      <c r="A137" s="3093"/>
      <c r="B137" s="3137" t="s">
        <v>1322</v>
      </c>
      <c r="C137" s="3174" t="s">
        <v>2808</v>
      </c>
      <c r="D137" s="3175"/>
      <c r="E137" s="3175"/>
      <c r="F137" s="3176"/>
      <c r="G137" s="3093"/>
      <c r="H137" s="3093"/>
      <c r="I137" s="3093"/>
      <c r="J137" s="3093"/>
      <c r="K137" s="3089"/>
    </row>
    <row r="138" spans="1:11" ht="63.75" thickBot="1" x14ac:dyDescent="0.3">
      <c r="A138" s="3093"/>
      <c r="B138" s="3137" t="s">
        <v>1279</v>
      </c>
      <c r="C138" s="3137" t="s">
        <v>2809</v>
      </c>
      <c r="D138" s="3177" t="s">
        <v>1280</v>
      </c>
      <c r="E138" s="3175" t="s">
        <v>2024</v>
      </c>
      <c r="F138" s="3176"/>
      <c r="G138" s="3093"/>
      <c r="H138" s="3093"/>
      <c r="I138" s="3093"/>
      <c r="J138" s="3093"/>
      <c r="K138" s="3089"/>
    </row>
    <row r="139" spans="1:11" ht="21" customHeight="1" thickBot="1" x14ac:dyDescent="0.3">
      <c r="A139" s="3093"/>
      <c r="B139" s="3178"/>
      <c r="C139" s="3174"/>
      <c r="D139" s="3179"/>
      <c r="E139" s="3175"/>
      <c r="F139" s="3176"/>
      <c r="G139" s="3093"/>
      <c r="H139" s="3093"/>
      <c r="I139" s="3093"/>
      <c r="J139" s="3093"/>
      <c r="K139" s="3089"/>
    </row>
    <row r="140" spans="1:11" ht="48" customHeight="1" thickBot="1" x14ac:dyDescent="0.3">
      <c r="A140" s="3093"/>
      <c r="B140" s="3141" t="s">
        <v>1258</v>
      </c>
      <c r="C140" s="3180" t="s">
        <v>2810</v>
      </c>
      <c r="D140" s="3181"/>
      <c r="E140" s="3181"/>
      <c r="F140" s="3182"/>
      <c r="G140" s="3093"/>
      <c r="H140" s="3093"/>
      <c r="I140" s="3093"/>
      <c r="J140" s="3093"/>
      <c r="K140" s="3089"/>
    </row>
    <row r="141" spans="1:11" ht="24" customHeight="1" thickBot="1" x14ac:dyDescent="0.3">
      <c r="A141" s="3093"/>
      <c r="B141" s="3141" t="s">
        <v>54</v>
      </c>
      <c r="C141" s="3145" t="s">
        <v>1674</v>
      </c>
      <c r="D141" s="3146"/>
      <c r="E141" s="3146"/>
      <c r="F141" s="3147"/>
      <c r="G141" s="3093"/>
      <c r="H141" s="3093"/>
      <c r="I141" s="3093"/>
      <c r="J141" s="3093"/>
      <c r="K141" s="3089"/>
    </row>
    <row r="142" spans="1:11" ht="15.75" x14ac:dyDescent="0.25">
      <c r="A142" s="3093"/>
      <c r="B142" s="3119"/>
      <c r="C142" s="3148">
        <v>2023</v>
      </c>
      <c r="D142" s="3148">
        <v>2024</v>
      </c>
      <c r="E142" s="3148">
        <v>2025</v>
      </c>
      <c r="F142" s="3148">
        <v>2026</v>
      </c>
      <c r="G142" s="3093"/>
      <c r="H142" s="3093"/>
      <c r="I142" s="3093"/>
      <c r="J142" s="3093"/>
      <c r="K142" s="3089"/>
    </row>
    <row r="143" spans="1:11" ht="16.5" thickBot="1" x14ac:dyDescent="0.3">
      <c r="A143" s="3093"/>
      <c r="B143" s="3121"/>
      <c r="C143" s="3149" t="s">
        <v>17</v>
      </c>
      <c r="D143" s="3149" t="s">
        <v>18</v>
      </c>
      <c r="E143" s="3149" t="s">
        <v>18</v>
      </c>
      <c r="F143" s="3149" t="s">
        <v>18</v>
      </c>
      <c r="G143" s="3093"/>
      <c r="H143" s="3093"/>
      <c r="I143" s="3093"/>
      <c r="J143" s="3093"/>
      <c r="K143" s="3089"/>
    </row>
    <row r="144" spans="1:11" ht="20.25" customHeight="1" thickBot="1" x14ac:dyDescent="0.3">
      <c r="A144" s="3093"/>
      <c r="B144" s="3141" t="s">
        <v>56</v>
      </c>
      <c r="C144" s="3183">
        <v>6</v>
      </c>
      <c r="D144" s="3183">
        <v>6</v>
      </c>
      <c r="E144" s="3183">
        <v>6</v>
      </c>
      <c r="F144" s="3183">
        <v>6</v>
      </c>
      <c r="G144" s="3093"/>
      <c r="H144" s="3093"/>
      <c r="I144" s="3093"/>
      <c r="J144" s="3093"/>
      <c r="K144" s="3089"/>
    </row>
    <row r="145" spans="1:11" ht="20.25" customHeight="1" thickBot="1" x14ac:dyDescent="0.3">
      <c r="A145" s="3093"/>
      <c r="B145" s="3141" t="s">
        <v>1260</v>
      </c>
      <c r="C145" s="3150">
        <v>1000</v>
      </c>
      <c r="D145" s="3150">
        <v>1000</v>
      </c>
      <c r="E145" s="3150">
        <v>1000</v>
      </c>
      <c r="F145" s="3150">
        <v>1000</v>
      </c>
      <c r="G145" s="3093"/>
      <c r="H145" s="3093"/>
      <c r="I145" s="3093"/>
      <c r="J145" s="3093"/>
      <c r="K145" s="3089"/>
    </row>
    <row r="146" spans="1:11" ht="20.25" customHeight="1" thickBot="1" x14ac:dyDescent="0.3">
      <c r="A146" s="3093"/>
      <c r="B146" s="3141" t="s">
        <v>1261</v>
      </c>
      <c r="C146" s="3150">
        <f>C145/C144</f>
        <v>166.66666666666666</v>
      </c>
      <c r="D146" s="3150">
        <f>D145/D144</f>
        <v>166.66666666666666</v>
      </c>
      <c r="E146" s="3150">
        <f>E145/E144</f>
        <v>166.66666666666666</v>
      </c>
      <c r="F146" s="3150">
        <f>F145/F144</f>
        <v>166.66666666666666</v>
      </c>
      <c r="G146" s="3093"/>
      <c r="H146" s="3093"/>
      <c r="I146" s="3093"/>
      <c r="J146" s="3093"/>
      <c r="K146" s="3089"/>
    </row>
    <row r="147" spans="1:11" ht="20.25" customHeight="1" thickBot="1" x14ac:dyDescent="0.3">
      <c r="A147" s="3093"/>
      <c r="B147" s="3141" t="s">
        <v>1262</v>
      </c>
      <c r="C147" s="3150">
        <f>C146/C145</f>
        <v>0.16666666666666666</v>
      </c>
      <c r="D147" s="3152">
        <f>D144/C144-1</f>
        <v>0</v>
      </c>
      <c r="E147" s="3152">
        <f>E144/D144-1</f>
        <v>0</v>
      </c>
      <c r="F147" s="3152">
        <f t="shared" ref="D147:F149" si="1">F144/E144-1</f>
        <v>0</v>
      </c>
      <c r="G147" s="3093"/>
      <c r="H147" s="3153"/>
      <c r="I147" s="3153"/>
      <c r="J147" s="3153"/>
      <c r="K147" s="3089"/>
    </row>
    <row r="148" spans="1:11" ht="20.25" customHeight="1" thickBot="1" x14ac:dyDescent="0.3">
      <c r="A148" s="3093"/>
      <c r="B148" s="3141" t="s">
        <v>1264</v>
      </c>
      <c r="C148" s="3150">
        <f>C147/C146</f>
        <v>1E-3</v>
      </c>
      <c r="D148" s="3152">
        <f t="shared" si="1"/>
        <v>0</v>
      </c>
      <c r="E148" s="3152">
        <f t="shared" si="1"/>
        <v>0</v>
      </c>
      <c r="F148" s="3152">
        <f t="shared" si="1"/>
        <v>0</v>
      </c>
      <c r="G148" s="3093"/>
      <c r="H148" s="3093"/>
      <c r="I148" s="3093"/>
      <c r="J148" s="3093"/>
      <c r="K148" s="3089"/>
    </row>
    <row r="149" spans="1:11" ht="20.25" customHeight="1" thickBot="1" x14ac:dyDescent="0.3">
      <c r="A149" s="3093"/>
      <c r="B149" s="3141" t="s">
        <v>77</v>
      </c>
      <c r="C149" s="3150">
        <f>C148/C147</f>
        <v>6.0000000000000001E-3</v>
      </c>
      <c r="D149" s="3152">
        <f>D146/C146-1</f>
        <v>0</v>
      </c>
      <c r="E149" s="3152">
        <f>E146/D146-1</f>
        <v>0</v>
      </c>
      <c r="F149" s="3152">
        <f t="shared" si="1"/>
        <v>0</v>
      </c>
      <c r="G149" s="3093"/>
      <c r="H149" s="3093"/>
      <c r="I149" s="3093"/>
      <c r="J149" s="3093"/>
      <c r="K149" s="3089"/>
    </row>
    <row r="150" spans="1:11" ht="22.5" customHeight="1" thickBot="1" x14ac:dyDescent="0.3">
      <c r="A150" s="3093"/>
      <c r="B150" s="3154" t="s">
        <v>2804</v>
      </c>
      <c r="C150" s="3155"/>
      <c r="D150" s="3155"/>
      <c r="E150" s="3155"/>
      <c r="F150" s="3156"/>
      <c r="G150" s="3093"/>
      <c r="H150" s="3093"/>
      <c r="I150" s="3093"/>
      <c r="J150" s="3093"/>
      <c r="K150" s="3089"/>
    </row>
    <row r="151" spans="1:11" ht="15.75" x14ac:dyDescent="0.25">
      <c r="A151" s="3093"/>
      <c r="B151" s="3119"/>
      <c r="C151" s="3148">
        <v>2023</v>
      </c>
      <c r="D151" s="3148">
        <v>2024</v>
      </c>
      <c r="E151" s="3148">
        <v>2025</v>
      </c>
      <c r="F151" s="3148">
        <v>2026</v>
      </c>
      <c r="G151" s="3093"/>
      <c r="H151" s="3093"/>
      <c r="I151" s="3093"/>
      <c r="J151" s="3093"/>
      <c r="K151" s="3089"/>
    </row>
    <row r="152" spans="1:11" ht="16.5" thickBot="1" x14ac:dyDescent="0.3">
      <c r="A152" s="3093"/>
      <c r="B152" s="3121"/>
      <c r="C152" s="3149" t="s">
        <v>17</v>
      </c>
      <c r="D152" s="3149" t="s">
        <v>18</v>
      </c>
      <c r="E152" s="3149" t="s">
        <v>18</v>
      </c>
      <c r="F152" s="3149" t="s">
        <v>18</v>
      </c>
      <c r="G152" s="3093"/>
      <c r="H152" s="3093"/>
      <c r="I152" s="3093"/>
      <c r="J152" s="3093"/>
      <c r="K152" s="3089"/>
    </row>
    <row r="153" spans="1:11" ht="16.5" thickBot="1" x14ac:dyDescent="0.3">
      <c r="A153" s="3093"/>
      <c r="B153" s="3157" t="s">
        <v>1284</v>
      </c>
      <c r="C153" s="3158"/>
      <c r="D153" s="3158"/>
      <c r="E153" s="3158"/>
      <c r="F153" s="3158"/>
      <c r="G153" s="3093"/>
      <c r="H153" s="3093"/>
      <c r="I153" s="3093"/>
      <c r="J153" s="3093"/>
      <c r="K153" s="3089"/>
    </row>
    <row r="154" spans="1:11" ht="16.5" thickBot="1" x14ac:dyDescent="0.3">
      <c r="A154" s="3093"/>
      <c r="B154" s="3157" t="s">
        <v>1288</v>
      </c>
      <c r="C154" s="3160">
        <f>C145</f>
        <v>1000</v>
      </c>
      <c r="D154" s="3160">
        <f>D145</f>
        <v>1000</v>
      </c>
      <c r="E154" s="3160">
        <f>E145</f>
        <v>1000</v>
      </c>
      <c r="F154" s="3160">
        <f>F145</f>
        <v>1000</v>
      </c>
      <c r="G154" s="3093"/>
      <c r="H154" s="3093"/>
      <c r="I154" s="3093"/>
      <c r="J154" s="3093"/>
      <c r="K154" s="3089"/>
    </row>
    <row r="155" spans="1:11" ht="16.5" thickBot="1" x14ac:dyDescent="0.3">
      <c r="A155" s="3093"/>
      <c r="B155" s="3165" t="s">
        <v>1275</v>
      </c>
      <c r="C155" s="3160">
        <f>C154+C153</f>
        <v>1000</v>
      </c>
      <c r="D155" s="3160">
        <f>D154+D153</f>
        <v>1000</v>
      </c>
      <c r="E155" s="3160">
        <f>E154+E153</f>
        <v>1000</v>
      </c>
      <c r="F155" s="3160">
        <f>F154+F153</f>
        <v>1000</v>
      </c>
      <c r="G155" s="3093"/>
      <c r="H155" s="3093"/>
      <c r="I155" s="3093"/>
      <c r="J155" s="3093"/>
      <c r="K155" s="3089"/>
    </row>
    <row r="156" spans="1:11" ht="16.5" hidden="1" thickBot="1" x14ac:dyDescent="0.3">
      <c r="A156" s="3093"/>
      <c r="B156" s="3184" t="s">
        <v>1364</v>
      </c>
      <c r="C156" s="3174"/>
      <c r="D156" s="3175"/>
      <c r="E156" s="3175"/>
      <c r="F156" s="3176"/>
      <c r="G156" s="3093"/>
      <c r="H156" s="3093"/>
      <c r="I156" s="3093"/>
      <c r="J156" s="3093"/>
      <c r="K156" s="3089"/>
    </row>
    <row r="157" spans="1:11" ht="63.75" hidden="1" thickBot="1" x14ac:dyDescent="0.3">
      <c r="A157" s="3093"/>
      <c r="B157" s="3137" t="s">
        <v>1419</v>
      </c>
      <c r="C157" s="3185"/>
      <c r="D157" s="3186" t="s">
        <v>1280</v>
      </c>
      <c r="E157" s="3187"/>
      <c r="F157" s="3188"/>
      <c r="G157" s="3093"/>
      <c r="H157" s="3093"/>
      <c r="I157" s="3093"/>
      <c r="J157" s="3093"/>
      <c r="K157" s="3089"/>
    </row>
    <row r="158" spans="1:11" ht="16.5" hidden="1" thickBot="1" x14ac:dyDescent="0.3">
      <c r="A158" s="3093"/>
      <c r="B158" s="3141" t="s">
        <v>1258</v>
      </c>
      <c r="C158" s="3100"/>
      <c r="D158" s="3101"/>
      <c r="E158" s="3101"/>
      <c r="F158" s="3102"/>
      <c r="G158" s="3093"/>
      <c r="H158" s="3093"/>
      <c r="I158" s="3093"/>
      <c r="J158" s="3093"/>
      <c r="K158" s="3089"/>
    </row>
    <row r="159" spans="1:11" ht="16.5" hidden="1" thickBot="1" x14ac:dyDescent="0.3">
      <c r="A159" s="3093"/>
      <c r="B159" s="3141" t="s">
        <v>54</v>
      </c>
      <c r="C159" s="3145"/>
      <c r="D159" s="3146"/>
      <c r="E159" s="3146"/>
      <c r="F159" s="3147"/>
      <c r="G159" s="3093"/>
      <c r="H159" s="3093"/>
      <c r="I159" s="3093"/>
      <c r="J159" s="3093"/>
      <c r="K159" s="3089"/>
    </row>
    <row r="160" spans="1:11" ht="15.75" hidden="1" x14ac:dyDescent="0.25">
      <c r="A160" s="3093"/>
      <c r="B160" s="3119"/>
      <c r="C160" s="3148">
        <v>2019</v>
      </c>
      <c r="D160" s="3148">
        <v>2020</v>
      </c>
      <c r="E160" s="3148">
        <v>2021</v>
      </c>
      <c r="F160" s="3148">
        <v>2022</v>
      </c>
      <c r="G160" s="3093"/>
      <c r="H160" s="3093"/>
      <c r="I160" s="3093"/>
      <c r="J160" s="3093"/>
      <c r="K160" s="3089"/>
    </row>
    <row r="161" spans="1:11" ht="16.5" hidden="1" thickBot="1" x14ac:dyDescent="0.3">
      <c r="A161" s="3093"/>
      <c r="B161" s="3121"/>
      <c r="C161" s="3149" t="s">
        <v>17</v>
      </c>
      <c r="D161" s="3149" t="s">
        <v>18</v>
      </c>
      <c r="E161" s="3149" t="s">
        <v>18</v>
      </c>
      <c r="F161" s="3149" t="s">
        <v>18</v>
      </c>
      <c r="G161" s="3093"/>
      <c r="H161" s="3093"/>
      <c r="I161" s="3093"/>
      <c r="J161" s="3093"/>
      <c r="K161" s="3089"/>
    </row>
    <row r="162" spans="1:11" ht="16.5" hidden="1" thickBot="1" x14ac:dyDescent="0.3">
      <c r="A162" s="3093"/>
      <c r="B162" s="3141" t="s">
        <v>56</v>
      </c>
      <c r="C162" s="3141"/>
      <c r="D162" s="3141"/>
      <c r="E162" s="3141"/>
      <c r="F162" s="3141"/>
      <c r="G162" s="3093"/>
      <c r="H162" s="3093"/>
      <c r="I162" s="3093"/>
      <c r="J162" s="3093"/>
      <c r="K162" s="3089"/>
    </row>
    <row r="163" spans="1:11" ht="16.5" hidden="1" thickBot="1" x14ac:dyDescent="0.3">
      <c r="A163" s="3093"/>
      <c r="B163" s="3141" t="s">
        <v>1260</v>
      </c>
      <c r="C163" s="3150">
        <f>C173</f>
        <v>0</v>
      </c>
      <c r="D163" s="3150">
        <f>D173</f>
        <v>0</v>
      </c>
      <c r="E163" s="3150">
        <f>E173</f>
        <v>0</v>
      </c>
      <c r="F163" s="3150">
        <f>F173</f>
        <v>0</v>
      </c>
      <c r="G163" s="3093"/>
      <c r="H163" s="3093"/>
      <c r="I163" s="3093"/>
      <c r="J163" s="3093"/>
      <c r="K163" s="3089"/>
    </row>
    <row r="164" spans="1:11" ht="16.5" hidden="1" thickBot="1" x14ac:dyDescent="0.3">
      <c r="A164" s="3093"/>
      <c r="B164" s="3141" t="s">
        <v>1261</v>
      </c>
      <c r="C164" s="3150"/>
      <c r="D164" s="3150"/>
      <c r="E164" s="3150"/>
      <c r="F164" s="3150"/>
      <c r="G164" s="3093"/>
      <c r="H164" s="3093"/>
      <c r="I164" s="3093"/>
      <c r="J164" s="3093"/>
      <c r="K164" s="3089"/>
    </row>
    <row r="165" spans="1:11" ht="16.5" hidden="1" thickBot="1" x14ac:dyDescent="0.3">
      <c r="A165" s="3093"/>
      <c r="B165" s="3141" t="s">
        <v>1262</v>
      </c>
      <c r="C165" s="3151"/>
      <c r="D165" s="3152"/>
      <c r="E165" s="3152"/>
      <c r="F165" s="3152"/>
      <c r="G165" s="3093"/>
      <c r="H165" s="3153"/>
      <c r="I165" s="3153"/>
      <c r="J165" s="3153"/>
      <c r="K165" s="3089"/>
    </row>
    <row r="166" spans="1:11" ht="16.5" hidden="1" thickBot="1" x14ac:dyDescent="0.3">
      <c r="A166" s="3093"/>
      <c r="B166" s="3141" t="s">
        <v>1264</v>
      </c>
      <c r="C166" s="3151"/>
      <c r="D166" s="3152"/>
      <c r="E166" s="3152"/>
      <c r="F166" s="3152"/>
      <c r="G166" s="3093"/>
      <c r="H166" s="3093"/>
      <c r="I166" s="3093"/>
      <c r="J166" s="3093"/>
      <c r="K166" s="3089"/>
    </row>
    <row r="167" spans="1:11" ht="16.5" hidden="1" thickBot="1" x14ac:dyDescent="0.3">
      <c r="A167" s="3093"/>
      <c r="B167" s="3141" t="s">
        <v>77</v>
      </c>
      <c r="C167" s="3151"/>
      <c r="D167" s="3152"/>
      <c r="E167" s="3152"/>
      <c r="F167" s="3152"/>
      <c r="G167" s="3093"/>
      <c r="H167" s="3093"/>
      <c r="I167" s="3093"/>
      <c r="J167" s="3093"/>
      <c r="K167" s="3089"/>
    </row>
    <row r="168" spans="1:11" ht="16.5" hidden="1" thickBot="1" x14ac:dyDescent="0.3">
      <c r="A168" s="3093"/>
      <c r="B168" s="3154" t="s">
        <v>2811</v>
      </c>
      <c r="C168" s="3155"/>
      <c r="D168" s="3155"/>
      <c r="E168" s="3155"/>
      <c r="F168" s="3156"/>
      <c r="G168" s="3093"/>
      <c r="H168" s="3093"/>
      <c r="I168" s="3093"/>
      <c r="J168" s="3093"/>
      <c r="K168" s="3089"/>
    </row>
    <row r="169" spans="1:11" ht="15.75" hidden="1" x14ac:dyDescent="0.25">
      <c r="A169" s="3093"/>
      <c r="B169" s="3119"/>
      <c r="C169" s="3148">
        <v>2019</v>
      </c>
      <c r="D169" s="3148">
        <v>2020</v>
      </c>
      <c r="E169" s="3148">
        <v>2021</v>
      </c>
      <c r="F169" s="3148">
        <v>2022</v>
      </c>
      <c r="G169" s="3093"/>
      <c r="H169" s="3093"/>
      <c r="I169" s="3093"/>
      <c r="J169" s="3093"/>
      <c r="K169" s="3089"/>
    </row>
    <row r="170" spans="1:11" ht="16.5" hidden="1" thickBot="1" x14ac:dyDescent="0.3">
      <c r="A170" s="3093"/>
      <c r="B170" s="3121"/>
      <c r="C170" s="3149" t="s">
        <v>17</v>
      </c>
      <c r="D170" s="3149" t="s">
        <v>18</v>
      </c>
      <c r="E170" s="3149" t="s">
        <v>18</v>
      </c>
      <c r="F170" s="3149" t="s">
        <v>18</v>
      </c>
      <c r="G170" s="3093"/>
      <c r="H170" s="3093"/>
      <c r="I170" s="3093"/>
      <c r="J170" s="3093"/>
      <c r="K170" s="3089"/>
    </row>
    <row r="171" spans="1:11" ht="16.5" hidden="1" thickBot="1" x14ac:dyDescent="0.3">
      <c r="A171" s="3093"/>
      <c r="B171" s="3157" t="s">
        <v>1284</v>
      </c>
      <c r="C171" s="3158"/>
      <c r="D171" s="3158"/>
      <c r="E171" s="3158"/>
      <c r="F171" s="3158"/>
      <c r="G171" s="3093"/>
      <c r="H171" s="3093"/>
      <c r="I171" s="3093"/>
      <c r="J171" s="3093"/>
      <c r="K171" s="3089"/>
    </row>
    <row r="172" spans="1:11" ht="16.5" hidden="1" thickBot="1" x14ac:dyDescent="0.3">
      <c r="A172" s="3093"/>
      <c r="B172" s="3157" t="s">
        <v>1288</v>
      </c>
      <c r="C172" s="3160">
        <v>0</v>
      </c>
      <c r="D172" s="3160">
        <v>0</v>
      </c>
      <c r="E172" s="3160">
        <v>0</v>
      </c>
      <c r="F172" s="3160">
        <v>0</v>
      </c>
      <c r="G172" s="3093"/>
      <c r="H172" s="3093"/>
      <c r="I172" s="3093"/>
      <c r="J172" s="3093"/>
      <c r="K172" s="3089"/>
    </row>
    <row r="173" spans="1:11" ht="16.5" hidden="1" thickBot="1" x14ac:dyDescent="0.3">
      <c r="A173" s="3093"/>
      <c r="B173" s="3165" t="s">
        <v>1320</v>
      </c>
      <c r="C173" s="3160">
        <f>C172+C171</f>
        <v>0</v>
      </c>
      <c r="D173" s="3160">
        <f>D172+D171</f>
        <v>0</v>
      </c>
      <c r="E173" s="3160">
        <f>E172+E171</f>
        <v>0</v>
      </c>
      <c r="F173" s="3160">
        <f>F172+F171</f>
        <v>0</v>
      </c>
      <c r="G173" s="3093"/>
      <c r="H173" s="3093"/>
      <c r="I173" s="3093"/>
      <c r="J173" s="3093"/>
      <c r="K173" s="3089"/>
    </row>
    <row r="174" spans="1:11" ht="16.5" hidden="1" thickBot="1" x14ac:dyDescent="0.3">
      <c r="A174" s="3093"/>
      <c r="B174" s="3134" t="s">
        <v>101</v>
      </c>
      <c r="C174" s="3135"/>
      <c r="D174" s="3135"/>
      <c r="E174" s="3135"/>
      <c r="F174" s="3136"/>
      <c r="G174" s="3093"/>
      <c r="H174" s="3093"/>
      <c r="I174" s="3093"/>
      <c r="J174" s="3093"/>
      <c r="K174" s="3089"/>
    </row>
    <row r="175" spans="1:11" ht="16.5" hidden="1" thickBot="1" x14ac:dyDescent="0.3">
      <c r="A175" s="3093"/>
      <c r="B175" s="3134" t="s">
        <v>1295</v>
      </c>
      <c r="C175" s="3135"/>
      <c r="D175" s="3135"/>
      <c r="E175" s="3135"/>
      <c r="F175" s="3136"/>
      <c r="G175" s="3093"/>
      <c r="H175" s="3093"/>
      <c r="I175" s="3093"/>
      <c r="J175" s="3093"/>
      <c r="K175" s="3089"/>
    </row>
    <row r="176" spans="1:11" ht="16.5" hidden="1" thickBot="1" x14ac:dyDescent="0.3">
      <c r="A176" s="3093"/>
      <c r="B176" s="3189" t="s">
        <v>1364</v>
      </c>
      <c r="C176" s="3190"/>
      <c r="D176" s="3191"/>
      <c r="E176" s="3191"/>
      <c r="F176" s="3192"/>
      <c r="G176" s="3093"/>
      <c r="H176" s="3093"/>
      <c r="I176" s="3093"/>
      <c r="J176" s="3093"/>
      <c r="K176" s="3089"/>
    </row>
    <row r="177" spans="1:11" ht="63.75" hidden="1" thickBot="1" x14ac:dyDescent="0.3">
      <c r="A177" s="3093"/>
      <c r="B177" s="3137" t="s">
        <v>1256</v>
      </c>
      <c r="C177" s="3193" t="s">
        <v>1418</v>
      </c>
      <c r="D177" s="3184" t="s">
        <v>1280</v>
      </c>
      <c r="E177" s="3187"/>
      <c r="F177" s="3188"/>
      <c r="G177" s="3093"/>
      <c r="H177" s="3093"/>
      <c r="I177" s="3093"/>
      <c r="J177" s="3093"/>
      <c r="K177" s="3089"/>
    </row>
    <row r="178" spans="1:11" ht="16.5" hidden="1" thickBot="1" x14ac:dyDescent="0.3">
      <c r="A178" s="3093"/>
      <c r="B178" s="3141" t="s">
        <v>1258</v>
      </c>
      <c r="C178" s="3100" t="s">
        <v>1418</v>
      </c>
      <c r="D178" s="3101"/>
      <c r="E178" s="3101"/>
      <c r="F178" s="3102"/>
      <c r="G178" s="3093"/>
      <c r="H178" s="3093"/>
      <c r="I178" s="3093"/>
      <c r="J178" s="3093"/>
      <c r="K178" s="3089"/>
    </row>
    <row r="179" spans="1:11" ht="16.5" hidden="1" thickBot="1" x14ac:dyDescent="0.3">
      <c r="A179" s="3093"/>
      <c r="B179" s="3141" t="s">
        <v>54</v>
      </c>
      <c r="C179" s="3145" t="s">
        <v>1418</v>
      </c>
      <c r="D179" s="3146"/>
      <c r="E179" s="3146"/>
      <c r="F179" s="3147"/>
      <c r="G179" s="3093"/>
      <c r="H179" s="3093"/>
      <c r="I179" s="3093"/>
      <c r="J179" s="3093"/>
      <c r="K179" s="3089"/>
    </row>
    <row r="180" spans="1:11" ht="15.75" hidden="1" x14ac:dyDescent="0.25">
      <c r="A180" s="3093"/>
      <c r="B180" s="3119"/>
      <c r="C180" s="3148">
        <v>2019</v>
      </c>
      <c r="D180" s="3148">
        <v>2020</v>
      </c>
      <c r="E180" s="3148">
        <v>2021</v>
      </c>
      <c r="F180" s="3148">
        <v>2022</v>
      </c>
      <c r="G180" s="3093"/>
      <c r="H180" s="3093"/>
      <c r="I180" s="3093"/>
      <c r="J180" s="3093"/>
      <c r="K180" s="3089"/>
    </row>
    <row r="181" spans="1:11" ht="16.5" hidden="1" thickBot="1" x14ac:dyDescent="0.3">
      <c r="A181" s="3093"/>
      <c r="B181" s="3121"/>
      <c r="C181" s="3149" t="s">
        <v>17</v>
      </c>
      <c r="D181" s="3149" t="s">
        <v>18</v>
      </c>
      <c r="E181" s="3149" t="s">
        <v>18</v>
      </c>
      <c r="F181" s="3149" t="s">
        <v>18</v>
      </c>
      <c r="G181" s="3093"/>
      <c r="H181" s="3093"/>
      <c r="I181" s="3093"/>
      <c r="J181" s="3093"/>
      <c r="K181" s="3089"/>
    </row>
    <row r="182" spans="1:11" ht="16.5" hidden="1" thickBot="1" x14ac:dyDescent="0.3">
      <c r="A182" s="3093"/>
      <c r="B182" s="3141" t="s">
        <v>56</v>
      </c>
      <c r="C182" s="3150"/>
      <c r="D182" s="3150"/>
      <c r="E182" s="3150"/>
      <c r="F182" s="3150"/>
      <c r="G182" s="3093"/>
      <c r="H182" s="3093"/>
      <c r="I182" s="3093"/>
      <c r="J182" s="3093"/>
      <c r="K182" s="3089"/>
    </row>
    <row r="183" spans="1:11" ht="16.5" hidden="1" thickBot="1" x14ac:dyDescent="0.3">
      <c r="A183" s="3093"/>
      <c r="B183" s="3141" t="s">
        <v>1260</v>
      </c>
      <c r="C183" s="3150">
        <f>C193</f>
        <v>0</v>
      </c>
      <c r="D183" s="3150">
        <f>D193</f>
        <v>0</v>
      </c>
      <c r="E183" s="3150">
        <f>E193</f>
        <v>0</v>
      </c>
      <c r="F183" s="3150"/>
      <c r="G183" s="3093"/>
      <c r="H183" s="3093"/>
      <c r="I183" s="3093"/>
      <c r="J183" s="3093"/>
      <c r="K183" s="3089"/>
    </row>
    <row r="184" spans="1:11" ht="16.5" hidden="1" thickBot="1" x14ac:dyDescent="0.3">
      <c r="A184" s="3093"/>
      <c r="B184" s="3141" t="s">
        <v>1261</v>
      </c>
      <c r="C184" s="3150"/>
      <c r="D184" s="3150"/>
      <c r="E184" s="3150"/>
      <c r="F184" s="3150"/>
      <c r="G184" s="3093"/>
      <c r="H184" s="3093"/>
      <c r="I184" s="3093"/>
      <c r="J184" s="3093"/>
      <c r="K184" s="3089"/>
    </row>
    <row r="185" spans="1:11" ht="16.5" hidden="1" thickBot="1" x14ac:dyDescent="0.3">
      <c r="A185" s="3093"/>
      <c r="B185" s="3141" t="s">
        <v>1262</v>
      </c>
      <c r="C185" s="3151"/>
      <c r="D185" s="3152"/>
      <c r="E185" s="3152"/>
      <c r="F185" s="3152"/>
      <c r="G185" s="3093"/>
      <c r="H185" s="3153"/>
      <c r="I185" s="3153"/>
      <c r="J185" s="3153"/>
      <c r="K185" s="3089"/>
    </row>
    <row r="186" spans="1:11" ht="16.5" hidden="1" thickBot="1" x14ac:dyDescent="0.3">
      <c r="A186" s="3093"/>
      <c r="B186" s="3141" t="s">
        <v>1264</v>
      </c>
      <c r="C186" s="3151"/>
      <c r="D186" s="3152"/>
      <c r="E186" s="3152"/>
      <c r="F186" s="3152"/>
      <c r="G186" s="3093"/>
      <c r="H186" s="3093"/>
      <c r="I186" s="3093"/>
      <c r="J186" s="3093"/>
      <c r="K186" s="3089"/>
    </row>
    <row r="187" spans="1:11" ht="16.5" hidden="1" thickBot="1" x14ac:dyDescent="0.3">
      <c r="A187" s="3093"/>
      <c r="B187" s="3141" t="s">
        <v>77</v>
      </c>
      <c r="C187" s="3151"/>
      <c r="D187" s="3152"/>
      <c r="E187" s="3152"/>
      <c r="F187" s="3152"/>
      <c r="G187" s="3093"/>
      <c r="H187" s="3093"/>
      <c r="I187" s="3093"/>
      <c r="J187" s="3093"/>
      <c r="K187" s="3089"/>
    </row>
    <row r="188" spans="1:11" ht="16.5" hidden="1" thickBot="1" x14ac:dyDescent="0.3">
      <c r="A188" s="3093"/>
      <c r="B188" s="3154" t="s">
        <v>2804</v>
      </c>
      <c r="C188" s="3155"/>
      <c r="D188" s="3155"/>
      <c r="E188" s="3155"/>
      <c r="F188" s="3156"/>
      <c r="G188" s="3093"/>
      <c r="H188" s="3093"/>
      <c r="I188" s="3093"/>
      <c r="J188" s="3093"/>
      <c r="K188" s="3089"/>
    </row>
    <row r="189" spans="1:11" ht="15.75" hidden="1" x14ac:dyDescent="0.25">
      <c r="A189" s="3093"/>
      <c r="B189" s="3119"/>
      <c r="C189" s="3148">
        <v>2019</v>
      </c>
      <c r="D189" s="3148">
        <v>2020</v>
      </c>
      <c r="E189" s="3148">
        <v>2021</v>
      </c>
      <c r="F189" s="3148">
        <v>2022</v>
      </c>
      <c r="G189" s="3093"/>
      <c r="H189" s="3093"/>
      <c r="I189" s="3093"/>
      <c r="J189" s="3093"/>
      <c r="K189" s="3089"/>
    </row>
    <row r="190" spans="1:11" ht="16.5" hidden="1" thickBot="1" x14ac:dyDescent="0.3">
      <c r="A190" s="3093"/>
      <c r="B190" s="3121"/>
      <c r="C190" s="3149" t="s">
        <v>17</v>
      </c>
      <c r="D190" s="3149" t="s">
        <v>18</v>
      </c>
      <c r="E190" s="3149" t="s">
        <v>18</v>
      </c>
      <c r="F190" s="3149" t="s">
        <v>18</v>
      </c>
      <c r="G190" s="3093"/>
      <c r="H190" s="3093"/>
      <c r="I190" s="3093"/>
      <c r="J190" s="3093"/>
      <c r="K190" s="3089"/>
    </row>
    <row r="191" spans="1:11" ht="16.5" hidden="1" thickBot="1" x14ac:dyDescent="0.3">
      <c r="A191" s="3093"/>
      <c r="B191" s="3157" t="s">
        <v>1284</v>
      </c>
      <c r="C191" s="3158"/>
      <c r="D191" s="3158"/>
      <c r="E191" s="3158"/>
      <c r="F191" s="3158"/>
      <c r="G191" s="3093"/>
      <c r="H191" s="3093"/>
      <c r="I191" s="3093"/>
      <c r="J191" s="3093"/>
      <c r="K191" s="3089"/>
    </row>
    <row r="192" spans="1:11" ht="16.5" hidden="1" thickBot="1" x14ac:dyDescent="0.3">
      <c r="A192" s="3093"/>
      <c r="B192" s="3157" t="s">
        <v>1288</v>
      </c>
      <c r="C192" s="3160">
        <v>0</v>
      </c>
      <c r="D192" s="3158">
        <v>0</v>
      </c>
      <c r="E192" s="3158">
        <v>0</v>
      </c>
      <c r="F192" s="3158">
        <v>0</v>
      </c>
      <c r="G192" s="3093"/>
      <c r="H192" s="3093"/>
      <c r="I192" s="3093"/>
      <c r="J192" s="3093"/>
      <c r="K192" s="3089"/>
    </row>
    <row r="193" spans="1:11" ht="16.5" hidden="1" thickBot="1" x14ac:dyDescent="0.3">
      <c r="A193" s="3093"/>
      <c r="B193" s="3165" t="s">
        <v>1275</v>
      </c>
      <c r="C193" s="3160">
        <f>C192+C191</f>
        <v>0</v>
      </c>
      <c r="D193" s="3160">
        <f>D192+D191</f>
        <v>0</v>
      </c>
      <c r="E193" s="3160">
        <f>E192+E191</f>
        <v>0</v>
      </c>
      <c r="F193" s="3160">
        <f>F192+F191</f>
        <v>0</v>
      </c>
      <c r="G193" s="3093"/>
      <c r="H193" s="3093"/>
      <c r="I193" s="3093"/>
      <c r="J193" s="3093"/>
      <c r="K193" s="3089"/>
    </row>
    <row r="194" spans="1:11" ht="15.75" hidden="1" x14ac:dyDescent="0.25">
      <c r="A194" s="3093"/>
      <c r="B194" s="3194" t="s">
        <v>1369</v>
      </c>
      <c r="C194" s="3195"/>
      <c r="D194" s="3196"/>
      <c r="E194" s="3196"/>
      <c r="F194" s="3197"/>
      <c r="G194" s="3093"/>
      <c r="H194" s="3093"/>
      <c r="I194" s="3093"/>
      <c r="J194" s="3093"/>
      <c r="K194" s="3089"/>
    </row>
    <row r="195" spans="1:11" ht="15.75" hidden="1" x14ac:dyDescent="0.25">
      <c r="A195" s="3093"/>
      <c r="B195" s="3198"/>
      <c r="C195" s="3199"/>
      <c r="D195" s="3200"/>
      <c r="E195" s="3200"/>
      <c r="F195" s="3201"/>
      <c r="G195" s="3093"/>
      <c r="H195" s="3093"/>
      <c r="I195" s="3093"/>
      <c r="J195" s="3093"/>
      <c r="K195" s="3089"/>
    </row>
    <row r="196" spans="1:11" ht="16.5" hidden="1" thickBot="1" x14ac:dyDescent="0.3">
      <c r="A196" s="3093"/>
      <c r="B196" s="3202"/>
      <c r="C196" s="3203"/>
      <c r="D196" s="3204"/>
      <c r="E196" s="3204"/>
      <c r="F196" s="3205"/>
      <c r="G196" s="3093"/>
      <c r="H196" s="3093"/>
      <c r="I196" s="3093"/>
      <c r="J196" s="3093"/>
      <c r="K196" s="3089"/>
    </row>
    <row r="197" spans="1:11" ht="16.5" hidden="1" thickBot="1" x14ac:dyDescent="0.3">
      <c r="A197" s="3093"/>
      <c r="B197" s="3189" t="s">
        <v>1364</v>
      </c>
      <c r="C197" s="3174"/>
      <c r="D197" s="3206"/>
      <c r="E197" s="3175"/>
      <c r="F197" s="3176"/>
      <c r="G197" s="3093"/>
      <c r="H197" s="3093"/>
      <c r="I197" s="3093"/>
      <c r="J197" s="3093"/>
      <c r="K197" s="3089"/>
    </row>
    <row r="198" spans="1:11" ht="63.75" hidden="1" thickBot="1" x14ac:dyDescent="0.3">
      <c r="A198" s="3093"/>
      <c r="B198" s="3137" t="s">
        <v>1419</v>
      </c>
      <c r="C198" s="3185" t="s">
        <v>1418</v>
      </c>
      <c r="D198" s="3207" t="s">
        <v>1280</v>
      </c>
      <c r="E198" s="3187"/>
      <c r="F198" s="3188"/>
      <c r="G198" s="3093"/>
      <c r="H198" s="3093"/>
      <c r="I198" s="3093"/>
      <c r="J198" s="3093"/>
      <c r="K198" s="3089"/>
    </row>
    <row r="199" spans="1:11" ht="16.5" hidden="1" thickBot="1" x14ac:dyDescent="0.3">
      <c r="A199" s="3093"/>
      <c r="B199" s="3141" t="s">
        <v>1258</v>
      </c>
      <c r="C199" s="3100" t="s">
        <v>1418</v>
      </c>
      <c r="D199" s="3208"/>
      <c r="E199" s="3101"/>
      <c r="F199" s="3102"/>
      <c r="G199" s="3093"/>
      <c r="H199" s="3093"/>
      <c r="I199" s="3093"/>
      <c r="J199" s="3093"/>
      <c r="K199" s="3089"/>
    </row>
    <row r="200" spans="1:11" ht="16.5" hidden="1" thickBot="1" x14ac:dyDescent="0.3">
      <c r="A200" s="3093"/>
      <c r="B200" s="3141" t="s">
        <v>54</v>
      </c>
      <c r="C200" s="3145" t="s">
        <v>1418</v>
      </c>
      <c r="D200" s="3146"/>
      <c r="E200" s="3146"/>
      <c r="F200" s="3147"/>
      <c r="G200" s="3093"/>
      <c r="H200" s="3093"/>
      <c r="I200" s="3093"/>
      <c r="J200" s="3093"/>
      <c r="K200" s="3089"/>
    </row>
    <row r="201" spans="1:11" ht="15.75" hidden="1" x14ac:dyDescent="0.25">
      <c r="A201" s="3093"/>
      <c r="B201" s="3119"/>
      <c r="C201" s="3148">
        <v>2019</v>
      </c>
      <c r="D201" s="3148">
        <v>2020</v>
      </c>
      <c r="E201" s="3148">
        <v>2021</v>
      </c>
      <c r="F201" s="3148">
        <v>2022</v>
      </c>
      <c r="G201" s="3093"/>
      <c r="H201" s="3093"/>
      <c r="I201" s="3093"/>
      <c r="J201" s="3093"/>
      <c r="K201" s="3089"/>
    </row>
    <row r="202" spans="1:11" ht="16.5" hidden="1" thickBot="1" x14ac:dyDescent="0.3">
      <c r="A202" s="3093"/>
      <c r="B202" s="3121"/>
      <c r="C202" s="3149" t="s">
        <v>17</v>
      </c>
      <c r="D202" s="3149" t="s">
        <v>18</v>
      </c>
      <c r="E202" s="3149" t="s">
        <v>18</v>
      </c>
      <c r="F202" s="3149" t="s">
        <v>18</v>
      </c>
      <c r="G202" s="3093"/>
      <c r="H202" s="3093"/>
      <c r="I202" s="3093"/>
      <c r="J202" s="3093"/>
      <c r="K202" s="3089"/>
    </row>
    <row r="203" spans="1:11" ht="16.5" hidden="1" thickBot="1" x14ac:dyDescent="0.3">
      <c r="A203" s="3093"/>
      <c r="B203" s="3141" t="s">
        <v>56</v>
      </c>
      <c r="C203" s="3150"/>
      <c r="D203" s="3150"/>
      <c r="E203" s="3150"/>
      <c r="F203" s="3150"/>
      <c r="G203" s="3093"/>
      <c r="H203" s="3093"/>
      <c r="I203" s="3093"/>
      <c r="J203" s="3093"/>
      <c r="K203" s="3089"/>
    </row>
    <row r="204" spans="1:11" ht="16.5" hidden="1" thickBot="1" x14ac:dyDescent="0.3">
      <c r="A204" s="3093"/>
      <c r="B204" s="3141" t="s">
        <v>1260</v>
      </c>
      <c r="C204" s="3150">
        <f>C214</f>
        <v>0</v>
      </c>
      <c r="D204" s="3150">
        <f>D214</f>
        <v>0</v>
      </c>
      <c r="E204" s="3150">
        <f>E214</f>
        <v>0</v>
      </c>
      <c r="F204" s="3150"/>
      <c r="G204" s="3093"/>
      <c r="H204" s="3093"/>
      <c r="I204" s="3093"/>
      <c r="J204" s="3093"/>
      <c r="K204" s="3089"/>
    </row>
    <row r="205" spans="1:11" ht="16.5" hidden="1" thickBot="1" x14ac:dyDescent="0.3">
      <c r="A205" s="3093"/>
      <c r="B205" s="3141" t="s">
        <v>1261</v>
      </c>
      <c r="C205" s="3150"/>
      <c r="D205" s="3150"/>
      <c r="E205" s="3150"/>
      <c r="F205" s="3150"/>
      <c r="G205" s="3093"/>
      <c r="H205" s="3093"/>
      <c r="I205" s="3093"/>
      <c r="J205" s="3093"/>
      <c r="K205" s="3089"/>
    </row>
    <row r="206" spans="1:11" ht="16.5" hidden="1" thickBot="1" x14ac:dyDescent="0.3">
      <c r="A206" s="3093"/>
      <c r="B206" s="3141" t="s">
        <v>1262</v>
      </c>
      <c r="C206" s="3151"/>
      <c r="D206" s="3152"/>
      <c r="E206" s="3152"/>
      <c r="F206" s="3152"/>
      <c r="G206" s="3093"/>
      <c r="H206" s="3153"/>
      <c r="I206" s="3153"/>
      <c r="J206" s="3153"/>
      <c r="K206" s="3089"/>
    </row>
    <row r="207" spans="1:11" ht="16.5" hidden="1" thickBot="1" x14ac:dyDescent="0.3">
      <c r="A207" s="3093"/>
      <c r="B207" s="3141" t="s">
        <v>1264</v>
      </c>
      <c r="C207" s="3151"/>
      <c r="D207" s="3152"/>
      <c r="E207" s="3152"/>
      <c r="F207" s="3152"/>
      <c r="G207" s="3093"/>
      <c r="H207" s="3093"/>
      <c r="I207" s="3093"/>
      <c r="J207" s="3093"/>
      <c r="K207" s="3089"/>
    </row>
    <row r="208" spans="1:11" ht="16.5" hidden="1" thickBot="1" x14ac:dyDescent="0.3">
      <c r="A208" s="3093"/>
      <c r="B208" s="3141" t="s">
        <v>77</v>
      </c>
      <c r="C208" s="3151"/>
      <c r="D208" s="3152"/>
      <c r="E208" s="3152"/>
      <c r="F208" s="3152"/>
      <c r="G208" s="3093"/>
      <c r="H208" s="3093"/>
      <c r="I208" s="3093"/>
      <c r="J208" s="3093"/>
      <c r="K208" s="3089"/>
    </row>
    <row r="209" spans="1:11" ht="16.5" hidden="1" thickBot="1" x14ac:dyDescent="0.3">
      <c r="A209" s="3093"/>
      <c r="B209" s="3154" t="s">
        <v>2811</v>
      </c>
      <c r="C209" s="3155"/>
      <c r="D209" s="3155"/>
      <c r="E209" s="3155"/>
      <c r="F209" s="3156"/>
      <c r="G209" s="3093"/>
      <c r="H209" s="3093"/>
      <c r="I209" s="3093"/>
      <c r="J209" s="3093"/>
      <c r="K209" s="3089"/>
    </row>
    <row r="210" spans="1:11" ht="15.75" hidden="1" x14ac:dyDescent="0.25">
      <c r="A210" s="3093"/>
      <c r="B210" s="3119"/>
      <c r="C210" s="3148">
        <v>2019</v>
      </c>
      <c r="D210" s="3148">
        <v>2020</v>
      </c>
      <c r="E210" s="3148">
        <v>2021</v>
      </c>
      <c r="F210" s="3148">
        <v>2022</v>
      </c>
      <c r="G210" s="3093"/>
      <c r="H210" s="3093"/>
      <c r="I210" s="3093"/>
      <c r="J210" s="3093"/>
      <c r="K210" s="3089"/>
    </row>
    <row r="211" spans="1:11" ht="16.5" hidden="1" thickBot="1" x14ac:dyDescent="0.3">
      <c r="A211" s="3093"/>
      <c r="B211" s="3121"/>
      <c r="C211" s="3149" t="s">
        <v>17</v>
      </c>
      <c r="D211" s="3149" t="s">
        <v>18</v>
      </c>
      <c r="E211" s="3149" t="s">
        <v>18</v>
      </c>
      <c r="F211" s="3149" t="s">
        <v>18</v>
      </c>
      <c r="G211" s="3093"/>
      <c r="H211" s="3093"/>
      <c r="I211" s="3093"/>
      <c r="J211" s="3093"/>
      <c r="K211" s="3089"/>
    </row>
    <row r="212" spans="1:11" ht="16.5" hidden="1" thickBot="1" x14ac:dyDescent="0.3">
      <c r="A212" s="3093"/>
      <c r="B212" s="3157" t="s">
        <v>1284</v>
      </c>
      <c r="C212" s="3158"/>
      <c r="D212" s="3158"/>
      <c r="E212" s="3158"/>
      <c r="F212" s="3158"/>
      <c r="G212" s="3093"/>
      <c r="H212" s="3093"/>
      <c r="I212" s="3093"/>
      <c r="J212" s="3093"/>
      <c r="K212" s="3089"/>
    </row>
    <row r="213" spans="1:11" ht="16.5" hidden="1" thickBot="1" x14ac:dyDescent="0.3">
      <c r="A213" s="3093"/>
      <c r="B213" s="3157" t="s">
        <v>1288</v>
      </c>
      <c r="C213" s="3160">
        <v>0</v>
      </c>
      <c r="D213" s="3158">
        <v>0</v>
      </c>
      <c r="E213" s="3158">
        <v>0</v>
      </c>
      <c r="F213" s="3158"/>
      <c r="G213" s="3093"/>
      <c r="H213" s="3093"/>
      <c r="I213" s="3093"/>
      <c r="J213" s="3093"/>
      <c r="K213" s="3089"/>
    </row>
    <row r="214" spans="1:11" ht="16.5" hidden="1" thickBot="1" x14ac:dyDescent="0.3">
      <c r="A214" s="3093"/>
      <c r="B214" s="3165" t="s">
        <v>1320</v>
      </c>
      <c r="C214" s="3160">
        <f>C213+C212</f>
        <v>0</v>
      </c>
      <c r="D214" s="3160">
        <f>D213+D212</f>
        <v>0</v>
      </c>
      <c r="E214" s="3160">
        <f>E213+E212</f>
        <v>0</v>
      </c>
      <c r="F214" s="3160">
        <f>F213+F212</f>
        <v>0</v>
      </c>
      <c r="G214" s="3093"/>
      <c r="H214" s="3093"/>
      <c r="I214" s="3093"/>
      <c r="J214" s="3093"/>
      <c r="K214" s="3089"/>
    </row>
    <row r="215" spans="1:11" ht="16.5" thickBot="1" x14ac:dyDescent="0.3">
      <c r="A215" s="3093"/>
      <c r="B215" s="3209"/>
      <c r="C215" s="3210"/>
      <c r="D215" s="3210"/>
      <c r="E215" s="3210"/>
      <c r="F215" s="3210"/>
      <c r="G215" s="3093"/>
      <c r="H215" s="3093"/>
      <c r="I215" s="3093"/>
      <c r="J215" s="3093"/>
      <c r="K215" s="3089"/>
    </row>
    <row r="216" spans="1:11" ht="32.25" thickBot="1" x14ac:dyDescent="0.3">
      <c r="A216" s="3093"/>
      <c r="B216" s="3125" t="s">
        <v>1299</v>
      </c>
      <c r="C216" s="3211">
        <f>+C204+C183+C163+C67+C30+C145+C104</f>
        <v>52331</v>
      </c>
      <c r="D216" s="3211">
        <f>+D204+D183+D163+D67+D30+D145+D104</f>
        <v>52331</v>
      </c>
      <c r="E216" s="3211">
        <f>+E204+E183+E163+E67+E30+E145+E104</f>
        <v>52331</v>
      </c>
      <c r="F216" s="3211">
        <f>+F204+F183+F163+F67+F30+F145+F104</f>
        <v>52331</v>
      </c>
      <c r="G216" s="3093"/>
      <c r="H216" s="3093"/>
      <c r="I216" s="3093"/>
      <c r="J216" s="3093"/>
      <c r="K216" s="3089"/>
    </row>
    <row r="217" spans="1:11" ht="32.25" thickBot="1" x14ac:dyDescent="0.3">
      <c r="A217" s="3093"/>
      <c r="B217" s="3125" t="s">
        <v>1300</v>
      </c>
      <c r="C217" s="3211">
        <f>C213+C193+C173+C155+C133+C96+C59</f>
        <v>52331</v>
      </c>
      <c r="D217" s="3211">
        <f>D213+D193+D173+D155+D133+D96+D59</f>
        <v>52331</v>
      </c>
      <c r="E217" s="3211">
        <f>E213+E193+E173+E155+E133+E96+E59</f>
        <v>52331</v>
      </c>
      <c r="F217" s="3211">
        <f>F213+F193+F173+F155+F133+F96+F59</f>
        <v>52331</v>
      </c>
      <c r="G217" s="3093"/>
      <c r="H217" s="3093"/>
      <c r="I217" s="3093"/>
      <c r="J217" s="3093"/>
      <c r="K217" s="3089"/>
    </row>
    <row r="218" spans="1:11" ht="20.25" customHeight="1" thickBot="1" x14ac:dyDescent="0.3">
      <c r="A218" s="3093"/>
      <c r="B218" s="3157" t="s">
        <v>1266</v>
      </c>
      <c r="C218" s="3212">
        <f>C219+C220</f>
        <v>29922</v>
      </c>
      <c r="D218" s="3212">
        <f>D219+D220</f>
        <v>29922</v>
      </c>
      <c r="E218" s="3212">
        <f>E219+E220</f>
        <v>29922</v>
      </c>
      <c r="F218" s="3212">
        <f>F219+F220</f>
        <v>29922</v>
      </c>
      <c r="G218" s="3093"/>
      <c r="H218" s="3093"/>
      <c r="I218" s="3093"/>
      <c r="J218" s="3093"/>
      <c r="K218" s="3089"/>
    </row>
    <row r="219" spans="1:11" ht="20.25" customHeight="1" thickBot="1" x14ac:dyDescent="0.3">
      <c r="A219" s="3093"/>
      <c r="B219" s="3159" t="s">
        <v>1267</v>
      </c>
      <c r="C219" s="3160">
        <f t="shared" ref="C219:F220" si="2">C39+C76+C113</f>
        <v>29922</v>
      </c>
      <c r="D219" s="3160">
        <f t="shared" si="2"/>
        <v>29922</v>
      </c>
      <c r="E219" s="3160">
        <f t="shared" si="2"/>
        <v>29922</v>
      </c>
      <c r="F219" s="3160">
        <f t="shared" si="2"/>
        <v>29922</v>
      </c>
      <c r="G219" s="3093"/>
      <c r="H219" s="3093"/>
      <c r="I219" s="3093"/>
      <c r="J219" s="3093"/>
      <c r="K219" s="3089"/>
    </row>
    <row r="220" spans="1:11" ht="20.25" customHeight="1" thickBot="1" x14ac:dyDescent="0.3">
      <c r="A220" s="3093"/>
      <c r="B220" s="3159" t="s">
        <v>1301</v>
      </c>
      <c r="C220" s="3160">
        <f t="shared" si="2"/>
        <v>0</v>
      </c>
      <c r="D220" s="3160">
        <f t="shared" si="2"/>
        <v>0</v>
      </c>
      <c r="E220" s="3160">
        <f t="shared" si="2"/>
        <v>0</v>
      </c>
      <c r="F220" s="3160">
        <f t="shared" si="2"/>
        <v>0</v>
      </c>
      <c r="G220" s="3093"/>
      <c r="H220" s="3093"/>
      <c r="I220" s="3093"/>
      <c r="J220" s="3093"/>
      <c r="K220" s="3089"/>
    </row>
    <row r="221" spans="1:11" ht="20.25" customHeight="1" thickBot="1" x14ac:dyDescent="0.3">
      <c r="A221" s="3093"/>
      <c r="B221" s="3157" t="s">
        <v>1269</v>
      </c>
      <c r="C221" s="3212">
        <f>C222+C223</f>
        <v>4799</v>
      </c>
      <c r="D221" s="3212">
        <f>D222+D223</f>
        <v>4799</v>
      </c>
      <c r="E221" s="3212">
        <f>E222+E223</f>
        <v>4799</v>
      </c>
      <c r="F221" s="3212">
        <f>F222+F223</f>
        <v>4799</v>
      </c>
      <c r="G221" s="3093"/>
      <c r="H221" s="3093"/>
      <c r="I221" s="3093"/>
      <c r="J221" s="3093"/>
      <c r="K221" s="3089"/>
    </row>
    <row r="222" spans="1:11" ht="20.25" customHeight="1" thickBot="1" x14ac:dyDescent="0.3">
      <c r="A222" s="3093"/>
      <c r="B222" s="3159" t="s">
        <v>1267</v>
      </c>
      <c r="C222" s="3158">
        <f>C42+C79+C116</f>
        <v>4799</v>
      </c>
      <c r="D222" s="3158">
        <f>D42+D79+D116</f>
        <v>4799</v>
      </c>
      <c r="E222" s="3158">
        <f>E42+E79+E116</f>
        <v>4799</v>
      </c>
      <c r="F222" s="3158">
        <f>F42+F79+F116</f>
        <v>4799</v>
      </c>
      <c r="G222" s="3093"/>
      <c r="H222" s="3093"/>
      <c r="I222" s="3093"/>
      <c r="J222" s="3093"/>
      <c r="K222" s="3089"/>
    </row>
    <row r="223" spans="1:11" ht="20.25" customHeight="1" thickBot="1" x14ac:dyDescent="0.3">
      <c r="A223" s="3093"/>
      <c r="B223" s="3159" t="s">
        <v>1301</v>
      </c>
      <c r="C223" s="3160">
        <f>C43+C80+C114</f>
        <v>0</v>
      </c>
      <c r="D223" s="3160">
        <f>D43+D80+D114</f>
        <v>0</v>
      </c>
      <c r="E223" s="3160">
        <f>E43+E80+E114</f>
        <v>0</v>
      </c>
      <c r="F223" s="3160">
        <f>F43+F80+F114</f>
        <v>0</v>
      </c>
      <c r="G223" s="3093"/>
      <c r="H223" s="3093"/>
      <c r="I223" s="3093"/>
      <c r="J223" s="3093"/>
      <c r="K223" s="3089"/>
    </row>
    <row r="224" spans="1:11" ht="20.25" customHeight="1" thickBot="1" x14ac:dyDescent="0.3">
      <c r="A224" s="3093"/>
      <c r="B224" s="3157" t="s">
        <v>1270</v>
      </c>
      <c r="C224" s="3212">
        <f>C225+C226</f>
        <v>16610</v>
      </c>
      <c r="D224" s="3212">
        <f>D225+D226</f>
        <v>16610</v>
      </c>
      <c r="E224" s="3212">
        <f>E225+E226</f>
        <v>16610</v>
      </c>
      <c r="F224" s="3212">
        <f>F225+F226</f>
        <v>16610</v>
      </c>
      <c r="G224" s="3093"/>
      <c r="H224" s="3093"/>
      <c r="I224" s="3093"/>
      <c r="J224" s="3093"/>
      <c r="K224" s="3089"/>
    </row>
    <row r="225" spans="1:11" ht="20.25" customHeight="1" thickBot="1" x14ac:dyDescent="0.3">
      <c r="A225" s="3093"/>
      <c r="B225" s="3159" t="s">
        <v>1267</v>
      </c>
      <c r="C225" s="3160">
        <f t="shared" ref="C225:F226" si="3">C45+C82+C119</f>
        <v>16610</v>
      </c>
      <c r="D225" s="3160">
        <f t="shared" si="3"/>
        <v>16610</v>
      </c>
      <c r="E225" s="3160">
        <f t="shared" si="3"/>
        <v>16610</v>
      </c>
      <c r="F225" s="3160">
        <f t="shared" si="3"/>
        <v>16610</v>
      </c>
      <c r="G225" s="3093"/>
      <c r="H225" s="3093"/>
      <c r="I225" s="3093"/>
      <c r="J225" s="3093"/>
      <c r="K225" s="3089"/>
    </row>
    <row r="226" spans="1:11" ht="20.25" customHeight="1" thickBot="1" x14ac:dyDescent="0.3">
      <c r="A226" s="3093"/>
      <c r="B226" s="3159" t="s">
        <v>1301</v>
      </c>
      <c r="C226" s="3160">
        <f t="shared" si="3"/>
        <v>0</v>
      </c>
      <c r="D226" s="3160">
        <f t="shared" si="3"/>
        <v>0</v>
      </c>
      <c r="E226" s="3160">
        <f t="shared" si="3"/>
        <v>0</v>
      </c>
      <c r="F226" s="3160">
        <f t="shared" si="3"/>
        <v>0</v>
      </c>
      <c r="G226" s="3093"/>
      <c r="H226" s="3093"/>
      <c r="I226" s="3093"/>
      <c r="J226" s="3093"/>
      <c r="K226" s="3089"/>
    </row>
    <row r="227" spans="1:11" ht="20.25" customHeight="1" thickBot="1" x14ac:dyDescent="0.3">
      <c r="A227" s="3093"/>
      <c r="B227" s="3157" t="s">
        <v>1271</v>
      </c>
      <c r="C227" s="3212">
        <f>C228+C229</f>
        <v>0</v>
      </c>
      <c r="D227" s="3212">
        <f>D228+D229</f>
        <v>0</v>
      </c>
      <c r="E227" s="3212">
        <f>E228+E229</f>
        <v>0</v>
      </c>
      <c r="F227" s="3212">
        <f>F228+F229</f>
        <v>0</v>
      </c>
      <c r="G227" s="3093"/>
      <c r="H227" s="3093"/>
      <c r="I227" s="3093"/>
      <c r="J227" s="3093"/>
      <c r="K227" s="3089"/>
    </row>
    <row r="228" spans="1:11" ht="20.25" customHeight="1" thickBot="1" x14ac:dyDescent="0.3">
      <c r="A228" s="3093"/>
      <c r="B228" s="3159" t="s">
        <v>1267</v>
      </c>
      <c r="C228" s="3158">
        <f t="shared" ref="C228:F229" si="4">C48+C85+C122</f>
        <v>0</v>
      </c>
      <c r="D228" s="3158">
        <f t="shared" si="4"/>
        <v>0</v>
      </c>
      <c r="E228" s="3158">
        <f t="shared" si="4"/>
        <v>0</v>
      </c>
      <c r="F228" s="3158">
        <f t="shared" si="4"/>
        <v>0</v>
      </c>
      <c r="G228" s="3093"/>
      <c r="H228" s="3093"/>
      <c r="I228" s="3093"/>
      <c r="J228" s="3093"/>
      <c r="K228" s="3089"/>
    </row>
    <row r="229" spans="1:11" ht="20.25" customHeight="1" thickBot="1" x14ac:dyDescent="0.3">
      <c r="A229" s="3093"/>
      <c r="B229" s="3159" t="s">
        <v>1301</v>
      </c>
      <c r="C229" s="3160">
        <f t="shared" si="4"/>
        <v>0</v>
      </c>
      <c r="D229" s="3160">
        <f t="shared" si="4"/>
        <v>0</v>
      </c>
      <c r="E229" s="3160">
        <f t="shared" si="4"/>
        <v>0</v>
      </c>
      <c r="F229" s="3160">
        <f t="shared" si="4"/>
        <v>0</v>
      </c>
      <c r="G229" s="3093"/>
      <c r="H229" s="3093"/>
      <c r="I229" s="3093"/>
      <c r="J229" s="3093"/>
      <c r="K229" s="3089"/>
    </row>
    <row r="230" spans="1:11" ht="20.25" customHeight="1" thickBot="1" x14ac:dyDescent="0.3">
      <c r="A230" s="3093"/>
      <c r="B230" s="3157" t="s">
        <v>1272</v>
      </c>
      <c r="C230" s="3212">
        <f>C231+C232</f>
        <v>0</v>
      </c>
      <c r="D230" s="3212">
        <f>D231+D232</f>
        <v>0</v>
      </c>
      <c r="E230" s="3212">
        <f>E231+E232</f>
        <v>0</v>
      </c>
      <c r="F230" s="3212">
        <f>F231+F232</f>
        <v>0</v>
      </c>
      <c r="G230" s="3093"/>
      <c r="H230" s="3093"/>
      <c r="I230" s="3093"/>
      <c r="J230" s="3093"/>
      <c r="K230" s="3089"/>
    </row>
    <row r="231" spans="1:11" ht="20.25" customHeight="1" thickBot="1" x14ac:dyDescent="0.3">
      <c r="A231" s="3093"/>
      <c r="B231" s="3159" t="s">
        <v>1267</v>
      </c>
      <c r="C231" s="3158">
        <f t="shared" ref="C231:F232" si="5">C51+C88+C125</f>
        <v>0</v>
      </c>
      <c r="D231" s="3158">
        <f t="shared" si="5"/>
        <v>0</v>
      </c>
      <c r="E231" s="3158">
        <f t="shared" si="5"/>
        <v>0</v>
      </c>
      <c r="F231" s="3158">
        <f t="shared" si="5"/>
        <v>0</v>
      </c>
      <c r="G231" s="3093"/>
      <c r="H231" s="3093"/>
      <c r="I231" s="3093"/>
      <c r="J231" s="3093"/>
      <c r="K231" s="3089"/>
    </row>
    <row r="232" spans="1:11" ht="20.25" customHeight="1" thickBot="1" x14ac:dyDescent="0.3">
      <c r="A232" s="3093"/>
      <c r="B232" s="3159" t="s">
        <v>1301</v>
      </c>
      <c r="C232" s="3160">
        <f t="shared" si="5"/>
        <v>0</v>
      </c>
      <c r="D232" s="3160">
        <f t="shared" si="5"/>
        <v>0</v>
      </c>
      <c r="E232" s="3160">
        <f t="shared" si="5"/>
        <v>0</v>
      </c>
      <c r="F232" s="3160">
        <f t="shared" si="5"/>
        <v>0</v>
      </c>
      <c r="G232" s="3093"/>
      <c r="H232" s="3093"/>
      <c r="I232" s="3093"/>
      <c r="J232" s="3093"/>
      <c r="K232" s="3089"/>
    </row>
    <row r="233" spans="1:11" ht="20.25" customHeight="1" thickBot="1" x14ac:dyDescent="0.3">
      <c r="A233" s="3093"/>
      <c r="B233" s="3157" t="s">
        <v>1273</v>
      </c>
      <c r="C233" s="3212">
        <f>C234+C235</f>
        <v>0</v>
      </c>
      <c r="D233" s="3212">
        <f>D234+D235</f>
        <v>0</v>
      </c>
      <c r="E233" s="3212">
        <f>E234+E235</f>
        <v>0</v>
      </c>
      <c r="F233" s="3212">
        <f>F234+F235</f>
        <v>0</v>
      </c>
      <c r="G233" s="3093"/>
      <c r="H233" s="3093"/>
      <c r="I233" s="3093"/>
      <c r="J233" s="3093"/>
      <c r="K233" s="3089"/>
    </row>
    <row r="234" spans="1:11" ht="20.25" customHeight="1" thickBot="1" x14ac:dyDescent="0.3">
      <c r="A234" s="3093"/>
      <c r="B234" s="3159" t="s">
        <v>1267</v>
      </c>
      <c r="C234" s="3158">
        <f t="shared" ref="C234:F235" si="6">C54+C91+C128</f>
        <v>0</v>
      </c>
      <c r="D234" s="3158">
        <f t="shared" si="6"/>
        <v>0</v>
      </c>
      <c r="E234" s="3158">
        <f t="shared" si="6"/>
        <v>0</v>
      </c>
      <c r="F234" s="3158">
        <f t="shared" si="6"/>
        <v>0</v>
      </c>
      <c r="G234" s="3093"/>
      <c r="H234" s="3093"/>
      <c r="I234" s="3093"/>
      <c r="J234" s="3093"/>
      <c r="K234" s="3089"/>
    </row>
    <row r="235" spans="1:11" ht="20.25" customHeight="1" thickBot="1" x14ac:dyDescent="0.3">
      <c r="A235" s="3093"/>
      <c r="B235" s="3159" t="s">
        <v>1301</v>
      </c>
      <c r="C235" s="3160">
        <f t="shared" si="6"/>
        <v>0</v>
      </c>
      <c r="D235" s="3160">
        <f t="shared" si="6"/>
        <v>0</v>
      </c>
      <c r="E235" s="3160">
        <f t="shared" si="6"/>
        <v>0</v>
      </c>
      <c r="F235" s="3160">
        <f t="shared" si="6"/>
        <v>0</v>
      </c>
      <c r="G235" s="3093"/>
      <c r="H235" s="3093"/>
      <c r="I235" s="3093"/>
      <c r="J235" s="3093"/>
      <c r="K235" s="3089"/>
    </row>
    <row r="236" spans="1:11" ht="32.25" customHeight="1" thickBot="1" x14ac:dyDescent="0.3">
      <c r="A236" s="3093"/>
      <c r="B236" s="3157" t="s">
        <v>1274</v>
      </c>
      <c r="C236" s="3212">
        <f>C93+C56</f>
        <v>0</v>
      </c>
      <c r="D236" s="3212">
        <f>D93+D56</f>
        <v>0</v>
      </c>
      <c r="E236" s="3212">
        <f>E93+E56</f>
        <v>0</v>
      </c>
      <c r="F236" s="3212">
        <f>F93+F56</f>
        <v>0</v>
      </c>
      <c r="G236" s="3093"/>
      <c r="H236" s="3093"/>
      <c r="I236" s="3093"/>
      <c r="J236" s="3093"/>
      <c r="K236" s="3089"/>
    </row>
    <row r="237" spans="1:11" ht="20.25" customHeight="1" thickBot="1" x14ac:dyDescent="0.3">
      <c r="A237" s="3093"/>
      <c r="B237" s="3159" t="s">
        <v>1267</v>
      </c>
      <c r="C237" s="3158">
        <f t="shared" ref="C237:F238" si="7">C57+C94+C131</f>
        <v>0</v>
      </c>
      <c r="D237" s="3158">
        <f t="shared" si="7"/>
        <v>0</v>
      </c>
      <c r="E237" s="3158">
        <f t="shared" si="7"/>
        <v>0</v>
      </c>
      <c r="F237" s="3158">
        <f t="shared" si="7"/>
        <v>0</v>
      </c>
      <c r="G237" s="3093"/>
      <c r="H237" s="3093"/>
      <c r="I237" s="3093"/>
      <c r="J237" s="3093"/>
      <c r="K237" s="3089"/>
    </row>
    <row r="238" spans="1:11" ht="20.25" customHeight="1" thickBot="1" x14ac:dyDescent="0.3">
      <c r="A238" s="3093"/>
      <c r="B238" s="3159" t="s">
        <v>1301</v>
      </c>
      <c r="C238" s="3160">
        <f t="shared" si="7"/>
        <v>0</v>
      </c>
      <c r="D238" s="3160">
        <f t="shared" si="7"/>
        <v>0</v>
      </c>
      <c r="E238" s="3160">
        <f t="shared" si="7"/>
        <v>0</v>
      </c>
      <c r="F238" s="3160">
        <f t="shared" si="7"/>
        <v>0</v>
      </c>
      <c r="G238" s="3093"/>
      <c r="H238" s="3093"/>
      <c r="I238" s="3093"/>
      <c r="J238" s="3093"/>
      <c r="K238" s="3089"/>
    </row>
    <row r="239" spans="1:11" ht="24" customHeight="1" thickBot="1" x14ac:dyDescent="0.3">
      <c r="A239" s="3093"/>
      <c r="B239" s="3157" t="s">
        <v>1302</v>
      </c>
      <c r="C239" s="3158">
        <f t="shared" ref="C239:F240" si="8">C153+C171+C191+C212</f>
        <v>0</v>
      </c>
      <c r="D239" s="3158">
        <f t="shared" si="8"/>
        <v>0</v>
      </c>
      <c r="E239" s="3158">
        <f t="shared" si="8"/>
        <v>0</v>
      </c>
      <c r="F239" s="3158">
        <f t="shared" si="8"/>
        <v>0</v>
      </c>
      <c r="G239" s="3093"/>
      <c r="H239" s="3093"/>
      <c r="I239" s="3093"/>
      <c r="J239" s="3093"/>
      <c r="K239" s="3089"/>
    </row>
    <row r="240" spans="1:11" ht="27" customHeight="1" thickBot="1" x14ac:dyDescent="0.3">
      <c r="A240" s="3093"/>
      <c r="B240" s="3157" t="s">
        <v>1304</v>
      </c>
      <c r="C240" s="3158">
        <f t="shared" si="8"/>
        <v>1000</v>
      </c>
      <c r="D240" s="3158">
        <f t="shared" si="8"/>
        <v>1000</v>
      </c>
      <c r="E240" s="3158">
        <f t="shared" si="8"/>
        <v>1000</v>
      </c>
      <c r="F240" s="3158">
        <f t="shared" si="8"/>
        <v>1000</v>
      </c>
      <c r="G240" s="3093"/>
      <c r="H240" s="3093"/>
      <c r="I240" s="3093"/>
      <c r="J240" s="3093"/>
      <c r="K240" s="3089"/>
    </row>
    <row r="241" spans="1:11" ht="16.5" thickBot="1" x14ac:dyDescent="0.3">
      <c r="A241" s="3093"/>
      <c r="B241" s="3166" t="s">
        <v>1276</v>
      </c>
      <c r="C241" s="3167">
        <f>IF(C217-C216=0,0,"Error")</f>
        <v>0</v>
      </c>
      <c r="D241" s="3167">
        <f>IF(D217-D216=0,0,"Error")</f>
        <v>0</v>
      </c>
      <c r="E241" s="3167">
        <f>IF(E217-E216=0,0,"Error")</f>
        <v>0</v>
      </c>
      <c r="F241" s="3167">
        <f>IF(F217-F216=0,0,"Error")</f>
        <v>0</v>
      </c>
      <c r="G241" s="3093"/>
      <c r="H241" s="3093"/>
      <c r="I241" s="3093"/>
      <c r="J241" s="3093"/>
      <c r="K241" s="3089"/>
    </row>
    <row r="242" spans="1:11" ht="15.75" x14ac:dyDescent="0.25">
      <c r="A242" s="3093"/>
      <c r="B242" s="3213"/>
      <c r="C242" s="3214"/>
      <c r="D242" s="3214"/>
      <c r="E242" s="3214"/>
      <c r="F242" s="3214"/>
      <c r="G242" s="3093"/>
      <c r="H242" s="3093"/>
      <c r="I242" s="3093"/>
      <c r="J242" s="3093"/>
      <c r="K242" s="3089"/>
    </row>
  </sheetData>
  <mergeCells count="63">
    <mergeCell ref="B201:B202"/>
    <mergeCell ref="B209:F209"/>
    <mergeCell ref="B210:B211"/>
    <mergeCell ref="B189:B190"/>
    <mergeCell ref="B194:B196"/>
    <mergeCell ref="C194:F196"/>
    <mergeCell ref="C197:F197"/>
    <mergeCell ref="C199:F199"/>
    <mergeCell ref="C200:F200"/>
    <mergeCell ref="B175:F175"/>
    <mergeCell ref="C176:F176"/>
    <mergeCell ref="C178:F178"/>
    <mergeCell ref="C179:F179"/>
    <mergeCell ref="B180:B181"/>
    <mergeCell ref="B188:F188"/>
    <mergeCell ref="C158:F158"/>
    <mergeCell ref="C159:F159"/>
    <mergeCell ref="B160:B161"/>
    <mergeCell ref="B168:F168"/>
    <mergeCell ref="B169:B170"/>
    <mergeCell ref="B174:F174"/>
    <mergeCell ref="C140:F140"/>
    <mergeCell ref="C141:F141"/>
    <mergeCell ref="B142:B143"/>
    <mergeCell ref="B150:F150"/>
    <mergeCell ref="B151:B152"/>
    <mergeCell ref="C156:F156"/>
    <mergeCell ref="B110:B111"/>
    <mergeCell ref="B135:F135"/>
    <mergeCell ref="B136:F136"/>
    <mergeCell ref="C137:F137"/>
    <mergeCell ref="E138:F138"/>
    <mergeCell ref="C139:F139"/>
    <mergeCell ref="B73:B74"/>
    <mergeCell ref="C98:F98"/>
    <mergeCell ref="C99:F99"/>
    <mergeCell ref="C100:F100"/>
    <mergeCell ref="B101:B102"/>
    <mergeCell ref="B109:F109"/>
    <mergeCell ref="B36:B37"/>
    <mergeCell ref="C61:F61"/>
    <mergeCell ref="C62:F62"/>
    <mergeCell ref="C63:F63"/>
    <mergeCell ref="B64:B65"/>
    <mergeCell ref="B72:F72"/>
    <mergeCell ref="B23:F23"/>
    <mergeCell ref="C24:F24"/>
    <mergeCell ref="C25:F25"/>
    <mergeCell ref="C26:F26"/>
    <mergeCell ref="B27:B28"/>
    <mergeCell ref="B35:F35"/>
    <mergeCell ref="B9:F11"/>
    <mergeCell ref="C12:F12"/>
    <mergeCell ref="B13:B14"/>
    <mergeCell ref="C17:F17"/>
    <mergeCell ref="B18:F18"/>
    <mergeCell ref="B22:F22"/>
    <mergeCell ref="B2:F2"/>
    <mergeCell ref="B3:F3"/>
    <mergeCell ref="C5:F5"/>
    <mergeCell ref="C6:F6"/>
    <mergeCell ref="C7:F7"/>
    <mergeCell ref="B8:F8"/>
  </mergeCells>
  <pageMargins left="0.17" right="0.17" top="0.3" bottom="0.33" header="0.3" footer="0.32"/>
  <pageSetup paperSize="9" scale="75" fitToHeight="0" orientation="portrait" r:id="rId1"/>
  <legacy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59E51-2129-4C75-82B4-3BFF4A988BCD}">
  <dimension ref="A2:S377"/>
  <sheetViews>
    <sheetView view="pageBreakPreview" topLeftCell="A346" zoomScale="80" zoomScaleNormal="120" zoomScaleSheetLayoutView="80" workbookViewId="0">
      <selection activeCell="U355" sqref="U355"/>
    </sheetView>
  </sheetViews>
  <sheetFormatPr defaultColWidth="12.140625" defaultRowHeight="15" x14ac:dyDescent="0.25"/>
  <cols>
    <col min="1" max="1" width="6.85546875" style="1129" customWidth="1"/>
    <col min="2" max="2" width="38.5703125" style="1129" customWidth="1"/>
    <col min="3" max="3" width="15.140625" style="1129" customWidth="1"/>
    <col min="4" max="6" width="12.140625" style="1129"/>
    <col min="7" max="7" width="0" style="1129" hidden="1" customWidth="1"/>
    <col min="8" max="8" width="12" style="1129" hidden="1" customWidth="1"/>
    <col min="9" max="17" width="0" style="1129" hidden="1" customWidth="1"/>
    <col min="18" max="16384" width="12.140625" style="1129"/>
  </cols>
  <sheetData>
    <row r="2" spans="1:7" x14ac:dyDescent="0.25">
      <c r="A2" s="2787" t="s">
        <v>1241</v>
      </c>
      <c r="B2" s="2787"/>
      <c r="C2" s="2787"/>
      <c r="D2" s="2787"/>
      <c r="E2" s="2787"/>
      <c r="F2" s="2787"/>
      <c r="G2" s="2787"/>
    </row>
    <row r="3" spans="1:7" x14ac:dyDescent="0.25">
      <c r="A3" s="1128"/>
      <c r="B3" s="2788" t="s">
        <v>1394</v>
      </c>
      <c r="C3" s="2788"/>
      <c r="D3" s="2788"/>
      <c r="E3" s="2788"/>
      <c r="F3" s="2788"/>
      <c r="G3" s="1128"/>
    </row>
    <row r="4" spans="1:7" ht="15.75" thickBot="1" x14ac:dyDescent="0.3"/>
    <row r="5" spans="1:7" ht="21.75" customHeight="1" thickBot="1" x14ac:dyDescent="0.3">
      <c r="B5" s="1130" t="s">
        <v>6</v>
      </c>
      <c r="C5" s="2789" t="s">
        <v>2027</v>
      </c>
      <c r="D5" s="2789"/>
      <c r="E5" s="2789"/>
      <c r="F5" s="2789"/>
    </row>
    <row r="6" spans="1:7" ht="21.75" customHeight="1" thickBot="1" x14ac:dyDescent="0.3">
      <c r="B6" s="1130" t="s">
        <v>8</v>
      </c>
      <c r="C6" s="2790" t="s">
        <v>2065</v>
      </c>
      <c r="D6" s="2791"/>
      <c r="E6" s="2791"/>
      <c r="F6" s="2792"/>
    </row>
    <row r="7" spans="1:7" ht="22.5" customHeight="1" thickBot="1" x14ac:dyDescent="0.3">
      <c r="B7" s="1130" t="s">
        <v>10</v>
      </c>
      <c r="C7" s="2793" t="s">
        <v>1243</v>
      </c>
      <c r="D7" s="2794"/>
      <c r="E7" s="2794"/>
      <c r="F7" s="2795"/>
    </row>
    <row r="8" spans="1:7" ht="15.75" thickBot="1" x14ac:dyDescent="0.3">
      <c r="B8" s="2784" t="s">
        <v>12</v>
      </c>
      <c r="C8" s="2785"/>
      <c r="D8" s="2785"/>
      <c r="E8" s="2785"/>
      <c r="F8" s="2786"/>
    </row>
    <row r="9" spans="1:7" ht="15.75" thickBot="1" x14ac:dyDescent="0.3">
      <c r="B9" s="2798" t="s">
        <v>2066</v>
      </c>
      <c r="C9" s="2799"/>
      <c r="D9" s="2799"/>
      <c r="E9" s="2799"/>
      <c r="F9" s="2800"/>
    </row>
    <row r="10" spans="1:7" ht="15.75" thickBot="1" x14ac:dyDescent="0.3">
      <c r="B10" s="2798"/>
      <c r="C10" s="2799"/>
      <c r="D10" s="2799"/>
      <c r="E10" s="2799"/>
      <c r="F10" s="2800"/>
    </row>
    <row r="11" spans="1:7" ht="15.75" thickBot="1" x14ac:dyDescent="0.3">
      <c r="B11" s="2798"/>
      <c r="C11" s="2801"/>
      <c r="D11" s="2801"/>
      <c r="E11" s="2801"/>
      <c r="F11" s="2802"/>
    </row>
    <row r="12" spans="1:7" ht="42" customHeight="1" x14ac:dyDescent="0.25">
      <c r="B12" s="1131" t="s">
        <v>14</v>
      </c>
      <c r="C12" s="2803" t="s">
        <v>2067</v>
      </c>
      <c r="D12" s="2804"/>
      <c r="E12" s="2804"/>
      <c r="F12" s="2804"/>
    </row>
    <row r="13" spans="1:7" x14ac:dyDescent="0.25">
      <c r="B13" s="1132" t="s">
        <v>16</v>
      </c>
      <c r="C13" s="1133">
        <v>2023</v>
      </c>
      <c r="D13" s="1133">
        <v>2024</v>
      </c>
      <c r="E13" s="1133">
        <v>2025</v>
      </c>
      <c r="F13" s="1133">
        <v>2026</v>
      </c>
    </row>
    <row r="14" spans="1:7" x14ac:dyDescent="0.25">
      <c r="B14" s="1132" t="s">
        <v>17</v>
      </c>
      <c r="C14" s="1134">
        <v>80503</v>
      </c>
      <c r="D14" s="1135">
        <v>81403</v>
      </c>
      <c r="E14" s="1135">
        <v>81203</v>
      </c>
      <c r="F14" s="1135">
        <v>81203</v>
      </c>
    </row>
    <row r="15" spans="1:7" ht="57" thickBot="1" x14ac:dyDescent="0.3">
      <c r="B15" s="1136" t="s">
        <v>2068</v>
      </c>
      <c r="C15" s="1137">
        <v>650</v>
      </c>
      <c r="D15" s="1137">
        <v>670</v>
      </c>
      <c r="E15" s="1137">
        <v>680</v>
      </c>
      <c r="F15" s="1137">
        <v>700</v>
      </c>
    </row>
    <row r="16" spans="1:7" ht="27" customHeight="1" thickBot="1" x14ac:dyDescent="0.3">
      <c r="B16" s="1138" t="s">
        <v>1247</v>
      </c>
      <c r="C16" s="2805" t="s">
        <v>2069</v>
      </c>
      <c r="D16" s="2806"/>
      <c r="E16" s="2806"/>
      <c r="F16" s="2807"/>
    </row>
    <row r="17" spans="2:12" ht="15.75" thickBot="1" x14ac:dyDescent="0.3">
      <c r="B17" s="2808" t="s">
        <v>1249</v>
      </c>
      <c r="C17" s="2809"/>
      <c r="D17" s="2809"/>
      <c r="E17" s="2809"/>
      <c r="F17" s="2810"/>
      <c r="I17" s="1139"/>
      <c r="K17" s="1139"/>
    </row>
    <row r="18" spans="2:12" ht="23.25" thickBot="1" x14ac:dyDescent="0.3">
      <c r="B18" s="1140" t="s">
        <v>2070</v>
      </c>
      <c r="C18" s="235">
        <v>1</v>
      </c>
      <c r="D18" s="235">
        <v>1</v>
      </c>
      <c r="E18" s="235">
        <v>1</v>
      </c>
      <c r="F18" s="235">
        <v>1</v>
      </c>
      <c r="H18" s="1141"/>
    </row>
    <row r="19" spans="2:12" ht="15.75" thickBot="1" x14ac:dyDescent="0.3">
      <c r="B19" s="2811" t="s">
        <v>1315</v>
      </c>
      <c r="C19" s="2812"/>
      <c r="D19" s="2812"/>
      <c r="E19" s="2812"/>
      <c r="F19" s="2813"/>
    </row>
    <row r="20" spans="2:12" ht="15.75" thickBot="1" x14ac:dyDescent="0.3">
      <c r="B20" s="2814" t="s">
        <v>1255</v>
      </c>
      <c r="C20" s="2815"/>
      <c r="D20" s="2815"/>
      <c r="E20" s="2815"/>
      <c r="F20" s="2816"/>
    </row>
    <row r="21" spans="2:12" ht="15.75" thickBot="1" x14ac:dyDescent="0.3">
      <c r="B21" s="1142" t="s">
        <v>1256</v>
      </c>
      <c r="C21" s="2817" t="s">
        <v>2071</v>
      </c>
      <c r="D21" s="2818"/>
      <c r="E21" s="2818"/>
      <c r="F21" s="2819"/>
    </row>
    <row r="22" spans="2:12" ht="21" customHeight="1" thickBot="1" x14ac:dyDescent="0.3">
      <c r="B22" s="1140" t="s">
        <v>1258</v>
      </c>
      <c r="C22" s="2808" t="s">
        <v>2072</v>
      </c>
      <c r="D22" s="2809"/>
      <c r="E22" s="2809"/>
      <c r="F22" s="2810"/>
    </row>
    <row r="23" spans="2:12" ht="15.75" thickBot="1" x14ac:dyDescent="0.3">
      <c r="B23" s="1140" t="s">
        <v>54</v>
      </c>
      <c r="C23" s="2820" t="s">
        <v>2073</v>
      </c>
      <c r="D23" s="2821"/>
      <c r="E23" s="2821"/>
      <c r="F23" s="2822"/>
    </row>
    <row r="24" spans="2:12" x14ac:dyDescent="0.25">
      <c r="B24" s="2796"/>
      <c r="C24" s="1146">
        <v>2023</v>
      </c>
      <c r="D24" s="1146">
        <v>2024</v>
      </c>
      <c r="E24" s="1146">
        <v>2025</v>
      </c>
      <c r="F24" s="1146">
        <v>2026</v>
      </c>
    </row>
    <row r="25" spans="2:12" ht="15.75" thickBot="1" x14ac:dyDescent="0.3">
      <c r="B25" s="2797"/>
      <c r="C25" s="1147" t="s">
        <v>17</v>
      </c>
      <c r="D25" s="1147" t="s">
        <v>18</v>
      </c>
      <c r="E25" s="1147" t="s">
        <v>18</v>
      </c>
      <c r="F25" s="1147" t="s">
        <v>18</v>
      </c>
    </row>
    <row r="26" spans="2:12" ht="15.75" thickBot="1" x14ac:dyDescent="0.3">
      <c r="B26" s="1140" t="s">
        <v>56</v>
      </c>
      <c r="C26" s="1148">
        <v>250</v>
      </c>
      <c r="D26" s="1148">
        <v>260</v>
      </c>
      <c r="E26" s="1148">
        <v>270</v>
      </c>
      <c r="F26" s="1148">
        <v>280</v>
      </c>
    </row>
    <row r="27" spans="2:12" ht="15.75" thickBot="1" x14ac:dyDescent="0.3">
      <c r="B27" s="1140" t="s">
        <v>1260</v>
      </c>
      <c r="C27" s="1149">
        <v>80503</v>
      </c>
      <c r="D27" s="1148">
        <v>81403</v>
      </c>
      <c r="E27" s="1148">
        <v>81203</v>
      </c>
      <c r="F27" s="1148">
        <v>81203</v>
      </c>
    </row>
    <row r="28" spans="2:12" ht="15.75" thickBot="1" x14ac:dyDescent="0.3">
      <c r="B28" s="1140" t="s">
        <v>1261</v>
      </c>
      <c r="C28" s="1149">
        <f>C27/C26</f>
        <v>322.012</v>
      </c>
      <c r="D28" s="1149">
        <f t="shared" ref="D28:F28" si="0">D27/D26</f>
        <v>313.08846153846156</v>
      </c>
      <c r="E28" s="1149">
        <f t="shared" si="0"/>
        <v>300.75185185185182</v>
      </c>
      <c r="F28" s="1149">
        <f t="shared" si="0"/>
        <v>290.0107142857143</v>
      </c>
    </row>
    <row r="29" spans="2:12" ht="15.75" thickBot="1" x14ac:dyDescent="0.3">
      <c r="B29" s="1140" t="s">
        <v>1262</v>
      </c>
      <c r="C29" s="1140" t="s">
        <v>1263</v>
      </c>
      <c r="D29" s="1150">
        <f>D26/C26-1</f>
        <v>4.0000000000000036E-2</v>
      </c>
      <c r="E29" s="1150">
        <f t="shared" ref="E29:F31" si="1">E26/D26-1</f>
        <v>3.8461538461538547E-2</v>
      </c>
      <c r="F29" s="1150">
        <f t="shared" si="1"/>
        <v>3.7037037037036979E-2</v>
      </c>
      <c r="H29" s="1151"/>
      <c r="I29" s="1151"/>
      <c r="J29" s="1151"/>
      <c r="K29" s="1151"/>
      <c r="L29" s="1151"/>
    </row>
    <row r="30" spans="2:12" ht="15.75" thickBot="1" x14ac:dyDescent="0.3">
      <c r="B30" s="1140" t="s">
        <v>1264</v>
      </c>
      <c r="C30" s="1140" t="s">
        <v>1263</v>
      </c>
      <c r="D30" s="1150">
        <f>D27/C27-1</f>
        <v>1.1179707588537147E-2</v>
      </c>
      <c r="E30" s="1150">
        <f t="shared" si="1"/>
        <v>-2.4569119074235868E-3</v>
      </c>
      <c r="F30" s="1150">
        <f t="shared" si="1"/>
        <v>0</v>
      </c>
    </row>
    <row r="31" spans="2:12" ht="15.75" thickBot="1" x14ac:dyDescent="0.3">
      <c r="B31" s="1140" t="s">
        <v>77</v>
      </c>
      <c r="C31" s="1140" t="s">
        <v>1263</v>
      </c>
      <c r="D31" s="1150">
        <f>D28/C28-1</f>
        <v>-2.7711819626406564E-2</v>
      </c>
      <c r="E31" s="1150">
        <f t="shared" si="1"/>
        <v>-3.9402952207148734E-2</v>
      </c>
      <c r="F31" s="1150">
        <f t="shared" si="1"/>
        <v>-3.5714285714285587E-2</v>
      </c>
    </row>
    <row r="32" spans="2:12" ht="15.75" thickBot="1" x14ac:dyDescent="0.3">
      <c r="B32" s="2823" t="s">
        <v>1265</v>
      </c>
      <c r="C32" s="2824"/>
      <c r="D32" s="2824"/>
      <c r="E32" s="2824"/>
      <c r="F32" s="2825"/>
    </row>
    <row r="33" spans="2:19" x14ac:dyDescent="0.25">
      <c r="B33" s="2796"/>
      <c r="C33" s="1146">
        <v>2023</v>
      </c>
      <c r="D33" s="1146">
        <v>2024</v>
      </c>
      <c r="E33" s="1146">
        <v>2025</v>
      </c>
      <c r="F33" s="1146">
        <v>2026</v>
      </c>
    </row>
    <row r="34" spans="2:19" ht="15.75" thickBot="1" x14ac:dyDescent="0.3">
      <c r="B34" s="2797"/>
      <c r="C34" s="1147" t="s">
        <v>17</v>
      </c>
      <c r="D34" s="1147" t="s">
        <v>18</v>
      </c>
      <c r="E34" s="1147" t="s">
        <v>18</v>
      </c>
      <c r="F34" s="1147" t="s">
        <v>18</v>
      </c>
    </row>
    <row r="35" spans="2:19" ht="15.75" thickBot="1" x14ac:dyDescent="0.3">
      <c r="B35" s="1152" t="s">
        <v>1266</v>
      </c>
      <c r="C35" s="1153">
        <v>40929</v>
      </c>
      <c r="D35" s="1153">
        <v>40929</v>
      </c>
      <c r="E35" s="1153">
        <v>40929</v>
      </c>
      <c r="F35" s="1153">
        <v>40929</v>
      </c>
    </row>
    <row r="36" spans="2:19" ht="15.75" thickBot="1" x14ac:dyDescent="0.3">
      <c r="B36" s="1154" t="s">
        <v>1267</v>
      </c>
      <c r="C36" s="1155">
        <v>40929</v>
      </c>
      <c r="D36" s="1156">
        <v>40929</v>
      </c>
      <c r="E36" s="1156">
        <v>40929</v>
      </c>
      <c r="F36" s="1156">
        <v>40929</v>
      </c>
    </row>
    <row r="37" spans="2:19" ht="15.75" thickBot="1" x14ac:dyDescent="0.3">
      <c r="B37" s="1154" t="s">
        <v>1268</v>
      </c>
      <c r="C37" s="1156"/>
      <c r="D37" s="1156"/>
      <c r="E37" s="1156"/>
      <c r="F37" s="1156"/>
    </row>
    <row r="38" spans="2:19" ht="15.75" thickBot="1" x14ac:dyDescent="0.3">
      <c r="B38" s="1152" t="s">
        <v>1269</v>
      </c>
      <c r="C38" s="1153">
        <v>6787</v>
      </c>
      <c r="D38" s="1153">
        <v>6787</v>
      </c>
      <c r="E38" s="1153">
        <v>6787</v>
      </c>
      <c r="F38" s="1153">
        <v>6787</v>
      </c>
    </row>
    <row r="39" spans="2:19" ht="15.75" thickBot="1" x14ac:dyDescent="0.3">
      <c r="B39" s="1154" t="s">
        <v>1267</v>
      </c>
      <c r="C39" s="1153">
        <v>6787</v>
      </c>
      <c r="D39" s="1153">
        <v>6787</v>
      </c>
      <c r="E39" s="1153">
        <v>6787</v>
      </c>
      <c r="F39" s="1153">
        <v>6787</v>
      </c>
      <c r="I39" s="1151"/>
    </row>
    <row r="40" spans="2:19" ht="15.75" thickBot="1" x14ac:dyDescent="0.3">
      <c r="B40" s="1154" t="s">
        <v>1268</v>
      </c>
      <c r="C40" s="1156"/>
      <c r="D40" s="1153"/>
      <c r="E40" s="1153"/>
      <c r="F40" s="1153"/>
      <c r="I40" s="1151"/>
    </row>
    <row r="41" spans="2:19" ht="15.75" thickBot="1" x14ac:dyDescent="0.3">
      <c r="B41" s="1152" t="s">
        <v>1270</v>
      </c>
      <c r="C41" s="1153">
        <v>32687</v>
      </c>
      <c r="D41" s="1153">
        <v>32687</v>
      </c>
      <c r="E41" s="1153">
        <v>32487</v>
      </c>
      <c r="F41" s="1153">
        <v>32487</v>
      </c>
      <c r="S41" s="1151"/>
    </row>
    <row r="42" spans="2:19" ht="15.75" thickBot="1" x14ac:dyDescent="0.3">
      <c r="B42" s="1154" t="s">
        <v>1267</v>
      </c>
      <c r="C42" s="1153">
        <v>32687</v>
      </c>
      <c r="D42" s="1153">
        <v>32687</v>
      </c>
      <c r="E42" s="1153">
        <v>32487</v>
      </c>
      <c r="F42" s="1153">
        <v>32487</v>
      </c>
    </row>
    <row r="43" spans="2:19" ht="15.75" thickBot="1" x14ac:dyDescent="0.3">
      <c r="B43" s="1154" t="s">
        <v>1268</v>
      </c>
      <c r="C43" s="1156"/>
      <c r="D43" s="1153"/>
      <c r="E43" s="1153"/>
      <c r="F43" s="1153"/>
    </row>
    <row r="44" spans="2:19" ht="15.75" thickBot="1" x14ac:dyDescent="0.3">
      <c r="B44" s="1152" t="s">
        <v>1271</v>
      </c>
      <c r="C44" s="1156"/>
      <c r="D44" s="1153"/>
      <c r="E44" s="1153"/>
      <c r="F44" s="1153"/>
    </row>
    <row r="45" spans="2:19" ht="15.75" thickBot="1" x14ac:dyDescent="0.3">
      <c r="B45" s="1154" t="s">
        <v>1267</v>
      </c>
      <c r="C45" s="1156"/>
      <c r="D45" s="1153"/>
      <c r="E45" s="1153"/>
      <c r="F45" s="1153"/>
    </row>
    <row r="46" spans="2:19" ht="15.75" thickBot="1" x14ac:dyDescent="0.3">
      <c r="B46" s="1154" t="s">
        <v>1268</v>
      </c>
      <c r="C46" s="1156"/>
      <c r="D46" s="1153"/>
      <c r="E46" s="1153"/>
      <c r="F46" s="1153"/>
    </row>
    <row r="47" spans="2:19" ht="15.75" thickBot="1" x14ac:dyDescent="0.3">
      <c r="B47" s="1152" t="s">
        <v>1272</v>
      </c>
      <c r="C47" s="1156"/>
      <c r="D47" s="1153"/>
      <c r="E47" s="1153"/>
      <c r="F47" s="1153"/>
    </row>
    <row r="48" spans="2:19" ht="15.75" thickBot="1" x14ac:dyDescent="0.3">
      <c r="B48" s="1154" t="s">
        <v>1267</v>
      </c>
      <c r="C48" s="1156"/>
      <c r="D48" s="1153"/>
      <c r="E48" s="1153"/>
      <c r="F48" s="1153"/>
    </row>
    <row r="49" spans="2:17" ht="15.75" thickBot="1" x14ac:dyDescent="0.3">
      <c r="B49" s="1154" t="s">
        <v>1268</v>
      </c>
      <c r="C49" s="1156"/>
      <c r="D49" s="1153"/>
      <c r="E49" s="1153"/>
      <c r="F49" s="1153"/>
    </row>
    <row r="50" spans="2:17" ht="15.75" thickBot="1" x14ac:dyDescent="0.3">
      <c r="B50" s="1152" t="s">
        <v>1273</v>
      </c>
      <c r="C50" s="1156">
        <f>C51+C52</f>
        <v>0</v>
      </c>
      <c r="D50" s="1153">
        <f t="shared" ref="D50:F50" si="2">D51+D52</f>
        <v>0</v>
      </c>
      <c r="E50" s="1153">
        <f t="shared" si="2"/>
        <v>0</v>
      </c>
      <c r="F50" s="1153">
        <f t="shared" si="2"/>
        <v>0</v>
      </c>
    </row>
    <row r="51" spans="2:17" ht="15.75" thickBot="1" x14ac:dyDescent="0.3">
      <c r="B51" s="1154" t="s">
        <v>1267</v>
      </c>
      <c r="C51" s="1155"/>
      <c r="D51" s="1153">
        <v>0</v>
      </c>
      <c r="E51" s="1157">
        <v>0</v>
      </c>
      <c r="F51" s="1157">
        <v>0</v>
      </c>
    </row>
    <row r="52" spans="2:17" ht="15.75" thickBot="1" x14ac:dyDescent="0.3">
      <c r="B52" s="1154" t="s">
        <v>1268</v>
      </c>
      <c r="C52" s="1156"/>
      <c r="D52" s="1153"/>
      <c r="E52" s="1153"/>
      <c r="F52" s="1153"/>
    </row>
    <row r="53" spans="2:17" ht="15.75" thickBot="1" x14ac:dyDescent="0.3">
      <c r="B53" s="1152" t="s">
        <v>1274</v>
      </c>
      <c r="C53" s="1156">
        <f>C54</f>
        <v>100</v>
      </c>
      <c r="D53" s="1153">
        <v>0</v>
      </c>
      <c r="E53" s="1153">
        <f>D53*1.03*0.99</f>
        <v>0</v>
      </c>
      <c r="F53" s="1153">
        <f>E53*1.03*0.99</f>
        <v>0</v>
      </c>
      <c r="I53" s="1158"/>
    </row>
    <row r="54" spans="2:17" ht="15.75" thickBot="1" x14ac:dyDescent="0.3">
      <c r="B54" s="1154" t="s">
        <v>1267</v>
      </c>
      <c r="C54" s="1156">
        <v>100</v>
      </c>
      <c r="D54" s="234"/>
      <c r="E54" s="234"/>
      <c r="F54" s="234"/>
      <c r="K54" s="1159"/>
      <c r="L54" s="1159"/>
      <c r="M54" s="1159"/>
    </row>
    <row r="55" spans="2:17" ht="15.75" thickBot="1" x14ac:dyDescent="0.3">
      <c r="B55" s="1154" t="s">
        <v>1268</v>
      </c>
      <c r="C55" s="1156"/>
      <c r="D55" s="233"/>
      <c r="E55" s="234"/>
      <c r="F55" s="234"/>
    </row>
    <row r="56" spans="2:17" ht="15.75" thickBot="1" x14ac:dyDescent="0.3">
      <c r="B56" s="1160" t="s">
        <v>1275</v>
      </c>
      <c r="C56" s="1156">
        <f>C53+C50+C47+C44+C41+C38+C35</f>
        <v>80503</v>
      </c>
      <c r="D56" s="1156">
        <f>D53+D50+D47+D44+D41+D38+D35</f>
        <v>80403</v>
      </c>
      <c r="E56" s="1156">
        <f t="shared" ref="E56:F56" si="3">E53+E50+E47+E44+E41+E38+E35</f>
        <v>80203</v>
      </c>
      <c r="F56" s="1156">
        <f t="shared" si="3"/>
        <v>80203</v>
      </c>
    </row>
    <row r="57" spans="2:17" ht="15.75" thickBot="1" x14ac:dyDescent="0.3">
      <c r="B57" s="1161" t="s">
        <v>1276</v>
      </c>
      <c r="C57" s="1162">
        <f>IF(C56-C27=0,0,)</f>
        <v>0</v>
      </c>
      <c r="D57" s="1162">
        <f t="shared" ref="D57:F57" si="4">IF(D56-D27=0,0,)</f>
        <v>0</v>
      </c>
      <c r="E57" s="1162">
        <f t="shared" si="4"/>
        <v>0</v>
      </c>
      <c r="F57" s="1162">
        <f t="shared" si="4"/>
        <v>0</v>
      </c>
      <c r="G57" s="1162">
        <f t="shared" ref="G57:Q57" si="5">IF(G56-G27=0,0,"Error")</f>
        <v>0</v>
      </c>
      <c r="H57" s="1162">
        <f t="shared" si="5"/>
        <v>0</v>
      </c>
      <c r="I57" s="1162">
        <f t="shared" si="5"/>
        <v>0</v>
      </c>
      <c r="J57" s="1162">
        <f t="shared" si="5"/>
        <v>0</v>
      </c>
      <c r="K57" s="1162">
        <f t="shared" si="5"/>
        <v>0</v>
      </c>
      <c r="L57" s="1162">
        <f t="shared" si="5"/>
        <v>0</v>
      </c>
      <c r="M57" s="1162">
        <f t="shared" si="5"/>
        <v>0</v>
      </c>
      <c r="N57" s="1162">
        <f t="shared" si="5"/>
        <v>0</v>
      </c>
      <c r="O57" s="1162">
        <f t="shared" si="5"/>
        <v>0</v>
      </c>
      <c r="P57" s="1162">
        <f t="shared" si="5"/>
        <v>0</v>
      </c>
      <c r="Q57" s="1162">
        <f t="shared" si="5"/>
        <v>0</v>
      </c>
    </row>
    <row r="58" spans="2:17" ht="15.75" hidden="1" thickBot="1" x14ac:dyDescent="0.3">
      <c r="B58" s="1163" t="s">
        <v>1409</v>
      </c>
      <c r="C58" s="2817"/>
      <c r="D58" s="2818"/>
      <c r="E58" s="2818"/>
      <c r="F58" s="2819"/>
    </row>
    <row r="59" spans="2:17" ht="15.75" hidden="1" thickBot="1" x14ac:dyDescent="0.3">
      <c r="B59" s="1140" t="s">
        <v>1258</v>
      </c>
      <c r="C59" s="2808"/>
      <c r="D59" s="2809"/>
      <c r="E59" s="2809"/>
      <c r="F59" s="2810"/>
    </row>
    <row r="60" spans="2:17" ht="15.75" hidden="1" thickBot="1" x14ac:dyDescent="0.3">
      <c r="B60" s="1140" t="s">
        <v>54</v>
      </c>
      <c r="C60" s="2820"/>
      <c r="D60" s="2821"/>
      <c r="E60" s="2821"/>
      <c r="F60" s="2822"/>
    </row>
    <row r="61" spans="2:17" ht="15.75" hidden="1" thickBot="1" x14ac:dyDescent="0.3">
      <c r="B61" s="2796"/>
      <c r="C61" s="1146">
        <v>2018</v>
      </c>
      <c r="D61" s="1146">
        <v>2019</v>
      </c>
      <c r="E61" s="1146">
        <v>2020</v>
      </c>
      <c r="F61" s="1146">
        <v>2021</v>
      </c>
    </row>
    <row r="62" spans="2:17" ht="15.75" hidden="1" thickBot="1" x14ac:dyDescent="0.3">
      <c r="B62" s="2797"/>
      <c r="C62" s="1147" t="s">
        <v>17</v>
      </c>
      <c r="D62" s="1147" t="s">
        <v>18</v>
      </c>
      <c r="E62" s="1147" t="s">
        <v>18</v>
      </c>
      <c r="F62" s="1147" t="s">
        <v>18</v>
      </c>
    </row>
    <row r="63" spans="2:17" ht="15.75" hidden="1" thickBot="1" x14ac:dyDescent="0.3">
      <c r="B63" s="1140" t="s">
        <v>56</v>
      </c>
      <c r="C63" s="1140"/>
      <c r="D63" s="1140"/>
      <c r="E63" s="1140"/>
      <c r="F63" s="1140"/>
    </row>
    <row r="64" spans="2:17" ht="15.75" hidden="1" thickBot="1" x14ac:dyDescent="0.3">
      <c r="B64" s="1140" t="s">
        <v>1260</v>
      </c>
      <c r="C64" s="1149">
        <f>C93</f>
        <v>0</v>
      </c>
      <c r="D64" s="1149">
        <f t="shared" ref="D64:F64" si="6">D93</f>
        <v>0</v>
      </c>
      <c r="E64" s="1149">
        <f t="shared" si="6"/>
        <v>0</v>
      </c>
      <c r="F64" s="1149">
        <f t="shared" si="6"/>
        <v>0</v>
      </c>
    </row>
    <row r="65" spans="2:6" ht="15.75" hidden="1" thickBot="1" x14ac:dyDescent="0.3">
      <c r="B65" s="1140" t="s">
        <v>1261</v>
      </c>
      <c r="C65" s="1149" t="e">
        <f>C64/C63</f>
        <v>#DIV/0!</v>
      </c>
      <c r="D65" s="1149" t="e">
        <f>D64/D63</f>
        <v>#DIV/0!</v>
      </c>
      <c r="E65" s="1149" t="e">
        <f>E64/E63</f>
        <v>#DIV/0!</v>
      </c>
      <c r="F65" s="1149" t="e">
        <f>F64/F63</f>
        <v>#DIV/0!</v>
      </c>
    </row>
    <row r="66" spans="2:6" ht="15.75" hidden="1" thickBot="1" x14ac:dyDescent="0.3">
      <c r="B66" s="1140" t="s">
        <v>1262</v>
      </c>
      <c r="C66" s="1140"/>
      <c r="D66" s="1150" t="e">
        <f>D63/C63-1</f>
        <v>#DIV/0!</v>
      </c>
      <c r="E66" s="1150" t="e">
        <f>E63/D63-1</f>
        <v>#DIV/0!</v>
      </c>
      <c r="F66" s="1150" t="e">
        <f>F63/E63-1</f>
        <v>#DIV/0!</v>
      </c>
    </row>
    <row r="67" spans="2:6" ht="15.75" hidden="1" thickBot="1" x14ac:dyDescent="0.3">
      <c r="B67" s="1140" t="s">
        <v>1264</v>
      </c>
      <c r="C67" s="1140"/>
      <c r="D67" s="1150" t="e">
        <f>D64/C64-1</f>
        <v>#DIV/0!</v>
      </c>
      <c r="E67" s="1150" t="e">
        <f t="shared" ref="E67:F68" si="7">E64/D64-1</f>
        <v>#DIV/0!</v>
      </c>
      <c r="F67" s="1150" t="e">
        <f t="shared" si="7"/>
        <v>#DIV/0!</v>
      </c>
    </row>
    <row r="68" spans="2:6" ht="15.75" hidden="1" thickBot="1" x14ac:dyDescent="0.3">
      <c r="B68" s="1140" t="s">
        <v>77</v>
      </c>
      <c r="C68" s="1140"/>
      <c r="D68" s="1150" t="e">
        <f>D65/C65-1</f>
        <v>#DIV/0!</v>
      </c>
      <c r="E68" s="1150" t="e">
        <f t="shared" si="7"/>
        <v>#DIV/0!</v>
      </c>
      <c r="F68" s="1150" t="e">
        <f t="shared" si="7"/>
        <v>#DIV/0!</v>
      </c>
    </row>
    <row r="69" spans="2:6" ht="15.75" hidden="1" thickBot="1" x14ac:dyDescent="0.3">
      <c r="B69" s="2823" t="s">
        <v>1410</v>
      </c>
      <c r="C69" s="2824"/>
      <c r="D69" s="2824"/>
      <c r="E69" s="2824"/>
      <c r="F69" s="2825"/>
    </row>
    <row r="70" spans="2:6" ht="15.75" hidden="1" thickBot="1" x14ac:dyDescent="0.3">
      <c r="B70" s="2796"/>
      <c r="C70" s="1146">
        <v>2018</v>
      </c>
      <c r="D70" s="1146">
        <v>2019</v>
      </c>
      <c r="E70" s="1146">
        <v>2020</v>
      </c>
      <c r="F70" s="1146">
        <v>2021</v>
      </c>
    </row>
    <row r="71" spans="2:6" ht="15.75" hidden="1" thickBot="1" x14ac:dyDescent="0.3">
      <c r="B71" s="2797"/>
      <c r="C71" s="1147" t="s">
        <v>17</v>
      </c>
      <c r="D71" s="1147" t="s">
        <v>18</v>
      </c>
      <c r="E71" s="1147" t="s">
        <v>18</v>
      </c>
      <c r="F71" s="1147" t="s">
        <v>18</v>
      </c>
    </row>
    <row r="72" spans="2:6" ht="15.75" hidden="1" thickBot="1" x14ac:dyDescent="0.3">
      <c r="B72" s="1152" t="s">
        <v>1266</v>
      </c>
      <c r="C72" s="1153"/>
      <c r="D72" s="1153"/>
      <c r="E72" s="1153"/>
      <c r="F72" s="1153"/>
    </row>
    <row r="73" spans="2:6" ht="15.75" hidden="1" thickBot="1" x14ac:dyDescent="0.3">
      <c r="B73" s="1154" t="s">
        <v>1267</v>
      </c>
      <c r="C73" s="1156"/>
      <c r="D73" s="1164"/>
      <c r="E73" s="1164"/>
      <c r="F73" s="1164"/>
    </row>
    <row r="74" spans="2:6" ht="15.75" hidden="1" thickBot="1" x14ac:dyDescent="0.3">
      <c r="B74" s="1154" t="s">
        <v>1268</v>
      </c>
      <c r="C74" s="1156"/>
      <c r="D74" s="1164"/>
      <c r="E74" s="1164"/>
      <c r="F74" s="1164"/>
    </row>
    <row r="75" spans="2:6" ht="15.75" hidden="1" thickBot="1" x14ac:dyDescent="0.3">
      <c r="B75" s="1152" t="s">
        <v>1269</v>
      </c>
      <c r="C75" s="1153"/>
      <c r="D75" s="1153"/>
      <c r="E75" s="1153"/>
      <c r="F75" s="1153"/>
    </row>
    <row r="76" spans="2:6" ht="15.75" hidden="1" thickBot="1" x14ac:dyDescent="0.3">
      <c r="B76" s="1154" t="s">
        <v>1267</v>
      </c>
      <c r="C76" s="1156"/>
      <c r="D76" s="1153"/>
      <c r="E76" s="1153"/>
      <c r="F76" s="1153"/>
    </row>
    <row r="77" spans="2:6" ht="15.75" hidden="1" thickBot="1" x14ac:dyDescent="0.3">
      <c r="B77" s="1154" t="s">
        <v>1268</v>
      </c>
      <c r="C77" s="1156"/>
      <c r="D77" s="1153"/>
      <c r="E77" s="1153"/>
      <c r="F77" s="1153"/>
    </row>
    <row r="78" spans="2:6" ht="15.75" hidden="1" thickBot="1" x14ac:dyDescent="0.3">
      <c r="B78" s="1152" t="s">
        <v>1270</v>
      </c>
      <c r="C78" s="1156">
        <v>0</v>
      </c>
      <c r="D78" s="1153">
        <v>0</v>
      </c>
      <c r="E78" s="1153">
        <v>0</v>
      </c>
      <c r="F78" s="1153">
        <v>0</v>
      </c>
    </row>
    <row r="79" spans="2:6" ht="15.75" hidden="1" thickBot="1" x14ac:dyDescent="0.3">
      <c r="B79" s="1154" t="s">
        <v>1267</v>
      </c>
      <c r="C79" s="1156"/>
      <c r="D79" s="1153"/>
      <c r="E79" s="1153"/>
      <c r="F79" s="1153"/>
    </row>
    <row r="80" spans="2:6" ht="15.75" hidden="1" thickBot="1" x14ac:dyDescent="0.3">
      <c r="B80" s="1154" t="s">
        <v>1268</v>
      </c>
      <c r="C80" s="1156"/>
      <c r="D80" s="1153"/>
      <c r="E80" s="1153"/>
      <c r="F80" s="1153"/>
    </row>
    <row r="81" spans="2:6" ht="15.75" hidden="1" thickBot="1" x14ac:dyDescent="0.3">
      <c r="B81" s="1152" t="s">
        <v>1271</v>
      </c>
      <c r="C81" s="1156"/>
      <c r="D81" s="1153"/>
      <c r="E81" s="1153"/>
      <c r="F81" s="1153"/>
    </row>
    <row r="82" spans="2:6" ht="15.75" hidden="1" thickBot="1" x14ac:dyDescent="0.3">
      <c r="B82" s="1154" t="s">
        <v>1267</v>
      </c>
      <c r="C82" s="1156"/>
      <c r="D82" s="1153"/>
      <c r="E82" s="1153"/>
      <c r="F82" s="1153"/>
    </row>
    <row r="83" spans="2:6" ht="15.75" hidden="1" thickBot="1" x14ac:dyDescent="0.3">
      <c r="B83" s="1154" t="s">
        <v>1268</v>
      </c>
      <c r="C83" s="1156"/>
      <c r="D83" s="1153"/>
      <c r="E83" s="1153"/>
      <c r="F83" s="1153"/>
    </row>
    <row r="84" spans="2:6" ht="15.75" hidden="1" thickBot="1" x14ac:dyDescent="0.3">
      <c r="B84" s="1152" t="s">
        <v>1272</v>
      </c>
      <c r="C84" s="1156"/>
      <c r="D84" s="1153"/>
      <c r="E84" s="1153"/>
      <c r="F84" s="1153"/>
    </row>
    <row r="85" spans="2:6" ht="15.75" hidden="1" thickBot="1" x14ac:dyDescent="0.3">
      <c r="B85" s="1154" t="s">
        <v>1267</v>
      </c>
      <c r="C85" s="1156"/>
      <c r="D85" s="1153"/>
      <c r="E85" s="1153"/>
      <c r="F85" s="1153"/>
    </row>
    <row r="86" spans="2:6" ht="15.75" hidden="1" thickBot="1" x14ac:dyDescent="0.3">
      <c r="B86" s="1154" t="s">
        <v>1268</v>
      </c>
      <c r="C86" s="1156"/>
      <c r="D86" s="1153"/>
      <c r="E86" s="1153"/>
      <c r="F86" s="1153"/>
    </row>
    <row r="87" spans="2:6" ht="15.75" hidden="1" thickBot="1" x14ac:dyDescent="0.3">
      <c r="B87" s="1152" t="s">
        <v>1273</v>
      </c>
      <c r="C87" s="1156"/>
      <c r="D87" s="1153"/>
      <c r="E87" s="1153"/>
      <c r="F87" s="1153"/>
    </row>
    <row r="88" spans="2:6" ht="15.75" hidden="1" thickBot="1" x14ac:dyDescent="0.3">
      <c r="B88" s="1154" t="s">
        <v>1267</v>
      </c>
      <c r="C88" s="1156"/>
      <c r="D88" s="1153"/>
      <c r="E88" s="1153"/>
      <c r="F88" s="1153"/>
    </row>
    <row r="89" spans="2:6" ht="15.75" hidden="1" thickBot="1" x14ac:dyDescent="0.3">
      <c r="B89" s="1154" t="s">
        <v>1268</v>
      </c>
      <c r="C89" s="1156"/>
      <c r="D89" s="1153"/>
      <c r="E89" s="1153"/>
      <c r="F89" s="1153"/>
    </row>
    <row r="90" spans="2:6" ht="15.75" hidden="1" thickBot="1" x14ac:dyDescent="0.3">
      <c r="B90" s="1152" t="s">
        <v>1274</v>
      </c>
      <c r="C90" s="1156"/>
      <c r="D90" s="1153"/>
      <c r="E90" s="1153"/>
      <c r="F90" s="1153"/>
    </row>
    <row r="91" spans="2:6" ht="15.75" hidden="1" thickBot="1" x14ac:dyDescent="0.3">
      <c r="B91" s="1154" t="s">
        <v>1267</v>
      </c>
      <c r="C91" s="1156"/>
      <c r="D91" s="1153"/>
      <c r="E91" s="1153"/>
      <c r="F91" s="1153"/>
    </row>
    <row r="92" spans="2:6" ht="15.75" hidden="1" thickBot="1" x14ac:dyDescent="0.3">
      <c r="B92" s="1154" t="s">
        <v>1268</v>
      </c>
      <c r="C92" s="1156"/>
      <c r="D92" s="1153"/>
      <c r="E92" s="1153"/>
      <c r="F92" s="1153"/>
    </row>
    <row r="93" spans="2:6" ht="15.75" hidden="1" thickBot="1" x14ac:dyDescent="0.3">
      <c r="B93" s="1165" t="s">
        <v>1320</v>
      </c>
      <c r="C93" s="1156">
        <f>C90+C87+C84+C81+C78+C75+C72</f>
        <v>0</v>
      </c>
      <c r="D93" s="1156">
        <f t="shared" ref="D93:F93" si="8">D90+D87+D84+D81+D78+D75+D72</f>
        <v>0</v>
      </c>
      <c r="E93" s="1156">
        <f t="shared" si="8"/>
        <v>0</v>
      </c>
      <c r="F93" s="1156">
        <f t="shared" si="8"/>
        <v>0</v>
      </c>
    </row>
    <row r="94" spans="2:6" ht="15.75" hidden="1" thickBot="1" x14ac:dyDescent="0.3">
      <c r="B94" s="1161" t="s">
        <v>1276</v>
      </c>
      <c r="C94" s="1162">
        <f>IF(C93-C64=0,0,"Error")</f>
        <v>0</v>
      </c>
      <c r="D94" s="1162">
        <f>IF(D93-D64=0,0,"Error")</f>
        <v>0</v>
      </c>
      <c r="E94" s="1162">
        <f>IF(E93-E64=0,0,"Error")</f>
        <v>0</v>
      </c>
      <c r="F94" s="1162">
        <f>IF(F93-F64=0,0,"Error")</f>
        <v>0</v>
      </c>
    </row>
    <row r="95" spans="2:6" ht="15.75" hidden="1" thickBot="1" x14ac:dyDescent="0.3">
      <c r="B95" s="1163" t="s">
        <v>1411</v>
      </c>
      <c r="C95" s="2817"/>
      <c r="D95" s="2818"/>
      <c r="E95" s="2818"/>
      <c r="F95" s="2819"/>
    </row>
    <row r="96" spans="2:6" ht="15.75" hidden="1" thickBot="1" x14ac:dyDescent="0.3">
      <c r="B96" s="1140" t="s">
        <v>1258</v>
      </c>
      <c r="C96" s="2808"/>
      <c r="D96" s="2809"/>
      <c r="E96" s="2809"/>
      <c r="F96" s="2810"/>
    </row>
    <row r="97" spans="2:6" ht="15.75" hidden="1" thickBot="1" x14ac:dyDescent="0.3">
      <c r="B97" s="1140" t="s">
        <v>54</v>
      </c>
      <c r="C97" s="2820"/>
      <c r="D97" s="2821"/>
      <c r="E97" s="2821"/>
      <c r="F97" s="2822"/>
    </row>
    <row r="98" spans="2:6" ht="15.75" hidden="1" thickBot="1" x14ac:dyDescent="0.3">
      <c r="B98" s="2796"/>
      <c r="C98" s="1146">
        <v>2018</v>
      </c>
      <c r="D98" s="1146">
        <v>2019</v>
      </c>
      <c r="E98" s="1146">
        <v>2020</v>
      </c>
      <c r="F98" s="1146">
        <v>2021</v>
      </c>
    </row>
    <row r="99" spans="2:6" ht="15.75" hidden="1" thickBot="1" x14ac:dyDescent="0.3">
      <c r="B99" s="2797"/>
      <c r="C99" s="1147" t="s">
        <v>17</v>
      </c>
      <c r="D99" s="1147" t="s">
        <v>18</v>
      </c>
      <c r="E99" s="1147" t="s">
        <v>18</v>
      </c>
      <c r="F99" s="1147" t="s">
        <v>18</v>
      </c>
    </row>
    <row r="100" spans="2:6" ht="15.75" hidden="1" thickBot="1" x14ac:dyDescent="0.3">
      <c r="B100" s="1140" t="s">
        <v>56</v>
      </c>
      <c r="C100" s="1148"/>
      <c r="D100" s="1148"/>
      <c r="E100" s="1148"/>
      <c r="F100" s="1148"/>
    </row>
    <row r="101" spans="2:6" ht="15.75" hidden="1" thickBot="1" x14ac:dyDescent="0.3">
      <c r="B101" s="1140" t="s">
        <v>1260</v>
      </c>
      <c r="C101" s="1149">
        <f>C130</f>
        <v>0</v>
      </c>
      <c r="D101" s="1149">
        <f t="shared" ref="D101:F101" si="9">D130</f>
        <v>0</v>
      </c>
      <c r="E101" s="1149">
        <f t="shared" si="9"/>
        <v>0</v>
      </c>
      <c r="F101" s="1149">
        <f t="shared" si="9"/>
        <v>0</v>
      </c>
    </row>
    <row r="102" spans="2:6" ht="15.75" hidden="1" thickBot="1" x14ac:dyDescent="0.3">
      <c r="B102" s="1140" t="s">
        <v>1261</v>
      </c>
      <c r="C102" s="1149" t="e">
        <f>C101/C100</f>
        <v>#DIV/0!</v>
      </c>
      <c r="D102" s="1149" t="e">
        <f>D101/D100</f>
        <v>#DIV/0!</v>
      </c>
      <c r="E102" s="1149" t="e">
        <f>E101/E100</f>
        <v>#DIV/0!</v>
      </c>
      <c r="F102" s="1149" t="e">
        <f>F101/F100</f>
        <v>#DIV/0!</v>
      </c>
    </row>
    <row r="103" spans="2:6" ht="15.75" hidden="1" thickBot="1" x14ac:dyDescent="0.3">
      <c r="B103" s="1140" t="s">
        <v>1262</v>
      </c>
      <c r="C103" s="1140"/>
      <c r="D103" s="1150" t="e">
        <f>D100/C100-1</f>
        <v>#DIV/0!</v>
      </c>
      <c r="E103" s="1150" t="e">
        <f>E100/D100-1</f>
        <v>#DIV/0!</v>
      </c>
      <c r="F103" s="1150" t="e">
        <f>F100/E100-1</f>
        <v>#DIV/0!</v>
      </c>
    </row>
    <row r="104" spans="2:6" ht="15.75" hidden="1" thickBot="1" x14ac:dyDescent="0.3">
      <c r="B104" s="1140" t="s">
        <v>1264</v>
      </c>
      <c r="C104" s="1140"/>
      <c r="D104" s="1150" t="e">
        <f>D101/C101-1</f>
        <v>#DIV/0!</v>
      </c>
      <c r="E104" s="1150" t="e">
        <f t="shared" ref="E104:F105" si="10">E101/D101-1</f>
        <v>#DIV/0!</v>
      </c>
      <c r="F104" s="1150" t="e">
        <f t="shared" si="10"/>
        <v>#DIV/0!</v>
      </c>
    </row>
    <row r="105" spans="2:6" ht="15.75" hidden="1" thickBot="1" x14ac:dyDescent="0.3">
      <c r="B105" s="1140" t="s">
        <v>77</v>
      </c>
      <c r="C105" s="1140"/>
      <c r="D105" s="1150" t="e">
        <f>D102/C102-1</f>
        <v>#DIV/0!</v>
      </c>
      <c r="E105" s="1150" t="e">
        <f t="shared" si="10"/>
        <v>#DIV/0!</v>
      </c>
      <c r="F105" s="1150" t="e">
        <f t="shared" si="10"/>
        <v>#DIV/0!</v>
      </c>
    </row>
    <row r="106" spans="2:6" ht="15.75" hidden="1" thickBot="1" x14ac:dyDescent="0.3">
      <c r="B106" s="2823" t="s">
        <v>1410</v>
      </c>
      <c r="C106" s="2824"/>
      <c r="D106" s="2824"/>
      <c r="E106" s="2824"/>
      <c r="F106" s="2825"/>
    </row>
    <row r="107" spans="2:6" ht="15.75" hidden="1" thickBot="1" x14ac:dyDescent="0.3">
      <c r="B107" s="2796"/>
      <c r="C107" s="1146">
        <v>2018</v>
      </c>
      <c r="D107" s="1146">
        <v>2019</v>
      </c>
      <c r="E107" s="1146">
        <v>2020</v>
      </c>
      <c r="F107" s="1146">
        <v>2021</v>
      </c>
    </row>
    <row r="108" spans="2:6" ht="15.75" hidden="1" thickBot="1" x14ac:dyDescent="0.3">
      <c r="B108" s="2797"/>
      <c r="C108" s="1147" t="s">
        <v>17</v>
      </c>
      <c r="D108" s="1147" t="s">
        <v>18</v>
      </c>
      <c r="E108" s="1147" t="s">
        <v>18</v>
      </c>
      <c r="F108" s="1147" t="s">
        <v>18</v>
      </c>
    </row>
    <row r="109" spans="2:6" ht="15.75" hidden="1" thickBot="1" x14ac:dyDescent="0.3">
      <c r="B109" s="1152" t="s">
        <v>1266</v>
      </c>
      <c r="C109" s="1153"/>
      <c r="D109" s="1153"/>
      <c r="E109" s="1153"/>
      <c r="F109" s="1153"/>
    </row>
    <row r="110" spans="2:6" ht="15.75" hidden="1" thickBot="1" x14ac:dyDescent="0.3">
      <c r="B110" s="1154" t="s">
        <v>1267</v>
      </c>
      <c r="C110" s="1156"/>
      <c r="D110" s="1164"/>
      <c r="E110" s="1164"/>
      <c r="F110" s="1164"/>
    </row>
    <row r="111" spans="2:6" ht="15.75" hidden="1" thickBot="1" x14ac:dyDescent="0.3">
      <c r="B111" s="1154" t="s">
        <v>1268</v>
      </c>
      <c r="C111" s="1156"/>
      <c r="D111" s="1164"/>
      <c r="E111" s="1164"/>
      <c r="F111" s="1164"/>
    </row>
    <row r="112" spans="2:6" ht="15.75" hidden="1" thickBot="1" x14ac:dyDescent="0.3">
      <c r="B112" s="1152" t="s">
        <v>1269</v>
      </c>
      <c r="C112" s="1153"/>
      <c r="D112" s="1153"/>
      <c r="E112" s="1153"/>
      <c r="F112" s="1153"/>
    </row>
    <row r="113" spans="2:6" ht="15.75" hidden="1" thickBot="1" x14ac:dyDescent="0.3">
      <c r="B113" s="1154" t="s">
        <v>1267</v>
      </c>
      <c r="C113" s="1156"/>
      <c r="D113" s="1153"/>
      <c r="E113" s="1153"/>
      <c r="F113" s="1153"/>
    </row>
    <row r="114" spans="2:6" ht="15.75" hidden="1" thickBot="1" x14ac:dyDescent="0.3">
      <c r="B114" s="1154" t="s">
        <v>1268</v>
      </c>
      <c r="C114" s="1156"/>
      <c r="D114" s="1153"/>
      <c r="E114" s="1153"/>
      <c r="F114" s="1153"/>
    </row>
    <row r="115" spans="2:6" ht="15.75" hidden="1" thickBot="1" x14ac:dyDescent="0.3">
      <c r="B115" s="1152" t="s">
        <v>1270</v>
      </c>
      <c r="C115" s="1156">
        <v>0</v>
      </c>
      <c r="D115" s="1153">
        <v>0</v>
      </c>
      <c r="E115" s="1153">
        <v>0</v>
      </c>
      <c r="F115" s="1153">
        <v>0</v>
      </c>
    </row>
    <row r="116" spans="2:6" ht="15.75" hidden="1" thickBot="1" x14ac:dyDescent="0.3">
      <c r="B116" s="1154" t="s">
        <v>1267</v>
      </c>
      <c r="C116" s="1156"/>
      <c r="D116" s="1153"/>
      <c r="E116" s="1153"/>
      <c r="F116" s="1153"/>
    </row>
    <row r="117" spans="2:6" ht="15.75" hidden="1" thickBot="1" x14ac:dyDescent="0.3">
      <c r="B117" s="1154" t="s">
        <v>1268</v>
      </c>
      <c r="C117" s="1156"/>
      <c r="D117" s="1153"/>
      <c r="E117" s="1153"/>
      <c r="F117" s="1153"/>
    </row>
    <row r="118" spans="2:6" ht="15.75" hidden="1" thickBot="1" x14ac:dyDescent="0.3">
      <c r="B118" s="1152" t="s">
        <v>1271</v>
      </c>
      <c r="C118" s="1156"/>
      <c r="D118" s="1153"/>
      <c r="E118" s="1153"/>
      <c r="F118" s="1153"/>
    </row>
    <row r="119" spans="2:6" ht="15.75" hidden="1" thickBot="1" x14ac:dyDescent="0.3">
      <c r="B119" s="1154" t="s">
        <v>1267</v>
      </c>
      <c r="C119" s="1156"/>
      <c r="D119" s="1153"/>
      <c r="E119" s="1153"/>
      <c r="F119" s="1153"/>
    </row>
    <row r="120" spans="2:6" ht="15.75" hidden="1" thickBot="1" x14ac:dyDescent="0.3">
      <c r="B120" s="1154" t="s">
        <v>1268</v>
      </c>
      <c r="C120" s="1156"/>
      <c r="D120" s="1153"/>
      <c r="E120" s="1153"/>
      <c r="F120" s="1153"/>
    </row>
    <row r="121" spans="2:6" ht="15.75" hidden="1" thickBot="1" x14ac:dyDescent="0.3">
      <c r="B121" s="1152" t="s">
        <v>1272</v>
      </c>
      <c r="C121" s="1156"/>
      <c r="D121" s="1153"/>
      <c r="E121" s="1153"/>
      <c r="F121" s="1153"/>
    </row>
    <row r="122" spans="2:6" ht="15.75" hidden="1" thickBot="1" x14ac:dyDescent="0.3">
      <c r="B122" s="1154" t="s">
        <v>1267</v>
      </c>
      <c r="C122" s="1156"/>
      <c r="D122" s="1153"/>
      <c r="E122" s="1153"/>
      <c r="F122" s="1153"/>
    </row>
    <row r="123" spans="2:6" ht="15.75" hidden="1" thickBot="1" x14ac:dyDescent="0.3">
      <c r="B123" s="1154" t="s">
        <v>1268</v>
      </c>
      <c r="C123" s="1156"/>
      <c r="D123" s="1153"/>
      <c r="E123" s="1153"/>
      <c r="F123" s="1153"/>
    </row>
    <row r="124" spans="2:6" ht="15.75" hidden="1" thickBot="1" x14ac:dyDescent="0.3">
      <c r="B124" s="1152" t="s">
        <v>1273</v>
      </c>
      <c r="C124" s="1156">
        <v>0</v>
      </c>
      <c r="D124" s="1153">
        <v>0</v>
      </c>
      <c r="E124" s="1153">
        <v>0</v>
      </c>
      <c r="F124" s="1153">
        <v>0</v>
      </c>
    </row>
    <row r="125" spans="2:6" ht="15.75" hidden="1" thickBot="1" x14ac:dyDescent="0.3">
      <c r="B125" s="1154" t="s">
        <v>1267</v>
      </c>
      <c r="C125" s="1156"/>
      <c r="D125" s="1153"/>
      <c r="E125" s="1153"/>
      <c r="F125" s="1153"/>
    </row>
    <row r="126" spans="2:6" ht="15.75" hidden="1" thickBot="1" x14ac:dyDescent="0.3">
      <c r="B126" s="1154" t="s">
        <v>1268</v>
      </c>
      <c r="C126" s="1156"/>
      <c r="D126" s="1153"/>
      <c r="E126" s="1153"/>
      <c r="F126" s="1153"/>
    </row>
    <row r="127" spans="2:6" ht="15.75" hidden="1" thickBot="1" x14ac:dyDescent="0.3">
      <c r="B127" s="1152" t="s">
        <v>1274</v>
      </c>
      <c r="C127" s="1156"/>
      <c r="D127" s="1153"/>
      <c r="E127" s="1153"/>
      <c r="F127" s="1153"/>
    </row>
    <row r="128" spans="2:6" ht="15.75" hidden="1" thickBot="1" x14ac:dyDescent="0.3">
      <c r="B128" s="1154" t="s">
        <v>1267</v>
      </c>
      <c r="C128" s="1156"/>
      <c r="D128" s="1153"/>
      <c r="E128" s="1153"/>
      <c r="F128" s="1153"/>
    </row>
    <row r="129" spans="2:12" ht="15.75" hidden="1" thickBot="1" x14ac:dyDescent="0.3">
      <c r="B129" s="1154" t="s">
        <v>1268</v>
      </c>
      <c r="C129" s="1156"/>
      <c r="D129" s="1153"/>
      <c r="E129" s="1153"/>
      <c r="F129" s="1153"/>
    </row>
    <row r="130" spans="2:12" ht="15.75" hidden="1" thickBot="1" x14ac:dyDescent="0.3">
      <c r="B130" s="1165" t="s">
        <v>1320</v>
      </c>
      <c r="C130" s="1156">
        <f>C127+C124+C121+C118+C115+C112+C109</f>
        <v>0</v>
      </c>
      <c r="D130" s="1156">
        <f t="shared" ref="D130:F130" si="11">D127+D124+D121+D118+D115+D112+D109</f>
        <v>0</v>
      </c>
      <c r="E130" s="1156">
        <f t="shared" si="11"/>
        <v>0</v>
      </c>
      <c r="F130" s="1156">
        <f t="shared" si="11"/>
        <v>0</v>
      </c>
    </row>
    <row r="131" spans="2:12" ht="15.75" hidden="1" thickBot="1" x14ac:dyDescent="0.3">
      <c r="B131" s="1161" t="s">
        <v>1276</v>
      </c>
      <c r="C131" s="1162">
        <f>IF(C130-C101=0,0,"Error")</f>
        <v>0</v>
      </c>
      <c r="D131" s="1162">
        <f>IF(D130-D101=0,0,"Error")</f>
        <v>0</v>
      </c>
      <c r="E131" s="1162">
        <f>IF(E130-E101=0,0,"Error")</f>
        <v>0</v>
      </c>
      <c r="F131" s="1162">
        <f>IF(F130-F101=0,0,"Error")</f>
        <v>0</v>
      </c>
    </row>
    <row r="132" spans="2:12" ht="15.75" thickBot="1" x14ac:dyDescent="0.3">
      <c r="B132" s="2814" t="s">
        <v>1277</v>
      </c>
      <c r="C132" s="2815"/>
      <c r="D132" s="2815"/>
      <c r="E132" s="2815"/>
      <c r="F132" s="2816"/>
    </row>
    <row r="133" spans="2:12" ht="15.75" thickBot="1" x14ac:dyDescent="0.3">
      <c r="B133" s="2814" t="s">
        <v>1278</v>
      </c>
      <c r="C133" s="2815"/>
      <c r="D133" s="2815"/>
      <c r="E133" s="2815"/>
      <c r="F133" s="2816"/>
    </row>
    <row r="134" spans="2:12" ht="15.75" thickBot="1" x14ac:dyDescent="0.3">
      <c r="B134" s="1142" t="s">
        <v>1322</v>
      </c>
      <c r="C134" s="2839" t="s">
        <v>2074</v>
      </c>
      <c r="D134" s="2840"/>
      <c r="E134" s="2841"/>
      <c r="F134" s="2842"/>
    </row>
    <row r="135" spans="2:12" ht="15.75" thickBot="1" x14ac:dyDescent="0.3">
      <c r="B135" s="1142" t="s">
        <v>1279</v>
      </c>
      <c r="C135" s="1142" t="s">
        <v>2075</v>
      </c>
      <c r="D135" s="1166" t="s">
        <v>2076</v>
      </c>
      <c r="E135" s="2843"/>
      <c r="F135" s="2844"/>
      <c r="H135" s="2826" t="s">
        <v>1414</v>
      </c>
      <c r="I135" s="2827"/>
      <c r="J135" s="2827"/>
      <c r="K135" s="2827"/>
      <c r="L135" s="2828"/>
    </row>
    <row r="136" spans="2:12" ht="15.75" thickBot="1" x14ac:dyDescent="0.3">
      <c r="B136" s="1167"/>
      <c r="C136" s="2835"/>
      <c r="D136" s="2836"/>
      <c r="E136" s="2837"/>
      <c r="F136" s="2838"/>
      <c r="H136" s="2829"/>
      <c r="I136" s="2830"/>
      <c r="J136" s="2830"/>
      <c r="K136" s="2830"/>
      <c r="L136" s="2831"/>
    </row>
    <row r="137" spans="2:12" ht="15.75" thickBot="1" x14ac:dyDescent="0.3">
      <c r="B137" s="1140" t="s">
        <v>1258</v>
      </c>
      <c r="C137" s="2817" t="s">
        <v>2071</v>
      </c>
      <c r="D137" s="2818"/>
      <c r="E137" s="2818"/>
      <c r="F137" s="2819"/>
      <c r="H137" s="2832"/>
      <c r="I137" s="2833"/>
      <c r="J137" s="2833"/>
      <c r="K137" s="2833"/>
      <c r="L137" s="2834"/>
    </row>
    <row r="138" spans="2:12" ht="30" customHeight="1" thickBot="1" x14ac:dyDescent="0.3">
      <c r="B138" s="1140" t="s">
        <v>54</v>
      </c>
      <c r="C138" s="2808" t="s">
        <v>2072</v>
      </c>
      <c r="D138" s="2809"/>
      <c r="E138" s="2809"/>
      <c r="F138" s="2810"/>
    </row>
    <row r="139" spans="2:12" x14ac:dyDescent="0.25">
      <c r="B139" s="2796"/>
      <c r="C139" s="1146">
        <v>2023</v>
      </c>
      <c r="D139" s="1146">
        <v>2024</v>
      </c>
      <c r="E139" s="1146">
        <v>2025</v>
      </c>
      <c r="F139" s="1146">
        <v>2026</v>
      </c>
    </row>
    <row r="140" spans="2:12" ht="15.75" thickBot="1" x14ac:dyDescent="0.3">
      <c r="B140" s="2797"/>
      <c r="C140" s="1147" t="s">
        <v>17</v>
      </c>
      <c r="D140" s="1147" t="s">
        <v>18</v>
      </c>
      <c r="E140" s="1147" t="s">
        <v>18</v>
      </c>
      <c r="F140" s="1147" t="s">
        <v>18</v>
      </c>
    </row>
    <row r="141" spans="2:12" ht="15.75" thickBot="1" x14ac:dyDescent="0.3">
      <c r="B141" s="1140" t="s">
        <v>56</v>
      </c>
      <c r="C141" s="1148">
        <v>250</v>
      </c>
      <c r="D141" s="1148">
        <v>260</v>
      </c>
      <c r="E141" s="1148">
        <v>270</v>
      </c>
      <c r="F141" s="1148">
        <v>280</v>
      </c>
    </row>
    <row r="142" spans="2:12" ht="15.75" thickBot="1" x14ac:dyDescent="0.3">
      <c r="B142" s="1140" t="s">
        <v>1260</v>
      </c>
      <c r="C142" s="1149">
        <f>C160</f>
        <v>1000</v>
      </c>
      <c r="D142" s="1149">
        <v>1000</v>
      </c>
      <c r="E142" s="1149">
        <v>1000</v>
      </c>
      <c r="F142" s="1149">
        <v>1000</v>
      </c>
    </row>
    <row r="143" spans="2:12" ht="15.75" thickBot="1" x14ac:dyDescent="0.3">
      <c r="B143" s="1140" t="s">
        <v>1261</v>
      </c>
      <c r="C143" s="1149">
        <f>C142/C141</f>
        <v>4</v>
      </c>
      <c r="D143" s="1149">
        <f t="shared" ref="D143:F143" si="12">D142/D141</f>
        <v>3.8461538461538463</v>
      </c>
      <c r="E143" s="1149">
        <f t="shared" si="12"/>
        <v>3.7037037037037037</v>
      </c>
      <c r="F143" s="1149">
        <f t="shared" si="12"/>
        <v>3.5714285714285716</v>
      </c>
    </row>
    <row r="144" spans="2:12" ht="15.75" thickBot="1" x14ac:dyDescent="0.3">
      <c r="B144" s="1140" t="s">
        <v>1262</v>
      </c>
      <c r="C144" s="1140" t="s">
        <v>1263</v>
      </c>
      <c r="D144" s="1150">
        <f>D141/C141-1</f>
        <v>4.0000000000000036E-2</v>
      </c>
      <c r="E144" s="1150">
        <f t="shared" ref="E144:F146" si="13">E141/D141-1</f>
        <v>3.8461538461538547E-2</v>
      </c>
      <c r="F144" s="1150">
        <f t="shared" si="13"/>
        <v>3.7037037037036979E-2</v>
      </c>
      <c r="H144" s="1151"/>
      <c r="I144" s="1151"/>
      <c r="J144" s="1151"/>
      <c r="K144" s="1151"/>
      <c r="L144" s="1151"/>
    </row>
    <row r="145" spans="2:6" ht="15.75" thickBot="1" x14ac:dyDescent="0.3">
      <c r="B145" s="1140" t="s">
        <v>1264</v>
      </c>
      <c r="C145" s="1140" t="s">
        <v>1263</v>
      </c>
      <c r="D145" s="1150">
        <f>D142/C142-1</f>
        <v>0</v>
      </c>
      <c r="E145" s="1150">
        <f t="shared" si="13"/>
        <v>0</v>
      </c>
      <c r="F145" s="1150">
        <f t="shared" si="13"/>
        <v>0</v>
      </c>
    </row>
    <row r="146" spans="2:6" ht="15.75" thickBot="1" x14ac:dyDescent="0.3">
      <c r="B146" s="1140" t="s">
        <v>77</v>
      </c>
      <c r="C146" s="1140" t="s">
        <v>1263</v>
      </c>
      <c r="D146" s="1150">
        <f>D143/C143-1</f>
        <v>-3.8461538461538436E-2</v>
      </c>
      <c r="E146" s="1150">
        <f t="shared" si="13"/>
        <v>-3.703703703703709E-2</v>
      </c>
      <c r="F146" s="1150">
        <f t="shared" si="13"/>
        <v>-3.5714285714285698E-2</v>
      </c>
    </row>
    <row r="147" spans="2:6" ht="15.75" thickBot="1" x14ac:dyDescent="0.3">
      <c r="B147" s="2823" t="s">
        <v>1283</v>
      </c>
      <c r="C147" s="2824"/>
      <c r="D147" s="2824"/>
      <c r="E147" s="2824"/>
      <c r="F147" s="2825"/>
    </row>
    <row r="148" spans="2:6" x14ac:dyDescent="0.25">
      <c r="B148" s="2796"/>
      <c r="C148" s="1146">
        <v>2022</v>
      </c>
      <c r="D148" s="1146">
        <v>2023</v>
      </c>
      <c r="E148" s="1146">
        <v>2024</v>
      </c>
      <c r="F148" s="1146">
        <v>2025</v>
      </c>
    </row>
    <row r="149" spans="2:6" ht="15.75" thickBot="1" x14ac:dyDescent="0.3">
      <c r="B149" s="2797"/>
      <c r="C149" s="1147" t="s">
        <v>17</v>
      </c>
      <c r="D149" s="1147" t="s">
        <v>18</v>
      </c>
      <c r="E149" s="1147" t="s">
        <v>18</v>
      </c>
      <c r="F149" s="1147" t="s">
        <v>18</v>
      </c>
    </row>
    <row r="150" spans="2:6" ht="15.75" thickBot="1" x14ac:dyDescent="0.3">
      <c r="B150" s="1152" t="s">
        <v>1284</v>
      </c>
      <c r="C150" s="1153">
        <f>C151+C152+C153+C154</f>
        <v>0</v>
      </c>
      <c r="D150" s="1153">
        <f t="shared" ref="D150:F150" si="14">D151+D152+D153+D154</f>
        <v>0</v>
      </c>
      <c r="E150" s="1153">
        <f t="shared" si="14"/>
        <v>0</v>
      </c>
      <c r="F150" s="1153">
        <f t="shared" si="14"/>
        <v>0</v>
      </c>
    </row>
    <row r="151" spans="2:6" ht="15.75" thickBot="1" x14ac:dyDescent="0.3">
      <c r="B151" s="1154" t="s">
        <v>1267</v>
      </c>
      <c r="C151" s="1153"/>
      <c r="D151" s="1153"/>
      <c r="E151" s="1153"/>
      <c r="F151" s="1153"/>
    </row>
    <row r="152" spans="2:6" ht="15.75" thickBot="1" x14ac:dyDescent="0.3">
      <c r="B152" s="1154" t="s">
        <v>1285</v>
      </c>
      <c r="C152" s="1153"/>
      <c r="D152" s="1153"/>
      <c r="E152" s="1153"/>
      <c r="F152" s="1153"/>
    </row>
    <row r="153" spans="2:6" ht="15.75" thickBot="1" x14ac:dyDescent="0.3">
      <c r="B153" s="1154" t="s">
        <v>1286</v>
      </c>
      <c r="C153" s="1153"/>
      <c r="D153" s="1153"/>
      <c r="E153" s="1153"/>
      <c r="F153" s="1153"/>
    </row>
    <row r="154" spans="2:6" ht="15.75" thickBot="1" x14ac:dyDescent="0.3">
      <c r="B154" s="1154" t="s">
        <v>1287</v>
      </c>
      <c r="C154" s="1153"/>
      <c r="D154" s="1153"/>
      <c r="E154" s="1153"/>
      <c r="F154" s="1153"/>
    </row>
    <row r="155" spans="2:6" ht="15.75" thickBot="1" x14ac:dyDescent="0.3">
      <c r="B155" s="1152" t="s">
        <v>1288</v>
      </c>
      <c r="C155" s="1156">
        <f>C156+C157+C158+C159</f>
        <v>1000</v>
      </c>
      <c r="D155" s="1156">
        <f t="shared" ref="D155:F155" si="15">D156+D157+D158+D159</f>
        <v>1000</v>
      </c>
      <c r="E155" s="1156">
        <f t="shared" si="15"/>
        <v>1000</v>
      </c>
      <c r="F155" s="1156">
        <f t="shared" si="15"/>
        <v>1000</v>
      </c>
    </row>
    <row r="156" spans="2:6" ht="15.75" thickBot="1" x14ac:dyDescent="0.3">
      <c r="B156" s="1154" t="s">
        <v>1267</v>
      </c>
      <c r="C156" s="1156">
        <v>1000</v>
      </c>
      <c r="D156" s="1153">
        <v>1000</v>
      </c>
      <c r="E156" s="1153">
        <v>1000</v>
      </c>
      <c r="F156" s="1153">
        <v>1000</v>
      </c>
    </row>
    <row r="157" spans="2:6" ht="15.75" thickBot="1" x14ac:dyDescent="0.3">
      <c r="B157" s="1154" t="s">
        <v>1285</v>
      </c>
      <c r="C157" s="1156"/>
      <c r="D157" s="1153"/>
      <c r="E157" s="1153"/>
      <c r="F157" s="1153"/>
    </row>
    <row r="158" spans="2:6" ht="15.75" thickBot="1" x14ac:dyDescent="0.3">
      <c r="B158" s="1154" t="s">
        <v>1286</v>
      </c>
      <c r="C158" s="1156"/>
      <c r="D158" s="1153"/>
      <c r="E158" s="1153"/>
      <c r="F158" s="1153"/>
    </row>
    <row r="159" spans="2:6" ht="15.75" thickBot="1" x14ac:dyDescent="0.3">
      <c r="B159" s="1154" t="s">
        <v>1287</v>
      </c>
      <c r="C159" s="1156"/>
      <c r="D159" s="1153"/>
      <c r="E159" s="1153"/>
      <c r="F159" s="1153"/>
    </row>
    <row r="160" spans="2:6" ht="15.75" thickBot="1" x14ac:dyDescent="0.3">
      <c r="B160" s="1168" t="s">
        <v>1275</v>
      </c>
      <c r="C160" s="1156">
        <f>C150+C155</f>
        <v>1000</v>
      </c>
      <c r="D160" s="1156">
        <f t="shared" ref="D160:F160" si="16">D150+D155</f>
        <v>1000</v>
      </c>
      <c r="E160" s="1156">
        <f t="shared" si="16"/>
        <v>1000</v>
      </c>
      <c r="F160" s="1156">
        <f t="shared" si="16"/>
        <v>1000</v>
      </c>
    </row>
    <row r="161" spans="2:12" ht="34.5" hidden="1" customHeight="1" thickBot="1" x14ac:dyDescent="0.3">
      <c r="B161" s="1142" t="s">
        <v>1289</v>
      </c>
      <c r="C161" s="1142" t="s">
        <v>1417</v>
      </c>
      <c r="D161" s="1166" t="s">
        <v>1280</v>
      </c>
      <c r="E161" s="2835"/>
      <c r="F161" s="2838"/>
    </row>
    <row r="162" spans="2:12" ht="15.75" hidden="1" customHeight="1" thickBot="1" x14ac:dyDescent="0.3">
      <c r="B162" s="1140" t="s">
        <v>1258</v>
      </c>
      <c r="C162" s="2808" t="s">
        <v>1418</v>
      </c>
      <c r="D162" s="2809"/>
      <c r="E162" s="2809"/>
      <c r="F162" s="2810"/>
    </row>
    <row r="163" spans="2:12" ht="15.75" hidden="1" customHeight="1" thickBot="1" x14ac:dyDescent="0.3">
      <c r="B163" s="1140" t="s">
        <v>54</v>
      </c>
      <c r="C163" s="2820" t="s">
        <v>316</v>
      </c>
      <c r="D163" s="2821"/>
      <c r="E163" s="2821"/>
      <c r="F163" s="2822"/>
    </row>
    <row r="164" spans="2:12" ht="15" hidden="1" customHeight="1" x14ac:dyDescent="0.25">
      <c r="B164" s="2796"/>
      <c r="C164" s="1146">
        <v>2020</v>
      </c>
      <c r="D164" s="1146">
        <v>2021</v>
      </c>
      <c r="E164" s="1146">
        <v>2022</v>
      </c>
      <c r="F164" s="1146">
        <v>2023</v>
      </c>
    </row>
    <row r="165" spans="2:12" ht="15.75" hidden="1" customHeight="1" thickBot="1" x14ac:dyDescent="0.3">
      <c r="B165" s="2797"/>
      <c r="C165" s="1147" t="s">
        <v>17</v>
      </c>
      <c r="D165" s="1147" t="s">
        <v>18</v>
      </c>
      <c r="E165" s="1147" t="s">
        <v>18</v>
      </c>
      <c r="F165" s="1147" t="s">
        <v>18</v>
      </c>
    </row>
    <row r="166" spans="2:12" ht="15.75" hidden="1" customHeight="1" thickBot="1" x14ac:dyDescent="0.3">
      <c r="B166" s="1140" t="s">
        <v>56</v>
      </c>
      <c r="C166" s="1140"/>
      <c r="D166" s="1140">
        <v>0</v>
      </c>
      <c r="E166" s="1140"/>
      <c r="F166" s="1140"/>
    </row>
    <row r="167" spans="2:12" ht="15.75" hidden="1" customHeight="1" thickBot="1" x14ac:dyDescent="0.3">
      <c r="B167" s="1140" t="s">
        <v>1260</v>
      </c>
      <c r="C167" s="1149"/>
      <c r="D167" s="1149">
        <f>D185</f>
        <v>0</v>
      </c>
      <c r="E167" s="1149"/>
      <c r="F167" s="1149"/>
    </row>
    <row r="168" spans="2:12" ht="15.75" hidden="1" customHeight="1" thickBot="1" x14ac:dyDescent="0.3">
      <c r="B168" s="1140" t="s">
        <v>1261</v>
      </c>
      <c r="C168" s="1149" t="e">
        <f>C167/C166</f>
        <v>#DIV/0!</v>
      </c>
      <c r="D168" s="1149" t="e">
        <f t="shared" ref="D168:F168" si="17">D167/D166</f>
        <v>#DIV/0!</v>
      </c>
      <c r="E168" s="1149" t="e">
        <f t="shared" si="17"/>
        <v>#DIV/0!</v>
      </c>
      <c r="F168" s="1149" t="e">
        <f t="shared" si="17"/>
        <v>#DIV/0!</v>
      </c>
    </row>
    <row r="169" spans="2:12" ht="15.75" hidden="1" customHeight="1" thickBot="1" x14ac:dyDescent="0.3">
      <c r="B169" s="1140" t="s">
        <v>1262</v>
      </c>
      <c r="C169" s="1140" t="s">
        <v>1263</v>
      </c>
      <c r="D169" s="1150" t="e">
        <f>D166/C166-1</f>
        <v>#DIV/0!</v>
      </c>
      <c r="E169" s="1150" t="e">
        <f t="shared" ref="E169:F171" si="18">E166/D166-1</f>
        <v>#DIV/0!</v>
      </c>
      <c r="F169" s="1150" t="e">
        <f t="shared" si="18"/>
        <v>#DIV/0!</v>
      </c>
      <c r="H169" s="1151"/>
      <c r="I169" s="1151"/>
      <c r="J169" s="1151"/>
      <c r="K169" s="1151"/>
      <c r="L169" s="1151"/>
    </row>
    <row r="170" spans="2:12" ht="15.75" hidden="1" customHeight="1" thickBot="1" x14ac:dyDescent="0.3">
      <c r="B170" s="1140" t="s">
        <v>1264</v>
      </c>
      <c r="C170" s="1140" t="s">
        <v>1263</v>
      </c>
      <c r="D170" s="1150" t="e">
        <f>D167/C167-1</f>
        <v>#DIV/0!</v>
      </c>
      <c r="E170" s="1150" t="e">
        <f t="shared" si="18"/>
        <v>#DIV/0!</v>
      </c>
      <c r="F170" s="1150" t="e">
        <f t="shared" si="18"/>
        <v>#DIV/0!</v>
      </c>
    </row>
    <row r="171" spans="2:12" ht="15.75" hidden="1" customHeight="1" thickBot="1" x14ac:dyDescent="0.3">
      <c r="B171" s="1140" t="s">
        <v>77</v>
      </c>
      <c r="C171" s="1140" t="s">
        <v>1263</v>
      </c>
      <c r="D171" s="1150" t="e">
        <f>D168/C168-1</f>
        <v>#DIV/0!</v>
      </c>
      <c r="E171" s="1150" t="e">
        <f t="shared" si="18"/>
        <v>#DIV/0!</v>
      </c>
      <c r="F171" s="1150" t="e">
        <f t="shared" si="18"/>
        <v>#DIV/0!</v>
      </c>
    </row>
    <row r="172" spans="2:12" ht="15.75" hidden="1" customHeight="1" thickBot="1" x14ac:dyDescent="0.3">
      <c r="B172" s="2823" t="s">
        <v>1293</v>
      </c>
      <c r="C172" s="2824"/>
      <c r="D172" s="2824"/>
      <c r="E172" s="2824"/>
      <c r="F172" s="2825"/>
    </row>
    <row r="173" spans="2:12" ht="15" hidden="1" customHeight="1" x14ac:dyDescent="0.25">
      <c r="B173" s="2796"/>
      <c r="C173" s="1146">
        <v>2020</v>
      </c>
      <c r="D173" s="1146">
        <v>2021</v>
      </c>
      <c r="E173" s="1146">
        <v>2022</v>
      </c>
      <c r="F173" s="1146">
        <v>2023</v>
      </c>
    </row>
    <row r="174" spans="2:12" ht="15.75" hidden="1" customHeight="1" thickBot="1" x14ac:dyDescent="0.3">
      <c r="B174" s="2797"/>
      <c r="C174" s="1147" t="s">
        <v>17</v>
      </c>
      <c r="D174" s="1147" t="s">
        <v>18</v>
      </c>
      <c r="E174" s="1147" t="s">
        <v>18</v>
      </c>
      <c r="F174" s="1147" t="s">
        <v>18</v>
      </c>
    </row>
    <row r="175" spans="2:12" ht="15.75" hidden="1" customHeight="1" thickBot="1" x14ac:dyDescent="0.3">
      <c r="B175" s="1152" t="s">
        <v>1284</v>
      </c>
      <c r="C175" s="1153">
        <f>C176+C177+C178+C179</f>
        <v>0</v>
      </c>
      <c r="D175" s="1153">
        <f t="shared" ref="D175:F175" si="19">D176+D177+D178+D179</f>
        <v>0</v>
      </c>
      <c r="E175" s="1153">
        <f t="shared" si="19"/>
        <v>0</v>
      </c>
      <c r="F175" s="1153">
        <f t="shared" si="19"/>
        <v>0</v>
      </c>
    </row>
    <row r="176" spans="2:12" ht="15.75" hidden="1" customHeight="1" thickBot="1" x14ac:dyDescent="0.3">
      <c r="B176" s="1154" t="s">
        <v>1267</v>
      </c>
      <c r="C176" s="1153"/>
      <c r="D176" s="1153"/>
      <c r="E176" s="1153"/>
      <c r="F176" s="1153"/>
    </row>
    <row r="177" spans="2:6" ht="15.75" hidden="1" customHeight="1" thickBot="1" x14ac:dyDescent="0.3">
      <c r="B177" s="1154" t="s">
        <v>1285</v>
      </c>
      <c r="C177" s="1153"/>
      <c r="D177" s="1153"/>
      <c r="E177" s="1153"/>
      <c r="F177" s="1153"/>
    </row>
    <row r="178" spans="2:6" ht="15.75" hidden="1" customHeight="1" thickBot="1" x14ac:dyDescent="0.3">
      <c r="B178" s="1154" t="s">
        <v>1286</v>
      </c>
      <c r="C178" s="1153"/>
      <c r="D178" s="1153"/>
      <c r="E178" s="1153"/>
      <c r="F178" s="1153"/>
    </row>
    <row r="179" spans="2:6" ht="15.75" hidden="1" customHeight="1" thickBot="1" x14ac:dyDescent="0.3">
      <c r="B179" s="1154" t="s">
        <v>1287</v>
      </c>
      <c r="C179" s="1153"/>
      <c r="D179" s="1153"/>
      <c r="E179" s="1153"/>
      <c r="F179" s="1153"/>
    </row>
    <row r="180" spans="2:6" ht="15.75" hidden="1" customHeight="1" thickBot="1" x14ac:dyDescent="0.3">
      <c r="B180" s="1152" t="s">
        <v>1288</v>
      </c>
      <c r="C180" s="1156">
        <f>C181+C182+C183+C184</f>
        <v>0</v>
      </c>
      <c r="D180" s="1156">
        <f t="shared" ref="D180:F180" si="20">D181+D182+D183+D184</f>
        <v>0</v>
      </c>
      <c r="E180" s="1156">
        <f t="shared" si="20"/>
        <v>0</v>
      </c>
      <c r="F180" s="1156">
        <f t="shared" si="20"/>
        <v>0</v>
      </c>
    </row>
    <row r="181" spans="2:6" ht="15.75" hidden="1" customHeight="1" thickBot="1" x14ac:dyDescent="0.3">
      <c r="B181" s="1154" t="s">
        <v>1267</v>
      </c>
      <c r="C181" s="1156"/>
      <c r="D181" s="1157">
        <v>0</v>
      </c>
      <c r="E181" s="1153"/>
      <c r="F181" s="1153"/>
    </row>
    <row r="182" spans="2:6" ht="15.75" hidden="1" customHeight="1" thickBot="1" x14ac:dyDescent="0.3">
      <c r="B182" s="1154" t="s">
        <v>1285</v>
      </c>
      <c r="C182" s="1156"/>
      <c r="D182" s="1153"/>
      <c r="E182" s="1153"/>
      <c r="F182" s="1153"/>
    </row>
    <row r="183" spans="2:6" ht="15.75" hidden="1" customHeight="1" thickBot="1" x14ac:dyDescent="0.3">
      <c r="B183" s="1154" t="s">
        <v>1286</v>
      </c>
      <c r="C183" s="1156"/>
      <c r="D183" s="1153"/>
      <c r="E183" s="1153"/>
      <c r="F183" s="1153"/>
    </row>
    <row r="184" spans="2:6" ht="15.75" hidden="1" customHeight="1" thickBot="1" x14ac:dyDescent="0.3">
      <c r="B184" s="1154" t="s">
        <v>1287</v>
      </c>
      <c r="C184" s="1156"/>
      <c r="D184" s="1153"/>
      <c r="E184" s="1153"/>
      <c r="F184" s="1153"/>
    </row>
    <row r="185" spans="2:6" ht="15.75" hidden="1" customHeight="1" thickBot="1" x14ac:dyDescent="0.3">
      <c r="B185" s="1168" t="s">
        <v>1294</v>
      </c>
      <c r="C185" s="1156">
        <f>C175+C180</f>
        <v>0</v>
      </c>
      <c r="D185" s="1156">
        <f t="shared" ref="D185:F185" si="21">D175+D180</f>
        <v>0</v>
      </c>
      <c r="E185" s="1156">
        <f t="shared" si="21"/>
        <v>0</v>
      </c>
      <c r="F185" s="1156">
        <f t="shared" si="21"/>
        <v>0</v>
      </c>
    </row>
    <row r="186" spans="2:6" ht="34.5" hidden="1" customHeight="1" thickBot="1" x14ac:dyDescent="0.3">
      <c r="B186" s="1142" t="s">
        <v>1419</v>
      </c>
      <c r="C186" s="1143"/>
      <c r="D186" s="1169" t="s">
        <v>1280</v>
      </c>
      <c r="E186" s="1144"/>
      <c r="F186" s="1145"/>
    </row>
    <row r="187" spans="2:6" ht="15.75" hidden="1" customHeight="1" thickBot="1" x14ac:dyDescent="0.3">
      <c r="B187" s="1140" t="s">
        <v>1258</v>
      </c>
      <c r="C187" s="2808"/>
      <c r="D187" s="2809"/>
      <c r="E187" s="2809"/>
      <c r="F187" s="2810"/>
    </row>
    <row r="188" spans="2:6" ht="15.75" hidden="1" customHeight="1" thickBot="1" x14ac:dyDescent="0.3">
      <c r="B188" s="1140" t="s">
        <v>54</v>
      </c>
      <c r="C188" s="2820"/>
      <c r="D188" s="2821"/>
      <c r="E188" s="2821"/>
      <c r="F188" s="2822"/>
    </row>
    <row r="189" spans="2:6" ht="15" hidden="1" customHeight="1" x14ac:dyDescent="0.25">
      <c r="B189" s="2796"/>
      <c r="C189" s="1146">
        <v>2018</v>
      </c>
      <c r="D189" s="1146">
        <v>2019</v>
      </c>
      <c r="E189" s="1146">
        <v>2020</v>
      </c>
      <c r="F189" s="1146">
        <v>2021</v>
      </c>
    </row>
    <row r="190" spans="2:6" ht="15.75" hidden="1" customHeight="1" thickBot="1" x14ac:dyDescent="0.3">
      <c r="B190" s="2797"/>
      <c r="C190" s="1147" t="s">
        <v>17</v>
      </c>
      <c r="D190" s="1147" t="s">
        <v>18</v>
      </c>
      <c r="E190" s="1147" t="s">
        <v>18</v>
      </c>
      <c r="F190" s="1147" t="s">
        <v>18</v>
      </c>
    </row>
    <row r="191" spans="2:6" ht="15.75" hidden="1" customHeight="1" thickBot="1" x14ac:dyDescent="0.3">
      <c r="B191" s="1140" t="s">
        <v>56</v>
      </c>
      <c r="C191" s="1140"/>
      <c r="D191" s="1140"/>
      <c r="E191" s="1140"/>
      <c r="F191" s="1140"/>
    </row>
    <row r="192" spans="2:6" ht="15.75" hidden="1" customHeight="1" thickBot="1" x14ac:dyDescent="0.3">
      <c r="B192" s="1140" t="s">
        <v>1260</v>
      </c>
      <c r="C192" s="1149">
        <f>C210</f>
        <v>0</v>
      </c>
      <c r="D192" s="1149">
        <f t="shared" ref="D192:F192" si="22">D210</f>
        <v>0</v>
      </c>
      <c r="E192" s="1149">
        <f t="shared" si="22"/>
        <v>0</v>
      </c>
      <c r="F192" s="1149">
        <f t="shared" si="22"/>
        <v>0</v>
      </c>
    </row>
    <row r="193" spans="2:12" ht="15.75" hidden="1" customHeight="1" thickBot="1" x14ac:dyDescent="0.3">
      <c r="B193" s="1140" t="s">
        <v>1261</v>
      </c>
      <c r="C193" s="1149" t="e">
        <f>C192/C191</f>
        <v>#DIV/0!</v>
      </c>
      <c r="D193" s="1149" t="e">
        <f t="shared" ref="D193:F193" si="23">D192/D191</f>
        <v>#DIV/0!</v>
      </c>
      <c r="E193" s="1149" t="e">
        <f t="shared" si="23"/>
        <v>#DIV/0!</v>
      </c>
      <c r="F193" s="1149" t="e">
        <f t="shared" si="23"/>
        <v>#DIV/0!</v>
      </c>
    </row>
    <row r="194" spans="2:12" ht="15.75" hidden="1" customHeight="1" thickBot="1" x14ac:dyDescent="0.3">
      <c r="B194" s="1140" t="s">
        <v>1262</v>
      </c>
      <c r="C194" s="1140" t="s">
        <v>1263</v>
      </c>
      <c r="D194" s="1150" t="e">
        <f>D191/C191-1</f>
        <v>#DIV/0!</v>
      </c>
      <c r="E194" s="1150" t="e">
        <f t="shared" ref="E194:F196" si="24">E191/D191-1</f>
        <v>#DIV/0!</v>
      </c>
      <c r="F194" s="1150" t="e">
        <f t="shared" si="24"/>
        <v>#DIV/0!</v>
      </c>
      <c r="H194" s="1151"/>
      <c r="I194" s="1151"/>
      <c r="J194" s="1151"/>
      <c r="K194" s="1151"/>
      <c r="L194" s="1151"/>
    </row>
    <row r="195" spans="2:12" ht="15.75" hidden="1" customHeight="1" thickBot="1" x14ac:dyDescent="0.3">
      <c r="B195" s="1140" t="s">
        <v>1264</v>
      </c>
      <c r="C195" s="1140" t="s">
        <v>1263</v>
      </c>
      <c r="D195" s="1150" t="e">
        <f>D192/C192-1</f>
        <v>#DIV/0!</v>
      </c>
      <c r="E195" s="1150" t="e">
        <f t="shared" si="24"/>
        <v>#DIV/0!</v>
      </c>
      <c r="F195" s="1150" t="e">
        <f t="shared" si="24"/>
        <v>#DIV/0!</v>
      </c>
    </row>
    <row r="196" spans="2:12" ht="15.75" hidden="1" customHeight="1" thickBot="1" x14ac:dyDescent="0.3">
      <c r="B196" s="1140" t="s">
        <v>77</v>
      </c>
      <c r="C196" s="1140" t="s">
        <v>1263</v>
      </c>
      <c r="D196" s="1150" t="e">
        <f>D193/C193-1</f>
        <v>#DIV/0!</v>
      </c>
      <c r="E196" s="1150" t="e">
        <f t="shared" si="24"/>
        <v>#DIV/0!</v>
      </c>
      <c r="F196" s="1150" t="e">
        <f t="shared" si="24"/>
        <v>#DIV/0!</v>
      </c>
    </row>
    <row r="197" spans="2:12" ht="15.75" hidden="1" customHeight="1" thickBot="1" x14ac:dyDescent="0.3">
      <c r="B197" s="2823" t="s">
        <v>1420</v>
      </c>
      <c r="C197" s="2824"/>
      <c r="D197" s="2824"/>
      <c r="E197" s="2824"/>
      <c r="F197" s="2825"/>
    </row>
    <row r="198" spans="2:12" ht="15" hidden="1" customHeight="1" x14ac:dyDescent="0.25">
      <c r="B198" s="2796"/>
      <c r="C198" s="1146">
        <v>2018</v>
      </c>
      <c r="D198" s="1146">
        <v>2019</v>
      </c>
      <c r="E198" s="1146">
        <v>2020</v>
      </c>
      <c r="F198" s="1146">
        <v>2021</v>
      </c>
    </row>
    <row r="199" spans="2:12" ht="15.75" hidden="1" customHeight="1" thickBot="1" x14ac:dyDescent="0.3">
      <c r="B199" s="2797"/>
      <c r="C199" s="1147" t="s">
        <v>17</v>
      </c>
      <c r="D199" s="1147" t="s">
        <v>18</v>
      </c>
      <c r="E199" s="1147" t="s">
        <v>18</v>
      </c>
      <c r="F199" s="1147" t="s">
        <v>18</v>
      </c>
    </row>
    <row r="200" spans="2:12" ht="15.75" hidden="1" customHeight="1" thickBot="1" x14ac:dyDescent="0.3">
      <c r="B200" s="1152" t="s">
        <v>1284</v>
      </c>
      <c r="C200" s="1153">
        <f>C201+C202+C203+C204</f>
        <v>0</v>
      </c>
      <c r="D200" s="1153">
        <f t="shared" ref="D200:F200" si="25">D201+D202+D203+D204</f>
        <v>0</v>
      </c>
      <c r="E200" s="1153">
        <f t="shared" si="25"/>
        <v>0</v>
      </c>
      <c r="F200" s="1153">
        <f t="shared" si="25"/>
        <v>0</v>
      </c>
    </row>
    <row r="201" spans="2:12" ht="15.75" hidden="1" customHeight="1" thickBot="1" x14ac:dyDescent="0.3">
      <c r="B201" s="1154" t="s">
        <v>1267</v>
      </c>
      <c r="C201" s="1153"/>
      <c r="D201" s="1153"/>
      <c r="E201" s="1153"/>
      <c r="F201" s="1153"/>
    </row>
    <row r="202" spans="2:12" ht="15.75" hidden="1" customHeight="1" thickBot="1" x14ac:dyDescent="0.3">
      <c r="B202" s="1154" t="s">
        <v>1285</v>
      </c>
      <c r="C202" s="1153"/>
      <c r="D202" s="1153"/>
      <c r="E202" s="1153"/>
      <c r="F202" s="1153"/>
    </row>
    <row r="203" spans="2:12" ht="15.75" hidden="1" customHeight="1" thickBot="1" x14ac:dyDescent="0.3">
      <c r="B203" s="1154" t="s">
        <v>1286</v>
      </c>
      <c r="C203" s="1153"/>
      <c r="D203" s="1153"/>
      <c r="E203" s="1153"/>
      <c r="F203" s="1153"/>
    </row>
    <row r="204" spans="2:12" ht="15.75" hidden="1" customHeight="1" thickBot="1" x14ac:dyDescent="0.3">
      <c r="B204" s="1154" t="s">
        <v>1287</v>
      </c>
      <c r="C204" s="1153"/>
      <c r="D204" s="1153"/>
      <c r="E204" s="1153"/>
      <c r="F204" s="1153"/>
    </row>
    <row r="205" spans="2:12" ht="15.75" hidden="1" customHeight="1" thickBot="1" x14ac:dyDescent="0.3">
      <c r="B205" s="1152" t="s">
        <v>1288</v>
      </c>
      <c r="C205" s="1156">
        <f>C206+C207+C208+C209</f>
        <v>0</v>
      </c>
      <c r="D205" s="1156">
        <f t="shared" ref="D205:F205" si="26">D206+D207+D208+D209</f>
        <v>0</v>
      </c>
      <c r="E205" s="1156">
        <f t="shared" si="26"/>
        <v>0</v>
      </c>
      <c r="F205" s="1156">
        <f t="shared" si="26"/>
        <v>0</v>
      </c>
    </row>
    <row r="206" spans="2:12" ht="15.75" hidden="1" customHeight="1" thickBot="1" x14ac:dyDescent="0.3">
      <c r="B206" s="1154" t="s">
        <v>1267</v>
      </c>
      <c r="C206" s="1156"/>
      <c r="D206" s="1153"/>
      <c r="E206" s="1153"/>
      <c r="F206" s="1153"/>
    </row>
    <row r="207" spans="2:12" ht="15.75" hidden="1" customHeight="1" thickBot="1" x14ac:dyDescent="0.3">
      <c r="B207" s="1154" t="s">
        <v>1285</v>
      </c>
      <c r="C207" s="1156"/>
      <c r="D207" s="1153"/>
      <c r="E207" s="1153"/>
      <c r="F207" s="1153"/>
    </row>
    <row r="208" spans="2:12" ht="15.75" hidden="1" customHeight="1" thickBot="1" x14ac:dyDescent="0.3">
      <c r="B208" s="1154" t="s">
        <v>1286</v>
      </c>
      <c r="C208" s="1156"/>
      <c r="D208" s="1153"/>
      <c r="E208" s="1153"/>
      <c r="F208" s="1153"/>
    </row>
    <row r="209" spans="2:12" ht="15.75" hidden="1" customHeight="1" thickBot="1" x14ac:dyDescent="0.3">
      <c r="B209" s="1154" t="s">
        <v>1287</v>
      </c>
      <c r="C209" s="1156"/>
      <c r="D209" s="1153"/>
      <c r="E209" s="1153"/>
      <c r="F209" s="1153"/>
    </row>
    <row r="210" spans="2:12" ht="15.75" hidden="1" customHeight="1" thickBot="1" x14ac:dyDescent="0.3">
      <c r="B210" s="1160" t="s">
        <v>1421</v>
      </c>
      <c r="C210" s="1156">
        <f>C200+C205</f>
        <v>0</v>
      </c>
      <c r="D210" s="1156">
        <f t="shared" ref="D210:F210" si="27">D200+D205</f>
        <v>0</v>
      </c>
      <c r="E210" s="1156">
        <f t="shared" si="27"/>
        <v>0</v>
      </c>
      <c r="F210" s="1156">
        <f t="shared" si="27"/>
        <v>0</v>
      </c>
    </row>
    <row r="211" spans="2:12" ht="15.75" hidden="1" customHeight="1" thickBot="1" x14ac:dyDescent="0.3">
      <c r="B211" s="1169" t="s">
        <v>1364</v>
      </c>
      <c r="C211" s="2835"/>
      <c r="D211" s="2837"/>
      <c r="E211" s="2837"/>
      <c r="F211" s="2838"/>
    </row>
    <row r="212" spans="2:12" ht="34.5" hidden="1" customHeight="1" thickBot="1" x14ac:dyDescent="0.3">
      <c r="B212" s="1142" t="s">
        <v>1422</v>
      </c>
      <c r="C212" s="1143"/>
      <c r="D212" s="1169" t="s">
        <v>1280</v>
      </c>
      <c r="E212" s="1144"/>
      <c r="F212" s="1145"/>
    </row>
    <row r="213" spans="2:12" ht="15.75" hidden="1" customHeight="1" thickBot="1" x14ac:dyDescent="0.3">
      <c r="B213" s="1140" t="s">
        <v>1258</v>
      </c>
      <c r="C213" s="2808"/>
      <c r="D213" s="2809"/>
      <c r="E213" s="2809"/>
      <c r="F213" s="2810"/>
    </row>
    <row r="214" spans="2:12" ht="15.75" hidden="1" customHeight="1" thickBot="1" x14ac:dyDescent="0.3">
      <c r="B214" s="1140" t="s">
        <v>54</v>
      </c>
      <c r="C214" s="2845"/>
      <c r="D214" s="2846"/>
      <c r="E214" s="2846"/>
      <c r="F214" s="2847"/>
    </row>
    <row r="215" spans="2:12" ht="15" hidden="1" customHeight="1" x14ac:dyDescent="0.25">
      <c r="B215" s="2796"/>
      <c r="C215" s="1146">
        <v>2020</v>
      </c>
      <c r="D215" s="1146">
        <v>2021</v>
      </c>
      <c r="E215" s="1146">
        <v>2022</v>
      </c>
      <c r="F215" s="1146">
        <v>2023</v>
      </c>
    </row>
    <row r="216" spans="2:12" ht="15.75" hidden="1" customHeight="1" thickBot="1" x14ac:dyDescent="0.3">
      <c r="B216" s="2797"/>
      <c r="C216" s="1147" t="s">
        <v>17</v>
      </c>
      <c r="D216" s="1147" t="s">
        <v>18</v>
      </c>
      <c r="E216" s="1147" t="s">
        <v>18</v>
      </c>
      <c r="F216" s="1147" t="s">
        <v>18</v>
      </c>
    </row>
    <row r="217" spans="2:12" ht="15.75" hidden="1" customHeight="1" thickBot="1" x14ac:dyDescent="0.3">
      <c r="B217" s="1140" t="s">
        <v>56</v>
      </c>
      <c r="C217" s="1140">
        <v>0</v>
      </c>
      <c r="D217" s="1140">
        <v>0</v>
      </c>
      <c r="E217" s="1140">
        <v>0</v>
      </c>
      <c r="F217" s="1140">
        <v>0</v>
      </c>
    </row>
    <row r="218" spans="2:12" ht="15.75" hidden="1" customHeight="1" thickBot="1" x14ac:dyDescent="0.3">
      <c r="B218" s="1140" t="s">
        <v>1260</v>
      </c>
      <c r="C218" s="1149">
        <f>C236</f>
        <v>0</v>
      </c>
      <c r="D218" s="1149">
        <f t="shared" ref="D218:F218" si="28">D236</f>
        <v>0</v>
      </c>
      <c r="E218" s="1149">
        <f t="shared" si="28"/>
        <v>0</v>
      </c>
      <c r="F218" s="1149">
        <f t="shared" si="28"/>
        <v>0</v>
      </c>
    </row>
    <row r="219" spans="2:12" ht="15.75" hidden="1" customHeight="1" thickBot="1" x14ac:dyDescent="0.3">
      <c r="B219" s="1140" t="s">
        <v>1261</v>
      </c>
      <c r="C219" s="1149" t="e">
        <f>C218/C217</f>
        <v>#DIV/0!</v>
      </c>
      <c r="D219" s="1149" t="e">
        <f t="shared" ref="D219:F219" si="29">D218/D217</f>
        <v>#DIV/0!</v>
      </c>
      <c r="E219" s="1149" t="e">
        <f t="shared" si="29"/>
        <v>#DIV/0!</v>
      </c>
      <c r="F219" s="1149" t="e">
        <f t="shared" si="29"/>
        <v>#DIV/0!</v>
      </c>
    </row>
    <row r="220" spans="2:12" ht="15.75" hidden="1" customHeight="1" thickBot="1" x14ac:dyDescent="0.3">
      <c r="B220" s="1140" t="s">
        <v>1262</v>
      </c>
      <c r="C220" s="1140" t="s">
        <v>1263</v>
      </c>
      <c r="D220" s="1150" t="e">
        <f>D217/C217-1</f>
        <v>#DIV/0!</v>
      </c>
      <c r="E220" s="1150" t="e">
        <f t="shared" ref="E220:F222" si="30">E217/D217-1</f>
        <v>#DIV/0!</v>
      </c>
      <c r="F220" s="1150" t="e">
        <f t="shared" si="30"/>
        <v>#DIV/0!</v>
      </c>
      <c r="H220" s="1151"/>
      <c r="I220" s="1151"/>
      <c r="J220" s="1151"/>
      <c r="K220" s="1151"/>
      <c r="L220" s="1151"/>
    </row>
    <row r="221" spans="2:12" ht="15.75" hidden="1" customHeight="1" thickBot="1" x14ac:dyDescent="0.3">
      <c r="B221" s="1140" t="s">
        <v>1264</v>
      </c>
      <c r="C221" s="1140" t="s">
        <v>1263</v>
      </c>
      <c r="D221" s="1150" t="e">
        <f>D218/C218-1</f>
        <v>#DIV/0!</v>
      </c>
      <c r="E221" s="1150" t="e">
        <f t="shared" si="30"/>
        <v>#DIV/0!</v>
      </c>
      <c r="F221" s="1150" t="e">
        <f t="shared" si="30"/>
        <v>#DIV/0!</v>
      </c>
    </row>
    <row r="222" spans="2:12" ht="15.75" hidden="1" customHeight="1" thickBot="1" x14ac:dyDescent="0.3">
      <c r="B222" s="1140" t="s">
        <v>77</v>
      </c>
      <c r="C222" s="1140" t="s">
        <v>1263</v>
      </c>
      <c r="D222" s="1150" t="e">
        <f>D219/C219-1</f>
        <v>#DIV/0!</v>
      </c>
      <c r="E222" s="1150" t="e">
        <f t="shared" si="30"/>
        <v>#DIV/0!</v>
      </c>
      <c r="F222" s="1150" t="e">
        <f t="shared" si="30"/>
        <v>#DIV/0!</v>
      </c>
    </row>
    <row r="223" spans="2:12" ht="15.75" hidden="1" customHeight="1" thickBot="1" x14ac:dyDescent="0.3">
      <c r="B223" s="2823" t="s">
        <v>1423</v>
      </c>
      <c r="C223" s="2824"/>
      <c r="D223" s="2824"/>
      <c r="E223" s="2824"/>
      <c r="F223" s="2825"/>
    </row>
    <row r="224" spans="2:12" ht="15" hidden="1" customHeight="1" x14ac:dyDescent="0.25">
      <c r="B224" s="2796"/>
      <c r="C224" s="1146">
        <v>2020</v>
      </c>
      <c r="D224" s="1146">
        <v>2021</v>
      </c>
      <c r="E224" s="1146">
        <v>2022</v>
      </c>
      <c r="F224" s="1146">
        <v>2023</v>
      </c>
    </row>
    <row r="225" spans="2:12" ht="15.75" hidden="1" customHeight="1" thickBot="1" x14ac:dyDescent="0.3">
      <c r="B225" s="2797"/>
      <c r="C225" s="1147" t="s">
        <v>17</v>
      </c>
      <c r="D225" s="1147" t="s">
        <v>18</v>
      </c>
      <c r="E225" s="1147" t="s">
        <v>18</v>
      </c>
      <c r="F225" s="1147" t="s">
        <v>18</v>
      </c>
    </row>
    <row r="226" spans="2:12" ht="15.75" hidden="1" customHeight="1" thickBot="1" x14ac:dyDescent="0.3">
      <c r="B226" s="1152" t="s">
        <v>1284</v>
      </c>
      <c r="C226" s="1153">
        <f>C227+C228+C229+C230</f>
        <v>0</v>
      </c>
      <c r="D226" s="1153">
        <f t="shared" ref="D226:F226" si="31">D227+D228+D229+D230</f>
        <v>0</v>
      </c>
      <c r="E226" s="1153">
        <f t="shared" si="31"/>
        <v>0</v>
      </c>
      <c r="F226" s="1153">
        <f t="shared" si="31"/>
        <v>0</v>
      </c>
    </row>
    <row r="227" spans="2:12" ht="15.75" hidden="1" customHeight="1" thickBot="1" x14ac:dyDescent="0.3">
      <c r="B227" s="1154" t="s">
        <v>1267</v>
      </c>
      <c r="C227" s="1153"/>
      <c r="D227" s="1153"/>
      <c r="E227" s="1153"/>
      <c r="F227" s="1153"/>
    </row>
    <row r="228" spans="2:12" ht="15.75" hidden="1" customHeight="1" thickBot="1" x14ac:dyDescent="0.3">
      <c r="B228" s="1154" t="s">
        <v>1285</v>
      </c>
      <c r="C228" s="1153"/>
      <c r="D228" s="1153"/>
      <c r="E228" s="1153"/>
      <c r="F228" s="1153"/>
    </row>
    <row r="229" spans="2:12" ht="15.75" hidden="1" customHeight="1" thickBot="1" x14ac:dyDescent="0.3">
      <c r="B229" s="1154" t="s">
        <v>1286</v>
      </c>
      <c r="C229" s="1153"/>
      <c r="D229" s="1153"/>
      <c r="E229" s="1153"/>
      <c r="F229" s="1153"/>
    </row>
    <row r="230" spans="2:12" ht="15.75" hidden="1" customHeight="1" thickBot="1" x14ac:dyDescent="0.3">
      <c r="B230" s="1154" t="s">
        <v>1287</v>
      </c>
      <c r="C230" s="1153"/>
      <c r="D230" s="1153"/>
      <c r="E230" s="1153"/>
      <c r="F230" s="1153"/>
    </row>
    <row r="231" spans="2:12" ht="15.75" hidden="1" customHeight="1" thickBot="1" x14ac:dyDescent="0.3">
      <c r="B231" s="1152" t="s">
        <v>1288</v>
      </c>
      <c r="C231" s="1156">
        <f>C232+C233+C234+C235</f>
        <v>0</v>
      </c>
      <c r="D231" s="1156">
        <f t="shared" ref="D231:F231" si="32">D232+D233+D234+D235</f>
        <v>0</v>
      </c>
      <c r="E231" s="1156">
        <f t="shared" si="32"/>
        <v>0</v>
      </c>
      <c r="F231" s="1156">
        <f t="shared" si="32"/>
        <v>0</v>
      </c>
    </row>
    <row r="232" spans="2:12" ht="15.75" hidden="1" customHeight="1" thickBot="1" x14ac:dyDescent="0.3">
      <c r="B232" s="1154" t="s">
        <v>1267</v>
      </c>
      <c r="C232" s="1156"/>
      <c r="D232" s="1156">
        <v>0</v>
      </c>
      <c r="E232" s="1156">
        <v>0</v>
      </c>
      <c r="F232" s="1156"/>
    </row>
    <row r="233" spans="2:12" ht="15.75" hidden="1" customHeight="1" thickBot="1" x14ac:dyDescent="0.3">
      <c r="B233" s="1154" t="s">
        <v>1285</v>
      </c>
      <c r="C233" s="1156"/>
      <c r="D233" s="1156"/>
      <c r="E233" s="1156"/>
      <c r="F233" s="1156"/>
    </row>
    <row r="234" spans="2:12" ht="15.75" hidden="1" customHeight="1" thickBot="1" x14ac:dyDescent="0.3">
      <c r="B234" s="1154" t="s">
        <v>1286</v>
      </c>
      <c r="C234" s="1156"/>
      <c r="D234" s="1156"/>
      <c r="E234" s="1156"/>
      <c r="F234" s="1156"/>
    </row>
    <row r="235" spans="2:12" ht="15.75" hidden="1" customHeight="1" thickBot="1" x14ac:dyDescent="0.3">
      <c r="B235" s="1154" t="s">
        <v>1287</v>
      </c>
      <c r="C235" s="1156"/>
      <c r="D235" s="1156"/>
      <c r="E235" s="1156"/>
      <c r="F235" s="1156"/>
    </row>
    <row r="236" spans="2:12" ht="15.75" hidden="1" customHeight="1" thickBot="1" x14ac:dyDescent="0.3">
      <c r="B236" s="1160" t="s">
        <v>1320</v>
      </c>
      <c r="C236" s="1156">
        <f>C226+C231</f>
        <v>0</v>
      </c>
      <c r="D236" s="1156">
        <f t="shared" ref="D236:F236" si="33">D226+D231</f>
        <v>0</v>
      </c>
      <c r="E236" s="1156">
        <f t="shared" si="33"/>
        <v>0</v>
      </c>
      <c r="F236" s="1156">
        <f t="shared" si="33"/>
        <v>0</v>
      </c>
    </row>
    <row r="237" spans="2:12" ht="15.75" hidden="1" customHeight="1" thickBot="1" x14ac:dyDescent="0.3">
      <c r="B237" s="2814" t="s">
        <v>101</v>
      </c>
      <c r="C237" s="2815"/>
      <c r="D237" s="2815"/>
      <c r="E237" s="2815"/>
      <c r="F237" s="2816"/>
    </row>
    <row r="238" spans="2:12" ht="15.75" hidden="1" customHeight="1" thickBot="1" x14ac:dyDescent="0.3">
      <c r="B238" s="2814" t="s">
        <v>1295</v>
      </c>
      <c r="C238" s="2815"/>
      <c r="D238" s="2815"/>
      <c r="E238" s="2815"/>
      <c r="F238" s="2816"/>
    </row>
    <row r="239" spans="2:12" ht="15.75" hidden="1" customHeight="1" thickBot="1" x14ac:dyDescent="0.3">
      <c r="B239" s="1142" t="s">
        <v>1322</v>
      </c>
      <c r="C239" s="2848"/>
      <c r="D239" s="2849"/>
      <c r="E239" s="2849"/>
      <c r="F239" s="2850"/>
    </row>
    <row r="240" spans="2:12" ht="34.5" hidden="1" customHeight="1" thickBot="1" x14ac:dyDescent="0.3">
      <c r="B240" s="1142" t="s">
        <v>1279</v>
      </c>
      <c r="C240" s="1142"/>
      <c r="D240" s="1166" t="s">
        <v>1280</v>
      </c>
      <c r="E240" s="2837"/>
      <c r="F240" s="2838"/>
      <c r="H240" s="2826" t="s">
        <v>1414</v>
      </c>
      <c r="I240" s="2827"/>
      <c r="J240" s="2827"/>
      <c r="K240" s="2827"/>
      <c r="L240" s="2828"/>
    </row>
    <row r="241" spans="2:12" ht="15.75" hidden="1" customHeight="1" thickBot="1" x14ac:dyDescent="0.3">
      <c r="B241" s="1167"/>
      <c r="C241" s="2835"/>
      <c r="D241" s="2836"/>
      <c r="E241" s="2837"/>
      <c r="F241" s="2838"/>
      <c r="H241" s="2829"/>
      <c r="I241" s="2830"/>
      <c r="J241" s="2830"/>
      <c r="K241" s="2830"/>
      <c r="L241" s="2831"/>
    </row>
    <row r="242" spans="2:12" ht="15.75" hidden="1" customHeight="1" thickBot="1" x14ac:dyDescent="0.3">
      <c r="B242" s="1140" t="s">
        <v>1258</v>
      </c>
      <c r="C242" s="2808"/>
      <c r="D242" s="2809"/>
      <c r="E242" s="2809"/>
      <c r="F242" s="2810"/>
      <c r="H242" s="2832"/>
      <c r="I242" s="2833"/>
      <c r="J242" s="2833"/>
      <c r="K242" s="2833"/>
      <c r="L242" s="2834"/>
    </row>
    <row r="243" spans="2:12" ht="15.75" hidden="1" customHeight="1" thickBot="1" x14ac:dyDescent="0.3">
      <c r="B243" s="1140" t="s">
        <v>54</v>
      </c>
      <c r="C243" s="2820"/>
      <c r="D243" s="2821"/>
      <c r="E243" s="2821"/>
      <c r="F243" s="2822"/>
    </row>
    <row r="244" spans="2:12" ht="15" hidden="1" customHeight="1" x14ac:dyDescent="0.25">
      <c r="B244" s="2796"/>
      <c r="C244" s="1146">
        <v>2020</v>
      </c>
      <c r="D244" s="1146">
        <v>2021</v>
      </c>
      <c r="E244" s="1146">
        <v>2022</v>
      </c>
      <c r="F244" s="1146">
        <v>2023</v>
      </c>
    </row>
    <row r="245" spans="2:12" ht="15.75" hidden="1" customHeight="1" thickBot="1" x14ac:dyDescent="0.3">
      <c r="B245" s="2797"/>
      <c r="C245" s="1147" t="s">
        <v>17</v>
      </c>
      <c r="D245" s="1147" t="s">
        <v>18</v>
      </c>
      <c r="E245" s="1147" t="s">
        <v>18</v>
      </c>
      <c r="F245" s="1147" t="s">
        <v>18</v>
      </c>
    </row>
    <row r="246" spans="2:12" ht="15.75" hidden="1" customHeight="1" thickBot="1" x14ac:dyDescent="0.3">
      <c r="B246" s="1140" t="s">
        <v>56</v>
      </c>
      <c r="C246" s="1149"/>
      <c r="D246" s="1149"/>
      <c r="E246" s="1149"/>
      <c r="F246" s="1149"/>
    </row>
    <row r="247" spans="2:12" ht="15.75" hidden="1" customHeight="1" thickBot="1" x14ac:dyDescent="0.3">
      <c r="B247" s="1140" t="s">
        <v>1260</v>
      </c>
      <c r="C247" s="1149">
        <f>C310-C272</f>
        <v>0</v>
      </c>
      <c r="D247" s="1149">
        <f t="shared" ref="D247:E247" si="34">D310-D272</f>
        <v>0</v>
      </c>
      <c r="E247" s="1149">
        <f t="shared" si="34"/>
        <v>0</v>
      </c>
      <c r="F247" s="1149">
        <f>F265</f>
        <v>0</v>
      </c>
    </row>
    <row r="248" spans="2:12" ht="15.75" hidden="1" customHeight="1" thickBot="1" x14ac:dyDescent="0.3">
      <c r="B248" s="1140" t="s">
        <v>1261</v>
      </c>
      <c r="C248" s="1149" t="e">
        <f>C247/C246</f>
        <v>#DIV/0!</v>
      </c>
      <c r="D248" s="1149" t="e">
        <f t="shared" ref="D248:F248" si="35">D247/D246</f>
        <v>#DIV/0!</v>
      </c>
      <c r="E248" s="1149" t="e">
        <f t="shared" si="35"/>
        <v>#DIV/0!</v>
      </c>
      <c r="F248" s="1149" t="e">
        <f t="shared" si="35"/>
        <v>#DIV/0!</v>
      </c>
    </row>
    <row r="249" spans="2:12" ht="15.75" hidden="1" customHeight="1" thickBot="1" x14ac:dyDescent="0.3">
      <c r="B249" s="1140" t="s">
        <v>1262</v>
      </c>
      <c r="C249" s="1140" t="s">
        <v>1263</v>
      </c>
      <c r="D249" s="1150" t="e">
        <f>D246/C246-1</f>
        <v>#DIV/0!</v>
      </c>
      <c r="E249" s="1150" t="e">
        <f t="shared" ref="E249:F251" si="36">E246/D246-1</f>
        <v>#DIV/0!</v>
      </c>
      <c r="F249" s="1150" t="e">
        <f t="shared" si="36"/>
        <v>#DIV/0!</v>
      </c>
      <c r="H249" s="1151"/>
      <c r="I249" s="1151"/>
      <c r="J249" s="1151"/>
      <c r="K249" s="1151"/>
      <c r="L249" s="1151"/>
    </row>
    <row r="250" spans="2:12" ht="15.75" hidden="1" customHeight="1" thickBot="1" x14ac:dyDescent="0.3">
      <c r="B250" s="1140" t="s">
        <v>1264</v>
      </c>
      <c r="C250" s="1140" t="s">
        <v>1263</v>
      </c>
      <c r="D250" s="1150" t="e">
        <f>D247/C247-1</f>
        <v>#DIV/0!</v>
      </c>
      <c r="E250" s="1150" t="e">
        <f t="shared" si="36"/>
        <v>#DIV/0!</v>
      </c>
      <c r="F250" s="1150" t="e">
        <f t="shared" si="36"/>
        <v>#DIV/0!</v>
      </c>
    </row>
    <row r="251" spans="2:12" ht="15.75" hidden="1" customHeight="1" thickBot="1" x14ac:dyDescent="0.3">
      <c r="B251" s="1140" t="s">
        <v>77</v>
      </c>
      <c r="C251" s="1140" t="s">
        <v>1263</v>
      </c>
      <c r="D251" s="1150" t="e">
        <f>D248/C248-1</f>
        <v>#DIV/0!</v>
      </c>
      <c r="E251" s="1150" t="e">
        <f t="shared" si="36"/>
        <v>#DIV/0!</v>
      </c>
      <c r="F251" s="1150" t="e">
        <f t="shared" si="36"/>
        <v>#DIV/0!</v>
      </c>
    </row>
    <row r="252" spans="2:12" ht="15.75" hidden="1" customHeight="1" thickBot="1" x14ac:dyDescent="0.3">
      <c r="B252" s="2823" t="s">
        <v>1283</v>
      </c>
      <c r="C252" s="2824"/>
      <c r="D252" s="2824"/>
      <c r="E252" s="2824"/>
      <c r="F252" s="2825"/>
    </row>
    <row r="253" spans="2:12" ht="15" hidden="1" customHeight="1" x14ac:dyDescent="0.25">
      <c r="B253" s="2796"/>
      <c r="C253" s="1146">
        <v>2020</v>
      </c>
      <c r="D253" s="1146">
        <v>2021</v>
      </c>
      <c r="E253" s="1146">
        <v>2022</v>
      </c>
      <c r="F253" s="1146">
        <v>2023</v>
      </c>
    </row>
    <row r="254" spans="2:12" ht="15.75" hidden="1" customHeight="1" thickBot="1" x14ac:dyDescent="0.3">
      <c r="B254" s="2797"/>
      <c r="C254" s="1147" t="s">
        <v>17</v>
      </c>
      <c r="D254" s="1147" t="s">
        <v>18</v>
      </c>
      <c r="E254" s="1147" t="s">
        <v>18</v>
      </c>
      <c r="F254" s="1147" t="s">
        <v>18</v>
      </c>
    </row>
    <row r="255" spans="2:12" ht="15.75" hidden="1" customHeight="1" thickBot="1" x14ac:dyDescent="0.3">
      <c r="B255" s="1152" t="s">
        <v>1284</v>
      </c>
      <c r="C255" s="1153">
        <f>C256+C257+C258+C259</f>
        <v>0</v>
      </c>
      <c r="D255" s="1153">
        <f t="shared" ref="D255:F255" si="37">D256+D257+D258+D259</f>
        <v>0</v>
      </c>
      <c r="E255" s="1153">
        <f t="shared" si="37"/>
        <v>0</v>
      </c>
      <c r="F255" s="1153">
        <f t="shared" si="37"/>
        <v>0</v>
      </c>
    </row>
    <row r="256" spans="2:12" ht="15.75" hidden="1" customHeight="1" thickBot="1" x14ac:dyDescent="0.3">
      <c r="B256" s="1154" t="s">
        <v>1267</v>
      </c>
      <c r="C256" s="1153"/>
      <c r="D256" s="1153"/>
      <c r="E256" s="1153"/>
      <c r="F256" s="1153"/>
    </row>
    <row r="257" spans="2:6" ht="15.75" hidden="1" customHeight="1" thickBot="1" x14ac:dyDescent="0.3">
      <c r="B257" s="1154" t="s">
        <v>1285</v>
      </c>
      <c r="C257" s="1153"/>
      <c r="D257" s="1153"/>
      <c r="E257" s="1153"/>
      <c r="F257" s="1153"/>
    </row>
    <row r="258" spans="2:6" ht="15.75" hidden="1" customHeight="1" thickBot="1" x14ac:dyDescent="0.3">
      <c r="B258" s="1154" t="s">
        <v>1286</v>
      </c>
      <c r="C258" s="1153"/>
      <c r="D258" s="1153"/>
      <c r="E258" s="1153"/>
      <c r="F258" s="1153"/>
    </row>
    <row r="259" spans="2:6" ht="15.75" hidden="1" customHeight="1" thickBot="1" x14ac:dyDescent="0.3">
      <c r="B259" s="1154" t="s">
        <v>1287</v>
      </c>
      <c r="C259" s="1153"/>
      <c r="D259" s="1153"/>
      <c r="E259" s="1153"/>
      <c r="F259" s="1153"/>
    </row>
    <row r="260" spans="2:6" ht="15.75" hidden="1" customHeight="1" thickBot="1" x14ac:dyDescent="0.3">
      <c r="B260" s="1152" t="s">
        <v>1288</v>
      </c>
      <c r="C260" s="1156">
        <f>C261+C262+C263+C264</f>
        <v>0</v>
      </c>
      <c r="D260" s="1156">
        <f t="shared" ref="D260:F260" si="38">D261+D262+D263+D264</f>
        <v>0</v>
      </c>
      <c r="E260" s="1156">
        <f t="shared" si="38"/>
        <v>0</v>
      </c>
      <c r="F260" s="1156">
        <f t="shared" si="38"/>
        <v>0</v>
      </c>
    </row>
    <row r="261" spans="2:6" ht="15.75" hidden="1" customHeight="1" thickBot="1" x14ac:dyDescent="0.3">
      <c r="B261" s="1154" t="s">
        <v>1267</v>
      </c>
      <c r="C261" s="1156"/>
      <c r="D261" s="1153"/>
      <c r="E261" s="1153"/>
      <c r="F261" s="1153">
        <v>0</v>
      </c>
    </row>
    <row r="262" spans="2:6" ht="15.75" hidden="1" customHeight="1" thickBot="1" x14ac:dyDescent="0.3">
      <c r="B262" s="1154" t="s">
        <v>1285</v>
      </c>
      <c r="C262" s="1156"/>
      <c r="D262" s="1153"/>
      <c r="E262" s="1153"/>
      <c r="F262" s="1153"/>
    </row>
    <row r="263" spans="2:6" ht="15.75" hidden="1" customHeight="1" thickBot="1" x14ac:dyDescent="0.3">
      <c r="B263" s="1154" t="s">
        <v>1286</v>
      </c>
      <c r="C263" s="1156"/>
      <c r="D263" s="1153"/>
      <c r="E263" s="1153"/>
      <c r="F263" s="1153"/>
    </row>
    <row r="264" spans="2:6" ht="15.75" hidden="1" customHeight="1" thickBot="1" x14ac:dyDescent="0.3">
      <c r="B264" s="1154" t="s">
        <v>1287</v>
      </c>
      <c r="C264" s="1156"/>
      <c r="D264" s="1153"/>
      <c r="E264" s="1153"/>
      <c r="F264" s="1153"/>
    </row>
    <row r="265" spans="2:6" ht="15.75" hidden="1" customHeight="1" thickBot="1" x14ac:dyDescent="0.3">
      <c r="B265" s="1168" t="s">
        <v>1275</v>
      </c>
      <c r="C265" s="1156">
        <f>C255+C260</f>
        <v>0</v>
      </c>
      <c r="D265" s="1156">
        <f t="shared" ref="D265:F265" si="39">D255+D260</f>
        <v>0</v>
      </c>
      <c r="E265" s="1156">
        <f t="shared" si="39"/>
        <v>0</v>
      </c>
      <c r="F265" s="1156">
        <f t="shared" si="39"/>
        <v>0</v>
      </c>
    </row>
    <row r="266" spans="2:6" ht="34.5" hidden="1" customHeight="1" thickBot="1" x14ac:dyDescent="0.3">
      <c r="B266" s="1142" t="s">
        <v>1289</v>
      </c>
      <c r="C266" s="1142"/>
      <c r="D266" s="1166" t="s">
        <v>1280</v>
      </c>
      <c r="E266" s="2837"/>
      <c r="F266" s="2838"/>
    </row>
    <row r="267" spans="2:6" ht="15.75" hidden="1" customHeight="1" thickBot="1" x14ac:dyDescent="0.3">
      <c r="B267" s="1140" t="s">
        <v>1258</v>
      </c>
      <c r="C267" s="2808"/>
      <c r="D267" s="2809"/>
      <c r="E267" s="2809"/>
      <c r="F267" s="2810"/>
    </row>
    <row r="268" spans="2:6" ht="15.75" hidden="1" customHeight="1" thickBot="1" x14ac:dyDescent="0.3">
      <c r="B268" s="1140" t="s">
        <v>54</v>
      </c>
      <c r="C268" s="2820"/>
      <c r="D268" s="2821"/>
      <c r="E268" s="2821"/>
      <c r="F268" s="2822"/>
    </row>
    <row r="269" spans="2:6" ht="15" hidden="1" customHeight="1" x14ac:dyDescent="0.25">
      <c r="B269" s="2796"/>
      <c r="C269" s="1146">
        <v>2020</v>
      </c>
      <c r="D269" s="1146">
        <v>2021</v>
      </c>
      <c r="E269" s="1146">
        <v>2022</v>
      </c>
      <c r="F269" s="1146">
        <v>2023</v>
      </c>
    </row>
    <row r="270" spans="2:6" ht="15.75" hidden="1" customHeight="1" thickBot="1" x14ac:dyDescent="0.3">
      <c r="B270" s="2797"/>
      <c r="C270" s="1147" t="s">
        <v>17</v>
      </c>
      <c r="D270" s="1147" t="s">
        <v>18</v>
      </c>
      <c r="E270" s="1147" t="s">
        <v>18</v>
      </c>
      <c r="F270" s="1147" t="s">
        <v>18</v>
      </c>
    </row>
    <row r="271" spans="2:6" ht="15.75" hidden="1" customHeight="1" thickBot="1" x14ac:dyDescent="0.3">
      <c r="B271" s="1140" t="s">
        <v>56</v>
      </c>
      <c r="C271" s="1140"/>
      <c r="D271" s="1140"/>
      <c r="E271" s="1140"/>
      <c r="F271" s="1140"/>
    </row>
    <row r="272" spans="2:6" ht="15.75" hidden="1" customHeight="1" thickBot="1" x14ac:dyDescent="0.3">
      <c r="B272" s="1140" t="s">
        <v>1260</v>
      </c>
      <c r="C272" s="1149"/>
      <c r="D272" s="1149"/>
      <c r="E272" s="1149"/>
      <c r="F272" s="1149"/>
    </row>
    <row r="273" spans="2:12" ht="15.75" hidden="1" customHeight="1" thickBot="1" x14ac:dyDescent="0.3">
      <c r="B273" s="1140" t="s">
        <v>1261</v>
      </c>
      <c r="C273" s="1149" t="e">
        <f>C272/C271</f>
        <v>#DIV/0!</v>
      </c>
      <c r="D273" s="1149" t="e">
        <f t="shared" ref="D273:F273" si="40">D272/D271</f>
        <v>#DIV/0!</v>
      </c>
      <c r="E273" s="1149" t="e">
        <f t="shared" si="40"/>
        <v>#DIV/0!</v>
      </c>
      <c r="F273" s="1149" t="e">
        <f t="shared" si="40"/>
        <v>#DIV/0!</v>
      </c>
    </row>
    <row r="274" spans="2:12" ht="15.75" hidden="1" customHeight="1" thickBot="1" x14ac:dyDescent="0.3">
      <c r="B274" s="1140" t="s">
        <v>1262</v>
      </c>
      <c r="C274" s="1140" t="s">
        <v>1263</v>
      </c>
      <c r="D274" s="1150" t="e">
        <f>D271/C271-1</f>
        <v>#DIV/0!</v>
      </c>
      <c r="E274" s="1150" t="e">
        <f t="shared" ref="E274:F276" si="41">E271/D271-1</f>
        <v>#DIV/0!</v>
      </c>
      <c r="F274" s="1150" t="e">
        <f t="shared" si="41"/>
        <v>#DIV/0!</v>
      </c>
      <c r="H274" s="1151"/>
      <c r="I274" s="1151"/>
      <c r="J274" s="1151"/>
      <c r="K274" s="1151"/>
      <c r="L274" s="1151"/>
    </row>
    <row r="275" spans="2:12" ht="15.75" hidden="1" customHeight="1" thickBot="1" x14ac:dyDescent="0.3">
      <c r="B275" s="1140" t="s">
        <v>1264</v>
      </c>
      <c r="C275" s="1140" t="s">
        <v>1263</v>
      </c>
      <c r="D275" s="1150" t="e">
        <f>D272/C272-1</f>
        <v>#DIV/0!</v>
      </c>
      <c r="E275" s="1150" t="e">
        <f t="shared" si="41"/>
        <v>#DIV/0!</v>
      </c>
      <c r="F275" s="1150" t="e">
        <f t="shared" si="41"/>
        <v>#DIV/0!</v>
      </c>
    </row>
    <row r="276" spans="2:12" ht="15.75" hidden="1" customHeight="1" thickBot="1" x14ac:dyDescent="0.3">
      <c r="B276" s="1140" t="s">
        <v>77</v>
      </c>
      <c r="C276" s="1140" t="s">
        <v>1263</v>
      </c>
      <c r="D276" s="1150" t="e">
        <f>D273/C273-1</f>
        <v>#DIV/0!</v>
      </c>
      <c r="E276" s="1150" t="e">
        <f t="shared" si="41"/>
        <v>#DIV/0!</v>
      </c>
      <c r="F276" s="1150" t="e">
        <f t="shared" si="41"/>
        <v>#DIV/0!</v>
      </c>
    </row>
    <row r="277" spans="2:12" ht="15.75" hidden="1" customHeight="1" thickBot="1" x14ac:dyDescent="0.3">
      <c r="B277" s="2823" t="s">
        <v>1293</v>
      </c>
      <c r="C277" s="2824"/>
      <c r="D277" s="2824"/>
      <c r="E277" s="2824"/>
      <c r="F277" s="2825"/>
    </row>
    <row r="278" spans="2:12" ht="15" hidden="1" customHeight="1" x14ac:dyDescent="0.25">
      <c r="B278" s="2796"/>
      <c r="C278" s="1146">
        <v>2020</v>
      </c>
      <c r="D278" s="1146">
        <v>2021</v>
      </c>
      <c r="E278" s="1146">
        <v>2022</v>
      </c>
      <c r="F278" s="1146">
        <v>2023</v>
      </c>
    </row>
    <row r="279" spans="2:12" ht="15.75" hidden="1" customHeight="1" thickBot="1" x14ac:dyDescent="0.3">
      <c r="B279" s="2797"/>
      <c r="C279" s="1147" t="s">
        <v>17</v>
      </c>
      <c r="D279" s="1147" t="s">
        <v>18</v>
      </c>
      <c r="E279" s="1147" t="s">
        <v>18</v>
      </c>
      <c r="F279" s="1147" t="s">
        <v>18</v>
      </c>
    </row>
    <row r="280" spans="2:12" ht="15.75" hidden="1" customHeight="1" thickBot="1" x14ac:dyDescent="0.3">
      <c r="B280" s="1152" t="s">
        <v>1284</v>
      </c>
      <c r="C280" s="1153">
        <f>C281+C282+C283+C284</f>
        <v>0</v>
      </c>
      <c r="D280" s="1153">
        <f t="shared" ref="D280:F280" si="42">D281+D282+D283+D284</f>
        <v>0</v>
      </c>
      <c r="E280" s="1153">
        <f t="shared" si="42"/>
        <v>0</v>
      </c>
      <c r="F280" s="1153">
        <f t="shared" si="42"/>
        <v>0</v>
      </c>
    </row>
    <row r="281" spans="2:12" ht="15.75" hidden="1" customHeight="1" thickBot="1" x14ac:dyDescent="0.3">
      <c r="B281" s="1154" t="s">
        <v>1267</v>
      </c>
      <c r="C281" s="1153"/>
      <c r="D281" s="1153"/>
      <c r="E281" s="1153"/>
      <c r="F281" s="1153"/>
    </row>
    <row r="282" spans="2:12" ht="15.75" hidden="1" customHeight="1" thickBot="1" x14ac:dyDescent="0.3">
      <c r="B282" s="1154" t="s">
        <v>1285</v>
      </c>
      <c r="C282" s="1153"/>
      <c r="D282" s="1153"/>
      <c r="E282" s="1153"/>
      <c r="F282" s="1153"/>
    </row>
    <row r="283" spans="2:12" ht="15.75" hidden="1" customHeight="1" thickBot="1" x14ac:dyDescent="0.3">
      <c r="B283" s="1154" t="s">
        <v>1286</v>
      </c>
      <c r="C283" s="1153"/>
      <c r="D283" s="1153"/>
      <c r="E283" s="1153"/>
      <c r="F283" s="1153"/>
    </row>
    <row r="284" spans="2:12" ht="15.75" hidden="1" customHeight="1" thickBot="1" x14ac:dyDescent="0.3">
      <c r="B284" s="1154" t="s">
        <v>1287</v>
      </c>
      <c r="C284" s="1153"/>
      <c r="D284" s="1153"/>
      <c r="E284" s="1153"/>
      <c r="F284" s="1153"/>
    </row>
    <row r="285" spans="2:12" ht="15.75" hidden="1" customHeight="1" thickBot="1" x14ac:dyDescent="0.3">
      <c r="B285" s="1152" t="s">
        <v>1288</v>
      </c>
      <c r="C285" s="1156">
        <f>C286+C287+C288+C289</f>
        <v>0</v>
      </c>
      <c r="D285" s="1156">
        <f t="shared" ref="D285:F285" si="43">D286+D287+D288+D289</f>
        <v>0</v>
      </c>
      <c r="E285" s="1156">
        <f t="shared" si="43"/>
        <v>0</v>
      </c>
      <c r="F285" s="1156">
        <f t="shared" si="43"/>
        <v>0</v>
      </c>
    </row>
    <row r="286" spans="2:12" ht="15.75" hidden="1" customHeight="1" thickBot="1" x14ac:dyDescent="0.3">
      <c r="B286" s="1154" t="s">
        <v>1267</v>
      </c>
      <c r="C286" s="1156"/>
      <c r="D286" s="1153"/>
      <c r="E286" s="1153"/>
      <c r="F286" s="1153"/>
    </row>
    <row r="287" spans="2:12" ht="15.75" hidden="1" customHeight="1" thickBot="1" x14ac:dyDescent="0.3">
      <c r="B287" s="1154" t="s">
        <v>1285</v>
      </c>
      <c r="C287" s="1156"/>
      <c r="D287" s="1153"/>
      <c r="E287" s="1153"/>
      <c r="F287" s="1153"/>
    </row>
    <row r="288" spans="2:12" ht="15.75" hidden="1" customHeight="1" thickBot="1" x14ac:dyDescent="0.3">
      <c r="B288" s="1154" t="s">
        <v>1286</v>
      </c>
      <c r="C288" s="1156"/>
      <c r="D288" s="1153"/>
      <c r="E288" s="1153"/>
      <c r="F288" s="1153"/>
    </row>
    <row r="289" spans="2:12" ht="15.75" hidden="1" customHeight="1" thickBot="1" x14ac:dyDescent="0.3">
      <c r="B289" s="1154" t="s">
        <v>1287</v>
      </c>
      <c r="C289" s="1156"/>
      <c r="D289" s="1153"/>
      <c r="E289" s="1153"/>
      <c r="F289" s="1153"/>
    </row>
    <row r="290" spans="2:12" ht="15.75" hidden="1" customHeight="1" thickBot="1" x14ac:dyDescent="0.3">
      <c r="B290" s="1168" t="s">
        <v>1294</v>
      </c>
      <c r="C290" s="1156">
        <f>C280+C285</f>
        <v>0</v>
      </c>
      <c r="D290" s="1156">
        <f t="shared" ref="D290:F290" si="44">D280+D285</f>
        <v>0</v>
      </c>
      <c r="E290" s="1156">
        <f t="shared" si="44"/>
        <v>0</v>
      </c>
      <c r="F290" s="1156">
        <f t="shared" si="44"/>
        <v>0</v>
      </c>
    </row>
    <row r="291" spans="2:12" ht="34.5" hidden="1" customHeight="1" thickBot="1" x14ac:dyDescent="0.3">
      <c r="B291" s="1142" t="s">
        <v>1419</v>
      </c>
      <c r="C291" s="1143"/>
      <c r="D291" s="1169" t="s">
        <v>1280</v>
      </c>
      <c r="E291" s="1144"/>
      <c r="F291" s="1145"/>
    </row>
    <row r="292" spans="2:12" ht="15.75" hidden="1" customHeight="1" thickBot="1" x14ac:dyDescent="0.3">
      <c r="B292" s="1140" t="s">
        <v>1258</v>
      </c>
      <c r="C292" s="2808"/>
      <c r="D292" s="2809"/>
      <c r="E292" s="2809"/>
      <c r="F292" s="2810"/>
    </row>
    <row r="293" spans="2:12" ht="15.75" hidden="1" customHeight="1" thickBot="1" x14ac:dyDescent="0.3">
      <c r="B293" s="1140" t="s">
        <v>54</v>
      </c>
      <c r="C293" s="2820"/>
      <c r="D293" s="2821"/>
      <c r="E293" s="2821"/>
      <c r="F293" s="2822"/>
    </row>
    <row r="294" spans="2:12" ht="15" hidden="1" customHeight="1" x14ac:dyDescent="0.25">
      <c r="B294" s="2796"/>
      <c r="C294" s="1146">
        <v>2020</v>
      </c>
      <c r="D294" s="1146">
        <v>2021</v>
      </c>
      <c r="E294" s="1146">
        <v>2022</v>
      </c>
      <c r="F294" s="1146">
        <v>2023</v>
      </c>
    </row>
    <row r="295" spans="2:12" ht="15.75" hidden="1" customHeight="1" thickBot="1" x14ac:dyDescent="0.3">
      <c r="B295" s="2797"/>
      <c r="C295" s="1147" t="s">
        <v>17</v>
      </c>
      <c r="D295" s="1147" t="s">
        <v>18</v>
      </c>
      <c r="E295" s="1147" t="s">
        <v>18</v>
      </c>
      <c r="F295" s="1147" t="s">
        <v>18</v>
      </c>
    </row>
    <row r="296" spans="2:12" ht="15.75" hidden="1" customHeight="1" thickBot="1" x14ac:dyDescent="0.3">
      <c r="B296" s="1140" t="s">
        <v>56</v>
      </c>
      <c r="C296" s="1140"/>
      <c r="D296" s="1140"/>
      <c r="E296" s="1140"/>
      <c r="F296" s="1140"/>
    </row>
    <row r="297" spans="2:12" ht="15.75" hidden="1" customHeight="1" thickBot="1" x14ac:dyDescent="0.3">
      <c r="B297" s="1140" t="s">
        <v>1260</v>
      </c>
      <c r="C297" s="1149">
        <f>C315</f>
        <v>0</v>
      </c>
      <c r="D297" s="1149">
        <f t="shared" ref="D297:F297" si="45">D315</f>
        <v>0</v>
      </c>
      <c r="E297" s="1149">
        <f t="shared" si="45"/>
        <v>0</v>
      </c>
      <c r="F297" s="1149">
        <f t="shared" si="45"/>
        <v>0</v>
      </c>
    </row>
    <row r="298" spans="2:12" ht="15.75" hidden="1" customHeight="1" thickBot="1" x14ac:dyDescent="0.3">
      <c r="B298" s="1140" t="s">
        <v>1261</v>
      </c>
      <c r="C298" s="1149" t="e">
        <f>C297/C296</f>
        <v>#DIV/0!</v>
      </c>
      <c r="D298" s="1149" t="e">
        <f t="shared" ref="D298:F298" si="46">D297/D296</f>
        <v>#DIV/0!</v>
      </c>
      <c r="E298" s="1149" t="e">
        <f t="shared" si="46"/>
        <v>#DIV/0!</v>
      </c>
      <c r="F298" s="1149" t="e">
        <f t="shared" si="46"/>
        <v>#DIV/0!</v>
      </c>
    </row>
    <row r="299" spans="2:12" ht="15.75" hidden="1" customHeight="1" thickBot="1" x14ac:dyDescent="0.3">
      <c r="B299" s="1140" t="s">
        <v>1262</v>
      </c>
      <c r="C299" s="1140" t="s">
        <v>1263</v>
      </c>
      <c r="D299" s="1150" t="e">
        <f>D296/C296-1</f>
        <v>#DIV/0!</v>
      </c>
      <c r="E299" s="1150" t="e">
        <f t="shared" ref="E299:F301" si="47">E296/D296-1</f>
        <v>#DIV/0!</v>
      </c>
      <c r="F299" s="1150" t="e">
        <f t="shared" si="47"/>
        <v>#DIV/0!</v>
      </c>
      <c r="H299" s="1151"/>
      <c r="I299" s="1151"/>
      <c r="J299" s="1151"/>
      <c r="K299" s="1151"/>
      <c r="L299" s="1151"/>
    </row>
    <row r="300" spans="2:12" ht="15.75" hidden="1" customHeight="1" thickBot="1" x14ac:dyDescent="0.3">
      <c r="B300" s="1140" t="s">
        <v>1264</v>
      </c>
      <c r="C300" s="1140" t="s">
        <v>1263</v>
      </c>
      <c r="D300" s="1150" t="e">
        <f>D297/C297-1</f>
        <v>#DIV/0!</v>
      </c>
      <c r="E300" s="1150" t="e">
        <f t="shared" si="47"/>
        <v>#DIV/0!</v>
      </c>
      <c r="F300" s="1150" t="e">
        <f t="shared" si="47"/>
        <v>#DIV/0!</v>
      </c>
    </row>
    <row r="301" spans="2:12" ht="15.75" hidden="1" customHeight="1" thickBot="1" x14ac:dyDescent="0.3">
      <c r="B301" s="1140" t="s">
        <v>77</v>
      </c>
      <c r="C301" s="1140" t="s">
        <v>1263</v>
      </c>
      <c r="D301" s="1150" t="e">
        <f>D298/C298-1</f>
        <v>#DIV/0!</v>
      </c>
      <c r="E301" s="1150" t="e">
        <f t="shared" si="47"/>
        <v>#DIV/0!</v>
      </c>
      <c r="F301" s="1150" t="e">
        <f t="shared" si="47"/>
        <v>#DIV/0!</v>
      </c>
    </row>
    <row r="302" spans="2:12" ht="15.75" hidden="1" customHeight="1" thickBot="1" x14ac:dyDescent="0.3">
      <c r="B302" s="2823" t="s">
        <v>1424</v>
      </c>
      <c r="C302" s="2824"/>
      <c r="D302" s="2824"/>
      <c r="E302" s="2824"/>
      <c r="F302" s="2825"/>
    </row>
    <row r="303" spans="2:12" ht="15" hidden="1" customHeight="1" x14ac:dyDescent="0.25">
      <c r="B303" s="2796"/>
      <c r="C303" s="1146">
        <v>2020</v>
      </c>
      <c r="D303" s="1146">
        <v>2021</v>
      </c>
      <c r="E303" s="1146">
        <v>2022</v>
      </c>
      <c r="F303" s="1146">
        <v>2023</v>
      </c>
    </row>
    <row r="304" spans="2:12" ht="15.75" hidden="1" customHeight="1" thickBot="1" x14ac:dyDescent="0.3">
      <c r="B304" s="2797"/>
      <c r="C304" s="1147" t="s">
        <v>17</v>
      </c>
      <c r="D304" s="1147" t="s">
        <v>18</v>
      </c>
      <c r="E304" s="1147" t="s">
        <v>18</v>
      </c>
      <c r="F304" s="1147" t="s">
        <v>18</v>
      </c>
    </row>
    <row r="305" spans="2:6" ht="15.75" hidden="1" customHeight="1" thickBot="1" x14ac:dyDescent="0.3">
      <c r="B305" s="1152" t="s">
        <v>1284</v>
      </c>
      <c r="C305" s="1153">
        <f>C306+C307+C308+C309</f>
        <v>0</v>
      </c>
      <c r="D305" s="1153">
        <f t="shared" ref="D305:F305" si="48">D306+D307+D308+D309</f>
        <v>0</v>
      </c>
      <c r="E305" s="1153">
        <f t="shared" si="48"/>
        <v>0</v>
      </c>
      <c r="F305" s="1153">
        <f t="shared" si="48"/>
        <v>0</v>
      </c>
    </row>
    <row r="306" spans="2:6" ht="15.75" hidden="1" customHeight="1" thickBot="1" x14ac:dyDescent="0.3">
      <c r="B306" s="1154" t="s">
        <v>1267</v>
      </c>
      <c r="C306" s="1153"/>
      <c r="D306" s="1153"/>
      <c r="E306" s="1153"/>
      <c r="F306" s="1153"/>
    </row>
    <row r="307" spans="2:6" ht="15.75" hidden="1" customHeight="1" thickBot="1" x14ac:dyDescent="0.3">
      <c r="B307" s="1154" t="s">
        <v>1285</v>
      </c>
      <c r="C307" s="1153"/>
      <c r="D307" s="1153"/>
      <c r="E307" s="1153"/>
      <c r="F307" s="1153"/>
    </row>
    <row r="308" spans="2:6" ht="15.75" hidden="1" customHeight="1" thickBot="1" x14ac:dyDescent="0.3">
      <c r="B308" s="1154" t="s">
        <v>1286</v>
      </c>
      <c r="C308" s="1153"/>
      <c r="D308" s="1153"/>
      <c r="E308" s="1153"/>
      <c r="F308" s="1153"/>
    </row>
    <row r="309" spans="2:6" ht="15.75" hidden="1" customHeight="1" thickBot="1" x14ac:dyDescent="0.3">
      <c r="B309" s="1154" t="s">
        <v>1287</v>
      </c>
      <c r="C309" s="1153"/>
      <c r="D309" s="1153"/>
      <c r="E309" s="1153"/>
      <c r="F309" s="1153"/>
    </row>
    <row r="310" spans="2:6" ht="15.75" hidden="1" customHeight="1" thickBot="1" x14ac:dyDescent="0.3">
      <c r="B310" s="1152" t="s">
        <v>1288</v>
      </c>
      <c r="C310" s="1156">
        <f>C311+C312+C313+C314</f>
        <v>0</v>
      </c>
      <c r="D310" s="1156">
        <f t="shared" ref="D310:F310" si="49">D311+D312+D313+D314</f>
        <v>0</v>
      </c>
      <c r="E310" s="1156">
        <f t="shared" si="49"/>
        <v>0</v>
      </c>
      <c r="F310" s="1156">
        <f t="shared" si="49"/>
        <v>0</v>
      </c>
    </row>
    <row r="311" spans="2:6" ht="15.75" hidden="1" customHeight="1" thickBot="1" x14ac:dyDescent="0.3">
      <c r="B311" s="1154" t="s">
        <v>1267</v>
      </c>
      <c r="C311" s="1156"/>
      <c r="D311" s="1153"/>
      <c r="E311" s="1153"/>
      <c r="F311" s="1153"/>
    </row>
    <row r="312" spans="2:6" ht="15.75" hidden="1" customHeight="1" thickBot="1" x14ac:dyDescent="0.3">
      <c r="B312" s="1154" t="s">
        <v>1285</v>
      </c>
      <c r="C312" s="1156"/>
      <c r="D312" s="1153"/>
      <c r="E312" s="1153"/>
      <c r="F312" s="1153"/>
    </row>
    <row r="313" spans="2:6" ht="15.75" hidden="1" customHeight="1" thickBot="1" x14ac:dyDescent="0.3">
      <c r="B313" s="1154" t="s">
        <v>1286</v>
      </c>
      <c r="C313" s="1156"/>
      <c r="D313" s="1153"/>
      <c r="E313" s="1153"/>
      <c r="F313" s="1153"/>
    </row>
    <row r="314" spans="2:6" ht="15.75" hidden="1" customHeight="1" thickBot="1" x14ac:dyDescent="0.3">
      <c r="B314" s="1154" t="s">
        <v>1287</v>
      </c>
      <c r="C314" s="1156"/>
      <c r="D314" s="1153"/>
      <c r="E314" s="1153"/>
      <c r="F314" s="1153"/>
    </row>
    <row r="315" spans="2:6" ht="15.75" hidden="1" customHeight="1" thickBot="1" x14ac:dyDescent="0.3">
      <c r="B315" s="1160" t="s">
        <v>100</v>
      </c>
      <c r="C315" s="1156">
        <f>C305+C310</f>
        <v>0</v>
      </c>
      <c r="D315" s="1156">
        <f t="shared" ref="D315:F315" si="50">D305+D310</f>
        <v>0</v>
      </c>
      <c r="E315" s="1156">
        <f t="shared" si="50"/>
        <v>0</v>
      </c>
      <c r="F315" s="1156">
        <f t="shared" si="50"/>
        <v>0</v>
      </c>
    </row>
    <row r="316" spans="2:6" ht="15.75" hidden="1" customHeight="1" thickBot="1" x14ac:dyDescent="0.3">
      <c r="B316" s="1169" t="s">
        <v>1364</v>
      </c>
      <c r="C316" s="2835"/>
      <c r="D316" s="2837"/>
      <c r="E316" s="2837"/>
      <c r="F316" s="2838"/>
    </row>
    <row r="317" spans="2:6" ht="34.5" hidden="1" customHeight="1" thickBot="1" x14ac:dyDescent="0.3">
      <c r="B317" s="1142" t="s">
        <v>1419</v>
      </c>
      <c r="C317" s="1143"/>
      <c r="D317" s="1169" t="s">
        <v>1280</v>
      </c>
      <c r="E317" s="1144"/>
      <c r="F317" s="1145"/>
    </row>
    <row r="318" spans="2:6" ht="15.75" hidden="1" customHeight="1" thickBot="1" x14ac:dyDescent="0.3">
      <c r="B318" s="1140" t="s">
        <v>1258</v>
      </c>
      <c r="C318" s="2808"/>
      <c r="D318" s="2809"/>
      <c r="E318" s="2809"/>
      <c r="F318" s="2810"/>
    </row>
    <row r="319" spans="2:6" ht="15.75" hidden="1" customHeight="1" thickBot="1" x14ac:dyDescent="0.3">
      <c r="B319" s="1140" t="s">
        <v>54</v>
      </c>
      <c r="C319" s="2820"/>
      <c r="D319" s="2821"/>
      <c r="E319" s="2821"/>
      <c r="F319" s="2822"/>
    </row>
    <row r="320" spans="2:6" ht="15" hidden="1" customHeight="1" x14ac:dyDescent="0.25">
      <c r="B320" s="2796"/>
      <c r="C320" s="1146">
        <v>2020</v>
      </c>
      <c r="D320" s="1146">
        <v>2021</v>
      </c>
      <c r="E320" s="1146">
        <v>2022</v>
      </c>
      <c r="F320" s="1146">
        <v>2023</v>
      </c>
    </row>
    <row r="321" spans="2:12" ht="15.75" hidden="1" customHeight="1" thickBot="1" x14ac:dyDescent="0.3">
      <c r="B321" s="2797"/>
      <c r="C321" s="1147" t="s">
        <v>17</v>
      </c>
      <c r="D321" s="1147" t="s">
        <v>18</v>
      </c>
      <c r="E321" s="1147" t="s">
        <v>18</v>
      </c>
      <c r="F321" s="1147" t="s">
        <v>18</v>
      </c>
    </row>
    <row r="322" spans="2:12" ht="15.75" hidden="1" customHeight="1" thickBot="1" x14ac:dyDescent="0.3">
      <c r="B322" s="1140" t="s">
        <v>56</v>
      </c>
      <c r="C322" s="1140"/>
      <c r="D322" s="1140"/>
      <c r="E322" s="1140"/>
      <c r="F322" s="1140"/>
    </row>
    <row r="323" spans="2:12" ht="15.75" hidden="1" customHeight="1" thickBot="1" x14ac:dyDescent="0.3">
      <c r="B323" s="1140" t="s">
        <v>1260</v>
      </c>
      <c r="C323" s="1149">
        <f>C341</f>
        <v>0</v>
      </c>
      <c r="D323" s="1149">
        <f t="shared" ref="D323:F323" si="51">D341</f>
        <v>0</v>
      </c>
      <c r="E323" s="1149">
        <f t="shared" si="51"/>
        <v>0</v>
      </c>
      <c r="F323" s="1149">
        <f t="shared" si="51"/>
        <v>0</v>
      </c>
    </row>
    <row r="324" spans="2:12" ht="15.75" hidden="1" customHeight="1" thickBot="1" x14ac:dyDescent="0.3">
      <c r="B324" s="1140" t="s">
        <v>1261</v>
      </c>
      <c r="C324" s="1149" t="e">
        <f>C323/C322</f>
        <v>#DIV/0!</v>
      </c>
      <c r="D324" s="1149" t="e">
        <f t="shared" ref="D324:F324" si="52">D323/D322</f>
        <v>#DIV/0!</v>
      </c>
      <c r="E324" s="1149" t="e">
        <f t="shared" si="52"/>
        <v>#DIV/0!</v>
      </c>
      <c r="F324" s="1149" t="e">
        <f t="shared" si="52"/>
        <v>#DIV/0!</v>
      </c>
    </row>
    <row r="325" spans="2:12" ht="15.75" hidden="1" customHeight="1" thickBot="1" x14ac:dyDescent="0.3">
      <c r="B325" s="1140" t="s">
        <v>1262</v>
      </c>
      <c r="C325" s="1140" t="s">
        <v>1263</v>
      </c>
      <c r="D325" s="1150" t="e">
        <f>D322/C322-1</f>
        <v>#DIV/0!</v>
      </c>
      <c r="E325" s="1150" t="e">
        <f t="shared" ref="E325:F327" si="53">E322/D322-1</f>
        <v>#DIV/0!</v>
      </c>
      <c r="F325" s="1150" t="e">
        <f t="shared" si="53"/>
        <v>#DIV/0!</v>
      </c>
      <c r="H325" s="1151"/>
      <c r="I325" s="1151"/>
      <c r="J325" s="1151"/>
      <c r="K325" s="1151"/>
      <c r="L325" s="1151"/>
    </row>
    <row r="326" spans="2:12" ht="15.75" hidden="1" customHeight="1" thickBot="1" x14ac:dyDescent="0.3">
      <c r="B326" s="1140" t="s">
        <v>1264</v>
      </c>
      <c r="C326" s="1140" t="s">
        <v>1263</v>
      </c>
      <c r="D326" s="1150" t="e">
        <f>D323/C323-1</f>
        <v>#DIV/0!</v>
      </c>
      <c r="E326" s="1150" t="e">
        <f t="shared" si="53"/>
        <v>#DIV/0!</v>
      </c>
      <c r="F326" s="1150" t="e">
        <f t="shared" si="53"/>
        <v>#DIV/0!</v>
      </c>
    </row>
    <row r="327" spans="2:12" ht="15.75" hidden="1" customHeight="1" thickBot="1" x14ac:dyDescent="0.3">
      <c r="B327" s="1140" t="s">
        <v>77</v>
      </c>
      <c r="C327" s="1140" t="s">
        <v>1263</v>
      </c>
      <c r="D327" s="1150" t="e">
        <f>D324/C324-1</f>
        <v>#DIV/0!</v>
      </c>
      <c r="E327" s="1150" t="e">
        <f t="shared" si="53"/>
        <v>#DIV/0!</v>
      </c>
      <c r="F327" s="1150" t="e">
        <f t="shared" si="53"/>
        <v>#DIV/0!</v>
      </c>
    </row>
    <row r="328" spans="2:12" ht="15.75" hidden="1" customHeight="1" thickBot="1" x14ac:dyDescent="0.3">
      <c r="B328" s="2823" t="s">
        <v>1423</v>
      </c>
      <c r="C328" s="2824"/>
      <c r="D328" s="2824"/>
      <c r="E328" s="2824"/>
      <c r="F328" s="2825"/>
    </row>
    <row r="329" spans="2:12" ht="15" hidden="1" customHeight="1" x14ac:dyDescent="0.25">
      <c r="B329" s="2796"/>
      <c r="C329" s="1146">
        <v>2020</v>
      </c>
      <c r="D329" s="1146">
        <v>2021</v>
      </c>
      <c r="E329" s="1146">
        <v>2022</v>
      </c>
      <c r="F329" s="1146">
        <v>2023</v>
      </c>
    </row>
    <row r="330" spans="2:12" ht="15.75" hidden="1" customHeight="1" thickBot="1" x14ac:dyDescent="0.3">
      <c r="B330" s="2797"/>
      <c r="C330" s="1147" t="s">
        <v>17</v>
      </c>
      <c r="D330" s="1147" t="s">
        <v>18</v>
      </c>
      <c r="E330" s="1147" t="s">
        <v>18</v>
      </c>
      <c r="F330" s="1147" t="s">
        <v>18</v>
      </c>
    </row>
    <row r="331" spans="2:12" ht="15.75" hidden="1" customHeight="1" thickBot="1" x14ac:dyDescent="0.3">
      <c r="B331" s="1152" t="s">
        <v>1284</v>
      </c>
      <c r="C331" s="1153">
        <f>C332+C333+C334+C335</f>
        <v>0</v>
      </c>
      <c r="D331" s="1153">
        <f t="shared" ref="D331:F331" si="54">D332+D333+D334+D335</f>
        <v>0</v>
      </c>
      <c r="E331" s="1153">
        <f t="shared" si="54"/>
        <v>0</v>
      </c>
      <c r="F331" s="1153">
        <f t="shared" si="54"/>
        <v>0</v>
      </c>
    </row>
    <row r="332" spans="2:12" ht="15.75" hidden="1" customHeight="1" thickBot="1" x14ac:dyDescent="0.3">
      <c r="B332" s="1154" t="s">
        <v>1267</v>
      </c>
      <c r="C332" s="1153"/>
      <c r="D332" s="1153"/>
      <c r="E332" s="1153"/>
      <c r="F332" s="1153"/>
    </row>
    <row r="333" spans="2:12" ht="15.75" hidden="1" customHeight="1" thickBot="1" x14ac:dyDescent="0.3">
      <c r="B333" s="1154" t="s">
        <v>1285</v>
      </c>
      <c r="C333" s="1153"/>
      <c r="D333" s="1153"/>
      <c r="E333" s="1153"/>
      <c r="F333" s="1153"/>
    </row>
    <row r="334" spans="2:12" ht="15.75" hidden="1" customHeight="1" thickBot="1" x14ac:dyDescent="0.3">
      <c r="B334" s="1154" t="s">
        <v>1286</v>
      </c>
      <c r="C334" s="1153"/>
      <c r="D334" s="1153"/>
      <c r="E334" s="1153"/>
      <c r="F334" s="1153"/>
    </row>
    <row r="335" spans="2:12" ht="15.75" hidden="1" customHeight="1" thickBot="1" x14ac:dyDescent="0.3">
      <c r="B335" s="1154" t="s">
        <v>1287</v>
      </c>
      <c r="C335" s="1153"/>
      <c r="D335" s="1153"/>
      <c r="E335" s="1153"/>
      <c r="F335" s="1153"/>
    </row>
    <row r="336" spans="2:12" ht="15.75" hidden="1" customHeight="1" thickBot="1" x14ac:dyDescent="0.3">
      <c r="B336" s="1152" t="s">
        <v>1288</v>
      </c>
      <c r="C336" s="1156">
        <f>C337+C338+C339+C340</f>
        <v>0</v>
      </c>
      <c r="D336" s="1156">
        <f t="shared" ref="D336:F336" si="55">D337+D338+D339+D340</f>
        <v>0</v>
      </c>
      <c r="E336" s="1156">
        <f t="shared" si="55"/>
        <v>0</v>
      </c>
      <c r="F336" s="1156">
        <f t="shared" si="55"/>
        <v>0</v>
      </c>
    </row>
    <row r="337" spans="2:6" ht="15.75" hidden="1" customHeight="1" thickBot="1" x14ac:dyDescent="0.3">
      <c r="B337" s="1154" t="s">
        <v>1267</v>
      </c>
      <c r="C337" s="1156"/>
      <c r="D337" s="1156"/>
      <c r="E337" s="1156"/>
      <c r="F337" s="1156"/>
    </row>
    <row r="338" spans="2:6" ht="15.75" hidden="1" customHeight="1" thickBot="1" x14ac:dyDescent="0.3">
      <c r="B338" s="1154" t="s">
        <v>1285</v>
      </c>
      <c r="C338" s="1156"/>
      <c r="D338" s="1156"/>
      <c r="E338" s="1156"/>
      <c r="F338" s="1156"/>
    </row>
    <row r="339" spans="2:6" ht="15.75" hidden="1" customHeight="1" thickBot="1" x14ac:dyDescent="0.3">
      <c r="B339" s="1154" t="s">
        <v>1286</v>
      </c>
      <c r="C339" s="1156"/>
      <c r="D339" s="1156"/>
      <c r="E339" s="1156"/>
      <c r="F339" s="1156"/>
    </row>
    <row r="340" spans="2:6" ht="15.75" hidden="1" customHeight="1" thickBot="1" x14ac:dyDescent="0.3">
      <c r="B340" s="1154" t="s">
        <v>1287</v>
      </c>
      <c r="C340" s="1156"/>
      <c r="D340" s="1156"/>
      <c r="E340" s="1156"/>
      <c r="F340" s="1156"/>
    </row>
    <row r="341" spans="2:6" ht="15.75" hidden="1" customHeight="1" thickBot="1" x14ac:dyDescent="0.3">
      <c r="B341" s="1160" t="s">
        <v>1320</v>
      </c>
      <c r="C341" s="1156">
        <f>C331+C336</f>
        <v>0</v>
      </c>
      <c r="D341" s="1156">
        <f t="shared" ref="D341:F341" si="56">D331+D336</f>
        <v>0</v>
      </c>
      <c r="E341" s="1156">
        <f t="shared" si="56"/>
        <v>0</v>
      </c>
      <c r="F341" s="1156">
        <f t="shared" si="56"/>
        <v>0</v>
      </c>
    </row>
    <row r="342" spans="2:6" ht="15.75" thickBot="1" x14ac:dyDescent="0.3">
      <c r="B342" s="1170"/>
      <c r="C342" s="1171"/>
      <c r="D342" s="1171"/>
      <c r="E342" s="1171"/>
      <c r="F342" s="1171"/>
    </row>
    <row r="343" spans="2:6" ht="24.75" thickBot="1" x14ac:dyDescent="0.3">
      <c r="B343" s="1138" t="s">
        <v>1299</v>
      </c>
      <c r="C343" s="1172">
        <f>+C218+C142+C64+C27+C167+C101+C323+C297+C272+C247+C192</f>
        <v>81503</v>
      </c>
      <c r="D343" s="1172">
        <v>81403</v>
      </c>
      <c r="E343" s="1172">
        <v>81203</v>
      </c>
      <c r="F343" s="1172">
        <v>81203</v>
      </c>
    </row>
    <row r="344" spans="2:6" ht="24.75" thickBot="1" x14ac:dyDescent="0.3">
      <c r="B344" s="1138" t="s">
        <v>1300</v>
      </c>
      <c r="C344" s="1172">
        <v>81503</v>
      </c>
      <c r="D344" s="1172">
        <f>+D236+D210+D130+D93+D56+D341+D315+D290+D265+D185+D160</f>
        <v>81403</v>
      </c>
      <c r="E344" s="1172">
        <f>+E236+E210+E130+E93+E56+E341+E315+E290+E265+E185+E160</f>
        <v>81203</v>
      </c>
      <c r="F344" s="1172">
        <f>+F236+F210+F130+F93+F56+F341+F315+F290+F265+F185+F160</f>
        <v>81203</v>
      </c>
    </row>
    <row r="345" spans="2:6" ht="15.75" thickBot="1" x14ac:dyDescent="0.3">
      <c r="B345" s="1152" t="s">
        <v>1266</v>
      </c>
      <c r="C345" s="1173">
        <f>C346+C347</f>
        <v>40929</v>
      </c>
      <c r="D345" s="1173">
        <f>D346+D347</f>
        <v>40929</v>
      </c>
      <c r="E345" s="1173">
        <f t="shared" ref="E345:F345" si="57">E346+E347</f>
        <v>40929</v>
      </c>
      <c r="F345" s="1173">
        <f t="shared" si="57"/>
        <v>40929</v>
      </c>
    </row>
    <row r="346" spans="2:6" ht="15.75" thickBot="1" x14ac:dyDescent="0.3">
      <c r="B346" s="1154" t="s">
        <v>1267</v>
      </c>
      <c r="C346" s="1156">
        <f t="shared" ref="C346:F347" si="58">C36+C73+C110</f>
        <v>40929</v>
      </c>
      <c r="D346" s="1156">
        <v>40929</v>
      </c>
      <c r="E346" s="1156">
        <v>40929</v>
      </c>
      <c r="F346" s="1156">
        <v>40929</v>
      </c>
    </row>
    <row r="347" spans="2:6" ht="15.75" thickBot="1" x14ac:dyDescent="0.3">
      <c r="B347" s="1154" t="s">
        <v>1301</v>
      </c>
      <c r="C347" s="1156">
        <f t="shared" si="58"/>
        <v>0</v>
      </c>
      <c r="D347" s="1156">
        <f t="shared" si="58"/>
        <v>0</v>
      </c>
      <c r="E347" s="1156">
        <f t="shared" si="58"/>
        <v>0</v>
      </c>
      <c r="F347" s="1156">
        <f t="shared" si="58"/>
        <v>0</v>
      </c>
    </row>
    <row r="348" spans="2:6" ht="15.75" thickBot="1" x14ac:dyDescent="0.3">
      <c r="B348" s="1152" t="s">
        <v>1269</v>
      </c>
      <c r="C348" s="1173">
        <f>C349+C350</f>
        <v>6787</v>
      </c>
      <c r="D348" s="1173">
        <f t="shared" ref="D348:F348" si="59">D349+D350</f>
        <v>6787</v>
      </c>
      <c r="E348" s="1173">
        <f t="shared" si="59"/>
        <v>6787</v>
      </c>
      <c r="F348" s="1173">
        <f t="shared" si="59"/>
        <v>6787</v>
      </c>
    </row>
    <row r="349" spans="2:6" ht="15.75" thickBot="1" x14ac:dyDescent="0.3">
      <c r="B349" s="1154" t="s">
        <v>1267</v>
      </c>
      <c r="C349" s="1153">
        <f>C39+C76+C113</f>
        <v>6787</v>
      </c>
      <c r="D349" s="1153">
        <v>6787</v>
      </c>
      <c r="E349" s="1153">
        <v>6787</v>
      </c>
      <c r="F349" s="1153">
        <v>6787</v>
      </c>
    </row>
    <row r="350" spans="2:6" ht="15.75" thickBot="1" x14ac:dyDescent="0.3">
      <c r="B350" s="1154" t="s">
        <v>1301</v>
      </c>
      <c r="C350" s="1156">
        <f>C40+C77+C111</f>
        <v>0</v>
      </c>
      <c r="D350" s="1156">
        <f>D40+D77+D111</f>
        <v>0</v>
      </c>
      <c r="E350" s="1156">
        <f>E40+E77+E111</f>
        <v>0</v>
      </c>
      <c r="F350" s="1156">
        <f>F40+F77+F111</f>
        <v>0</v>
      </c>
    </row>
    <row r="351" spans="2:6" ht="15.75" thickBot="1" x14ac:dyDescent="0.3">
      <c r="B351" s="1152" t="s">
        <v>1270</v>
      </c>
      <c r="C351" s="1173">
        <f>C352+C353</f>
        <v>32687</v>
      </c>
      <c r="D351" s="1173">
        <f t="shared" ref="D351:F351" si="60">D352+D353</f>
        <v>32687</v>
      </c>
      <c r="E351" s="1173">
        <f t="shared" si="60"/>
        <v>32487</v>
      </c>
      <c r="F351" s="1173">
        <f t="shared" si="60"/>
        <v>32487</v>
      </c>
    </row>
    <row r="352" spans="2:6" ht="15.75" thickBot="1" x14ac:dyDescent="0.3">
      <c r="B352" s="1154" t="s">
        <v>1267</v>
      </c>
      <c r="C352" s="1156">
        <f>C42+C79+C116</f>
        <v>32687</v>
      </c>
      <c r="D352" s="1156">
        <v>32687</v>
      </c>
      <c r="E352" s="1156">
        <v>32487</v>
      </c>
      <c r="F352" s="1156">
        <v>32487</v>
      </c>
    </row>
    <row r="353" spans="2:6" ht="15.75" thickBot="1" x14ac:dyDescent="0.3">
      <c r="B353" s="1154" t="s">
        <v>1301</v>
      </c>
      <c r="C353" s="1156">
        <f t="shared" ref="C353:F353" si="61">C43+C80+C117</f>
        <v>0</v>
      </c>
      <c r="D353" s="1156">
        <f t="shared" si="61"/>
        <v>0</v>
      </c>
      <c r="E353" s="1156">
        <f t="shared" si="61"/>
        <v>0</v>
      </c>
      <c r="F353" s="1156">
        <f t="shared" si="61"/>
        <v>0</v>
      </c>
    </row>
    <row r="354" spans="2:6" ht="15.75" thickBot="1" x14ac:dyDescent="0.3">
      <c r="B354" s="1152" t="s">
        <v>1271</v>
      </c>
      <c r="C354" s="1173">
        <f>C355+C356</f>
        <v>0</v>
      </c>
      <c r="D354" s="1173">
        <f t="shared" ref="D354:F354" si="62">D355+D356</f>
        <v>0</v>
      </c>
      <c r="E354" s="1173">
        <f t="shared" si="62"/>
        <v>0</v>
      </c>
      <c r="F354" s="1173">
        <f t="shared" si="62"/>
        <v>0</v>
      </c>
    </row>
    <row r="355" spans="2:6" ht="15.75" thickBot="1" x14ac:dyDescent="0.3">
      <c r="B355" s="1154" t="s">
        <v>1267</v>
      </c>
      <c r="C355" s="1153">
        <f t="shared" ref="C355:F356" si="63">C45+C82+C119</f>
        <v>0</v>
      </c>
      <c r="D355" s="1153">
        <f t="shared" si="63"/>
        <v>0</v>
      </c>
      <c r="E355" s="1153">
        <f t="shared" si="63"/>
        <v>0</v>
      </c>
      <c r="F355" s="1153">
        <f t="shared" si="63"/>
        <v>0</v>
      </c>
    </row>
    <row r="356" spans="2:6" ht="15.75" thickBot="1" x14ac:dyDescent="0.3">
      <c r="B356" s="1154" t="s">
        <v>1301</v>
      </c>
      <c r="C356" s="1156">
        <f t="shared" si="63"/>
        <v>0</v>
      </c>
      <c r="D356" s="1156">
        <f t="shared" si="63"/>
        <v>0</v>
      </c>
      <c r="E356" s="1156">
        <f t="shared" si="63"/>
        <v>0</v>
      </c>
      <c r="F356" s="1156">
        <f t="shared" si="63"/>
        <v>0</v>
      </c>
    </row>
    <row r="357" spans="2:6" ht="15.75" thickBot="1" x14ac:dyDescent="0.3">
      <c r="B357" s="1152" t="s">
        <v>1272</v>
      </c>
      <c r="C357" s="1173">
        <f>C358+C359</f>
        <v>0</v>
      </c>
      <c r="D357" s="1173">
        <f t="shared" ref="D357:F357" si="64">D358+D359</f>
        <v>0</v>
      </c>
      <c r="E357" s="1173">
        <f t="shared" si="64"/>
        <v>0</v>
      </c>
      <c r="F357" s="1173">
        <f t="shared" si="64"/>
        <v>0</v>
      </c>
    </row>
    <row r="358" spans="2:6" ht="15.75" thickBot="1" x14ac:dyDescent="0.3">
      <c r="B358" s="1154" t="s">
        <v>1267</v>
      </c>
      <c r="C358" s="1153">
        <f t="shared" ref="C358:F359" si="65">C48+C85+C122</f>
        <v>0</v>
      </c>
      <c r="D358" s="1153">
        <f t="shared" si="65"/>
        <v>0</v>
      </c>
      <c r="E358" s="1153">
        <f t="shared" si="65"/>
        <v>0</v>
      </c>
      <c r="F358" s="1153">
        <f t="shared" si="65"/>
        <v>0</v>
      </c>
    </row>
    <row r="359" spans="2:6" ht="15.75" thickBot="1" x14ac:dyDescent="0.3">
      <c r="B359" s="1154" t="s">
        <v>1301</v>
      </c>
      <c r="C359" s="1156">
        <f t="shared" si="65"/>
        <v>0</v>
      </c>
      <c r="D359" s="1156">
        <f t="shared" si="65"/>
        <v>0</v>
      </c>
      <c r="E359" s="1156">
        <f t="shared" si="65"/>
        <v>0</v>
      </c>
      <c r="F359" s="1156">
        <f t="shared" si="65"/>
        <v>0</v>
      </c>
    </row>
    <row r="360" spans="2:6" ht="15.75" thickBot="1" x14ac:dyDescent="0.3">
      <c r="B360" s="1152" t="s">
        <v>1273</v>
      </c>
      <c r="C360" s="1173">
        <f>C361+C362</f>
        <v>0</v>
      </c>
      <c r="D360" s="1173">
        <f>D361+D362</f>
        <v>0</v>
      </c>
      <c r="E360" s="1173">
        <f t="shared" ref="E360:F360" si="66">E361+E362</f>
        <v>0</v>
      </c>
      <c r="F360" s="1173">
        <f t="shared" si="66"/>
        <v>0</v>
      </c>
    </row>
    <row r="361" spans="2:6" ht="15.75" thickBot="1" x14ac:dyDescent="0.3">
      <c r="B361" s="1154" t="s">
        <v>1267</v>
      </c>
      <c r="C361" s="1153">
        <f t="shared" ref="C361:F362" si="67">C51+C88+C125</f>
        <v>0</v>
      </c>
      <c r="D361" s="1153">
        <f t="shared" si="67"/>
        <v>0</v>
      </c>
      <c r="E361" s="1153">
        <f t="shared" si="67"/>
        <v>0</v>
      </c>
      <c r="F361" s="1153">
        <f t="shared" si="67"/>
        <v>0</v>
      </c>
    </row>
    <row r="362" spans="2:6" ht="15.75" thickBot="1" x14ac:dyDescent="0.3">
      <c r="B362" s="1154" t="s">
        <v>1301</v>
      </c>
      <c r="C362" s="1156">
        <f t="shared" si="67"/>
        <v>0</v>
      </c>
      <c r="D362" s="1156">
        <f t="shared" si="67"/>
        <v>0</v>
      </c>
      <c r="E362" s="1156">
        <f t="shared" si="67"/>
        <v>0</v>
      </c>
      <c r="F362" s="1156">
        <f t="shared" si="67"/>
        <v>0</v>
      </c>
    </row>
    <row r="363" spans="2:6" ht="15.75" thickBot="1" x14ac:dyDescent="0.3">
      <c r="B363" s="1152" t="s">
        <v>1274</v>
      </c>
      <c r="C363" s="1173">
        <f>C90+C53</f>
        <v>100</v>
      </c>
      <c r="D363" s="1173">
        <f>D90+D53</f>
        <v>0</v>
      </c>
      <c r="E363" s="1173">
        <f>E90+E53</f>
        <v>0</v>
      </c>
      <c r="F363" s="1173">
        <f>F90+F53</f>
        <v>0</v>
      </c>
    </row>
    <row r="364" spans="2:6" ht="15.75" thickBot="1" x14ac:dyDescent="0.3">
      <c r="B364" s="1154" t="s">
        <v>1267</v>
      </c>
      <c r="C364" s="1153">
        <f t="shared" ref="C364:F365" si="68">C54+C91+C128</f>
        <v>100</v>
      </c>
      <c r="D364" s="1153">
        <f>D54+D91+D128</f>
        <v>0</v>
      </c>
      <c r="E364" s="1153">
        <f t="shared" si="68"/>
        <v>0</v>
      </c>
      <c r="F364" s="1153">
        <f t="shared" si="68"/>
        <v>0</v>
      </c>
    </row>
    <row r="365" spans="2:6" ht="15.75" thickBot="1" x14ac:dyDescent="0.3">
      <c r="B365" s="1154" t="s">
        <v>1301</v>
      </c>
      <c r="C365" s="1156">
        <f t="shared" si="68"/>
        <v>0</v>
      </c>
      <c r="D365" s="1156">
        <f t="shared" si="68"/>
        <v>0</v>
      </c>
      <c r="E365" s="1156">
        <f t="shared" si="68"/>
        <v>0</v>
      </c>
      <c r="F365" s="1156">
        <f t="shared" si="68"/>
        <v>0</v>
      </c>
    </row>
    <row r="366" spans="2:6" ht="15.75" thickBot="1" x14ac:dyDescent="0.3">
      <c r="B366" s="1152" t="s">
        <v>1302</v>
      </c>
      <c r="C366" s="1173">
        <f>C367+C368+C369+C370</f>
        <v>0</v>
      </c>
      <c r="D366" s="1173">
        <f t="shared" ref="D366:F366" si="69">D367+D368+D369+D370</f>
        <v>0</v>
      </c>
      <c r="E366" s="1173">
        <f t="shared" si="69"/>
        <v>0</v>
      </c>
      <c r="F366" s="1173">
        <f t="shared" si="69"/>
        <v>0</v>
      </c>
    </row>
    <row r="367" spans="2:6" ht="15.75" thickBot="1" x14ac:dyDescent="0.3">
      <c r="B367" s="1154" t="s">
        <v>1267</v>
      </c>
      <c r="C367" s="1153">
        <f t="shared" ref="C367:F370" si="70">C151+C176+C201+C227+C256+C281+C306+C332</f>
        <v>0</v>
      </c>
      <c r="D367" s="1153">
        <f t="shared" si="70"/>
        <v>0</v>
      </c>
      <c r="E367" s="1153">
        <f t="shared" si="70"/>
        <v>0</v>
      </c>
      <c r="F367" s="1153">
        <f t="shared" si="70"/>
        <v>0</v>
      </c>
    </row>
    <row r="368" spans="2:6" ht="15.75" thickBot="1" x14ac:dyDescent="0.3">
      <c r="B368" s="1154" t="s">
        <v>1303</v>
      </c>
      <c r="C368" s="1153">
        <f t="shared" si="70"/>
        <v>0</v>
      </c>
      <c r="D368" s="1153">
        <f t="shared" si="70"/>
        <v>0</v>
      </c>
      <c r="E368" s="1153">
        <f t="shared" si="70"/>
        <v>0</v>
      </c>
      <c r="F368" s="1153">
        <f t="shared" si="70"/>
        <v>0</v>
      </c>
    </row>
    <row r="369" spans="2:6" ht="15.75" thickBot="1" x14ac:dyDescent="0.3">
      <c r="B369" s="1154" t="s">
        <v>1286</v>
      </c>
      <c r="C369" s="1153">
        <f t="shared" si="70"/>
        <v>0</v>
      </c>
      <c r="D369" s="1153">
        <f t="shared" si="70"/>
        <v>0</v>
      </c>
      <c r="E369" s="1153">
        <f t="shared" si="70"/>
        <v>0</v>
      </c>
      <c r="F369" s="1153">
        <f t="shared" si="70"/>
        <v>0</v>
      </c>
    </row>
    <row r="370" spans="2:6" ht="15.75" thickBot="1" x14ac:dyDescent="0.3">
      <c r="B370" s="1154" t="s">
        <v>1287</v>
      </c>
      <c r="C370" s="1153">
        <f t="shared" si="70"/>
        <v>0</v>
      </c>
      <c r="D370" s="1153">
        <f t="shared" si="70"/>
        <v>0</v>
      </c>
      <c r="E370" s="1153">
        <f t="shared" si="70"/>
        <v>0</v>
      </c>
      <c r="F370" s="1153">
        <f t="shared" si="70"/>
        <v>0</v>
      </c>
    </row>
    <row r="371" spans="2:6" ht="15.75" thickBot="1" x14ac:dyDescent="0.3">
      <c r="B371" s="1152" t="s">
        <v>1304</v>
      </c>
      <c r="C371" s="1173">
        <f>C372+C373+C374+C375</f>
        <v>1000</v>
      </c>
      <c r="D371" s="1173">
        <f t="shared" ref="D371:F371" si="71">D372+D373+D374+D375</f>
        <v>1000</v>
      </c>
      <c r="E371" s="1173">
        <f t="shared" si="71"/>
        <v>1000</v>
      </c>
      <c r="F371" s="1173">
        <f t="shared" si="71"/>
        <v>1000</v>
      </c>
    </row>
    <row r="372" spans="2:6" ht="15.75" thickBot="1" x14ac:dyDescent="0.3">
      <c r="B372" s="1154" t="s">
        <v>1267</v>
      </c>
      <c r="C372" s="1153">
        <f>C156+C181+C206+C232+C261+C286+C311+C337</f>
        <v>1000</v>
      </c>
      <c r="D372" s="1153">
        <f t="shared" ref="C372:F375" si="72">D156+D181+D206+D232+D261+D286+D311+D337</f>
        <v>1000</v>
      </c>
      <c r="E372" s="1153">
        <f t="shared" si="72"/>
        <v>1000</v>
      </c>
      <c r="F372" s="1153">
        <f t="shared" si="72"/>
        <v>1000</v>
      </c>
    </row>
    <row r="373" spans="2:6" ht="15.75" thickBot="1" x14ac:dyDescent="0.3">
      <c r="B373" s="1154" t="s">
        <v>1303</v>
      </c>
      <c r="C373" s="1153">
        <f t="shared" si="72"/>
        <v>0</v>
      </c>
      <c r="D373" s="1153">
        <f t="shared" si="72"/>
        <v>0</v>
      </c>
      <c r="E373" s="1153">
        <f t="shared" si="72"/>
        <v>0</v>
      </c>
      <c r="F373" s="1153">
        <f t="shared" si="72"/>
        <v>0</v>
      </c>
    </row>
    <row r="374" spans="2:6" ht="15.75" thickBot="1" x14ac:dyDescent="0.3">
      <c r="B374" s="1154" t="s">
        <v>1286</v>
      </c>
      <c r="C374" s="1153">
        <f t="shared" si="72"/>
        <v>0</v>
      </c>
      <c r="D374" s="1153">
        <f t="shared" si="72"/>
        <v>0</v>
      </c>
      <c r="E374" s="1153">
        <f t="shared" si="72"/>
        <v>0</v>
      </c>
      <c r="F374" s="1153">
        <f t="shared" si="72"/>
        <v>0</v>
      </c>
    </row>
    <row r="375" spans="2:6" ht="15.75" thickBot="1" x14ac:dyDescent="0.3">
      <c r="B375" s="1154" t="s">
        <v>1287</v>
      </c>
      <c r="C375" s="1153">
        <f t="shared" si="72"/>
        <v>0</v>
      </c>
      <c r="D375" s="1153">
        <f t="shared" si="72"/>
        <v>0</v>
      </c>
      <c r="E375" s="1153">
        <f t="shared" si="72"/>
        <v>0</v>
      </c>
      <c r="F375" s="1153">
        <f t="shared" si="72"/>
        <v>0</v>
      </c>
    </row>
    <row r="376" spans="2:6" ht="15.75" thickBot="1" x14ac:dyDescent="0.3">
      <c r="B376" s="1161" t="s">
        <v>1276</v>
      </c>
      <c r="C376" s="1162">
        <f>IF(C344-C343=0,0,"Error")</f>
        <v>0</v>
      </c>
      <c r="D376" s="1162">
        <f>IF(D344-D343=0,0,"Error")</f>
        <v>0</v>
      </c>
      <c r="E376" s="1162">
        <f>IF(E344-E343=0,0,"Error")</f>
        <v>0</v>
      </c>
      <c r="F376" s="1162">
        <f>IF(F344-F343=0,0,"Error")</f>
        <v>0</v>
      </c>
    </row>
    <row r="377" spans="2:6" x14ac:dyDescent="0.25">
      <c r="B377" s="1174"/>
      <c r="C377" s="1175"/>
      <c r="D377" s="1175"/>
      <c r="E377" s="1175"/>
      <c r="F377" s="1175"/>
    </row>
  </sheetData>
  <mergeCells count="86">
    <mergeCell ref="B329:B330"/>
    <mergeCell ref="B303:B304"/>
    <mergeCell ref="C316:F316"/>
    <mergeCell ref="C318:F318"/>
    <mergeCell ref="C319:F319"/>
    <mergeCell ref="B320:B321"/>
    <mergeCell ref="B328:F328"/>
    <mergeCell ref="H240:L242"/>
    <mergeCell ref="C241:F241"/>
    <mergeCell ref="C242:F242"/>
    <mergeCell ref="C243:F243"/>
    <mergeCell ref="B302:F302"/>
    <mergeCell ref="B252:F252"/>
    <mergeCell ref="B253:B254"/>
    <mergeCell ref="E266:F266"/>
    <mergeCell ref="C267:F267"/>
    <mergeCell ref="C268:F268"/>
    <mergeCell ref="B269:B270"/>
    <mergeCell ref="B277:F277"/>
    <mergeCell ref="B278:B279"/>
    <mergeCell ref="C292:F292"/>
    <mergeCell ref="C293:F293"/>
    <mergeCell ref="B294:B295"/>
    <mergeCell ref="B244:B245"/>
    <mergeCell ref="B215:B216"/>
    <mergeCell ref="B223:F223"/>
    <mergeCell ref="B224:B225"/>
    <mergeCell ref="B237:F237"/>
    <mergeCell ref="B238:F238"/>
    <mergeCell ref="C239:F239"/>
    <mergeCell ref="E240:F240"/>
    <mergeCell ref="C214:F214"/>
    <mergeCell ref="C163:F163"/>
    <mergeCell ref="B164:B165"/>
    <mergeCell ref="B172:F172"/>
    <mergeCell ref="B173:B174"/>
    <mergeCell ref="C187:F187"/>
    <mergeCell ref="C188:F188"/>
    <mergeCell ref="B189:B190"/>
    <mergeCell ref="B197:F197"/>
    <mergeCell ref="B198:B199"/>
    <mergeCell ref="C211:F211"/>
    <mergeCell ref="C213:F213"/>
    <mergeCell ref="C162:F162"/>
    <mergeCell ref="B132:F132"/>
    <mergeCell ref="B133:F133"/>
    <mergeCell ref="C134:F134"/>
    <mergeCell ref="E135:F135"/>
    <mergeCell ref="C138:F138"/>
    <mergeCell ref="B139:B140"/>
    <mergeCell ref="B147:F147"/>
    <mergeCell ref="B148:B149"/>
    <mergeCell ref="E161:F161"/>
    <mergeCell ref="H135:L137"/>
    <mergeCell ref="C136:F136"/>
    <mergeCell ref="C137:F137"/>
    <mergeCell ref="C95:F95"/>
    <mergeCell ref="C96:F96"/>
    <mergeCell ref="C97:F97"/>
    <mergeCell ref="B98:B99"/>
    <mergeCell ref="B106:F106"/>
    <mergeCell ref="B107:B108"/>
    <mergeCell ref="C58:F58"/>
    <mergeCell ref="C59:F59"/>
    <mergeCell ref="C60:F60"/>
    <mergeCell ref="B61:B62"/>
    <mergeCell ref="B69:F69"/>
    <mergeCell ref="B70:B71"/>
    <mergeCell ref="B33:B34"/>
    <mergeCell ref="B9:F11"/>
    <mergeCell ref="C12:F12"/>
    <mergeCell ref="C16:F16"/>
    <mergeCell ref="B17:F17"/>
    <mergeCell ref="B19:F19"/>
    <mergeCell ref="B20:F20"/>
    <mergeCell ref="C21:F21"/>
    <mergeCell ref="C22:F22"/>
    <mergeCell ref="C23:F23"/>
    <mergeCell ref="B24:B25"/>
    <mergeCell ref="B32:F32"/>
    <mergeCell ref="B8:F8"/>
    <mergeCell ref="A2:G2"/>
    <mergeCell ref="B3:F3"/>
    <mergeCell ref="C5:F5"/>
    <mergeCell ref="C6:F6"/>
    <mergeCell ref="C7:F7"/>
  </mergeCells>
  <pageMargins left="0" right="0" top="0.75" bottom="0.75" header="0.3" footer="0.3"/>
  <pageSetup paperSize="9" orientation="portrait" r:id="rId1"/>
  <rowBreaks count="3" manualBreakCount="3">
    <brk id="57" max="10" man="1"/>
    <brk id="236" max="10" man="1"/>
    <brk id="315" max="10"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DE2AB-0965-4177-96FA-61F286EE97B8}">
  <dimension ref="A1:N380"/>
  <sheetViews>
    <sheetView topLeftCell="A359" zoomScale="136" zoomScaleNormal="136" zoomScaleSheetLayoutView="142" workbookViewId="0">
      <selection activeCell="J377" sqref="J377"/>
    </sheetView>
  </sheetViews>
  <sheetFormatPr defaultRowHeight="15" x14ac:dyDescent="0.25"/>
  <cols>
    <col min="1" max="1" width="7.85546875" style="1475" customWidth="1"/>
    <col min="2" max="2" width="27.85546875" style="1475" customWidth="1"/>
    <col min="3" max="3" width="17.5703125" style="1475" customWidth="1"/>
    <col min="4" max="4" width="11" style="1475" customWidth="1"/>
    <col min="5" max="5" width="11.7109375" style="1475" customWidth="1"/>
    <col min="6" max="6" width="15" style="1475" customWidth="1"/>
    <col min="7" max="7" width="10.7109375" style="1475" customWidth="1"/>
    <col min="8" max="8" width="3.28515625" style="1475" customWidth="1"/>
    <col min="9" max="9" width="11" style="1475" customWidth="1"/>
    <col min="10" max="10" width="21.85546875" style="1475" customWidth="1"/>
    <col min="11" max="11" width="9.140625" style="1475" hidden="1" customWidth="1"/>
    <col min="12" max="12" width="5.85546875" style="1475" customWidth="1"/>
    <col min="13" max="16384" width="9.140625" style="1475"/>
  </cols>
  <sheetData>
    <row r="1" spans="1:7" ht="10.5" customHeight="1" x14ac:dyDescent="0.25"/>
    <row r="2" spans="1:7" ht="18" customHeight="1" x14ac:dyDescent="0.25">
      <c r="A2" s="2915" t="s">
        <v>2761</v>
      </c>
      <c r="B2" s="2915"/>
      <c r="C2" s="2915"/>
      <c r="D2" s="2915"/>
      <c r="E2" s="2915"/>
      <c r="F2" s="2915"/>
      <c r="G2" s="2915"/>
    </row>
    <row r="3" spans="1:7" ht="18" customHeight="1" x14ac:dyDescent="0.25">
      <c r="A3" s="1476"/>
      <c r="B3" s="2916" t="s">
        <v>1394</v>
      </c>
      <c r="C3" s="2916"/>
      <c r="D3" s="2916"/>
      <c r="E3" s="2916"/>
      <c r="F3" s="2916"/>
      <c r="G3" s="1476"/>
    </row>
    <row r="4" spans="1:7" ht="8.25" customHeight="1" thickBot="1" x14ac:dyDescent="0.3"/>
    <row r="5" spans="1:7" ht="30" customHeight="1" thickBot="1" x14ac:dyDescent="0.3">
      <c r="B5" s="1477" t="s">
        <v>6</v>
      </c>
      <c r="C5" s="2917" t="s">
        <v>2027</v>
      </c>
      <c r="D5" s="2917"/>
      <c r="E5" s="2917"/>
      <c r="F5" s="2917"/>
    </row>
    <row r="6" spans="1:7" ht="18" customHeight="1" thickBot="1" x14ac:dyDescent="0.3">
      <c r="B6" s="1477" t="s">
        <v>8</v>
      </c>
      <c r="C6" s="2918" t="s">
        <v>2002</v>
      </c>
      <c r="D6" s="2919"/>
      <c r="E6" s="2919"/>
      <c r="F6" s="2920"/>
    </row>
    <row r="7" spans="1:7" ht="33.75" customHeight="1" thickBot="1" x14ac:dyDescent="0.3">
      <c r="B7" s="1477" t="s">
        <v>10</v>
      </c>
      <c r="C7" s="2921" t="s">
        <v>1243</v>
      </c>
      <c r="D7" s="2922"/>
      <c r="E7" s="2922"/>
      <c r="F7" s="2923"/>
    </row>
    <row r="8" spans="1:7" ht="20.25" customHeight="1" thickBot="1" x14ac:dyDescent="0.3">
      <c r="B8" s="2924" t="s">
        <v>12</v>
      </c>
      <c r="C8" s="2925"/>
      <c r="D8" s="2925"/>
      <c r="E8" s="2925"/>
      <c r="F8" s="2926"/>
    </row>
    <row r="9" spans="1:7" ht="15.75" thickBot="1" x14ac:dyDescent="0.3">
      <c r="B9" s="2906" t="s">
        <v>2762</v>
      </c>
      <c r="C9" s="2907"/>
      <c r="D9" s="2907"/>
      <c r="E9" s="2907"/>
      <c r="F9" s="2908"/>
    </row>
    <row r="10" spans="1:7" ht="36.75" customHeight="1" thickBot="1" x14ac:dyDescent="0.3">
      <c r="B10" s="2906"/>
      <c r="C10" s="2907"/>
      <c r="D10" s="2907"/>
      <c r="E10" s="2907"/>
      <c r="F10" s="2908"/>
    </row>
    <row r="11" spans="1:7" ht="21" customHeight="1" thickBot="1" x14ac:dyDescent="0.3">
      <c r="B11" s="2906"/>
      <c r="C11" s="2907"/>
      <c r="D11" s="2907"/>
      <c r="E11" s="2907"/>
      <c r="F11" s="2908"/>
    </row>
    <row r="12" spans="1:7" ht="133.5" customHeight="1" thickBot="1" x14ac:dyDescent="0.3">
      <c r="B12" s="1478" t="s">
        <v>14</v>
      </c>
      <c r="C12" s="2909" t="s">
        <v>2763</v>
      </c>
      <c r="D12" s="2910"/>
      <c r="E12" s="2910"/>
      <c r="F12" s="2911"/>
    </row>
    <row r="13" spans="1:7" ht="14.25" customHeight="1" x14ac:dyDescent="0.25">
      <c r="B13" s="2860" t="s">
        <v>16</v>
      </c>
      <c r="C13" s="1479">
        <v>2023</v>
      </c>
      <c r="D13" s="1479">
        <v>2024</v>
      </c>
      <c r="E13" s="1479">
        <v>2025</v>
      </c>
      <c r="F13" s="1479">
        <v>2026</v>
      </c>
    </row>
    <row r="14" spans="1:7" ht="16.5" customHeight="1" thickBot="1" x14ac:dyDescent="0.3">
      <c r="B14" s="2861"/>
      <c r="C14" s="1481" t="s">
        <v>17</v>
      </c>
      <c r="D14" s="1481" t="s">
        <v>18</v>
      </c>
      <c r="E14" s="1481" t="s">
        <v>18</v>
      </c>
      <c r="F14" s="1481" t="s">
        <v>18</v>
      </c>
    </row>
    <row r="15" spans="1:7" ht="33.75" customHeight="1" thickBot="1" x14ac:dyDescent="0.3">
      <c r="B15" s="1482" t="s">
        <v>2764</v>
      </c>
      <c r="C15" s="1483">
        <v>0.8</v>
      </c>
      <c r="D15" s="1483">
        <v>0.9</v>
      </c>
      <c r="E15" s="1483">
        <v>0.9</v>
      </c>
      <c r="F15" s="1483">
        <v>1</v>
      </c>
    </row>
    <row r="16" spans="1:7" ht="15.75" thickBot="1" x14ac:dyDescent="0.3">
      <c r="B16" s="1482"/>
      <c r="C16" s="1483">
        <v>0</v>
      </c>
      <c r="D16" s="1483">
        <v>0</v>
      </c>
      <c r="E16" s="1483">
        <v>0</v>
      </c>
      <c r="F16" s="1483">
        <v>0</v>
      </c>
    </row>
    <row r="17" spans="2:11" ht="23.25" thickBot="1" x14ac:dyDescent="0.3">
      <c r="B17" s="1484" t="s">
        <v>1403</v>
      </c>
      <c r="C17" s="1483" t="s">
        <v>1401</v>
      </c>
      <c r="D17" s="1483" t="s">
        <v>1402</v>
      </c>
      <c r="E17" s="1483" t="s">
        <v>1402</v>
      </c>
      <c r="F17" s="1483" t="s">
        <v>1402</v>
      </c>
    </row>
    <row r="18" spans="2:11" ht="32.25" customHeight="1" thickBot="1" x14ac:dyDescent="0.3">
      <c r="B18" s="1485" t="s">
        <v>1247</v>
      </c>
      <c r="C18" s="2912" t="s">
        <v>2765</v>
      </c>
      <c r="D18" s="2913"/>
      <c r="E18" s="2913"/>
      <c r="F18" s="2914"/>
    </row>
    <row r="19" spans="2:11" ht="18" customHeight="1" thickBot="1" x14ac:dyDescent="0.3">
      <c r="B19" s="2873" t="s">
        <v>1249</v>
      </c>
      <c r="C19" s="2874"/>
      <c r="D19" s="2874"/>
      <c r="E19" s="2874"/>
      <c r="F19" s="2875"/>
      <c r="I19" s="1486"/>
      <c r="K19" s="1486"/>
    </row>
    <row r="20" spans="2:11" ht="15" customHeight="1" thickBot="1" x14ac:dyDescent="0.3">
      <c r="B20" s="2873" t="s">
        <v>1249</v>
      </c>
      <c r="C20" s="2874"/>
      <c r="D20" s="2874"/>
      <c r="E20" s="2874"/>
      <c r="F20" s="2875"/>
      <c r="H20" s="1487"/>
    </row>
    <row r="21" spans="2:11" ht="35.25" customHeight="1" thickBot="1" x14ac:dyDescent="0.3">
      <c r="B21" s="1488" t="s">
        <v>2766</v>
      </c>
      <c r="C21" s="235">
        <v>1</v>
      </c>
      <c r="D21" s="235">
        <v>1</v>
      </c>
      <c r="E21" s="235">
        <v>1</v>
      </c>
      <c r="F21" s="235">
        <v>1</v>
      </c>
    </row>
    <row r="22" spans="2:11" ht="35.25" customHeight="1" thickBot="1" x14ac:dyDescent="0.3">
      <c r="B22" s="1488" t="s">
        <v>2767</v>
      </c>
      <c r="C22" s="235">
        <v>0.56999999999999995</v>
      </c>
      <c r="D22" s="235">
        <v>0.56999999999999995</v>
      </c>
      <c r="E22" s="235">
        <v>0.56999999999999995</v>
      </c>
      <c r="F22" s="235">
        <v>0.56999999999999995</v>
      </c>
    </row>
    <row r="23" spans="2:11" ht="35.25" customHeight="1" thickBot="1" x14ac:dyDescent="0.3">
      <c r="B23" s="1488" t="s">
        <v>2768</v>
      </c>
      <c r="C23" s="235">
        <v>0.8</v>
      </c>
      <c r="D23" s="235">
        <v>0.8</v>
      </c>
      <c r="E23" s="235">
        <v>0.8</v>
      </c>
      <c r="F23" s="235">
        <v>0.8</v>
      </c>
    </row>
    <row r="24" spans="2:11" ht="24" customHeight="1" thickBot="1" x14ac:dyDescent="0.3">
      <c r="B24" s="1484"/>
      <c r="C24" s="691" t="s">
        <v>1401</v>
      </c>
      <c r="D24" s="1489" t="s">
        <v>1402</v>
      </c>
      <c r="E24" s="1489" t="s">
        <v>1402</v>
      </c>
      <c r="F24" s="1489" t="s">
        <v>1402</v>
      </c>
    </row>
    <row r="25" spans="2:11" ht="21.75" customHeight="1" thickBot="1" x14ac:dyDescent="0.3">
      <c r="B25" s="2893" t="s">
        <v>1255</v>
      </c>
      <c r="C25" s="2894"/>
      <c r="D25" s="2894"/>
      <c r="E25" s="2894"/>
      <c r="F25" s="2895"/>
    </row>
    <row r="26" spans="2:11" ht="30.75" customHeight="1" thickBot="1" x14ac:dyDescent="0.3">
      <c r="B26" s="1490" t="s">
        <v>1256</v>
      </c>
      <c r="C26" s="2902" t="s">
        <v>2769</v>
      </c>
      <c r="D26" s="2900"/>
      <c r="E26" s="2900"/>
      <c r="F26" s="2901"/>
    </row>
    <row r="27" spans="2:11" ht="31.5" customHeight="1" thickBot="1" x14ac:dyDescent="0.3">
      <c r="B27" s="1484" t="s">
        <v>1258</v>
      </c>
      <c r="C27" s="2903" t="s">
        <v>2770</v>
      </c>
      <c r="D27" s="2904"/>
      <c r="E27" s="2904"/>
      <c r="F27" s="2905"/>
    </row>
    <row r="28" spans="2:11" ht="15.75" thickBot="1" x14ac:dyDescent="0.3">
      <c r="B28" s="1484" t="s">
        <v>54</v>
      </c>
      <c r="C28" s="2857" t="s">
        <v>2771</v>
      </c>
      <c r="D28" s="2858"/>
      <c r="E28" s="2858"/>
      <c r="F28" s="2859"/>
    </row>
    <row r="29" spans="2:11" ht="12.75" customHeight="1" x14ac:dyDescent="0.25">
      <c r="B29" s="2860"/>
      <c r="C29" s="1479">
        <v>2023</v>
      </c>
      <c r="D29" s="1479">
        <v>2024</v>
      </c>
      <c r="E29" s="1479">
        <v>2025</v>
      </c>
      <c r="F29" s="1479">
        <v>2026</v>
      </c>
    </row>
    <row r="30" spans="2:11" ht="15.75" customHeight="1" thickBot="1" x14ac:dyDescent="0.3">
      <c r="B30" s="2861"/>
      <c r="C30" s="1491" t="s">
        <v>17</v>
      </c>
      <c r="D30" s="1491" t="s">
        <v>18</v>
      </c>
      <c r="E30" s="1491" t="s">
        <v>18</v>
      </c>
      <c r="F30" s="1491" t="s">
        <v>18</v>
      </c>
    </row>
    <row r="31" spans="2:11" ht="15.75" thickBot="1" x14ac:dyDescent="0.3">
      <c r="B31" s="1484" t="s">
        <v>56</v>
      </c>
      <c r="C31" s="1492">
        <v>41</v>
      </c>
      <c r="D31" s="1492">
        <v>41</v>
      </c>
      <c r="E31" s="1492">
        <v>41</v>
      </c>
      <c r="F31" s="1492">
        <v>41</v>
      </c>
    </row>
    <row r="32" spans="2:11" ht="15.75" thickBot="1" x14ac:dyDescent="0.3">
      <c r="B32" s="1484" t="s">
        <v>1260</v>
      </c>
      <c r="C32" s="1492">
        <f>C61</f>
        <v>58680</v>
      </c>
      <c r="D32" s="1492">
        <f>D61</f>
        <v>58890</v>
      </c>
      <c r="E32" s="1492">
        <f t="shared" ref="E32:F32" si="0">E61</f>
        <v>58890</v>
      </c>
      <c r="F32" s="1492">
        <f t="shared" si="0"/>
        <v>58890</v>
      </c>
    </row>
    <row r="33" spans="2:12" ht="15.75" thickBot="1" x14ac:dyDescent="0.3">
      <c r="B33" s="1484" t="s">
        <v>1261</v>
      </c>
      <c r="C33" s="1492">
        <f>C32/C31</f>
        <v>1431.219512195122</v>
      </c>
      <c r="D33" s="1492">
        <f t="shared" ref="D33:F33" si="1">D32/D31</f>
        <v>1436.3414634146341</v>
      </c>
      <c r="E33" s="1492">
        <f t="shared" si="1"/>
        <v>1436.3414634146341</v>
      </c>
      <c r="F33" s="1492">
        <f t="shared" si="1"/>
        <v>1436.3414634146341</v>
      </c>
    </row>
    <row r="34" spans="2:12" ht="15.75" thickBot="1" x14ac:dyDescent="0.3">
      <c r="B34" s="1484" t="s">
        <v>1262</v>
      </c>
      <c r="C34" s="1480" t="s">
        <v>1263</v>
      </c>
      <c r="D34" s="1493">
        <f>D31/C31-1</f>
        <v>0</v>
      </c>
      <c r="E34" s="1493">
        <f t="shared" ref="E34:F36" si="2">E31/D31-1</f>
        <v>0</v>
      </c>
      <c r="F34" s="1493">
        <f t="shared" si="2"/>
        <v>0</v>
      </c>
      <c r="H34" s="1494"/>
      <c r="I34" s="1494"/>
      <c r="J34" s="1494"/>
      <c r="K34" s="1494"/>
      <c r="L34" s="1494"/>
    </row>
    <row r="35" spans="2:12" ht="15.75" thickBot="1" x14ac:dyDescent="0.3">
      <c r="B35" s="1484" t="s">
        <v>1264</v>
      </c>
      <c r="C35" s="1480" t="s">
        <v>1263</v>
      </c>
      <c r="D35" s="1493">
        <f>D32/C32-1</f>
        <v>3.5787321063394106E-3</v>
      </c>
      <c r="E35" s="1493">
        <f t="shared" si="2"/>
        <v>0</v>
      </c>
      <c r="F35" s="1493">
        <f t="shared" si="2"/>
        <v>0</v>
      </c>
    </row>
    <row r="36" spans="2:12" ht="15.75" thickBot="1" x14ac:dyDescent="0.3">
      <c r="B36" s="1484" t="s">
        <v>77</v>
      </c>
      <c r="C36" s="1480" t="s">
        <v>1263</v>
      </c>
      <c r="D36" s="1493">
        <f>D33/C33-1</f>
        <v>3.5787321063394106E-3</v>
      </c>
      <c r="E36" s="1493">
        <f t="shared" si="2"/>
        <v>0</v>
      </c>
      <c r="F36" s="1493">
        <f t="shared" si="2"/>
        <v>0</v>
      </c>
    </row>
    <row r="37" spans="2:12" ht="15.75" thickBot="1" x14ac:dyDescent="0.3">
      <c r="B37" s="2862" t="s">
        <v>1265</v>
      </c>
      <c r="C37" s="2863"/>
      <c r="D37" s="2863"/>
      <c r="E37" s="2863"/>
      <c r="F37" s="2864"/>
    </row>
    <row r="38" spans="2:12" ht="12.75" customHeight="1" x14ac:dyDescent="0.25">
      <c r="B38" s="2860"/>
      <c r="C38" s="1479">
        <v>2023</v>
      </c>
      <c r="D38" s="1479">
        <v>2024</v>
      </c>
      <c r="E38" s="1479">
        <v>2025</v>
      </c>
      <c r="F38" s="1479">
        <v>2026</v>
      </c>
    </row>
    <row r="39" spans="2:12" ht="9" customHeight="1" thickBot="1" x14ac:dyDescent="0.3">
      <c r="B39" s="2861"/>
      <c r="C39" s="1491" t="s">
        <v>17</v>
      </c>
      <c r="D39" s="1491" t="s">
        <v>18</v>
      </c>
      <c r="E39" s="1491" t="s">
        <v>18</v>
      </c>
      <c r="F39" s="1491" t="s">
        <v>18</v>
      </c>
    </row>
    <row r="40" spans="2:12" ht="15.75" thickBot="1" x14ac:dyDescent="0.3">
      <c r="B40" s="1495" t="s">
        <v>1266</v>
      </c>
      <c r="C40" s="1496">
        <f>C41+C42</f>
        <v>38298</v>
      </c>
      <c r="D40" s="1497">
        <f>D41+D42</f>
        <v>38798</v>
      </c>
      <c r="E40" s="1497">
        <f t="shared" ref="E40:F40" si="3">E41+E42</f>
        <v>38798</v>
      </c>
      <c r="F40" s="1497">
        <f t="shared" si="3"/>
        <v>38798</v>
      </c>
    </row>
    <row r="41" spans="2:12" ht="15.75" thickBot="1" x14ac:dyDescent="0.3">
      <c r="B41" s="1498" t="s">
        <v>1267</v>
      </c>
      <c r="C41" s="1496">
        <v>38298</v>
      </c>
      <c r="D41" s="1497">
        <v>38798</v>
      </c>
      <c r="E41" s="1497">
        <v>38798</v>
      </c>
      <c r="F41" s="1497">
        <v>38798</v>
      </c>
    </row>
    <row r="42" spans="2:12" ht="15.75" thickBot="1" x14ac:dyDescent="0.3">
      <c r="B42" s="1498" t="s">
        <v>1268</v>
      </c>
      <c r="C42" s="1496"/>
      <c r="D42" s="1497"/>
      <c r="E42" s="1497"/>
      <c r="F42" s="1497"/>
    </row>
    <row r="43" spans="2:12" ht="24.75" thickBot="1" x14ac:dyDescent="0.3">
      <c r="B43" s="1495" t="s">
        <v>1269</v>
      </c>
      <c r="C43" s="1496">
        <f>C44+C45</f>
        <v>6158</v>
      </c>
      <c r="D43" s="1497">
        <f>D44+D45</f>
        <v>7158</v>
      </c>
      <c r="E43" s="1497">
        <f t="shared" ref="E43:F43" si="4">E44+E45</f>
        <v>7158</v>
      </c>
      <c r="F43" s="1497">
        <f t="shared" si="4"/>
        <v>7158</v>
      </c>
    </row>
    <row r="44" spans="2:12" ht="15.75" thickBot="1" x14ac:dyDescent="0.3">
      <c r="B44" s="1498" t="s">
        <v>1267</v>
      </c>
      <c r="C44" s="1496">
        <v>6158</v>
      </c>
      <c r="D44" s="1497">
        <v>7158</v>
      </c>
      <c r="E44" s="1497">
        <v>7158</v>
      </c>
      <c r="F44" s="1497">
        <v>7158</v>
      </c>
      <c r="I44" s="1494"/>
    </row>
    <row r="45" spans="2:12" ht="15.75" thickBot="1" x14ac:dyDescent="0.3">
      <c r="B45" s="1498" t="s">
        <v>1268</v>
      </c>
      <c r="C45" s="1496"/>
      <c r="D45" s="1497"/>
      <c r="E45" s="1497"/>
      <c r="F45" s="1497"/>
      <c r="I45" s="1494"/>
    </row>
    <row r="46" spans="2:12" ht="15.75" thickBot="1" x14ac:dyDescent="0.3">
      <c r="B46" s="1495" t="s">
        <v>1270</v>
      </c>
      <c r="C46" s="1496">
        <f>C47+C48</f>
        <v>14034</v>
      </c>
      <c r="D46" s="1497">
        <f>D47+D48</f>
        <v>12934</v>
      </c>
      <c r="E46" s="1497">
        <f t="shared" ref="E46:F46" si="5">E47+E48</f>
        <v>12934</v>
      </c>
      <c r="F46" s="1497">
        <f t="shared" si="5"/>
        <v>12934</v>
      </c>
    </row>
    <row r="47" spans="2:12" ht="15.75" thickBot="1" x14ac:dyDescent="0.3">
      <c r="B47" s="1498" t="s">
        <v>1267</v>
      </c>
      <c r="C47" s="1496">
        <v>14034</v>
      </c>
      <c r="D47" s="1497">
        <v>12934</v>
      </c>
      <c r="E47" s="1496">
        <v>12934</v>
      </c>
      <c r="F47" s="1496">
        <v>12934</v>
      </c>
    </row>
    <row r="48" spans="2:12" ht="15.75" thickBot="1" x14ac:dyDescent="0.3">
      <c r="B48" s="1498" t="s">
        <v>1268</v>
      </c>
      <c r="C48" s="1496"/>
      <c r="D48" s="1497"/>
      <c r="E48" s="1497"/>
      <c r="F48" s="1497"/>
    </row>
    <row r="49" spans="2:14" ht="15.75" thickBot="1" x14ac:dyDescent="0.3">
      <c r="B49" s="1495" t="s">
        <v>1271</v>
      </c>
      <c r="C49" s="1496"/>
      <c r="D49" s="1499"/>
      <c r="E49" s="1499"/>
      <c r="F49" s="1499"/>
    </row>
    <row r="50" spans="2:14" ht="15.75" thickBot="1" x14ac:dyDescent="0.3">
      <c r="B50" s="1498" t="s">
        <v>1267</v>
      </c>
      <c r="C50" s="1496"/>
      <c r="D50" s="1499"/>
      <c r="E50" s="1499"/>
      <c r="F50" s="1499"/>
    </row>
    <row r="51" spans="2:14" ht="15.75" thickBot="1" x14ac:dyDescent="0.3">
      <c r="B51" s="1498" t="s">
        <v>1268</v>
      </c>
      <c r="C51" s="1496"/>
      <c r="D51" s="1499"/>
      <c r="E51" s="1499"/>
      <c r="F51" s="1499"/>
    </row>
    <row r="52" spans="2:14" ht="15.75" thickBot="1" x14ac:dyDescent="0.3">
      <c r="B52" s="1495" t="s">
        <v>1272</v>
      </c>
      <c r="C52" s="1496"/>
      <c r="D52" s="1499"/>
      <c r="E52" s="1499"/>
      <c r="F52" s="1499"/>
    </row>
    <row r="53" spans="2:14" ht="15.75" thickBot="1" x14ac:dyDescent="0.3">
      <c r="B53" s="1498" t="s">
        <v>1267</v>
      </c>
      <c r="C53" s="1496"/>
      <c r="D53" s="1499"/>
      <c r="E53" s="1499"/>
      <c r="F53" s="1499"/>
      <c r="N53" s="1475">
        <v>38798</v>
      </c>
    </row>
    <row r="54" spans="2:14" ht="15.75" thickBot="1" x14ac:dyDescent="0.3">
      <c r="B54" s="1498" t="s">
        <v>1268</v>
      </c>
      <c r="C54" s="1496"/>
      <c r="D54" s="1499"/>
      <c r="E54" s="1499"/>
      <c r="F54" s="1499"/>
      <c r="N54" s="1475">
        <v>7158</v>
      </c>
    </row>
    <row r="55" spans="2:14" ht="15.75" thickBot="1" x14ac:dyDescent="0.3">
      <c r="B55" s="1495" t="s">
        <v>1273</v>
      </c>
      <c r="C55" s="1496">
        <f>C56+C57</f>
        <v>0</v>
      </c>
      <c r="D55" s="1499">
        <f t="shared" ref="D55:F55" si="6">D56+D57</f>
        <v>0</v>
      </c>
      <c r="E55" s="1499">
        <f t="shared" si="6"/>
        <v>0</v>
      </c>
      <c r="F55" s="1499">
        <f t="shared" si="6"/>
        <v>0</v>
      </c>
      <c r="N55" s="1475">
        <v>12934</v>
      </c>
    </row>
    <row r="56" spans="2:14" ht="15.75" thickBot="1" x14ac:dyDescent="0.3">
      <c r="B56" s="1498" t="s">
        <v>1267</v>
      </c>
      <c r="C56" s="1496"/>
      <c r="D56" s="1499">
        <v>0</v>
      </c>
      <c r="E56" s="1500">
        <v>0</v>
      </c>
      <c r="F56" s="1500">
        <v>0</v>
      </c>
      <c r="N56" s="1475">
        <f>SUM(N53:N55)</f>
        <v>58890</v>
      </c>
    </row>
    <row r="57" spans="2:14" ht="15.75" thickBot="1" x14ac:dyDescent="0.3">
      <c r="B57" s="1498" t="s">
        <v>1268</v>
      </c>
      <c r="C57" s="1496"/>
      <c r="D57" s="1499"/>
      <c r="E57" s="1499"/>
      <c r="F57" s="1499"/>
      <c r="I57" s="1494"/>
    </row>
    <row r="58" spans="2:14" ht="24.75" thickBot="1" x14ac:dyDescent="0.3">
      <c r="B58" s="1495" t="s">
        <v>1274</v>
      </c>
      <c r="C58" s="1496">
        <f>C59</f>
        <v>190</v>
      </c>
      <c r="D58" s="1499">
        <v>0</v>
      </c>
      <c r="E58" s="1499">
        <f>D58*1.03*0.99</f>
        <v>0</v>
      </c>
      <c r="F58" s="1499">
        <f>E58*1.03*0.99</f>
        <v>0</v>
      </c>
      <c r="I58" s="1501"/>
    </row>
    <row r="59" spans="2:14" ht="15.75" thickBot="1" x14ac:dyDescent="0.3">
      <c r="B59" s="1498" t="s">
        <v>1267</v>
      </c>
      <c r="C59" s="1496">
        <v>190</v>
      </c>
      <c r="D59" s="234"/>
      <c r="E59" s="234"/>
      <c r="F59" s="234"/>
      <c r="K59" s="232"/>
      <c r="L59" s="232"/>
      <c r="M59" s="232"/>
    </row>
    <row r="60" spans="2:14" ht="15.75" thickBot="1" x14ac:dyDescent="0.3">
      <c r="B60" s="1498" t="s">
        <v>1268</v>
      </c>
      <c r="C60" s="1496"/>
      <c r="D60" s="233"/>
      <c r="E60" s="234"/>
      <c r="F60" s="234"/>
    </row>
    <row r="61" spans="2:14" ht="15.75" thickBot="1" x14ac:dyDescent="0.3">
      <c r="B61" s="1502" t="s">
        <v>1275</v>
      </c>
      <c r="C61" s="1496">
        <f>C58+C55+C52+C49+C46+C43+C40</f>
        <v>58680</v>
      </c>
      <c r="D61" s="1497">
        <f>D58+D55+D52+D49+D46+D43+D40</f>
        <v>58890</v>
      </c>
      <c r="E61" s="1497">
        <f t="shared" ref="E61:F61" si="7">E58+E55+E52+E49+E46+E43+E40</f>
        <v>58890</v>
      </c>
      <c r="F61" s="1497">
        <f t="shared" si="7"/>
        <v>58890</v>
      </c>
    </row>
    <row r="62" spans="2:14" ht="15.75" thickBot="1" x14ac:dyDescent="0.3">
      <c r="B62" s="1503" t="s">
        <v>1276</v>
      </c>
      <c r="C62" s="1504">
        <f>IF(C61-C32=0,0,"Error")</f>
        <v>0</v>
      </c>
      <c r="D62" s="1504">
        <f>IF(D61-D32=0,0,"Error")</f>
        <v>0</v>
      </c>
      <c r="E62" s="1504">
        <f>IF(E61-E32=0,0,"Error")</f>
        <v>0</v>
      </c>
      <c r="F62" s="1504">
        <f>IF(F61-F32=0,0,"Error")</f>
        <v>0</v>
      </c>
    </row>
    <row r="63" spans="2:14" ht="15.75" hidden="1" thickBot="1" x14ac:dyDescent="0.3">
      <c r="B63" s="1505" t="s">
        <v>1409</v>
      </c>
      <c r="C63" s="2899"/>
      <c r="D63" s="2900"/>
      <c r="E63" s="2900"/>
      <c r="F63" s="2901"/>
    </row>
    <row r="64" spans="2:14" ht="26.25" hidden="1" customHeight="1" thickBot="1" x14ac:dyDescent="0.3">
      <c r="B64" s="1484" t="s">
        <v>1258</v>
      </c>
      <c r="C64" s="2873"/>
      <c r="D64" s="2874"/>
      <c r="E64" s="2874"/>
      <c r="F64" s="2875"/>
    </row>
    <row r="65" spans="2:6" ht="15.75" hidden="1" thickBot="1" x14ac:dyDescent="0.3">
      <c r="B65" s="1484" t="s">
        <v>54</v>
      </c>
      <c r="C65" s="2857"/>
      <c r="D65" s="2858"/>
      <c r="E65" s="2858"/>
      <c r="F65" s="2859"/>
    </row>
    <row r="66" spans="2:6" ht="12.75" hidden="1" customHeight="1" x14ac:dyDescent="0.25">
      <c r="B66" s="2860"/>
      <c r="C66" s="1506">
        <v>2018</v>
      </c>
      <c r="D66" s="1506">
        <v>2019</v>
      </c>
      <c r="E66" s="1506">
        <v>2020</v>
      </c>
      <c r="F66" s="1506">
        <v>2021</v>
      </c>
    </row>
    <row r="67" spans="2:6" ht="9" hidden="1" customHeight="1" thickBot="1" x14ac:dyDescent="0.3">
      <c r="B67" s="2861"/>
      <c r="C67" s="1491" t="s">
        <v>17</v>
      </c>
      <c r="D67" s="1491" t="s">
        <v>18</v>
      </c>
      <c r="E67" s="1491" t="s">
        <v>18</v>
      </c>
      <c r="F67" s="1491" t="s">
        <v>18</v>
      </c>
    </row>
    <row r="68" spans="2:6" ht="15.75" hidden="1" thickBot="1" x14ac:dyDescent="0.3">
      <c r="B68" s="1484" t="s">
        <v>56</v>
      </c>
      <c r="C68" s="1484"/>
      <c r="D68" s="1484"/>
      <c r="E68" s="1484"/>
      <c r="F68" s="1484"/>
    </row>
    <row r="69" spans="2:6" ht="15.75" hidden="1" thickBot="1" x14ac:dyDescent="0.3">
      <c r="B69" s="1484" t="s">
        <v>1260</v>
      </c>
      <c r="C69" s="1492">
        <f>C98</f>
        <v>0</v>
      </c>
      <c r="D69" s="1492">
        <f t="shared" ref="D69:F69" si="8">D98</f>
        <v>0</v>
      </c>
      <c r="E69" s="1492">
        <f t="shared" si="8"/>
        <v>0</v>
      </c>
      <c r="F69" s="1492">
        <f t="shared" si="8"/>
        <v>0</v>
      </c>
    </row>
    <row r="70" spans="2:6" ht="15.75" hidden="1" thickBot="1" x14ac:dyDescent="0.3">
      <c r="B70" s="1484" t="s">
        <v>1261</v>
      </c>
      <c r="C70" s="1492" t="e">
        <f>C69/C68</f>
        <v>#DIV/0!</v>
      </c>
      <c r="D70" s="1492" t="e">
        <f>D69/D68</f>
        <v>#DIV/0!</v>
      </c>
      <c r="E70" s="1492" t="e">
        <f>E69/E68</f>
        <v>#DIV/0!</v>
      </c>
      <c r="F70" s="1492" t="e">
        <f>F69/F68</f>
        <v>#DIV/0!</v>
      </c>
    </row>
    <row r="71" spans="2:6" ht="15.75" hidden="1" thickBot="1" x14ac:dyDescent="0.3">
      <c r="B71" s="1484" t="s">
        <v>1262</v>
      </c>
      <c r="C71" s="1480"/>
      <c r="D71" s="1493" t="e">
        <f>D68/C68-1</f>
        <v>#DIV/0!</v>
      </c>
      <c r="E71" s="1493" t="e">
        <f>E68/D68-1</f>
        <v>#DIV/0!</v>
      </c>
      <c r="F71" s="1493" t="e">
        <f>F68/E68-1</f>
        <v>#DIV/0!</v>
      </c>
    </row>
    <row r="72" spans="2:6" ht="15.75" hidden="1" thickBot="1" x14ac:dyDescent="0.3">
      <c r="B72" s="1484" t="s">
        <v>1264</v>
      </c>
      <c r="C72" s="1480"/>
      <c r="D72" s="1493" t="e">
        <f>D69/C69-1</f>
        <v>#DIV/0!</v>
      </c>
      <c r="E72" s="1493" t="e">
        <f t="shared" ref="E72:F73" si="9">E69/D69-1</f>
        <v>#DIV/0!</v>
      </c>
      <c r="F72" s="1493" t="e">
        <f t="shared" si="9"/>
        <v>#DIV/0!</v>
      </c>
    </row>
    <row r="73" spans="2:6" ht="15.75" hidden="1" thickBot="1" x14ac:dyDescent="0.3">
      <c r="B73" s="1484" t="s">
        <v>77</v>
      </c>
      <c r="C73" s="1480"/>
      <c r="D73" s="1493" t="e">
        <f>D70/C70-1</f>
        <v>#DIV/0!</v>
      </c>
      <c r="E73" s="1493" t="e">
        <f t="shared" si="9"/>
        <v>#DIV/0!</v>
      </c>
      <c r="F73" s="1493" t="e">
        <f t="shared" si="9"/>
        <v>#DIV/0!</v>
      </c>
    </row>
    <row r="74" spans="2:6" ht="24.75" hidden="1" customHeight="1" thickBot="1" x14ac:dyDescent="0.3">
      <c r="B74" s="2862" t="s">
        <v>1410</v>
      </c>
      <c r="C74" s="2863"/>
      <c r="D74" s="2863"/>
      <c r="E74" s="2863"/>
      <c r="F74" s="2864"/>
    </row>
    <row r="75" spans="2:6" ht="12.75" hidden="1" customHeight="1" x14ac:dyDescent="0.25">
      <c r="B75" s="2860"/>
      <c r="C75" s="1506">
        <v>2018</v>
      </c>
      <c r="D75" s="1506">
        <v>2019</v>
      </c>
      <c r="E75" s="1506">
        <v>2020</v>
      </c>
      <c r="F75" s="1506">
        <v>2021</v>
      </c>
    </row>
    <row r="76" spans="2:6" ht="9" hidden="1" customHeight="1" thickBot="1" x14ac:dyDescent="0.3">
      <c r="B76" s="2861"/>
      <c r="C76" s="1491" t="s">
        <v>17</v>
      </c>
      <c r="D76" s="1491" t="s">
        <v>18</v>
      </c>
      <c r="E76" s="1491" t="s">
        <v>18</v>
      </c>
      <c r="F76" s="1491" t="s">
        <v>18</v>
      </c>
    </row>
    <row r="77" spans="2:6" ht="24.75" hidden="1" customHeight="1" thickBot="1" x14ac:dyDescent="0.3">
      <c r="B77" s="1495" t="s">
        <v>1266</v>
      </c>
      <c r="C77" s="1499"/>
      <c r="D77" s="1499"/>
      <c r="E77" s="1499"/>
      <c r="F77" s="1499"/>
    </row>
    <row r="78" spans="2:6" ht="38.25" hidden="1" customHeight="1" thickBot="1" x14ac:dyDescent="0.3">
      <c r="B78" s="1498" t="s">
        <v>1267</v>
      </c>
      <c r="C78" s="1497"/>
      <c r="D78" s="1507"/>
      <c r="E78" s="1507"/>
      <c r="F78" s="1507"/>
    </row>
    <row r="79" spans="2:6" ht="24.75" hidden="1" customHeight="1" thickBot="1" x14ac:dyDescent="0.3">
      <c r="B79" s="1498" t="s">
        <v>1268</v>
      </c>
      <c r="C79" s="1497"/>
      <c r="D79" s="1507"/>
      <c r="E79" s="1507"/>
      <c r="F79" s="1507"/>
    </row>
    <row r="80" spans="2:6" ht="24.75" hidden="1" customHeight="1" thickBot="1" x14ac:dyDescent="0.3">
      <c r="B80" s="1495" t="s">
        <v>1269</v>
      </c>
      <c r="C80" s="1499"/>
      <c r="D80" s="1499"/>
      <c r="E80" s="1499"/>
      <c r="F80" s="1499"/>
    </row>
    <row r="81" spans="2:6" ht="15.75" hidden="1" thickBot="1" x14ac:dyDescent="0.3">
      <c r="B81" s="1498" t="s">
        <v>1267</v>
      </c>
      <c r="C81" s="1497"/>
      <c r="D81" s="1499"/>
      <c r="E81" s="1499"/>
      <c r="F81" s="1499"/>
    </row>
    <row r="82" spans="2:6" ht="15.75" hidden="1" thickBot="1" x14ac:dyDescent="0.3">
      <c r="B82" s="1498" t="s">
        <v>1268</v>
      </c>
      <c r="C82" s="1497"/>
      <c r="D82" s="1499"/>
      <c r="E82" s="1499"/>
      <c r="F82" s="1499"/>
    </row>
    <row r="83" spans="2:6" ht="24.75" hidden="1" customHeight="1" thickBot="1" x14ac:dyDescent="0.3">
      <c r="B83" s="1495" t="s">
        <v>1270</v>
      </c>
      <c r="C83" s="1497">
        <v>0</v>
      </c>
      <c r="D83" s="1499">
        <v>0</v>
      </c>
      <c r="E83" s="1499">
        <v>0</v>
      </c>
      <c r="F83" s="1499">
        <v>0</v>
      </c>
    </row>
    <row r="84" spans="2:6" ht="15.75" hidden="1" thickBot="1" x14ac:dyDescent="0.3">
      <c r="B84" s="1498" t="s">
        <v>1267</v>
      </c>
      <c r="C84" s="1497"/>
      <c r="D84" s="1499"/>
      <c r="E84" s="1499"/>
      <c r="F84" s="1499"/>
    </row>
    <row r="85" spans="2:6" ht="15.75" hidden="1" thickBot="1" x14ac:dyDescent="0.3">
      <c r="B85" s="1498" t="s">
        <v>1268</v>
      </c>
      <c r="C85" s="1497"/>
      <c r="D85" s="1499"/>
      <c r="E85" s="1499"/>
      <c r="F85" s="1499"/>
    </row>
    <row r="86" spans="2:6" ht="15.75" hidden="1" thickBot="1" x14ac:dyDescent="0.3">
      <c r="B86" s="1495" t="s">
        <v>1271</v>
      </c>
      <c r="C86" s="1497"/>
      <c r="D86" s="1499"/>
      <c r="E86" s="1499"/>
      <c r="F86" s="1499"/>
    </row>
    <row r="87" spans="2:6" ht="15.75" hidden="1" thickBot="1" x14ac:dyDescent="0.3">
      <c r="B87" s="1498" t="s">
        <v>1267</v>
      </c>
      <c r="C87" s="1497"/>
      <c r="D87" s="1499"/>
      <c r="E87" s="1499"/>
      <c r="F87" s="1499"/>
    </row>
    <row r="88" spans="2:6" ht="15.75" hidden="1" thickBot="1" x14ac:dyDescent="0.3">
      <c r="B88" s="1498" t="s">
        <v>1268</v>
      </c>
      <c r="C88" s="1497"/>
      <c r="D88" s="1499"/>
      <c r="E88" s="1499"/>
      <c r="F88" s="1499"/>
    </row>
    <row r="89" spans="2:6" ht="15.75" hidden="1" thickBot="1" x14ac:dyDescent="0.3">
      <c r="B89" s="1495" t="s">
        <v>1272</v>
      </c>
      <c r="C89" s="1497"/>
      <c r="D89" s="1499"/>
      <c r="E89" s="1499"/>
      <c r="F89" s="1499"/>
    </row>
    <row r="90" spans="2:6" ht="15.75" hidden="1" thickBot="1" x14ac:dyDescent="0.3">
      <c r="B90" s="1498" t="s">
        <v>1267</v>
      </c>
      <c r="C90" s="1497"/>
      <c r="D90" s="1499"/>
      <c r="E90" s="1499"/>
      <c r="F90" s="1499"/>
    </row>
    <row r="91" spans="2:6" ht="15.75" hidden="1" thickBot="1" x14ac:dyDescent="0.3">
      <c r="B91" s="1498" t="s">
        <v>1268</v>
      </c>
      <c r="C91" s="1497"/>
      <c r="D91" s="1499"/>
      <c r="E91" s="1499"/>
      <c r="F91" s="1499"/>
    </row>
    <row r="92" spans="2:6" ht="15.75" hidden="1" thickBot="1" x14ac:dyDescent="0.3">
      <c r="B92" s="1495" t="s">
        <v>1273</v>
      </c>
      <c r="C92" s="1497"/>
      <c r="D92" s="1499"/>
      <c r="E92" s="1499"/>
      <c r="F92" s="1499"/>
    </row>
    <row r="93" spans="2:6" ht="15.75" hidden="1" thickBot="1" x14ac:dyDescent="0.3">
      <c r="B93" s="1498" t="s">
        <v>1267</v>
      </c>
      <c r="C93" s="1497"/>
      <c r="D93" s="1499"/>
      <c r="E93" s="1499"/>
      <c r="F93" s="1499"/>
    </row>
    <row r="94" spans="2:6" ht="15.75" hidden="1" thickBot="1" x14ac:dyDescent="0.3">
      <c r="B94" s="1498" t="s">
        <v>1268</v>
      </c>
      <c r="C94" s="1497"/>
      <c r="D94" s="1499"/>
      <c r="E94" s="1499"/>
      <c r="F94" s="1499"/>
    </row>
    <row r="95" spans="2:6" ht="24.75" hidden="1" thickBot="1" x14ac:dyDescent="0.3">
      <c r="B95" s="1495" t="s">
        <v>1274</v>
      </c>
      <c r="C95" s="1497"/>
      <c r="D95" s="1499"/>
      <c r="E95" s="1499"/>
      <c r="F95" s="1499"/>
    </row>
    <row r="96" spans="2:6" ht="15.75" hidden="1" thickBot="1" x14ac:dyDescent="0.3">
      <c r="B96" s="1498" t="s">
        <v>1267</v>
      </c>
      <c r="C96" s="1497"/>
      <c r="D96" s="1499"/>
      <c r="E96" s="1499"/>
      <c r="F96" s="1499"/>
    </row>
    <row r="97" spans="2:6" ht="15.75" hidden="1" thickBot="1" x14ac:dyDescent="0.3">
      <c r="B97" s="1498" t="s">
        <v>1268</v>
      </c>
      <c r="C97" s="1497"/>
      <c r="D97" s="1499"/>
      <c r="E97" s="1499"/>
      <c r="F97" s="1499"/>
    </row>
    <row r="98" spans="2:6" ht="15.75" hidden="1" thickBot="1" x14ac:dyDescent="0.3">
      <c r="B98" s="1508" t="s">
        <v>1320</v>
      </c>
      <c r="C98" s="1497">
        <f>C95+C92+C89+C86+C83+C80+C77</f>
        <v>0</v>
      </c>
      <c r="D98" s="1497">
        <f t="shared" ref="D98:F98" si="10">D95+D92+D89+D86+D83+D80+D77</f>
        <v>0</v>
      </c>
      <c r="E98" s="1497">
        <f t="shared" si="10"/>
        <v>0</v>
      </c>
      <c r="F98" s="1497">
        <f t="shared" si="10"/>
        <v>0</v>
      </c>
    </row>
    <row r="99" spans="2:6" ht="17.25" hidden="1" customHeight="1" thickBot="1" x14ac:dyDescent="0.3">
      <c r="B99" s="1503" t="s">
        <v>1276</v>
      </c>
      <c r="C99" s="1504">
        <f>IF(C98-C69=0,0,"Error")</f>
        <v>0</v>
      </c>
      <c r="D99" s="1504">
        <f>IF(D98-D69=0,0,"Error")</f>
        <v>0</v>
      </c>
      <c r="E99" s="1504">
        <f>IF(E98-E69=0,0,"Error")</f>
        <v>0</v>
      </c>
      <c r="F99" s="1504">
        <f>IF(F98-F69=0,0,"Error")</f>
        <v>0</v>
      </c>
    </row>
    <row r="100" spans="2:6" ht="15.75" hidden="1" thickBot="1" x14ac:dyDescent="0.3">
      <c r="B100" s="1505" t="s">
        <v>1411</v>
      </c>
      <c r="C100" s="2899"/>
      <c r="D100" s="2900"/>
      <c r="E100" s="2900"/>
      <c r="F100" s="2901"/>
    </row>
    <row r="101" spans="2:6" ht="26.25" hidden="1" customHeight="1" thickBot="1" x14ac:dyDescent="0.3">
      <c r="B101" s="1484" t="s">
        <v>1258</v>
      </c>
      <c r="C101" s="2873"/>
      <c r="D101" s="2874"/>
      <c r="E101" s="2874"/>
      <c r="F101" s="2875"/>
    </row>
    <row r="102" spans="2:6" ht="15.75" hidden="1" thickBot="1" x14ac:dyDescent="0.3">
      <c r="B102" s="1484" t="s">
        <v>54</v>
      </c>
      <c r="C102" s="2857"/>
      <c r="D102" s="2858"/>
      <c r="E102" s="2858"/>
      <c r="F102" s="2859"/>
    </row>
    <row r="103" spans="2:6" ht="12.75" hidden="1" customHeight="1" x14ac:dyDescent="0.25">
      <c r="B103" s="2860"/>
      <c r="C103" s="1506">
        <v>2018</v>
      </c>
      <c r="D103" s="1506">
        <v>2019</v>
      </c>
      <c r="E103" s="1506">
        <v>2020</v>
      </c>
      <c r="F103" s="1506">
        <v>2021</v>
      </c>
    </row>
    <row r="104" spans="2:6" ht="9" hidden="1" customHeight="1" thickBot="1" x14ac:dyDescent="0.3">
      <c r="B104" s="2861"/>
      <c r="C104" s="1491" t="s">
        <v>17</v>
      </c>
      <c r="D104" s="1491" t="s">
        <v>18</v>
      </c>
      <c r="E104" s="1491" t="s">
        <v>18</v>
      </c>
      <c r="F104" s="1491" t="s">
        <v>18</v>
      </c>
    </row>
    <row r="105" spans="2:6" ht="15.75" hidden="1" thickBot="1" x14ac:dyDescent="0.3">
      <c r="B105" s="1484" t="s">
        <v>56</v>
      </c>
      <c r="C105" s="1509"/>
      <c r="D105" s="1509"/>
      <c r="E105" s="1509"/>
      <c r="F105" s="1509"/>
    </row>
    <row r="106" spans="2:6" ht="15.75" hidden="1" thickBot="1" x14ac:dyDescent="0.3">
      <c r="B106" s="1484" t="s">
        <v>1260</v>
      </c>
      <c r="C106" s="1492">
        <f>C135</f>
        <v>0</v>
      </c>
      <c r="D106" s="1492">
        <f t="shared" ref="D106:F106" si="11">D135</f>
        <v>0</v>
      </c>
      <c r="E106" s="1492">
        <f t="shared" si="11"/>
        <v>0</v>
      </c>
      <c r="F106" s="1492">
        <f t="shared" si="11"/>
        <v>0</v>
      </c>
    </row>
    <row r="107" spans="2:6" ht="15.75" hidden="1" thickBot="1" x14ac:dyDescent="0.3">
      <c r="B107" s="1484" t="s">
        <v>1261</v>
      </c>
      <c r="C107" s="1492" t="e">
        <f>C106/C105</f>
        <v>#DIV/0!</v>
      </c>
      <c r="D107" s="1492" t="e">
        <f>D106/D105</f>
        <v>#DIV/0!</v>
      </c>
      <c r="E107" s="1492" t="e">
        <f>E106/E105</f>
        <v>#DIV/0!</v>
      </c>
      <c r="F107" s="1492" t="e">
        <f>F106/F105</f>
        <v>#DIV/0!</v>
      </c>
    </row>
    <row r="108" spans="2:6" ht="15.75" hidden="1" thickBot="1" x14ac:dyDescent="0.3">
      <c r="B108" s="1484" t="s">
        <v>1262</v>
      </c>
      <c r="C108" s="1480"/>
      <c r="D108" s="1493" t="e">
        <f>D105/C105-1</f>
        <v>#DIV/0!</v>
      </c>
      <c r="E108" s="1493" t="e">
        <f>E105/D105-1</f>
        <v>#DIV/0!</v>
      </c>
      <c r="F108" s="1493" t="e">
        <f>F105/E105-1</f>
        <v>#DIV/0!</v>
      </c>
    </row>
    <row r="109" spans="2:6" ht="15.75" hidden="1" thickBot="1" x14ac:dyDescent="0.3">
      <c r="B109" s="1484" t="s">
        <v>1264</v>
      </c>
      <c r="C109" s="1480"/>
      <c r="D109" s="1493" t="e">
        <f>D106/C106-1</f>
        <v>#DIV/0!</v>
      </c>
      <c r="E109" s="1493" t="e">
        <f t="shared" ref="E109:F110" si="12">E106/D106-1</f>
        <v>#DIV/0!</v>
      </c>
      <c r="F109" s="1493" t="e">
        <f t="shared" si="12"/>
        <v>#DIV/0!</v>
      </c>
    </row>
    <row r="110" spans="2:6" ht="15.75" hidden="1" thickBot="1" x14ac:dyDescent="0.3">
      <c r="B110" s="1484" t="s">
        <v>77</v>
      </c>
      <c r="C110" s="1480"/>
      <c r="D110" s="1493" t="e">
        <f>D107/C107-1</f>
        <v>#DIV/0!</v>
      </c>
      <c r="E110" s="1493" t="e">
        <f t="shared" si="12"/>
        <v>#DIV/0!</v>
      </c>
      <c r="F110" s="1493" t="e">
        <f t="shared" si="12"/>
        <v>#DIV/0!</v>
      </c>
    </row>
    <row r="111" spans="2:6" ht="24.75" hidden="1" customHeight="1" thickBot="1" x14ac:dyDescent="0.3">
      <c r="B111" s="2862" t="s">
        <v>1410</v>
      </c>
      <c r="C111" s="2863"/>
      <c r="D111" s="2863"/>
      <c r="E111" s="2863"/>
      <c r="F111" s="2864"/>
    </row>
    <row r="112" spans="2:6" ht="12.75" hidden="1" customHeight="1" x14ac:dyDescent="0.25">
      <c r="B112" s="2860"/>
      <c r="C112" s="1506">
        <v>2018</v>
      </c>
      <c r="D112" s="1506">
        <v>2019</v>
      </c>
      <c r="E112" s="1506">
        <v>2020</v>
      </c>
      <c r="F112" s="1506">
        <v>2021</v>
      </c>
    </row>
    <row r="113" spans="2:6" ht="9" hidden="1" customHeight="1" thickBot="1" x14ac:dyDescent="0.3">
      <c r="B113" s="2861"/>
      <c r="C113" s="1491" t="s">
        <v>17</v>
      </c>
      <c r="D113" s="1491" t="s">
        <v>18</v>
      </c>
      <c r="E113" s="1491" t="s">
        <v>18</v>
      </c>
      <c r="F113" s="1491" t="s">
        <v>18</v>
      </c>
    </row>
    <row r="114" spans="2:6" ht="24.75" hidden="1" customHeight="1" thickBot="1" x14ac:dyDescent="0.3">
      <c r="B114" s="1495" t="s">
        <v>1266</v>
      </c>
      <c r="C114" s="1499"/>
      <c r="D114" s="1499"/>
      <c r="E114" s="1499"/>
      <c r="F114" s="1499"/>
    </row>
    <row r="115" spans="2:6" ht="15.75" hidden="1" thickBot="1" x14ac:dyDescent="0.3">
      <c r="B115" s="1498" t="s">
        <v>1267</v>
      </c>
      <c r="C115" s="1497"/>
      <c r="D115" s="1507"/>
      <c r="E115" s="1507"/>
      <c r="F115" s="1507"/>
    </row>
    <row r="116" spans="2:6" ht="15.75" hidden="1" thickBot="1" x14ac:dyDescent="0.3">
      <c r="B116" s="1498" t="s">
        <v>1268</v>
      </c>
      <c r="C116" s="1497"/>
      <c r="D116" s="1507"/>
      <c r="E116" s="1507"/>
      <c r="F116" s="1507"/>
    </row>
    <row r="117" spans="2:6" ht="24.75" hidden="1" customHeight="1" thickBot="1" x14ac:dyDescent="0.3">
      <c r="B117" s="1495" t="s">
        <v>1269</v>
      </c>
      <c r="C117" s="1499"/>
      <c r="D117" s="1499"/>
      <c r="E117" s="1499"/>
      <c r="F117" s="1499"/>
    </row>
    <row r="118" spans="2:6" ht="15.75" hidden="1" thickBot="1" x14ac:dyDescent="0.3">
      <c r="B118" s="1498" t="s">
        <v>1267</v>
      </c>
      <c r="C118" s="1497"/>
      <c r="D118" s="1499"/>
      <c r="E118" s="1499"/>
      <c r="F118" s="1499"/>
    </row>
    <row r="119" spans="2:6" ht="15.75" hidden="1" thickBot="1" x14ac:dyDescent="0.3">
      <c r="B119" s="1498" t="s">
        <v>1268</v>
      </c>
      <c r="C119" s="1497"/>
      <c r="D119" s="1499"/>
      <c r="E119" s="1499"/>
      <c r="F119" s="1499"/>
    </row>
    <row r="120" spans="2:6" ht="24.75" hidden="1" customHeight="1" thickBot="1" x14ac:dyDescent="0.3">
      <c r="B120" s="1495" t="s">
        <v>1270</v>
      </c>
      <c r="C120" s="1497">
        <v>0</v>
      </c>
      <c r="D120" s="1499">
        <v>0</v>
      </c>
      <c r="E120" s="1499">
        <v>0</v>
      </c>
      <c r="F120" s="1499">
        <v>0</v>
      </c>
    </row>
    <row r="121" spans="2:6" ht="15.75" hidden="1" thickBot="1" x14ac:dyDescent="0.3">
      <c r="B121" s="1498" t="s">
        <v>1267</v>
      </c>
      <c r="C121" s="1497"/>
      <c r="D121" s="1499"/>
      <c r="E121" s="1499"/>
      <c r="F121" s="1499"/>
    </row>
    <row r="122" spans="2:6" ht="15.75" hidden="1" thickBot="1" x14ac:dyDescent="0.3">
      <c r="B122" s="1498" t="s">
        <v>1268</v>
      </c>
      <c r="C122" s="1497"/>
      <c r="D122" s="1499"/>
      <c r="E122" s="1499"/>
      <c r="F122" s="1499"/>
    </row>
    <row r="123" spans="2:6" ht="15.75" hidden="1" thickBot="1" x14ac:dyDescent="0.3">
      <c r="B123" s="1495" t="s">
        <v>1271</v>
      </c>
      <c r="C123" s="1497"/>
      <c r="D123" s="1499"/>
      <c r="E123" s="1499"/>
      <c r="F123" s="1499"/>
    </row>
    <row r="124" spans="2:6" ht="15.75" hidden="1" thickBot="1" x14ac:dyDescent="0.3">
      <c r="B124" s="1498" t="s">
        <v>1267</v>
      </c>
      <c r="C124" s="1497"/>
      <c r="D124" s="1499"/>
      <c r="E124" s="1499"/>
      <c r="F124" s="1499"/>
    </row>
    <row r="125" spans="2:6" ht="15.75" hidden="1" thickBot="1" x14ac:dyDescent="0.3">
      <c r="B125" s="1498" t="s">
        <v>1268</v>
      </c>
      <c r="C125" s="1497"/>
      <c r="D125" s="1499"/>
      <c r="E125" s="1499"/>
      <c r="F125" s="1499"/>
    </row>
    <row r="126" spans="2:6" ht="15.75" hidden="1" thickBot="1" x14ac:dyDescent="0.3">
      <c r="B126" s="1495" t="s">
        <v>1272</v>
      </c>
      <c r="C126" s="1497"/>
      <c r="D126" s="1499"/>
      <c r="E126" s="1499"/>
      <c r="F126" s="1499"/>
    </row>
    <row r="127" spans="2:6" ht="15.75" hidden="1" thickBot="1" x14ac:dyDescent="0.3">
      <c r="B127" s="1498" t="s">
        <v>1267</v>
      </c>
      <c r="C127" s="1497"/>
      <c r="D127" s="1499"/>
      <c r="E127" s="1499"/>
      <c r="F127" s="1499"/>
    </row>
    <row r="128" spans="2:6" ht="15" hidden="1" customHeight="1" thickBot="1" x14ac:dyDescent="0.3">
      <c r="B128" s="1498" t="s">
        <v>1268</v>
      </c>
      <c r="C128" s="1497"/>
      <c r="D128" s="1499"/>
      <c r="E128" s="1499"/>
      <c r="F128" s="1499"/>
    </row>
    <row r="129" spans="2:12" ht="15.75" hidden="1" thickBot="1" x14ac:dyDescent="0.3">
      <c r="B129" s="1495" t="s">
        <v>1273</v>
      </c>
      <c r="C129" s="1497">
        <v>0</v>
      </c>
      <c r="D129" s="1499">
        <v>0</v>
      </c>
      <c r="E129" s="1499">
        <v>0</v>
      </c>
      <c r="F129" s="1499">
        <v>0</v>
      </c>
    </row>
    <row r="130" spans="2:12" ht="15.75" hidden="1" thickBot="1" x14ac:dyDescent="0.3">
      <c r="B130" s="1498" t="s">
        <v>1267</v>
      </c>
      <c r="C130" s="1497"/>
      <c r="D130" s="1499"/>
      <c r="E130" s="1499"/>
      <c r="F130" s="1499"/>
    </row>
    <row r="131" spans="2:12" ht="15.75" hidden="1" thickBot="1" x14ac:dyDescent="0.3">
      <c r="B131" s="1498" t="s">
        <v>1268</v>
      </c>
      <c r="C131" s="1497"/>
      <c r="D131" s="1499"/>
      <c r="E131" s="1499"/>
      <c r="F131" s="1499"/>
    </row>
    <row r="132" spans="2:12" ht="24.75" hidden="1" thickBot="1" x14ac:dyDescent="0.3">
      <c r="B132" s="1495" t="s">
        <v>1274</v>
      </c>
      <c r="C132" s="1497"/>
      <c r="D132" s="1499"/>
      <c r="E132" s="1499"/>
      <c r="F132" s="1499"/>
    </row>
    <row r="133" spans="2:12" ht="15.75" hidden="1" thickBot="1" x14ac:dyDescent="0.3">
      <c r="B133" s="1498" t="s">
        <v>1267</v>
      </c>
      <c r="C133" s="1497"/>
      <c r="D133" s="1499"/>
      <c r="E133" s="1499"/>
      <c r="F133" s="1499"/>
    </row>
    <row r="134" spans="2:12" ht="15.75" hidden="1" thickBot="1" x14ac:dyDescent="0.3">
      <c r="B134" s="1498" t="s">
        <v>1268</v>
      </c>
      <c r="C134" s="1497"/>
      <c r="D134" s="1499"/>
      <c r="E134" s="1499"/>
      <c r="F134" s="1499"/>
    </row>
    <row r="135" spans="2:12" ht="15.75" hidden="1" thickBot="1" x14ac:dyDescent="0.3">
      <c r="B135" s="1508" t="s">
        <v>1320</v>
      </c>
      <c r="C135" s="1497">
        <f>C132+C129+C126+C123+C120+C117+C114</f>
        <v>0</v>
      </c>
      <c r="D135" s="1497">
        <f t="shared" ref="D135:F135" si="13">D132+D129+D126+D123+D120+D117+D114</f>
        <v>0</v>
      </c>
      <c r="E135" s="1497">
        <f t="shared" si="13"/>
        <v>0</v>
      </c>
      <c r="F135" s="1497">
        <f t="shared" si="13"/>
        <v>0</v>
      </c>
    </row>
    <row r="136" spans="2:12" ht="17.25" hidden="1" customHeight="1" thickBot="1" x14ac:dyDescent="0.3">
      <c r="B136" s="1503" t="s">
        <v>1276</v>
      </c>
      <c r="C136" s="1504">
        <f>IF(C135-C106=0,0,"Error")</f>
        <v>0</v>
      </c>
      <c r="D136" s="1504">
        <f>IF(D135-D106=0,0,"Error")</f>
        <v>0</v>
      </c>
      <c r="E136" s="1504">
        <f>IF(E135-E106=0,0,"Error")</f>
        <v>0</v>
      </c>
      <c r="F136" s="1504">
        <f>IF(F135-F106=0,0,"Error")</f>
        <v>0</v>
      </c>
    </row>
    <row r="137" spans="2:12" ht="18" customHeight="1" thickBot="1" x14ac:dyDescent="0.3">
      <c r="B137" s="2893" t="s">
        <v>1277</v>
      </c>
      <c r="C137" s="2894"/>
      <c r="D137" s="2894"/>
      <c r="E137" s="2894"/>
      <c r="F137" s="2895"/>
    </row>
    <row r="138" spans="2:12" ht="18.75" customHeight="1" thickBot="1" x14ac:dyDescent="0.3">
      <c r="B138" s="2893" t="s">
        <v>1278</v>
      </c>
      <c r="C138" s="2894"/>
      <c r="D138" s="2894"/>
      <c r="E138" s="2894"/>
      <c r="F138" s="2895"/>
    </row>
    <row r="139" spans="2:12" ht="25.5" customHeight="1" thickBot="1" x14ac:dyDescent="0.3">
      <c r="B139" s="1490" t="s">
        <v>1322</v>
      </c>
      <c r="C139" s="2876" t="s">
        <v>2772</v>
      </c>
      <c r="D139" s="2877"/>
      <c r="E139" s="2878"/>
      <c r="F139" s="2879"/>
    </row>
    <row r="140" spans="2:12" ht="43.5" customHeight="1" thickBot="1" x14ac:dyDescent="0.3">
      <c r="B140" s="1490" t="s">
        <v>1279</v>
      </c>
      <c r="C140" s="1490" t="s">
        <v>2773</v>
      </c>
      <c r="D140" s="1510" t="s">
        <v>1280</v>
      </c>
      <c r="E140" s="2897" t="s">
        <v>2054</v>
      </c>
      <c r="F140" s="2898"/>
      <c r="H140" s="2880" t="s">
        <v>1414</v>
      </c>
      <c r="I140" s="2881"/>
      <c r="J140" s="2881"/>
      <c r="K140" s="2881"/>
      <c r="L140" s="2882"/>
    </row>
    <row r="141" spans="2:12" ht="16.5" customHeight="1" thickBot="1" x14ac:dyDescent="0.3">
      <c r="B141" s="1511"/>
      <c r="C141" s="2889"/>
      <c r="D141" s="2890"/>
      <c r="E141" s="2891"/>
      <c r="F141" s="2892"/>
      <c r="H141" s="2883"/>
      <c r="I141" s="2884"/>
      <c r="J141" s="2884"/>
      <c r="K141" s="2884"/>
      <c r="L141" s="2885"/>
    </row>
    <row r="142" spans="2:12" ht="93.75" customHeight="1" thickBot="1" x14ac:dyDescent="0.3">
      <c r="B142" s="1484" t="s">
        <v>1258</v>
      </c>
      <c r="C142" s="2873" t="s">
        <v>2774</v>
      </c>
      <c r="D142" s="2874"/>
      <c r="E142" s="2874"/>
      <c r="F142" s="2875"/>
      <c r="H142" s="2886"/>
      <c r="I142" s="2887"/>
      <c r="J142" s="2887"/>
      <c r="K142" s="2887"/>
      <c r="L142" s="2888"/>
    </row>
    <row r="143" spans="2:12" ht="22.5" customHeight="1" thickBot="1" x14ac:dyDescent="0.3">
      <c r="B143" s="1484" t="s">
        <v>54</v>
      </c>
      <c r="C143" s="2857" t="s">
        <v>2060</v>
      </c>
      <c r="D143" s="2858"/>
      <c r="E143" s="2858"/>
      <c r="F143" s="2859"/>
    </row>
    <row r="144" spans="2:12" ht="12.75" customHeight="1" x14ac:dyDescent="0.25">
      <c r="B144" s="2860"/>
      <c r="C144" s="1479">
        <v>2023</v>
      </c>
      <c r="D144" s="1479">
        <v>2024</v>
      </c>
      <c r="E144" s="1479">
        <v>2025</v>
      </c>
      <c r="F144" s="1479">
        <v>2026</v>
      </c>
    </row>
    <row r="145" spans="2:12" ht="9" customHeight="1" thickBot="1" x14ac:dyDescent="0.3">
      <c r="B145" s="2861"/>
      <c r="C145" s="1491" t="s">
        <v>17</v>
      </c>
      <c r="D145" s="1491" t="s">
        <v>18</v>
      </c>
      <c r="E145" s="1491" t="s">
        <v>18</v>
      </c>
      <c r="F145" s="1491" t="s">
        <v>18</v>
      </c>
    </row>
    <row r="146" spans="2:12" ht="15.75" thickBot="1" x14ac:dyDescent="0.3">
      <c r="B146" s="1484" t="s">
        <v>56</v>
      </c>
      <c r="C146" s="1492">
        <v>4</v>
      </c>
      <c r="D146" s="1492">
        <v>3</v>
      </c>
      <c r="E146" s="1492">
        <v>3</v>
      </c>
      <c r="F146" s="1492">
        <v>3</v>
      </c>
    </row>
    <row r="147" spans="2:12" ht="15.75" thickBot="1" x14ac:dyDescent="0.3">
      <c r="B147" s="1484" t="s">
        <v>1260</v>
      </c>
      <c r="C147" s="1492">
        <v>1000</v>
      </c>
      <c r="D147" s="1492">
        <v>5000</v>
      </c>
      <c r="E147" s="1492">
        <v>5000</v>
      </c>
      <c r="F147" s="1492">
        <v>5000</v>
      </c>
    </row>
    <row r="148" spans="2:12" ht="15.75" thickBot="1" x14ac:dyDescent="0.3">
      <c r="B148" s="1484" t="s">
        <v>1261</v>
      </c>
      <c r="C148" s="1492">
        <f>C147/C146</f>
        <v>250</v>
      </c>
      <c r="D148" s="1492">
        <f t="shared" ref="D148:F148" si="14">D147/D146</f>
        <v>1666.6666666666667</v>
      </c>
      <c r="E148" s="1492">
        <f t="shared" si="14"/>
        <v>1666.6666666666667</v>
      </c>
      <c r="F148" s="1492">
        <f t="shared" si="14"/>
        <v>1666.6666666666667</v>
      </c>
    </row>
    <row r="149" spans="2:12" ht="15.75" thickBot="1" x14ac:dyDescent="0.3">
      <c r="B149" s="1484" t="s">
        <v>1262</v>
      </c>
      <c r="C149" s="1480" t="s">
        <v>1263</v>
      </c>
      <c r="D149" s="1493">
        <f>D146/C146-1</f>
        <v>-0.25</v>
      </c>
      <c r="E149" s="1493">
        <f t="shared" ref="E149:F151" si="15">E146/D146-1</f>
        <v>0</v>
      </c>
      <c r="F149" s="1493">
        <f t="shared" si="15"/>
        <v>0</v>
      </c>
      <c r="H149" s="1494"/>
      <c r="I149" s="1494"/>
      <c r="J149" s="1494"/>
      <c r="K149" s="1494"/>
      <c r="L149" s="1494"/>
    </row>
    <row r="150" spans="2:12" ht="15.75" thickBot="1" x14ac:dyDescent="0.3">
      <c r="B150" s="1484" t="s">
        <v>1264</v>
      </c>
      <c r="C150" s="1480" t="s">
        <v>1263</v>
      </c>
      <c r="D150" s="1493">
        <f>D147/C147-1</f>
        <v>4</v>
      </c>
      <c r="E150" s="1493">
        <f t="shared" si="15"/>
        <v>0</v>
      </c>
      <c r="F150" s="1493">
        <f t="shared" si="15"/>
        <v>0</v>
      </c>
    </row>
    <row r="151" spans="2:12" ht="15.75" thickBot="1" x14ac:dyDescent="0.3">
      <c r="B151" s="1484" t="s">
        <v>77</v>
      </c>
      <c r="C151" s="1480" t="s">
        <v>1263</v>
      </c>
      <c r="D151" s="1493">
        <f>D148/C148-1</f>
        <v>5.666666666666667</v>
      </c>
      <c r="E151" s="1493">
        <f t="shared" si="15"/>
        <v>0</v>
      </c>
      <c r="F151" s="1493">
        <f t="shared" si="15"/>
        <v>0</v>
      </c>
    </row>
    <row r="152" spans="2:12" ht="15.75" thickBot="1" x14ac:dyDescent="0.3">
      <c r="B152" s="2862" t="s">
        <v>1283</v>
      </c>
      <c r="C152" s="2863"/>
      <c r="D152" s="2863"/>
      <c r="E152" s="2863"/>
      <c r="F152" s="2864"/>
    </row>
    <row r="153" spans="2:12" ht="12.75" customHeight="1" x14ac:dyDescent="0.25">
      <c r="B153" s="2860"/>
      <c r="C153" s="1479">
        <v>2023</v>
      </c>
      <c r="D153" s="1479">
        <v>2024</v>
      </c>
      <c r="E153" s="1479">
        <v>2025</v>
      </c>
      <c r="F153" s="1479">
        <v>2026</v>
      </c>
    </row>
    <row r="154" spans="2:12" ht="9" customHeight="1" thickBot="1" x14ac:dyDescent="0.3">
      <c r="B154" s="2861"/>
      <c r="C154" s="1491" t="s">
        <v>17</v>
      </c>
      <c r="D154" s="1491" t="s">
        <v>18</v>
      </c>
      <c r="E154" s="1491" t="s">
        <v>18</v>
      </c>
      <c r="F154" s="1491" t="s">
        <v>18</v>
      </c>
    </row>
    <row r="155" spans="2:12" ht="15.75" thickBot="1" x14ac:dyDescent="0.3">
      <c r="B155" s="1495" t="s">
        <v>1284</v>
      </c>
      <c r="C155" s="1499">
        <f>C156+C157+C158+C159</f>
        <v>0</v>
      </c>
      <c r="D155" s="1499">
        <f t="shared" ref="D155:F155" si="16">D156+D157+D158+D159</f>
        <v>0</v>
      </c>
      <c r="E155" s="1499">
        <f t="shared" si="16"/>
        <v>0</v>
      </c>
      <c r="F155" s="1499">
        <f t="shared" si="16"/>
        <v>0</v>
      </c>
    </row>
    <row r="156" spans="2:12" ht="15.75" thickBot="1" x14ac:dyDescent="0.3">
      <c r="B156" s="1498" t="s">
        <v>1267</v>
      </c>
      <c r="C156" s="1499"/>
      <c r="D156" s="1499"/>
      <c r="E156" s="1499"/>
      <c r="F156" s="1499"/>
    </row>
    <row r="157" spans="2:12" ht="15.75" thickBot="1" x14ac:dyDescent="0.3">
      <c r="B157" s="1498" t="s">
        <v>1285</v>
      </c>
      <c r="C157" s="1499"/>
      <c r="D157" s="1499"/>
      <c r="E157" s="1499"/>
      <c r="F157" s="1499"/>
    </row>
    <row r="158" spans="2:12" ht="15.75" thickBot="1" x14ac:dyDescent="0.3">
      <c r="B158" s="1498" t="s">
        <v>1286</v>
      </c>
      <c r="C158" s="1499"/>
      <c r="D158" s="1499"/>
      <c r="E158" s="1499"/>
      <c r="F158" s="1499"/>
    </row>
    <row r="159" spans="2:12" ht="15.75" thickBot="1" x14ac:dyDescent="0.3">
      <c r="B159" s="1498" t="s">
        <v>1287</v>
      </c>
      <c r="C159" s="1499"/>
      <c r="D159" s="1499"/>
      <c r="E159" s="1499"/>
      <c r="F159" s="1499"/>
    </row>
    <row r="160" spans="2:12" ht="15.75" thickBot="1" x14ac:dyDescent="0.3">
      <c r="B160" s="1495" t="s">
        <v>1288</v>
      </c>
      <c r="C160" s="1496">
        <f>C161+C162+C163+C164</f>
        <v>1000</v>
      </c>
      <c r="D160" s="1496">
        <f t="shared" ref="D160:F160" si="17">D161+D162+D163+D164</f>
        <v>5000</v>
      </c>
      <c r="E160" s="1496">
        <f t="shared" si="17"/>
        <v>5000</v>
      </c>
      <c r="F160" s="1496">
        <f t="shared" si="17"/>
        <v>5000</v>
      </c>
    </row>
    <row r="161" spans="2:12" ht="15.75" thickBot="1" x14ac:dyDescent="0.3">
      <c r="B161" s="1498" t="s">
        <v>1267</v>
      </c>
      <c r="C161" s="1496">
        <v>1000</v>
      </c>
      <c r="D161" s="1496">
        <v>5000</v>
      </c>
      <c r="E161" s="1496">
        <v>5000</v>
      </c>
      <c r="F161" s="1496">
        <v>5000</v>
      </c>
    </row>
    <row r="162" spans="2:12" ht="15.75" thickBot="1" x14ac:dyDescent="0.3">
      <c r="B162" s="1498" t="s">
        <v>1285</v>
      </c>
      <c r="C162" s="1497"/>
      <c r="D162" s="1499"/>
      <c r="E162" s="1499"/>
      <c r="F162" s="1499"/>
    </row>
    <row r="163" spans="2:12" ht="15.75" thickBot="1" x14ac:dyDescent="0.3">
      <c r="B163" s="1498" t="s">
        <v>1286</v>
      </c>
      <c r="C163" s="1497"/>
      <c r="D163" s="1499"/>
      <c r="E163" s="1499"/>
      <c r="F163" s="1499"/>
    </row>
    <row r="164" spans="2:12" ht="15.75" thickBot="1" x14ac:dyDescent="0.3">
      <c r="B164" s="1498" t="s">
        <v>1287</v>
      </c>
      <c r="C164" s="1497"/>
      <c r="D164" s="1499"/>
      <c r="E164" s="1499"/>
      <c r="F164" s="1499"/>
    </row>
    <row r="165" spans="2:12" ht="15.75" thickBot="1" x14ac:dyDescent="0.3">
      <c r="B165" s="1512" t="s">
        <v>1275</v>
      </c>
      <c r="C165" s="1497">
        <f>C155+C160</f>
        <v>1000</v>
      </c>
      <c r="D165" s="1497">
        <f t="shared" ref="D165:F165" si="18">D155+D160</f>
        <v>5000</v>
      </c>
      <c r="E165" s="1497">
        <f t="shared" si="18"/>
        <v>5000</v>
      </c>
      <c r="F165" s="1497">
        <f t="shared" si="18"/>
        <v>5000</v>
      </c>
    </row>
    <row r="166" spans="2:12" ht="33" customHeight="1" thickBot="1" x14ac:dyDescent="0.3">
      <c r="B166" s="1490" t="s">
        <v>1289</v>
      </c>
      <c r="C166" s="1490"/>
      <c r="D166" s="1510" t="s">
        <v>1280</v>
      </c>
      <c r="E166" s="2891"/>
      <c r="F166" s="2892"/>
    </row>
    <row r="167" spans="2:12" ht="17.25" customHeight="1" thickBot="1" x14ac:dyDescent="0.3">
      <c r="B167" s="1484" t="s">
        <v>1258</v>
      </c>
      <c r="C167" s="2873" t="s">
        <v>1418</v>
      </c>
      <c r="D167" s="2874"/>
      <c r="E167" s="2874"/>
      <c r="F167" s="2875"/>
    </row>
    <row r="168" spans="2:12" ht="15.75" thickBot="1" x14ac:dyDescent="0.3">
      <c r="B168" s="1484" t="s">
        <v>54</v>
      </c>
      <c r="C168" s="2857"/>
      <c r="D168" s="2858"/>
      <c r="E168" s="2858"/>
      <c r="F168" s="2859"/>
    </row>
    <row r="169" spans="2:12" ht="12.75" customHeight="1" x14ac:dyDescent="0.25">
      <c r="B169" s="2860"/>
      <c r="C169" s="1479">
        <v>2023</v>
      </c>
      <c r="D169" s="1479">
        <v>2024</v>
      </c>
      <c r="E169" s="1479">
        <v>2025</v>
      </c>
      <c r="F169" s="1479">
        <v>2026</v>
      </c>
    </row>
    <row r="170" spans="2:12" ht="9" customHeight="1" thickBot="1" x14ac:dyDescent="0.3">
      <c r="B170" s="2861"/>
      <c r="C170" s="1491" t="s">
        <v>17</v>
      </c>
      <c r="D170" s="1491" t="s">
        <v>18</v>
      </c>
      <c r="E170" s="1491" t="s">
        <v>18</v>
      </c>
      <c r="F170" s="1491" t="s">
        <v>18</v>
      </c>
    </row>
    <row r="171" spans="2:12" ht="15.75" thickBot="1" x14ac:dyDescent="0.3">
      <c r="B171" s="1484" t="s">
        <v>56</v>
      </c>
      <c r="C171" s="1484"/>
      <c r="D171" s="1480">
        <v>0</v>
      </c>
      <c r="E171" s="1484"/>
      <c r="F171" s="1484"/>
    </row>
    <row r="172" spans="2:12" ht="15.75" thickBot="1" x14ac:dyDescent="0.3">
      <c r="B172" s="1484" t="s">
        <v>1260</v>
      </c>
      <c r="C172" s="1492"/>
      <c r="D172" s="1492">
        <f>D190</f>
        <v>0</v>
      </c>
      <c r="E172" s="1492"/>
      <c r="F172" s="1492"/>
    </row>
    <row r="173" spans="2:12" ht="15.75" thickBot="1" x14ac:dyDescent="0.3">
      <c r="B173" s="1484" t="s">
        <v>1261</v>
      </c>
      <c r="C173" s="1492" t="e">
        <f>C172/C171</f>
        <v>#DIV/0!</v>
      </c>
      <c r="D173" s="1492" t="e">
        <f t="shared" ref="D173:F173" si="19">D172/D171</f>
        <v>#DIV/0!</v>
      </c>
      <c r="E173" s="1492" t="e">
        <f t="shared" si="19"/>
        <v>#DIV/0!</v>
      </c>
      <c r="F173" s="1492" t="e">
        <f t="shared" si="19"/>
        <v>#DIV/0!</v>
      </c>
    </row>
    <row r="174" spans="2:12" ht="15.75" thickBot="1" x14ac:dyDescent="0.3">
      <c r="B174" s="1484" t="s">
        <v>1262</v>
      </c>
      <c r="C174" s="1480" t="s">
        <v>1263</v>
      </c>
      <c r="D174" s="1493" t="e">
        <f>D171/C171-1</f>
        <v>#DIV/0!</v>
      </c>
      <c r="E174" s="1493" t="e">
        <f t="shared" ref="E174:F176" si="20">E171/D171-1</f>
        <v>#DIV/0!</v>
      </c>
      <c r="F174" s="1493" t="e">
        <f t="shared" si="20"/>
        <v>#DIV/0!</v>
      </c>
      <c r="H174" s="1494"/>
      <c r="I174" s="1494"/>
      <c r="J174" s="1494"/>
      <c r="K174" s="1494"/>
      <c r="L174" s="1494"/>
    </row>
    <row r="175" spans="2:12" ht="15.75" thickBot="1" x14ac:dyDescent="0.3">
      <c r="B175" s="1484" t="s">
        <v>1264</v>
      </c>
      <c r="C175" s="1480" t="s">
        <v>1263</v>
      </c>
      <c r="D175" s="1493" t="e">
        <f>D172/C172-1</f>
        <v>#DIV/0!</v>
      </c>
      <c r="E175" s="1493" t="e">
        <f t="shared" si="20"/>
        <v>#DIV/0!</v>
      </c>
      <c r="F175" s="1493" t="e">
        <f t="shared" si="20"/>
        <v>#DIV/0!</v>
      </c>
    </row>
    <row r="176" spans="2:12" ht="15.75" thickBot="1" x14ac:dyDescent="0.3">
      <c r="B176" s="1484" t="s">
        <v>77</v>
      </c>
      <c r="C176" s="1480" t="s">
        <v>1263</v>
      </c>
      <c r="D176" s="1493" t="e">
        <f>D173/C173-1</f>
        <v>#DIV/0!</v>
      </c>
      <c r="E176" s="1493" t="e">
        <f t="shared" si="20"/>
        <v>#DIV/0!</v>
      </c>
      <c r="F176" s="1493" t="e">
        <f t="shared" si="20"/>
        <v>#DIV/0!</v>
      </c>
    </row>
    <row r="177" spans="2:6" ht="15.75" thickBot="1" x14ac:dyDescent="0.3">
      <c r="B177" s="2862" t="s">
        <v>1293</v>
      </c>
      <c r="C177" s="2863"/>
      <c r="D177" s="2863"/>
      <c r="E177" s="2863"/>
      <c r="F177" s="2864"/>
    </row>
    <row r="178" spans="2:6" ht="12.75" customHeight="1" x14ac:dyDescent="0.25">
      <c r="B178" s="2860"/>
      <c r="C178" s="1479">
        <v>2022</v>
      </c>
      <c r="D178" s="1479">
        <v>2023</v>
      </c>
      <c r="E178" s="1479">
        <v>2024</v>
      </c>
      <c r="F178" s="1479">
        <v>2025</v>
      </c>
    </row>
    <row r="179" spans="2:6" ht="10.5" customHeight="1" thickBot="1" x14ac:dyDescent="0.3">
      <c r="B179" s="2861"/>
      <c r="C179" s="1491" t="s">
        <v>17</v>
      </c>
      <c r="D179" s="1491" t="s">
        <v>18</v>
      </c>
      <c r="E179" s="1491" t="s">
        <v>18</v>
      </c>
      <c r="F179" s="1491" t="s">
        <v>18</v>
      </c>
    </row>
    <row r="180" spans="2:6" ht="15.75" thickBot="1" x14ac:dyDescent="0.3">
      <c r="B180" s="1495" t="s">
        <v>1284</v>
      </c>
      <c r="C180" s="1499">
        <f>C181+C182+C183+C184</f>
        <v>0</v>
      </c>
      <c r="D180" s="1499">
        <f t="shared" ref="D180:F180" si="21">D181+D182+D183+D184</f>
        <v>0</v>
      </c>
      <c r="E180" s="1499">
        <f t="shared" si="21"/>
        <v>0</v>
      </c>
      <c r="F180" s="1499">
        <f t="shared" si="21"/>
        <v>0</v>
      </c>
    </row>
    <row r="181" spans="2:6" ht="15.75" thickBot="1" x14ac:dyDescent="0.3">
      <c r="B181" s="1498" t="s">
        <v>1267</v>
      </c>
      <c r="C181" s="1499"/>
      <c r="D181" s="1499"/>
      <c r="E181" s="1499"/>
      <c r="F181" s="1499"/>
    </row>
    <row r="182" spans="2:6" ht="15.75" thickBot="1" x14ac:dyDescent="0.3">
      <c r="B182" s="1498" t="s">
        <v>1285</v>
      </c>
      <c r="C182" s="1499"/>
      <c r="D182" s="1499"/>
      <c r="E182" s="1499"/>
      <c r="F182" s="1499"/>
    </row>
    <row r="183" spans="2:6" ht="15.75" thickBot="1" x14ac:dyDescent="0.3">
      <c r="B183" s="1498" t="s">
        <v>1286</v>
      </c>
      <c r="C183" s="1499"/>
      <c r="D183" s="1499"/>
      <c r="E183" s="1499"/>
      <c r="F183" s="1499"/>
    </row>
    <row r="184" spans="2:6" ht="15.75" thickBot="1" x14ac:dyDescent="0.3">
      <c r="B184" s="1498" t="s">
        <v>1287</v>
      </c>
      <c r="C184" s="1499"/>
      <c r="D184" s="1499"/>
      <c r="E184" s="1499"/>
      <c r="F184" s="1499"/>
    </row>
    <row r="185" spans="2:6" ht="15.75" thickBot="1" x14ac:dyDescent="0.3">
      <c r="B185" s="1495" t="s">
        <v>1288</v>
      </c>
      <c r="C185" s="1497">
        <f>C186+C187+C188+C189</f>
        <v>0</v>
      </c>
      <c r="D185" s="1497">
        <f t="shared" ref="D185:F185" si="22">D186+D187+D188+D189</f>
        <v>0</v>
      </c>
      <c r="E185" s="1497">
        <f t="shared" si="22"/>
        <v>0</v>
      </c>
      <c r="F185" s="1497">
        <f t="shared" si="22"/>
        <v>0</v>
      </c>
    </row>
    <row r="186" spans="2:6" ht="15.75" thickBot="1" x14ac:dyDescent="0.3">
      <c r="B186" s="1498" t="s">
        <v>1267</v>
      </c>
      <c r="C186" s="1497"/>
      <c r="D186" s="1500">
        <v>0</v>
      </c>
      <c r="E186" s="1499"/>
      <c r="F186" s="1499"/>
    </row>
    <row r="187" spans="2:6" ht="15.75" thickBot="1" x14ac:dyDescent="0.3">
      <c r="B187" s="1498" t="s">
        <v>1285</v>
      </c>
      <c r="C187" s="1497"/>
      <c r="D187" s="1499"/>
      <c r="E187" s="1499"/>
      <c r="F187" s="1499"/>
    </row>
    <row r="188" spans="2:6" ht="22.5" customHeight="1" thickBot="1" x14ac:dyDescent="0.3">
      <c r="B188" s="1498" t="s">
        <v>1286</v>
      </c>
      <c r="C188" s="1497"/>
      <c r="D188" s="1499"/>
      <c r="E188" s="1499"/>
      <c r="F188" s="1499"/>
    </row>
    <row r="189" spans="2:6" ht="15.75" thickBot="1" x14ac:dyDescent="0.3">
      <c r="B189" s="1498" t="s">
        <v>1287</v>
      </c>
      <c r="C189" s="1497"/>
      <c r="D189" s="1499"/>
      <c r="E189" s="1499"/>
      <c r="F189" s="1499"/>
    </row>
    <row r="190" spans="2:6" ht="15" customHeight="1" thickBot="1" x14ac:dyDescent="0.3">
      <c r="B190" s="1512" t="s">
        <v>1294</v>
      </c>
      <c r="C190" s="1497">
        <f>C180+C185</f>
        <v>0</v>
      </c>
      <c r="D190" s="1497">
        <f t="shared" ref="D190:F190" si="23">D180+D185</f>
        <v>0</v>
      </c>
      <c r="E190" s="1497">
        <f t="shared" si="23"/>
        <v>0</v>
      </c>
      <c r="F190" s="1497">
        <f t="shared" si="23"/>
        <v>0</v>
      </c>
    </row>
    <row r="191" spans="2:6" ht="45.75" hidden="1" thickBot="1" x14ac:dyDescent="0.3">
      <c r="B191" s="1490" t="s">
        <v>1419</v>
      </c>
      <c r="C191" s="1513"/>
      <c r="D191" s="1514" t="s">
        <v>1280</v>
      </c>
      <c r="E191" s="1515"/>
      <c r="F191" s="1516"/>
    </row>
    <row r="192" spans="2:6" ht="17.25" hidden="1" customHeight="1" thickBot="1" x14ac:dyDescent="0.3">
      <c r="B192" s="1484" t="s">
        <v>1258</v>
      </c>
      <c r="C192" s="2873"/>
      <c r="D192" s="2874"/>
      <c r="E192" s="2874"/>
      <c r="F192" s="2875"/>
    </row>
    <row r="193" spans="2:12" ht="15.75" hidden="1" thickBot="1" x14ac:dyDescent="0.3">
      <c r="B193" s="1484" t="s">
        <v>54</v>
      </c>
      <c r="C193" s="2857"/>
      <c r="D193" s="2858"/>
      <c r="E193" s="2858"/>
      <c r="F193" s="2859"/>
    </row>
    <row r="194" spans="2:12" ht="12.75" hidden="1" customHeight="1" x14ac:dyDescent="0.25">
      <c r="B194" s="2860"/>
      <c r="C194" s="1506">
        <v>2018</v>
      </c>
      <c r="D194" s="1506">
        <v>2019</v>
      </c>
      <c r="E194" s="1506">
        <v>2020</v>
      </c>
      <c r="F194" s="1506">
        <v>2021</v>
      </c>
    </row>
    <row r="195" spans="2:12" ht="9" hidden="1" customHeight="1" thickBot="1" x14ac:dyDescent="0.3">
      <c r="B195" s="2861"/>
      <c r="C195" s="1491" t="s">
        <v>17</v>
      </c>
      <c r="D195" s="1491" t="s">
        <v>18</v>
      </c>
      <c r="E195" s="1491" t="s">
        <v>18</v>
      </c>
      <c r="F195" s="1491" t="s">
        <v>18</v>
      </c>
    </row>
    <row r="196" spans="2:12" ht="15.75" hidden="1" thickBot="1" x14ac:dyDescent="0.3">
      <c r="B196" s="1484" t="s">
        <v>56</v>
      </c>
      <c r="C196" s="1484"/>
      <c r="D196" s="1484"/>
      <c r="E196" s="1484"/>
      <c r="F196" s="1484"/>
    </row>
    <row r="197" spans="2:12" ht="15.75" hidden="1" thickBot="1" x14ac:dyDescent="0.3">
      <c r="B197" s="1484" t="s">
        <v>1260</v>
      </c>
      <c r="C197" s="1492">
        <f>C215</f>
        <v>0</v>
      </c>
      <c r="D197" s="1492">
        <f t="shared" ref="D197:F197" si="24">D215</f>
        <v>0</v>
      </c>
      <c r="E197" s="1492">
        <f t="shared" si="24"/>
        <v>0</v>
      </c>
      <c r="F197" s="1492">
        <f t="shared" si="24"/>
        <v>0</v>
      </c>
    </row>
    <row r="198" spans="2:12" ht="15.75" hidden="1" thickBot="1" x14ac:dyDescent="0.3">
      <c r="B198" s="1484" t="s">
        <v>1261</v>
      </c>
      <c r="C198" s="1492" t="e">
        <f>C197/C196</f>
        <v>#DIV/0!</v>
      </c>
      <c r="D198" s="1492" t="e">
        <f t="shared" ref="D198:F198" si="25">D197/D196</f>
        <v>#DIV/0!</v>
      </c>
      <c r="E198" s="1492" t="e">
        <f t="shared" si="25"/>
        <v>#DIV/0!</v>
      </c>
      <c r="F198" s="1492" t="e">
        <f t="shared" si="25"/>
        <v>#DIV/0!</v>
      </c>
    </row>
    <row r="199" spans="2:12" ht="15.75" hidden="1" thickBot="1" x14ac:dyDescent="0.3">
      <c r="B199" s="1484" t="s">
        <v>1262</v>
      </c>
      <c r="C199" s="1480" t="s">
        <v>1263</v>
      </c>
      <c r="D199" s="1493" t="e">
        <f>D196/C196-1</f>
        <v>#DIV/0!</v>
      </c>
      <c r="E199" s="1493" t="e">
        <f t="shared" ref="E199:F201" si="26">E196/D196-1</f>
        <v>#DIV/0!</v>
      </c>
      <c r="F199" s="1493" t="e">
        <f t="shared" si="26"/>
        <v>#DIV/0!</v>
      </c>
      <c r="H199" s="1494"/>
      <c r="I199" s="1494"/>
      <c r="J199" s="1494"/>
      <c r="K199" s="1494"/>
      <c r="L199" s="1494"/>
    </row>
    <row r="200" spans="2:12" ht="15.75" hidden="1" thickBot="1" x14ac:dyDescent="0.3">
      <c r="B200" s="1484" t="s">
        <v>1264</v>
      </c>
      <c r="C200" s="1480" t="s">
        <v>1263</v>
      </c>
      <c r="D200" s="1493" t="e">
        <f>D197/C197-1</f>
        <v>#DIV/0!</v>
      </c>
      <c r="E200" s="1493" t="e">
        <f t="shared" si="26"/>
        <v>#DIV/0!</v>
      </c>
      <c r="F200" s="1493" t="e">
        <f t="shared" si="26"/>
        <v>#DIV/0!</v>
      </c>
    </row>
    <row r="201" spans="2:12" ht="15.75" hidden="1" thickBot="1" x14ac:dyDescent="0.3">
      <c r="B201" s="1484" t="s">
        <v>77</v>
      </c>
      <c r="C201" s="1480" t="s">
        <v>1263</v>
      </c>
      <c r="D201" s="1493" t="e">
        <f>D198/C198-1</f>
        <v>#DIV/0!</v>
      </c>
      <c r="E201" s="1493" t="e">
        <f t="shared" si="26"/>
        <v>#DIV/0!</v>
      </c>
      <c r="F201" s="1493" t="e">
        <f t="shared" si="26"/>
        <v>#DIV/0!</v>
      </c>
    </row>
    <row r="202" spans="2:12" ht="15.75" hidden="1" thickBot="1" x14ac:dyDescent="0.3">
      <c r="B202" s="2862" t="s">
        <v>1420</v>
      </c>
      <c r="C202" s="2863"/>
      <c r="D202" s="2863"/>
      <c r="E202" s="2863"/>
      <c r="F202" s="2864"/>
    </row>
    <row r="203" spans="2:12" ht="12.75" hidden="1" customHeight="1" x14ac:dyDescent="0.25">
      <c r="B203" s="2860"/>
      <c r="C203" s="1506">
        <v>2018</v>
      </c>
      <c r="D203" s="1506">
        <v>2019</v>
      </c>
      <c r="E203" s="1506">
        <v>2020</v>
      </c>
      <c r="F203" s="1506">
        <v>2021</v>
      </c>
    </row>
    <row r="204" spans="2:12" ht="9" hidden="1" customHeight="1" thickBot="1" x14ac:dyDescent="0.3">
      <c r="B204" s="2861"/>
      <c r="C204" s="1491" t="s">
        <v>17</v>
      </c>
      <c r="D204" s="1491" t="s">
        <v>18</v>
      </c>
      <c r="E204" s="1491" t="s">
        <v>18</v>
      </c>
      <c r="F204" s="1491" t="s">
        <v>18</v>
      </c>
    </row>
    <row r="205" spans="2:12" ht="15.75" hidden="1" thickBot="1" x14ac:dyDescent="0.3">
      <c r="B205" s="1495" t="s">
        <v>1284</v>
      </c>
      <c r="C205" s="1499">
        <f>C206+C207+C208+C209</f>
        <v>0</v>
      </c>
      <c r="D205" s="1499">
        <f t="shared" ref="D205:F205" si="27">D206+D207+D208+D209</f>
        <v>0</v>
      </c>
      <c r="E205" s="1499">
        <f t="shared" si="27"/>
        <v>0</v>
      </c>
      <c r="F205" s="1499">
        <f t="shared" si="27"/>
        <v>0</v>
      </c>
    </row>
    <row r="206" spans="2:12" ht="15.75" hidden="1" thickBot="1" x14ac:dyDescent="0.3">
      <c r="B206" s="1498" t="s">
        <v>1267</v>
      </c>
      <c r="C206" s="1499"/>
      <c r="D206" s="1499"/>
      <c r="E206" s="1499"/>
      <c r="F206" s="1499"/>
    </row>
    <row r="207" spans="2:12" ht="15.75" hidden="1" thickBot="1" x14ac:dyDescent="0.3">
      <c r="B207" s="1498" t="s">
        <v>1285</v>
      </c>
      <c r="C207" s="1499"/>
      <c r="D207" s="1499"/>
      <c r="E207" s="1499"/>
      <c r="F207" s="1499"/>
    </row>
    <row r="208" spans="2:12" ht="15.75" hidden="1" thickBot="1" x14ac:dyDescent="0.3">
      <c r="B208" s="1498" t="s">
        <v>1286</v>
      </c>
      <c r="C208" s="1499"/>
      <c r="D208" s="1499"/>
      <c r="E208" s="1499"/>
      <c r="F208" s="1499"/>
    </row>
    <row r="209" spans="1:6" ht="15.75" hidden="1" thickBot="1" x14ac:dyDescent="0.3">
      <c r="B209" s="1498" t="s">
        <v>1287</v>
      </c>
      <c r="C209" s="1499"/>
      <c r="D209" s="1499"/>
      <c r="E209" s="1499"/>
      <c r="F209" s="1499"/>
    </row>
    <row r="210" spans="1:6" ht="15.75" hidden="1" thickBot="1" x14ac:dyDescent="0.3">
      <c r="B210" s="1495" t="s">
        <v>1288</v>
      </c>
      <c r="C210" s="1497">
        <f>C211+C212+C213+C214</f>
        <v>0</v>
      </c>
      <c r="D210" s="1497">
        <f t="shared" ref="D210:F210" si="28">D211+D212+D213+D214</f>
        <v>0</v>
      </c>
      <c r="E210" s="1497">
        <f t="shared" si="28"/>
        <v>0</v>
      </c>
      <c r="F210" s="1497">
        <f t="shared" si="28"/>
        <v>0</v>
      </c>
    </row>
    <row r="211" spans="1:6" ht="15.75" hidden="1" thickBot="1" x14ac:dyDescent="0.3">
      <c r="B211" s="1498" t="s">
        <v>1267</v>
      </c>
      <c r="C211" s="1497"/>
      <c r="D211" s="1499"/>
      <c r="E211" s="1499"/>
      <c r="F211" s="1499"/>
    </row>
    <row r="212" spans="1:6" ht="15.75" hidden="1" thickBot="1" x14ac:dyDescent="0.3">
      <c r="B212" s="1498" t="s">
        <v>1285</v>
      </c>
      <c r="C212" s="1497"/>
      <c r="D212" s="1499"/>
      <c r="E212" s="1499"/>
      <c r="F212" s="1499"/>
    </row>
    <row r="213" spans="1:6" ht="15.75" hidden="1" thickBot="1" x14ac:dyDescent="0.3">
      <c r="B213" s="1498" t="s">
        <v>1286</v>
      </c>
      <c r="C213" s="1497"/>
      <c r="D213" s="1499"/>
      <c r="E213" s="1499"/>
      <c r="F213" s="1499"/>
    </row>
    <row r="214" spans="1:6" ht="15.75" hidden="1" thickBot="1" x14ac:dyDescent="0.3">
      <c r="B214" s="1498" t="s">
        <v>1287</v>
      </c>
      <c r="C214" s="1497"/>
      <c r="D214" s="1499"/>
      <c r="E214" s="1499"/>
      <c r="F214" s="1499"/>
    </row>
    <row r="215" spans="1:6" ht="15.75" hidden="1" thickBot="1" x14ac:dyDescent="0.3">
      <c r="B215" s="1502" t="s">
        <v>1421</v>
      </c>
      <c r="C215" s="1497">
        <f>C205+C210</f>
        <v>0</v>
      </c>
      <c r="D215" s="1497">
        <f t="shared" ref="D215:F215" si="29">D205+D210</f>
        <v>0</v>
      </c>
      <c r="E215" s="1497">
        <f t="shared" si="29"/>
        <v>0</v>
      </c>
      <c r="F215" s="1497">
        <f t="shared" si="29"/>
        <v>0</v>
      </c>
    </row>
    <row r="216" spans="1:6" ht="12.75" hidden="1" customHeight="1" thickBot="1" x14ac:dyDescent="0.3">
      <c r="A216" s="1517"/>
      <c r="B216" s="1518" t="s">
        <v>1364</v>
      </c>
      <c r="C216" s="2889"/>
      <c r="D216" s="2891"/>
      <c r="E216" s="2891"/>
      <c r="F216" s="2892"/>
    </row>
    <row r="217" spans="1:6" ht="28.5" hidden="1" customHeight="1" thickBot="1" x14ac:dyDescent="0.3">
      <c r="B217" s="1490" t="s">
        <v>1422</v>
      </c>
      <c r="C217" s="1513"/>
      <c r="D217" s="1514" t="s">
        <v>1280</v>
      </c>
      <c r="E217" s="1515"/>
      <c r="F217" s="1516"/>
    </row>
    <row r="218" spans="1:6" ht="17.25" hidden="1" customHeight="1" thickBot="1" x14ac:dyDescent="0.3">
      <c r="B218" s="1484" t="s">
        <v>1258</v>
      </c>
      <c r="C218" s="2873"/>
      <c r="D218" s="2874"/>
      <c r="E218" s="2874"/>
      <c r="F218" s="2875"/>
    </row>
    <row r="219" spans="1:6" ht="8.25" hidden="1" customHeight="1" thickBot="1" x14ac:dyDescent="0.3">
      <c r="B219" s="1484" t="s">
        <v>54</v>
      </c>
      <c r="C219" s="2896"/>
      <c r="D219" s="2858"/>
      <c r="E219" s="2858"/>
      <c r="F219" s="2859"/>
    </row>
    <row r="220" spans="1:6" ht="12.75" hidden="1" customHeight="1" thickBot="1" x14ac:dyDescent="0.3">
      <c r="B220" s="2860"/>
      <c r="C220" s="1479">
        <v>2023</v>
      </c>
      <c r="D220" s="1479">
        <v>2024</v>
      </c>
      <c r="E220" s="1479">
        <v>2025</v>
      </c>
      <c r="F220" s="1479">
        <v>2026</v>
      </c>
    </row>
    <row r="221" spans="1:6" ht="9" hidden="1" customHeight="1" thickBot="1" x14ac:dyDescent="0.3">
      <c r="B221" s="2861"/>
      <c r="C221" s="1491" t="s">
        <v>17</v>
      </c>
      <c r="D221" s="1491" t="s">
        <v>18</v>
      </c>
      <c r="E221" s="1491" t="s">
        <v>18</v>
      </c>
      <c r="F221" s="1491" t="s">
        <v>18</v>
      </c>
    </row>
    <row r="222" spans="1:6" ht="15.75" hidden="1" thickBot="1" x14ac:dyDescent="0.3">
      <c r="B222" s="1484" t="s">
        <v>56</v>
      </c>
      <c r="C222" s="1484">
        <v>0</v>
      </c>
      <c r="D222" s="1480">
        <v>0</v>
      </c>
      <c r="E222" s="1480">
        <v>0</v>
      </c>
      <c r="F222" s="1484">
        <v>0</v>
      </c>
    </row>
    <row r="223" spans="1:6" ht="15.75" hidden="1" thickBot="1" x14ac:dyDescent="0.3">
      <c r="B223" s="1484" t="s">
        <v>1260</v>
      </c>
      <c r="C223" s="1492">
        <f>C241</f>
        <v>0</v>
      </c>
      <c r="D223" s="1492">
        <f t="shared" ref="D223:F223" si="30">D241</f>
        <v>0</v>
      </c>
      <c r="E223" s="1492">
        <f t="shared" si="30"/>
        <v>0</v>
      </c>
      <c r="F223" s="1492">
        <f t="shared" si="30"/>
        <v>0</v>
      </c>
    </row>
    <row r="224" spans="1:6" ht="15.75" hidden="1" thickBot="1" x14ac:dyDescent="0.3">
      <c r="B224" s="1484" t="s">
        <v>1261</v>
      </c>
      <c r="C224" s="1492" t="e">
        <f>C223/C222</f>
        <v>#DIV/0!</v>
      </c>
      <c r="D224" s="1492" t="e">
        <f t="shared" ref="D224:F224" si="31">D223/D222</f>
        <v>#DIV/0!</v>
      </c>
      <c r="E224" s="1492" t="e">
        <f t="shared" si="31"/>
        <v>#DIV/0!</v>
      </c>
      <c r="F224" s="1492" t="e">
        <f t="shared" si="31"/>
        <v>#DIV/0!</v>
      </c>
    </row>
    <row r="225" spans="2:12" ht="15.75" hidden="1" thickBot="1" x14ac:dyDescent="0.3">
      <c r="B225" s="1484" t="s">
        <v>1262</v>
      </c>
      <c r="C225" s="1480" t="s">
        <v>1263</v>
      </c>
      <c r="D225" s="1493" t="e">
        <f>D222/C222-1</f>
        <v>#DIV/0!</v>
      </c>
      <c r="E225" s="1493" t="e">
        <f t="shared" ref="E225:F227" si="32">E222/D222-1</f>
        <v>#DIV/0!</v>
      </c>
      <c r="F225" s="1493" t="e">
        <f t="shared" si="32"/>
        <v>#DIV/0!</v>
      </c>
      <c r="H225" s="1494"/>
      <c r="I225" s="1494"/>
      <c r="J225" s="1494"/>
      <c r="K225" s="1494"/>
      <c r="L225" s="1494"/>
    </row>
    <row r="226" spans="2:12" ht="15.75" hidden="1" thickBot="1" x14ac:dyDescent="0.3">
      <c r="B226" s="1484" t="s">
        <v>1264</v>
      </c>
      <c r="C226" s="1480" t="s">
        <v>1263</v>
      </c>
      <c r="D226" s="1493" t="e">
        <f>D223/C223-1</f>
        <v>#DIV/0!</v>
      </c>
      <c r="E226" s="1493" t="e">
        <f t="shared" si="32"/>
        <v>#DIV/0!</v>
      </c>
      <c r="F226" s="1493" t="e">
        <f t="shared" si="32"/>
        <v>#DIV/0!</v>
      </c>
    </row>
    <row r="227" spans="2:12" ht="15.75" hidden="1" thickBot="1" x14ac:dyDescent="0.3">
      <c r="B227" s="1484" t="s">
        <v>77</v>
      </c>
      <c r="C227" s="1480" t="s">
        <v>1263</v>
      </c>
      <c r="D227" s="1493" t="e">
        <f>D224/C224-1</f>
        <v>#DIV/0!</v>
      </c>
      <c r="E227" s="1493" t="e">
        <f t="shared" si="32"/>
        <v>#DIV/0!</v>
      </c>
      <c r="F227" s="1493" t="e">
        <f t="shared" si="32"/>
        <v>#DIV/0!</v>
      </c>
    </row>
    <row r="228" spans="2:12" ht="15.75" hidden="1" thickBot="1" x14ac:dyDescent="0.3">
      <c r="B228" s="2862" t="s">
        <v>1423</v>
      </c>
      <c r="C228" s="2863"/>
      <c r="D228" s="2863"/>
      <c r="E228" s="2863"/>
      <c r="F228" s="2864"/>
    </row>
    <row r="229" spans="2:12" ht="12.75" hidden="1" customHeight="1" thickBot="1" x14ac:dyDescent="0.3">
      <c r="B229" s="2860"/>
      <c r="C229" s="1479">
        <v>2022</v>
      </c>
      <c r="D229" s="1479">
        <v>2023</v>
      </c>
      <c r="E229" s="1479">
        <v>2024</v>
      </c>
      <c r="F229" s="1479">
        <v>2025</v>
      </c>
    </row>
    <row r="230" spans="2:12" ht="9" hidden="1" customHeight="1" thickBot="1" x14ac:dyDescent="0.3">
      <c r="B230" s="2861"/>
      <c r="C230" s="1491" t="s">
        <v>17</v>
      </c>
      <c r="D230" s="1491" t="s">
        <v>18</v>
      </c>
      <c r="E230" s="1491" t="s">
        <v>18</v>
      </c>
      <c r="F230" s="1491" t="s">
        <v>18</v>
      </c>
    </row>
    <row r="231" spans="2:12" ht="15.75" hidden="1" thickBot="1" x14ac:dyDescent="0.3">
      <c r="B231" s="1495" t="s">
        <v>1284</v>
      </c>
      <c r="C231" s="1499">
        <f>C232+C233+C234+C235</f>
        <v>0</v>
      </c>
      <c r="D231" s="1499">
        <f t="shared" ref="D231:F231" si="33">D232+D233+D234+D235</f>
        <v>0</v>
      </c>
      <c r="E231" s="1499">
        <f t="shared" si="33"/>
        <v>0</v>
      </c>
      <c r="F231" s="1499">
        <f t="shared" si="33"/>
        <v>0</v>
      </c>
    </row>
    <row r="232" spans="2:12" ht="15.75" hidden="1" thickBot="1" x14ac:dyDescent="0.3">
      <c r="B232" s="1498" t="s">
        <v>1267</v>
      </c>
      <c r="C232" s="1499"/>
      <c r="D232" s="1499"/>
      <c r="E232" s="1499"/>
      <c r="F232" s="1499"/>
    </row>
    <row r="233" spans="2:12" ht="15.75" hidden="1" thickBot="1" x14ac:dyDescent="0.3">
      <c r="B233" s="1498" t="s">
        <v>1285</v>
      </c>
      <c r="C233" s="1499"/>
      <c r="D233" s="1499"/>
      <c r="E233" s="1499"/>
      <c r="F233" s="1499"/>
    </row>
    <row r="234" spans="2:12" ht="15.75" hidden="1" thickBot="1" x14ac:dyDescent="0.3">
      <c r="B234" s="1498" t="s">
        <v>1286</v>
      </c>
      <c r="C234" s="1499"/>
      <c r="D234" s="1499"/>
      <c r="E234" s="1499"/>
      <c r="F234" s="1499"/>
    </row>
    <row r="235" spans="2:12" ht="15.75" hidden="1" thickBot="1" x14ac:dyDescent="0.3">
      <c r="B235" s="1498" t="s">
        <v>1287</v>
      </c>
      <c r="C235" s="1499"/>
      <c r="D235" s="1499"/>
      <c r="E235" s="1499"/>
      <c r="F235" s="1499"/>
    </row>
    <row r="236" spans="2:12" ht="15.75" hidden="1" thickBot="1" x14ac:dyDescent="0.3">
      <c r="B236" s="1495" t="s">
        <v>1288</v>
      </c>
      <c r="C236" s="1497">
        <f>C237+C238+C239+C240</f>
        <v>0</v>
      </c>
      <c r="D236" s="1497">
        <f t="shared" ref="D236:F236" si="34">D237+D238+D239+D240</f>
        <v>0</v>
      </c>
      <c r="E236" s="1497">
        <f t="shared" si="34"/>
        <v>0</v>
      </c>
      <c r="F236" s="1497">
        <f t="shared" si="34"/>
        <v>0</v>
      </c>
    </row>
    <row r="237" spans="2:12" ht="15.75" hidden="1" thickBot="1" x14ac:dyDescent="0.3">
      <c r="B237" s="1498" t="s">
        <v>1267</v>
      </c>
      <c r="C237" s="1497"/>
      <c r="D237" s="1497">
        <v>0</v>
      </c>
      <c r="E237" s="1497">
        <v>0</v>
      </c>
      <c r="F237" s="1497"/>
    </row>
    <row r="238" spans="2:12" ht="15.75" hidden="1" thickBot="1" x14ac:dyDescent="0.3">
      <c r="B238" s="1498" t="s">
        <v>1285</v>
      </c>
      <c r="C238" s="1497"/>
      <c r="D238" s="1497"/>
      <c r="E238" s="1497"/>
      <c r="F238" s="1497"/>
    </row>
    <row r="239" spans="2:12" ht="15.75" hidden="1" thickBot="1" x14ac:dyDescent="0.3">
      <c r="B239" s="1498" t="s">
        <v>1286</v>
      </c>
      <c r="C239" s="1497"/>
      <c r="D239" s="1497"/>
      <c r="E239" s="1497"/>
      <c r="F239" s="1497"/>
    </row>
    <row r="240" spans="2:12" ht="15.75" hidden="1" thickBot="1" x14ac:dyDescent="0.3">
      <c r="B240" s="1498" t="s">
        <v>1287</v>
      </c>
      <c r="C240" s="1497"/>
      <c r="D240" s="1497"/>
      <c r="E240" s="1497"/>
      <c r="F240" s="1497"/>
    </row>
    <row r="241" spans="2:12" ht="15.75" hidden="1" thickBot="1" x14ac:dyDescent="0.3">
      <c r="B241" s="1502" t="s">
        <v>1320</v>
      </c>
      <c r="C241" s="1497">
        <f>C231+C236</f>
        <v>0</v>
      </c>
      <c r="D241" s="1497">
        <f t="shared" ref="D241:F241" si="35">D231+D236</f>
        <v>0</v>
      </c>
      <c r="E241" s="1497">
        <f t="shared" si="35"/>
        <v>0</v>
      </c>
      <c r="F241" s="1497">
        <f t="shared" si="35"/>
        <v>0</v>
      </c>
    </row>
    <row r="242" spans="2:12" ht="15.75" thickBot="1" x14ac:dyDescent="0.3">
      <c r="B242" s="2893" t="s">
        <v>101</v>
      </c>
      <c r="C242" s="2894"/>
      <c r="D242" s="2894"/>
      <c r="E242" s="2894"/>
      <c r="F242" s="2895"/>
    </row>
    <row r="243" spans="2:12" ht="15.75" customHeight="1" thickBot="1" x14ac:dyDescent="0.3">
      <c r="B243" s="2893" t="s">
        <v>1295</v>
      </c>
      <c r="C243" s="2894"/>
      <c r="D243" s="2894"/>
      <c r="E243" s="2894"/>
      <c r="F243" s="2895"/>
    </row>
    <row r="244" spans="2:12" ht="15" customHeight="1" thickBot="1" x14ac:dyDescent="0.3">
      <c r="B244" s="1490" t="s">
        <v>1322</v>
      </c>
      <c r="C244" s="2876" t="s">
        <v>2775</v>
      </c>
      <c r="D244" s="2877"/>
      <c r="E244" s="2878"/>
      <c r="F244" s="2879"/>
    </row>
    <row r="245" spans="2:12" ht="37.5" customHeight="1" thickBot="1" x14ac:dyDescent="0.3">
      <c r="B245" s="1490" t="s">
        <v>1279</v>
      </c>
      <c r="C245" s="1490" t="s">
        <v>2776</v>
      </c>
      <c r="D245" s="1510" t="s">
        <v>1280</v>
      </c>
      <c r="E245" s="2869" t="s">
        <v>2777</v>
      </c>
      <c r="F245" s="2870"/>
      <c r="H245" s="2880" t="s">
        <v>1414</v>
      </c>
      <c r="I245" s="2881"/>
      <c r="J245" s="2881"/>
      <c r="K245" s="2881"/>
      <c r="L245" s="2882"/>
    </row>
    <row r="246" spans="2:12" ht="9.75" customHeight="1" thickBot="1" x14ac:dyDescent="0.3">
      <c r="B246" s="1511"/>
      <c r="C246" s="2889"/>
      <c r="D246" s="2890"/>
      <c r="E246" s="2891"/>
      <c r="F246" s="2892"/>
      <c r="H246" s="2883"/>
      <c r="I246" s="2884"/>
      <c r="J246" s="2884"/>
      <c r="K246" s="2884"/>
      <c r="L246" s="2885"/>
    </row>
    <row r="247" spans="2:12" ht="80.25" customHeight="1" thickBot="1" x14ac:dyDescent="0.3">
      <c r="B247" s="1484" t="s">
        <v>1258</v>
      </c>
      <c r="C247" s="2873" t="s">
        <v>2778</v>
      </c>
      <c r="D247" s="2874"/>
      <c r="E247" s="2874"/>
      <c r="F247" s="2875"/>
      <c r="H247" s="2886"/>
      <c r="I247" s="2887"/>
      <c r="J247" s="2887"/>
      <c r="K247" s="2887"/>
      <c r="L247" s="2888"/>
    </row>
    <row r="248" spans="2:12" ht="15.75" thickBot="1" x14ac:dyDescent="0.3">
      <c r="B248" s="1484" t="s">
        <v>54</v>
      </c>
      <c r="C248" s="2857" t="s">
        <v>2779</v>
      </c>
      <c r="D248" s="2858"/>
      <c r="E248" s="2858"/>
      <c r="F248" s="2859"/>
    </row>
    <row r="249" spans="2:12" ht="12.75" customHeight="1" x14ac:dyDescent="0.25">
      <c r="B249" s="2860"/>
      <c r="C249" s="1479">
        <v>2023</v>
      </c>
      <c r="D249" s="1479">
        <v>2024</v>
      </c>
      <c r="E249" s="1479">
        <v>2025</v>
      </c>
      <c r="F249" s="1479">
        <v>2026</v>
      </c>
    </row>
    <row r="250" spans="2:12" ht="10.5" customHeight="1" thickBot="1" x14ac:dyDescent="0.3">
      <c r="B250" s="2861"/>
      <c r="C250" s="1491" t="s">
        <v>17</v>
      </c>
      <c r="D250" s="1491" t="s">
        <v>18</v>
      </c>
      <c r="E250" s="1491" t="s">
        <v>18</v>
      </c>
      <c r="F250" s="1491" t="s">
        <v>18</v>
      </c>
    </row>
    <row r="251" spans="2:12" ht="15.75" thickBot="1" x14ac:dyDescent="0.3">
      <c r="B251" s="1484" t="s">
        <v>56</v>
      </c>
      <c r="C251" s="1492">
        <v>1</v>
      </c>
      <c r="D251" s="1492">
        <v>1</v>
      </c>
      <c r="E251" s="1492">
        <v>1</v>
      </c>
      <c r="F251" s="1492">
        <v>1</v>
      </c>
    </row>
    <row r="252" spans="2:12" ht="15.75" thickBot="1" x14ac:dyDescent="0.3">
      <c r="B252" s="1484" t="s">
        <v>1260</v>
      </c>
      <c r="C252" s="1492">
        <v>16000</v>
      </c>
      <c r="D252" s="1492">
        <v>2000</v>
      </c>
      <c r="E252" s="1492">
        <v>5000</v>
      </c>
      <c r="F252" s="1492">
        <v>5000</v>
      </c>
    </row>
    <row r="253" spans="2:12" ht="15.75" thickBot="1" x14ac:dyDescent="0.3">
      <c r="B253" s="1484" t="s">
        <v>1261</v>
      </c>
      <c r="C253" s="1492">
        <f>C252/C251</f>
        <v>16000</v>
      </c>
      <c r="D253" s="1492">
        <f t="shared" ref="D253:F253" si="36">D252/D251</f>
        <v>2000</v>
      </c>
      <c r="E253" s="1492">
        <f t="shared" si="36"/>
        <v>5000</v>
      </c>
      <c r="F253" s="1492">
        <f t="shared" si="36"/>
        <v>5000</v>
      </c>
    </row>
    <row r="254" spans="2:12" ht="15.75" thickBot="1" x14ac:dyDescent="0.3">
      <c r="B254" s="1484" t="s">
        <v>1262</v>
      </c>
      <c r="C254" s="1480" t="s">
        <v>1263</v>
      </c>
      <c r="D254" s="1493">
        <f>D251/C251-1</f>
        <v>0</v>
      </c>
      <c r="E254" s="1493">
        <f t="shared" ref="E254:F256" si="37">E251/D251-1</f>
        <v>0</v>
      </c>
      <c r="F254" s="1493">
        <f t="shared" si="37"/>
        <v>0</v>
      </c>
      <c r="H254" s="1494"/>
      <c r="I254" s="1494"/>
      <c r="J254" s="1494"/>
      <c r="K254" s="1494"/>
      <c r="L254" s="1494"/>
    </row>
    <row r="255" spans="2:12" ht="15.75" thickBot="1" x14ac:dyDescent="0.3">
      <c r="B255" s="1484" t="s">
        <v>1264</v>
      </c>
      <c r="C255" s="1480" t="s">
        <v>1263</v>
      </c>
      <c r="D255" s="1493">
        <f>D252/C252-1</f>
        <v>-0.875</v>
      </c>
      <c r="E255" s="1493">
        <f t="shared" si="37"/>
        <v>1.5</v>
      </c>
      <c r="F255" s="1493">
        <f t="shared" si="37"/>
        <v>0</v>
      </c>
    </row>
    <row r="256" spans="2:12" ht="15.75" thickBot="1" x14ac:dyDescent="0.3">
      <c r="B256" s="1484" t="s">
        <v>77</v>
      </c>
      <c r="C256" s="1480" t="s">
        <v>1263</v>
      </c>
      <c r="D256" s="1493">
        <f>D253/C253-1</f>
        <v>-0.875</v>
      </c>
      <c r="E256" s="1493">
        <f t="shared" si="37"/>
        <v>1.5</v>
      </c>
      <c r="F256" s="1493">
        <f t="shared" si="37"/>
        <v>0</v>
      </c>
    </row>
    <row r="257" spans="2:6" ht="15.75" thickBot="1" x14ac:dyDescent="0.3">
      <c r="B257" s="2862" t="s">
        <v>1283</v>
      </c>
      <c r="C257" s="2863"/>
      <c r="D257" s="2863"/>
      <c r="E257" s="2863"/>
      <c r="F257" s="2864"/>
    </row>
    <row r="258" spans="2:6" ht="12.75" customHeight="1" x14ac:dyDescent="0.25">
      <c r="B258" s="2860"/>
      <c r="C258" s="1479">
        <v>2023</v>
      </c>
      <c r="D258" s="1479">
        <v>2024</v>
      </c>
      <c r="E258" s="1479">
        <v>2025</v>
      </c>
      <c r="F258" s="1479">
        <v>2026</v>
      </c>
    </row>
    <row r="259" spans="2:6" ht="9" customHeight="1" thickBot="1" x14ac:dyDescent="0.3">
      <c r="B259" s="2861"/>
      <c r="C259" s="1491" t="s">
        <v>17</v>
      </c>
      <c r="D259" s="1491" t="s">
        <v>18</v>
      </c>
      <c r="E259" s="1491" t="s">
        <v>18</v>
      </c>
      <c r="F259" s="1491" t="s">
        <v>18</v>
      </c>
    </row>
    <row r="260" spans="2:6" ht="15.75" thickBot="1" x14ac:dyDescent="0.3">
      <c r="B260" s="1495" t="s">
        <v>1284</v>
      </c>
      <c r="C260" s="1499">
        <f>C261+C262+C263+C264</f>
        <v>16000</v>
      </c>
      <c r="D260" s="1499">
        <f t="shared" ref="D260:F260" si="38">D261+D262+D263+D264</f>
        <v>2000</v>
      </c>
      <c r="E260" s="1499">
        <f t="shared" si="38"/>
        <v>5000</v>
      </c>
      <c r="F260" s="1499">
        <f t="shared" si="38"/>
        <v>5000</v>
      </c>
    </row>
    <row r="261" spans="2:6" ht="15.75" thickBot="1" x14ac:dyDescent="0.3">
      <c r="B261" s="1498" t="s">
        <v>1267</v>
      </c>
      <c r="C261" s="1497">
        <v>16000</v>
      </c>
      <c r="D261" s="1499">
        <v>2000</v>
      </c>
      <c r="E261" s="1497">
        <v>5000</v>
      </c>
      <c r="F261" s="1497">
        <v>5000</v>
      </c>
    </row>
    <row r="262" spans="2:6" ht="15.75" thickBot="1" x14ac:dyDescent="0.3">
      <c r="B262" s="1498" t="s">
        <v>1285</v>
      </c>
      <c r="C262" s="1499"/>
      <c r="D262" s="1499"/>
      <c r="E262" s="1499"/>
      <c r="F262" s="1499"/>
    </row>
    <row r="263" spans="2:6" ht="15.75" thickBot="1" x14ac:dyDescent="0.3">
      <c r="B263" s="1498" t="s">
        <v>1286</v>
      </c>
      <c r="C263" s="1499"/>
      <c r="D263" s="1499"/>
      <c r="E263" s="1499"/>
      <c r="F263" s="1499"/>
    </row>
    <row r="264" spans="2:6" ht="15.75" thickBot="1" x14ac:dyDescent="0.3">
      <c r="B264" s="1498" t="s">
        <v>1287</v>
      </c>
      <c r="C264" s="1499"/>
      <c r="D264" s="1499"/>
      <c r="E264" s="1499"/>
      <c r="F264" s="1499"/>
    </row>
    <row r="265" spans="2:6" ht="15.75" thickBot="1" x14ac:dyDescent="0.3">
      <c r="B265" s="1495" t="s">
        <v>1288</v>
      </c>
      <c r="C265" s="1497">
        <f>C266+C267+C268+C269</f>
        <v>0</v>
      </c>
      <c r="D265" s="1497">
        <f t="shared" ref="D265:F265" si="39">D266+D267+D268+D269</f>
        <v>0</v>
      </c>
      <c r="E265" s="1497">
        <f t="shared" si="39"/>
        <v>0</v>
      </c>
      <c r="F265" s="1497">
        <f t="shared" si="39"/>
        <v>0</v>
      </c>
    </row>
    <row r="266" spans="2:6" ht="15.75" thickBot="1" x14ac:dyDescent="0.3">
      <c r="B266" s="1498" t="s">
        <v>1267</v>
      </c>
      <c r="C266" s="1497"/>
      <c r="D266" s="1499"/>
      <c r="E266" s="1497"/>
      <c r="F266" s="1497"/>
    </row>
    <row r="267" spans="2:6" ht="15.75" thickBot="1" x14ac:dyDescent="0.3">
      <c r="B267" s="1498" t="s">
        <v>1285</v>
      </c>
      <c r="C267" s="1497"/>
      <c r="D267" s="1499"/>
      <c r="E267" s="1499"/>
      <c r="F267" s="1499"/>
    </row>
    <row r="268" spans="2:6" ht="15.75" thickBot="1" x14ac:dyDescent="0.3">
      <c r="B268" s="1498" t="s">
        <v>1286</v>
      </c>
      <c r="C268" s="1497"/>
      <c r="D268" s="1499"/>
      <c r="E268" s="1499"/>
      <c r="F268" s="1499"/>
    </row>
    <row r="269" spans="2:6" ht="15.75" thickBot="1" x14ac:dyDescent="0.3">
      <c r="B269" s="1498" t="s">
        <v>1287</v>
      </c>
      <c r="C269" s="1497"/>
      <c r="D269" s="1499"/>
      <c r="E269" s="1499"/>
      <c r="F269" s="1499"/>
    </row>
    <row r="270" spans="2:6" ht="15.75" thickBot="1" x14ac:dyDescent="0.3">
      <c r="B270" s="1512" t="s">
        <v>1275</v>
      </c>
      <c r="C270" s="1497">
        <f>C260+C265</f>
        <v>16000</v>
      </c>
      <c r="D270" s="1497">
        <f t="shared" ref="D270:F270" si="40">D260+D265</f>
        <v>2000</v>
      </c>
      <c r="E270" s="1497">
        <f>E260+E265</f>
        <v>5000</v>
      </c>
      <c r="F270" s="1497">
        <f t="shared" si="40"/>
        <v>5000</v>
      </c>
    </row>
    <row r="271" spans="2:6" ht="28.5" customHeight="1" thickBot="1" x14ac:dyDescent="0.3">
      <c r="B271" s="1518" t="s">
        <v>1364</v>
      </c>
      <c r="C271" s="2876" t="s">
        <v>2780</v>
      </c>
      <c r="D271" s="2877"/>
      <c r="E271" s="2878"/>
      <c r="F271" s="2879"/>
    </row>
    <row r="272" spans="2:6" ht="39.75" customHeight="1" thickBot="1" x14ac:dyDescent="0.3">
      <c r="B272" s="1490" t="s">
        <v>1256</v>
      </c>
      <c r="C272" s="1490" t="s">
        <v>2781</v>
      </c>
      <c r="D272" s="1514" t="s">
        <v>1280</v>
      </c>
      <c r="E272" s="2871"/>
      <c r="F272" s="2872"/>
    </row>
    <row r="273" spans="2:12" ht="39.75" customHeight="1" thickBot="1" x14ac:dyDescent="0.3">
      <c r="B273" s="1484" t="s">
        <v>1258</v>
      </c>
      <c r="C273" s="2873" t="s">
        <v>2782</v>
      </c>
      <c r="D273" s="2874"/>
      <c r="E273" s="2874"/>
      <c r="F273" s="2875"/>
    </row>
    <row r="274" spans="2:12" ht="18.75" customHeight="1" thickBot="1" x14ac:dyDescent="0.3">
      <c r="B274" s="1484" t="s">
        <v>54</v>
      </c>
      <c r="C274" s="2857" t="s">
        <v>2783</v>
      </c>
      <c r="D274" s="2858"/>
      <c r="E274" s="2858"/>
      <c r="F274" s="2859"/>
    </row>
    <row r="275" spans="2:12" ht="19.5" customHeight="1" x14ac:dyDescent="0.25">
      <c r="B275" s="2860"/>
      <c r="C275" s="1479">
        <v>2023</v>
      </c>
      <c r="D275" s="1479">
        <v>2024</v>
      </c>
      <c r="E275" s="1479">
        <v>2025</v>
      </c>
      <c r="F275" s="1479">
        <v>2026</v>
      </c>
    </row>
    <row r="276" spans="2:12" ht="7.5" customHeight="1" thickBot="1" x14ac:dyDescent="0.3">
      <c r="B276" s="2861"/>
      <c r="C276" s="1491" t="s">
        <v>17</v>
      </c>
      <c r="D276" s="1491" t="s">
        <v>18</v>
      </c>
      <c r="E276" s="1491" t="s">
        <v>18</v>
      </c>
      <c r="F276" s="1491" t="s">
        <v>18</v>
      </c>
    </row>
    <row r="277" spans="2:12" ht="15.75" thickBot="1" x14ac:dyDescent="0.3">
      <c r="B277" s="1484" t="s">
        <v>56</v>
      </c>
      <c r="C277" s="1480"/>
      <c r="D277" s="1480"/>
      <c r="E277" s="1480">
        <v>1</v>
      </c>
      <c r="F277" s="1480">
        <v>1</v>
      </c>
    </row>
    <row r="278" spans="2:12" ht="15.75" thickBot="1" x14ac:dyDescent="0.3">
      <c r="B278" s="1484" t="s">
        <v>1260</v>
      </c>
      <c r="C278" s="1492">
        <v>0</v>
      </c>
      <c r="D278" s="1492">
        <v>0</v>
      </c>
      <c r="E278" s="1492">
        <v>7000</v>
      </c>
      <c r="F278" s="1492">
        <v>7000</v>
      </c>
    </row>
    <row r="279" spans="2:12" ht="15.75" thickBot="1" x14ac:dyDescent="0.3">
      <c r="B279" s="1484" t="s">
        <v>1261</v>
      </c>
      <c r="C279" s="1492" t="e">
        <f>C278/C277</f>
        <v>#DIV/0!</v>
      </c>
      <c r="D279" s="1492" t="e">
        <f t="shared" ref="D279:F279" si="41">D278/D277</f>
        <v>#DIV/0!</v>
      </c>
      <c r="E279" s="1492">
        <f t="shared" si="41"/>
        <v>7000</v>
      </c>
      <c r="F279" s="1492">
        <f t="shared" si="41"/>
        <v>7000</v>
      </c>
    </row>
    <row r="280" spans="2:12" ht="15.75" thickBot="1" x14ac:dyDescent="0.3">
      <c r="B280" s="1484" t="s">
        <v>1262</v>
      </c>
      <c r="C280" s="1480" t="s">
        <v>1263</v>
      </c>
      <c r="D280" s="1493" t="e">
        <f>D277/C277-1</f>
        <v>#DIV/0!</v>
      </c>
      <c r="E280" s="1493" t="e">
        <f t="shared" ref="E280:F282" si="42">E277/D277-1</f>
        <v>#DIV/0!</v>
      </c>
      <c r="F280" s="1493">
        <f t="shared" si="42"/>
        <v>0</v>
      </c>
      <c r="H280" s="1494"/>
      <c r="I280" s="1494"/>
      <c r="J280" s="1494"/>
      <c r="K280" s="1494"/>
      <c r="L280" s="1494"/>
    </row>
    <row r="281" spans="2:12" ht="15.75" thickBot="1" x14ac:dyDescent="0.3">
      <c r="B281" s="1484" t="s">
        <v>1264</v>
      </c>
      <c r="C281" s="1480" t="s">
        <v>1263</v>
      </c>
      <c r="D281" s="1493" t="e">
        <f>D278/C278-1</f>
        <v>#DIV/0!</v>
      </c>
      <c r="E281" s="1493" t="e">
        <f t="shared" si="42"/>
        <v>#DIV/0!</v>
      </c>
      <c r="F281" s="1493">
        <f t="shared" si="42"/>
        <v>0</v>
      </c>
    </row>
    <row r="282" spans="2:12" ht="15.75" thickBot="1" x14ac:dyDescent="0.3">
      <c r="B282" s="1484" t="s">
        <v>77</v>
      </c>
      <c r="C282" s="1480" t="s">
        <v>1263</v>
      </c>
      <c r="D282" s="1493" t="e">
        <f>D279/C279-1</f>
        <v>#DIV/0!</v>
      </c>
      <c r="E282" s="1493" t="e">
        <f t="shared" si="42"/>
        <v>#DIV/0!</v>
      </c>
      <c r="F282" s="1493">
        <f t="shared" si="42"/>
        <v>0</v>
      </c>
    </row>
    <row r="283" spans="2:12" ht="15.75" thickBot="1" x14ac:dyDescent="0.3">
      <c r="B283" s="2862" t="s">
        <v>1293</v>
      </c>
      <c r="C283" s="2863"/>
      <c r="D283" s="2863"/>
      <c r="E283" s="2863"/>
      <c r="F283" s="2864"/>
    </row>
    <row r="284" spans="2:12" ht="12.75" customHeight="1" x14ac:dyDescent="0.25">
      <c r="B284" s="2860"/>
      <c r="C284" s="1479">
        <v>2023</v>
      </c>
      <c r="D284" s="1479">
        <v>2024</v>
      </c>
      <c r="E284" s="1479">
        <v>2025</v>
      </c>
      <c r="F284" s="1479">
        <v>2026</v>
      </c>
    </row>
    <row r="285" spans="2:12" ht="9" customHeight="1" thickBot="1" x14ac:dyDescent="0.3">
      <c r="B285" s="2861"/>
      <c r="C285" s="1491" t="s">
        <v>17</v>
      </c>
      <c r="D285" s="1491" t="s">
        <v>18</v>
      </c>
      <c r="E285" s="1491" t="s">
        <v>18</v>
      </c>
      <c r="F285" s="1491" t="s">
        <v>18</v>
      </c>
    </row>
    <row r="286" spans="2:12" ht="15.75" thickBot="1" x14ac:dyDescent="0.3">
      <c r="B286" s="1495" t="s">
        <v>1284</v>
      </c>
      <c r="C286" s="1499">
        <f>C287+C288+C289+C290</f>
        <v>0</v>
      </c>
      <c r="D286" s="1499">
        <f t="shared" ref="D286:F286" si="43">D287+D288+D289+D290</f>
        <v>0</v>
      </c>
      <c r="E286" s="1499">
        <f t="shared" si="43"/>
        <v>0</v>
      </c>
      <c r="F286" s="1499">
        <f t="shared" si="43"/>
        <v>0</v>
      </c>
    </row>
    <row r="287" spans="2:12" ht="15.75" thickBot="1" x14ac:dyDescent="0.3">
      <c r="B287" s="1498" t="s">
        <v>1267</v>
      </c>
      <c r="C287" s="1499"/>
      <c r="D287" s="1499"/>
      <c r="E287" s="1499"/>
      <c r="F287" s="1499"/>
    </row>
    <row r="288" spans="2:12" ht="15.75" thickBot="1" x14ac:dyDescent="0.3">
      <c r="B288" s="1498" t="s">
        <v>1285</v>
      </c>
      <c r="C288" s="1499"/>
      <c r="D288" s="1499"/>
      <c r="E288" s="1499"/>
      <c r="F288" s="1499"/>
    </row>
    <row r="289" spans="1:6" ht="15.75" thickBot="1" x14ac:dyDescent="0.3">
      <c r="B289" s="1498" t="s">
        <v>1286</v>
      </c>
      <c r="C289" s="1499"/>
      <c r="D289" s="1499"/>
      <c r="E289" s="1499"/>
      <c r="F289" s="1499"/>
    </row>
    <row r="290" spans="1:6" ht="15.75" thickBot="1" x14ac:dyDescent="0.3">
      <c r="B290" s="1498" t="s">
        <v>1287</v>
      </c>
      <c r="C290" s="1499"/>
      <c r="D290" s="1499"/>
      <c r="E290" s="1499"/>
      <c r="F290" s="1499"/>
    </row>
    <row r="291" spans="1:6" ht="15.75" thickBot="1" x14ac:dyDescent="0.3">
      <c r="B291" s="1495" t="s">
        <v>1288</v>
      </c>
      <c r="C291" s="1497">
        <f>C292+C293+C294+C295</f>
        <v>0</v>
      </c>
      <c r="D291" s="1497">
        <f t="shared" ref="D291:F291" si="44">D292+D293+D294+D295</f>
        <v>0</v>
      </c>
      <c r="E291" s="1497">
        <f t="shared" si="44"/>
        <v>7000</v>
      </c>
      <c r="F291" s="1497">
        <f t="shared" si="44"/>
        <v>7000</v>
      </c>
    </row>
    <row r="292" spans="1:6" ht="15.75" thickBot="1" x14ac:dyDescent="0.3">
      <c r="B292" s="1498" t="s">
        <v>1267</v>
      </c>
      <c r="C292" s="1497"/>
      <c r="D292" s="1499"/>
      <c r="E292" s="1499">
        <v>7000</v>
      </c>
      <c r="F292" s="1499">
        <v>7000</v>
      </c>
    </row>
    <row r="293" spans="1:6" ht="15.75" thickBot="1" x14ac:dyDescent="0.3">
      <c r="B293" s="1498" t="s">
        <v>1285</v>
      </c>
      <c r="C293" s="1497"/>
      <c r="D293" s="1499"/>
      <c r="E293" s="1499"/>
      <c r="F293" s="1499"/>
    </row>
    <row r="294" spans="1:6" ht="15.75" thickBot="1" x14ac:dyDescent="0.3">
      <c r="B294" s="1498" t="s">
        <v>1286</v>
      </c>
      <c r="C294" s="1497"/>
      <c r="D294" s="1499"/>
      <c r="E294" s="1499"/>
      <c r="F294" s="1499"/>
    </row>
    <row r="295" spans="1:6" ht="15.75" thickBot="1" x14ac:dyDescent="0.3">
      <c r="B295" s="1498" t="s">
        <v>1287</v>
      </c>
      <c r="C295" s="1497"/>
      <c r="D295" s="1499"/>
      <c r="E295" s="1499"/>
      <c r="F295" s="1499"/>
    </row>
    <row r="296" spans="1:6" ht="14.25" customHeight="1" thickBot="1" x14ac:dyDescent="0.3">
      <c r="B296" s="1512" t="s">
        <v>1294</v>
      </c>
      <c r="C296" s="1497">
        <f>C286+C291</f>
        <v>0</v>
      </c>
      <c r="D296" s="1497">
        <f t="shared" ref="D296:F296" si="45">D286+D291</f>
        <v>0</v>
      </c>
      <c r="E296" s="1497">
        <f t="shared" si="45"/>
        <v>7000</v>
      </c>
      <c r="F296" s="1497">
        <f t="shared" si="45"/>
        <v>7000</v>
      </c>
    </row>
    <row r="297" spans="1:6" ht="20.25" hidden="1" customHeight="1" thickBot="1" x14ac:dyDescent="0.3">
      <c r="A297" s="1517"/>
      <c r="B297" s="1518" t="s">
        <v>1364</v>
      </c>
      <c r="C297" s="2868"/>
      <c r="D297" s="2869"/>
      <c r="E297" s="2869"/>
      <c r="F297" s="2870"/>
    </row>
    <row r="298" spans="1:6" ht="30" hidden="1" customHeight="1" thickBot="1" x14ac:dyDescent="0.3">
      <c r="B298" s="1490" t="s">
        <v>1419</v>
      </c>
      <c r="C298" s="1519"/>
      <c r="D298" s="1514"/>
      <c r="E298" s="2871"/>
      <c r="F298" s="2872"/>
    </row>
    <row r="299" spans="1:6" ht="28.5" hidden="1" customHeight="1" thickBot="1" x14ac:dyDescent="0.3">
      <c r="B299" s="1484" t="s">
        <v>1258</v>
      </c>
      <c r="C299" s="2873"/>
      <c r="D299" s="2874"/>
      <c r="E299" s="2874"/>
      <c r="F299" s="2875"/>
    </row>
    <row r="300" spans="1:6" ht="15.75" hidden="1" thickBot="1" x14ac:dyDescent="0.3">
      <c r="B300" s="1484" t="s">
        <v>54</v>
      </c>
      <c r="C300" s="2857" t="s">
        <v>2784</v>
      </c>
      <c r="D300" s="2858"/>
      <c r="E300" s="2858"/>
      <c r="F300" s="2859"/>
    </row>
    <row r="301" spans="1:6" ht="12.75" hidden="1" customHeight="1" x14ac:dyDescent="0.25">
      <c r="B301" s="2860"/>
      <c r="C301" s="1479">
        <v>2023</v>
      </c>
      <c r="D301" s="1479">
        <v>2024</v>
      </c>
      <c r="E301" s="1479">
        <v>2025</v>
      </c>
      <c r="F301" s="1479">
        <v>2026</v>
      </c>
    </row>
    <row r="302" spans="1:6" ht="9" hidden="1" customHeight="1" thickBot="1" x14ac:dyDescent="0.3">
      <c r="B302" s="2861"/>
      <c r="C302" s="1491" t="s">
        <v>17</v>
      </c>
      <c r="D302" s="1491" t="s">
        <v>18</v>
      </c>
      <c r="E302" s="1491" t="s">
        <v>18</v>
      </c>
      <c r="F302" s="1491" t="s">
        <v>18</v>
      </c>
    </row>
    <row r="303" spans="1:6" ht="15.75" hidden="1" thickBot="1" x14ac:dyDescent="0.3">
      <c r="B303" s="1484" t="s">
        <v>56</v>
      </c>
      <c r="C303" s="1480"/>
      <c r="D303" s="1484"/>
      <c r="E303" s="1484"/>
      <c r="F303" s="1484"/>
    </row>
    <row r="304" spans="1:6" ht="15.75" hidden="1" thickBot="1" x14ac:dyDescent="0.3">
      <c r="B304" s="1484" t="s">
        <v>1260</v>
      </c>
      <c r="C304" s="1492"/>
      <c r="D304" s="1492">
        <f t="shared" ref="D304:F304" si="46">D322</f>
        <v>0</v>
      </c>
      <c r="E304" s="1492">
        <f t="shared" si="46"/>
        <v>0</v>
      </c>
      <c r="F304" s="1492">
        <f t="shared" si="46"/>
        <v>0</v>
      </c>
    </row>
    <row r="305" spans="2:12" ht="12" hidden="1" customHeight="1" thickBot="1" x14ac:dyDescent="0.3">
      <c r="B305" s="1484" t="s">
        <v>1261</v>
      </c>
      <c r="C305" s="1492" t="e">
        <f>C304/C303</f>
        <v>#DIV/0!</v>
      </c>
      <c r="D305" s="1492" t="e">
        <f t="shared" ref="D305:F305" si="47">D304/D303</f>
        <v>#DIV/0!</v>
      </c>
      <c r="E305" s="1492" t="e">
        <f t="shared" si="47"/>
        <v>#DIV/0!</v>
      </c>
      <c r="F305" s="1492" t="e">
        <f t="shared" si="47"/>
        <v>#DIV/0!</v>
      </c>
    </row>
    <row r="306" spans="2:12" ht="15.75" hidden="1" thickBot="1" x14ac:dyDescent="0.3">
      <c r="B306" s="1484" t="s">
        <v>1262</v>
      </c>
      <c r="C306" s="1480" t="s">
        <v>1263</v>
      </c>
      <c r="D306" s="1493" t="e">
        <f>D303/C303-1</f>
        <v>#DIV/0!</v>
      </c>
      <c r="E306" s="1493" t="e">
        <f t="shared" ref="E306:F308" si="48">E303/D303-1</f>
        <v>#DIV/0!</v>
      </c>
      <c r="F306" s="1493" t="e">
        <f t="shared" si="48"/>
        <v>#DIV/0!</v>
      </c>
      <c r="H306" s="1494"/>
      <c r="I306" s="1494"/>
      <c r="J306" s="1494"/>
      <c r="K306" s="1494"/>
      <c r="L306" s="1494"/>
    </row>
    <row r="307" spans="2:12" ht="15.75" hidden="1" thickBot="1" x14ac:dyDescent="0.3">
      <c r="B307" s="1484" t="s">
        <v>1264</v>
      </c>
      <c r="C307" s="1480" t="s">
        <v>1263</v>
      </c>
      <c r="D307" s="1493" t="e">
        <f>D304/C304-1</f>
        <v>#DIV/0!</v>
      </c>
      <c r="E307" s="1493" t="e">
        <f t="shared" si="48"/>
        <v>#DIV/0!</v>
      </c>
      <c r="F307" s="1493" t="e">
        <f t="shared" si="48"/>
        <v>#DIV/0!</v>
      </c>
    </row>
    <row r="308" spans="2:12" ht="15.75" hidden="1" thickBot="1" x14ac:dyDescent="0.3">
      <c r="B308" s="1484" t="s">
        <v>77</v>
      </c>
      <c r="C308" s="1480" t="s">
        <v>1263</v>
      </c>
      <c r="D308" s="1493" t="e">
        <f>D305/C305-1</f>
        <v>#DIV/0!</v>
      </c>
      <c r="E308" s="1493" t="e">
        <f t="shared" si="48"/>
        <v>#DIV/0!</v>
      </c>
      <c r="F308" s="1493" t="e">
        <f t="shared" si="48"/>
        <v>#DIV/0!</v>
      </c>
    </row>
    <row r="309" spans="2:12" ht="15.75" hidden="1" thickBot="1" x14ac:dyDescent="0.3">
      <c r="B309" s="2862" t="s">
        <v>1424</v>
      </c>
      <c r="C309" s="2863"/>
      <c r="D309" s="2863"/>
      <c r="E309" s="2863"/>
      <c r="F309" s="2864"/>
    </row>
    <row r="310" spans="2:12" ht="12.75" hidden="1" customHeight="1" x14ac:dyDescent="0.25">
      <c r="B310" s="2860"/>
      <c r="C310" s="1479">
        <v>2023</v>
      </c>
      <c r="D310" s="1479">
        <v>2024</v>
      </c>
      <c r="E310" s="1479">
        <v>2025</v>
      </c>
      <c r="F310" s="1479">
        <v>2026</v>
      </c>
    </row>
    <row r="311" spans="2:12" ht="9" hidden="1" customHeight="1" thickBot="1" x14ac:dyDescent="0.3">
      <c r="B311" s="2861"/>
      <c r="C311" s="1491" t="s">
        <v>17</v>
      </c>
      <c r="D311" s="1491" t="s">
        <v>18</v>
      </c>
      <c r="E311" s="1491" t="s">
        <v>18</v>
      </c>
      <c r="F311" s="1491" t="s">
        <v>18</v>
      </c>
    </row>
    <row r="312" spans="2:12" ht="15.75" hidden="1" thickBot="1" x14ac:dyDescent="0.3">
      <c r="B312" s="1495" t="s">
        <v>1284</v>
      </c>
      <c r="C312" s="1500">
        <f>C313+C314+C315+C316</f>
        <v>0</v>
      </c>
      <c r="D312" s="1499">
        <f t="shared" ref="D312:F312" si="49">D313+D314+D315+D316</f>
        <v>0</v>
      </c>
      <c r="E312" s="1499">
        <f t="shared" si="49"/>
        <v>0</v>
      </c>
      <c r="F312" s="1499">
        <f t="shared" si="49"/>
        <v>0</v>
      </c>
    </row>
    <row r="313" spans="2:12" ht="15.75" hidden="1" thickBot="1" x14ac:dyDescent="0.3">
      <c r="B313" s="1498" t="s">
        <v>1267</v>
      </c>
      <c r="C313" s="1500"/>
      <c r="D313" s="1499"/>
      <c r="E313" s="1499"/>
      <c r="F313" s="1499"/>
    </row>
    <row r="314" spans="2:12" ht="15.75" hidden="1" thickBot="1" x14ac:dyDescent="0.3">
      <c r="B314" s="1498" t="s">
        <v>1285</v>
      </c>
      <c r="C314" s="1499"/>
      <c r="D314" s="1499"/>
      <c r="E314" s="1499"/>
      <c r="F314" s="1499"/>
    </row>
    <row r="315" spans="2:12" ht="15.75" hidden="1" thickBot="1" x14ac:dyDescent="0.3">
      <c r="B315" s="1498" t="s">
        <v>1286</v>
      </c>
      <c r="C315" s="1499"/>
      <c r="D315" s="1499"/>
      <c r="E315" s="1499"/>
      <c r="F315" s="1499"/>
    </row>
    <row r="316" spans="2:12" ht="15.75" hidden="1" thickBot="1" x14ac:dyDescent="0.3">
      <c r="B316" s="1498" t="s">
        <v>1287</v>
      </c>
      <c r="C316" s="1499"/>
      <c r="D316" s="1499"/>
      <c r="E316" s="1499"/>
      <c r="F316" s="1499"/>
    </row>
    <row r="317" spans="2:12" ht="15.75" hidden="1" thickBot="1" x14ac:dyDescent="0.3">
      <c r="B317" s="1495" t="s">
        <v>1288</v>
      </c>
      <c r="C317" s="1497">
        <f>C318+C319+C320+C321</f>
        <v>0</v>
      </c>
      <c r="D317" s="1497">
        <f t="shared" ref="D317:F317" si="50">D318+D319+D320+D321</f>
        <v>0</v>
      </c>
      <c r="E317" s="1497">
        <f t="shared" si="50"/>
        <v>0</v>
      </c>
      <c r="F317" s="1497">
        <f t="shared" si="50"/>
        <v>0</v>
      </c>
    </row>
    <row r="318" spans="2:12" ht="15.75" hidden="1" thickBot="1" x14ac:dyDescent="0.3">
      <c r="B318" s="1498" t="s">
        <v>1267</v>
      </c>
      <c r="C318" s="1497"/>
      <c r="D318" s="1499"/>
      <c r="E318" s="1499"/>
      <c r="F318" s="1499"/>
    </row>
    <row r="319" spans="2:12" ht="15.75" hidden="1" thickBot="1" x14ac:dyDescent="0.3">
      <c r="B319" s="1498" t="s">
        <v>1285</v>
      </c>
      <c r="C319" s="1497"/>
      <c r="D319" s="1499"/>
      <c r="E319" s="1499"/>
      <c r="F319" s="1499"/>
    </row>
    <row r="320" spans="2:12" ht="15.75" hidden="1" thickBot="1" x14ac:dyDescent="0.3">
      <c r="B320" s="1498" t="s">
        <v>1286</v>
      </c>
      <c r="C320" s="1497"/>
      <c r="D320" s="1499"/>
      <c r="E320" s="1499"/>
      <c r="F320" s="1499"/>
    </row>
    <row r="321" spans="1:6" ht="15.75" hidden="1" thickBot="1" x14ac:dyDescent="0.3">
      <c r="B321" s="1498" t="s">
        <v>1287</v>
      </c>
      <c r="C321" s="1497"/>
      <c r="D321" s="1499"/>
      <c r="E321" s="1499"/>
      <c r="F321" s="1499"/>
    </row>
    <row r="322" spans="1:6" ht="15.75" hidden="1" thickBot="1" x14ac:dyDescent="0.3">
      <c r="A322" s="1517"/>
      <c r="B322" s="1502" t="s">
        <v>100</v>
      </c>
      <c r="C322" s="1497">
        <f>C312+C317</f>
        <v>0</v>
      </c>
      <c r="D322" s="1497">
        <f t="shared" ref="D322:F322" si="51">D312+D317</f>
        <v>0</v>
      </c>
      <c r="E322" s="1497">
        <f t="shared" si="51"/>
        <v>0</v>
      </c>
      <c r="F322" s="1497">
        <f t="shared" si="51"/>
        <v>0</v>
      </c>
    </row>
    <row r="323" spans="1:6" ht="12.75" hidden="1" customHeight="1" x14ac:dyDescent="0.25">
      <c r="B323" s="2865"/>
      <c r="C323" s="1479">
        <v>2022</v>
      </c>
      <c r="D323" s="1479">
        <v>2023</v>
      </c>
      <c r="E323" s="1479">
        <v>2024</v>
      </c>
      <c r="F323" s="1479">
        <v>2025</v>
      </c>
    </row>
    <row r="324" spans="1:6" ht="9" hidden="1" customHeight="1" thickBot="1" x14ac:dyDescent="0.3">
      <c r="B324" s="2866"/>
      <c r="C324" s="1520" t="s">
        <v>17</v>
      </c>
      <c r="D324" s="1520" t="s">
        <v>18</v>
      </c>
      <c r="E324" s="1520" t="s">
        <v>18</v>
      </c>
      <c r="F324" s="1520" t="s">
        <v>18</v>
      </c>
    </row>
    <row r="325" spans="1:6" ht="15.75" hidden="1" thickBot="1" x14ac:dyDescent="0.3">
      <c r="B325" s="1521" t="s">
        <v>1284</v>
      </c>
      <c r="C325" s="1522">
        <f>C326+C327+C328+C329</f>
        <v>0</v>
      </c>
      <c r="D325" s="1522">
        <f t="shared" ref="D325:F325" si="52">D326+D327+D328+D329</f>
        <v>0</v>
      </c>
      <c r="E325" s="1522">
        <f t="shared" si="52"/>
        <v>0</v>
      </c>
      <c r="F325" s="1522">
        <f t="shared" si="52"/>
        <v>0</v>
      </c>
    </row>
    <row r="326" spans="1:6" ht="15.75" hidden="1" thickBot="1" x14ac:dyDescent="0.3">
      <c r="B326" s="1523" t="s">
        <v>1267</v>
      </c>
      <c r="C326" s="1522"/>
      <c r="D326" s="1522"/>
      <c r="E326" s="1522"/>
      <c r="F326" s="1522"/>
    </row>
    <row r="327" spans="1:6" ht="15.75" hidden="1" thickBot="1" x14ac:dyDescent="0.3">
      <c r="B327" s="1523" t="s">
        <v>1285</v>
      </c>
      <c r="C327" s="1522"/>
      <c r="D327" s="1522"/>
      <c r="E327" s="1522"/>
      <c r="F327" s="1522"/>
    </row>
    <row r="328" spans="1:6" ht="15.75" hidden="1" thickBot="1" x14ac:dyDescent="0.3">
      <c r="B328" s="1523" t="s">
        <v>1286</v>
      </c>
      <c r="C328" s="1522"/>
      <c r="D328" s="1522"/>
      <c r="E328" s="1522"/>
      <c r="F328" s="1522"/>
    </row>
    <row r="329" spans="1:6" ht="15.75" hidden="1" thickBot="1" x14ac:dyDescent="0.3">
      <c r="B329" s="1523" t="s">
        <v>1287</v>
      </c>
      <c r="C329" s="1522"/>
      <c r="D329" s="1522"/>
      <c r="E329" s="1522"/>
      <c r="F329" s="1522"/>
    </row>
    <row r="330" spans="1:6" ht="15.75" hidden="1" thickBot="1" x14ac:dyDescent="0.3">
      <c r="B330" s="1521" t="s">
        <v>1288</v>
      </c>
      <c r="C330" s="1524">
        <f>C331+C332+C333+C334</f>
        <v>2756</v>
      </c>
      <c r="D330" s="1524">
        <f t="shared" ref="D330:F330" si="53">D331+D332+D333+D334</f>
        <v>0</v>
      </c>
      <c r="E330" s="1524">
        <f t="shared" si="53"/>
        <v>0</v>
      </c>
      <c r="F330" s="1524">
        <f t="shared" si="53"/>
        <v>0</v>
      </c>
    </row>
    <row r="331" spans="1:6" ht="15.75" hidden="1" thickBot="1" x14ac:dyDescent="0.3">
      <c r="B331" s="1523" t="s">
        <v>1267</v>
      </c>
      <c r="C331" s="1524">
        <v>2756</v>
      </c>
      <c r="D331" s="1524"/>
      <c r="E331" s="1524"/>
      <c r="F331" s="1524"/>
    </row>
    <row r="332" spans="1:6" ht="15.75" hidden="1" thickBot="1" x14ac:dyDescent="0.3">
      <c r="B332" s="1523" t="s">
        <v>1285</v>
      </c>
      <c r="C332" s="1524"/>
      <c r="D332" s="1524"/>
      <c r="E332" s="1524"/>
      <c r="F332" s="1524"/>
    </row>
    <row r="333" spans="1:6" ht="15.75" hidden="1" thickBot="1" x14ac:dyDescent="0.3">
      <c r="B333" s="1523" t="s">
        <v>1286</v>
      </c>
      <c r="C333" s="1524"/>
      <c r="D333" s="1524"/>
      <c r="E333" s="1524"/>
      <c r="F333" s="1524"/>
    </row>
    <row r="334" spans="1:6" ht="15.75" hidden="1" thickBot="1" x14ac:dyDescent="0.3">
      <c r="B334" s="1523" t="s">
        <v>1287</v>
      </c>
      <c r="C334" s="1524"/>
      <c r="D334" s="1524"/>
      <c r="E334" s="1524"/>
      <c r="F334" s="1524"/>
    </row>
    <row r="335" spans="1:6" ht="15.75" hidden="1" thickBot="1" x14ac:dyDescent="0.3">
      <c r="B335" s="1525" t="s">
        <v>1320</v>
      </c>
      <c r="C335" s="1524">
        <f>C325+C330</f>
        <v>2756</v>
      </c>
      <c r="D335" s="1524">
        <f t="shared" ref="D335:F335" si="54">D325+D330</f>
        <v>0</v>
      </c>
      <c r="E335" s="1524">
        <f t="shared" si="54"/>
        <v>0</v>
      </c>
      <c r="F335" s="1524">
        <f t="shared" si="54"/>
        <v>0</v>
      </c>
    </row>
    <row r="336" spans="1:6" ht="15.75" thickBot="1" x14ac:dyDescent="0.3">
      <c r="B336" s="1526"/>
      <c r="C336" s="1527"/>
      <c r="D336" s="1527"/>
      <c r="E336" s="1527"/>
      <c r="F336" s="1527"/>
    </row>
    <row r="337" spans="2:13" ht="38.25" customHeight="1" thickBot="1" x14ac:dyDescent="0.3">
      <c r="B337" s="1485" t="s">
        <v>1299</v>
      </c>
      <c r="C337" s="1528">
        <f>+C223+C147+C69+C32+C172+C106+C304+C278+C252+C197</f>
        <v>75680</v>
      </c>
      <c r="D337" s="1528">
        <f>D338</f>
        <v>65890</v>
      </c>
      <c r="E337" s="1528">
        <f>E338</f>
        <v>75890</v>
      </c>
      <c r="F337" s="1528">
        <f>F338</f>
        <v>75890</v>
      </c>
    </row>
    <row r="338" spans="2:13" ht="25.5" customHeight="1" thickBot="1" x14ac:dyDescent="0.3">
      <c r="B338" s="1485" t="s">
        <v>1300</v>
      </c>
      <c r="C338" s="1528">
        <f>+C241+C215+C135+C98+C61+C322+C296+C270+C190+C165</f>
        <v>75680</v>
      </c>
      <c r="D338" s="1528">
        <f>+D241+D215+D135+D98+D61+D322+D296+D270+D190+D165</f>
        <v>65890</v>
      </c>
      <c r="E338" s="1528">
        <f>+E241+E215+E135+E98+E61+E322+E296+E270+E190+E165</f>
        <v>75890</v>
      </c>
      <c r="F338" s="1528">
        <f t="shared" ref="F338" si="55">+F241+F215+F135+F98+F61+F322+F296+F270+F190+F165</f>
        <v>75890</v>
      </c>
    </row>
    <row r="339" spans="2:13" ht="18" customHeight="1" thickBot="1" x14ac:dyDescent="0.3">
      <c r="B339" s="1495" t="s">
        <v>1266</v>
      </c>
      <c r="C339" s="1529">
        <f>C340+C341</f>
        <v>38298</v>
      </c>
      <c r="D339" s="1529">
        <f t="shared" ref="D339:F339" si="56">D340+D341</f>
        <v>38798</v>
      </c>
      <c r="E339" s="1529">
        <f t="shared" si="56"/>
        <v>38798</v>
      </c>
      <c r="F339" s="1529">
        <f t="shared" si="56"/>
        <v>38798</v>
      </c>
    </row>
    <row r="340" spans="2:13" ht="15.75" thickBot="1" x14ac:dyDescent="0.3">
      <c r="B340" s="1498" t="s">
        <v>1267</v>
      </c>
      <c r="C340" s="1497">
        <f t="shared" ref="C340:F341" si="57">C41+C78+C115</f>
        <v>38298</v>
      </c>
      <c r="D340" s="1497">
        <f t="shared" si="57"/>
        <v>38798</v>
      </c>
      <c r="E340" s="1497">
        <f t="shared" si="57"/>
        <v>38798</v>
      </c>
      <c r="F340" s="1497">
        <f t="shared" si="57"/>
        <v>38798</v>
      </c>
    </row>
    <row r="341" spans="2:13" ht="15.75" thickBot="1" x14ac:dyDescent="0.3">
      <c r="B341" s="1498" t="s">
        <v>1301</v>
      </c>
      <c r="C341" s="1496">
        <f t="shared" si="57"/>
        <v>0</v>
      </c>
      <c r="D341" s="1497">
        <f t="shared" si="57"/>
        <v>0</v>
      </c>
      <c r="E341" s="1497">
        <f t="shared" si="57"/>
        <v>0</v>
      </c>
      <c r="F341" s="1497">
        <f t="shared" si="57"/>
        <v>0</v>
      </c>
    </row>
    <row r="342" spans="2:13" ht="24.75" thickBot="1" x14ac:dyDescent="0.3">
      <c r="B342" s="1495" t="s">
        <v>1269</v>
      </c>
      <c r="C342" s="1529">
        <f>C343+C344</f>
        <v>7158</v>
      </c>
      <c r="D342" s="1529">
        <f t="shared" ref="D342:F342" si="58">D343+D344</f>
        <v>7158</v>
      </c>
      <c r="E342" s="1529">
        <f t="shared" si="58"/>
        <v>7158</v>
      </c>
      <c r="F342" s="1529">
        <f t="shared" si="58"/>
        <v>7158</v>
      </c>
    </row>
    <row r="343" spans="2:13" ht="15.75" thickBot="1" x14ac:dyDescent="0.3">
      <c r="B343" s="1498" t="s">
        <v>1267</v>
      </c>
      <c r="C343" s="1499">
        <v>7158</v>
      </c>
      <c r="D343" s="1499">
        <f>D44+D81+D118</f>
        <v>7158</v>
      </c>
      <c r="E343" s="1499">
        <f>E44+E81+E118</f>
        <v>7158</v>
      </c>
      <c r="F343" s="1499">
        <f>F44+F81+F118</f>
        <v>7158</v>
      </c>
      <c r="M343" s="1494"/>
    </row>
    <row r="344" spans="2:13" ht="15.75" thickBot="1" x14ac:dyDescent="0.3">
      <c r="B344" s="1498" t="s">
        <v>1301</v>
      </c>
      <c r="C344" s="1499">
        <f>C45+C82+C116</f>
        <v>0</v>
      </c>
      <c r="D344" s="1497">
        <f>D45+D82+D116</f>
        <v>0</v>
      </c>
      <c r="E344" s="1497">
        <f>E45+E82+E116</f>
        <v>0</v>
      </c>
      <c r="F344" s="1497">
        <f>F45+F82+F116</f>
        <v>0</v>
      </c>
    </row>
    <row r="345" spans="2:13" ht="15.75" thickBot="1" x14ac:dyDescent="0.3">
      <c r="B345" s="1495" t="s">
        <v>1270</v>
      </c>
      <c r="C345" s="1529">
        <f>C346+C347</f>
        <v>14034</v>
      </c>
      <c r="D345" s="1529">
        <f t="shared" ref="D345:F345" si="59">D346+D347</f>
        <v>12934</v>
      </c>
      <c r="E345" s="1529">
        <f t="shared" si="59"/>
        <v>12934</v>
      </c>
      <c r="F345" s="1529">
        <f t="shared" si="59"/>
        <v>12934</v>
      </c>
    </row>
    <row r="346" spans="2:13" ht="15.75" thickBot="1" x14ac:dyDescent="0.3">
      <c r="B346" s="1498" t="s">
        <v>1267</v>
      </c>
      <c r="C346" s="1497">
        <f t="shared" ref="C346:F347" si="60">C47+C84+C121</f>
        <v>14034</v>
      </c>
      <c r="D346" s="1497">
        <v>12934</v>
      </c>
      <c r="E346" s="1497">
        <f t="shared" si="60"/>
        <v>12934</v>
      </c>
      <c r="F346" s="1497">
        <f t="shared" si="60"/>
        <v>12934</v>
      </c>
    </row>
    <row r="347" spans="2:13" ht="15.75" thickBot="1" x14ac:dyDescent="0.3">
      <c r="B347" s="1498" t="s">
        <v>1301</v>
      </c>
      <c r="C347" s="1496">
        <f t="shared" si="60"/>
        <v>0</v>
      </c>
      <c r="D347" s="1496">
        <f t="shared" si="60"/>
        <v>0</v>
      </c>
      <c r="E347" s="1497">
        <f t="shared" si="60"/>
        <v>0</v>
      </c>
      <c r="F347" s="1497">
        <f t="shared" si="60"/>
        <v>0</v>
      </c>
    </row>
    <row r="348" spans="2:13" ht="15.75" thickBot="1" x14ac:dyDescent="0.3">
      <c r="B348" s="1495" t="s">
        <v>1271</v>
      </c>
      <c r="C348" s="1496">
        <f>C349+C350</f>
        <v>0</v>
      </c>
      <c r="D348" s="1529">
        <f t="shared" ref="D348:F348" si="61">D349+D350</f>
        <v>0</v>
      </c>
      <c r="E348" s="1529">
        <f t="shared" si="61"/>
        <v>0</v>
      </c>
      <c r="F348" s="1529">
        <f t="shared" si="61"/>
        <v>0</v>
      </c>
    </row>
    <row r="349" spans="2:13" ht="15.75" thickBot="1" x14ac:dyDescent="0.3">
      <c r="B349" s="1498" t="s">
        <v>1267</v>
      </c>
      <c r="C349" s="1496">
        <f t="shared" ref="C349:F350" si="62">C50+C87+C124</f>
        <v>0</v>
      </c>
      <c r="D349" s="1499">
        <f t="shared" si="62"/>
        <v>0</v>
      </c>
      <c r="E349" s="1499">
        <f t="shared" si="62"/>
        <v>0</v>
      </c>
      <c r="F349" s="1499">
        <f t="shared" si="62"/>
        <v>0</v>
      </c>
    </row>
    <row r="350" spans="2:13" ht="15.75" thickBot="1" x14ac:dyDescent="0.3">
      <c r="B350" s="1498" t="s">
        <v>1301</v>
      </c>
      <c r="C350" s="1496">
        <f t="shared" si="62"/>
        <v>0</v>
      </c>
      <c r="D350" s="1497">
        <f t="shared" si="62"/>
        <v>0</v>
      </c>
      <c r="E350" s="1497">
        <f t="shared" si="62"/>
        <v>0</v>
      </c>
      <c r="F350" s="1497">
        <f t="shared" si="62"/>
        <v>0</v>
      </c>
    </row>
    <row r="351" spans="2:13" ht="15.75" thickBot="1" x14ac:dyDescent="0.3">
      <c r="B351" s="1495" t="s">
        <v>1272</v>
      </c>
      <c r="C351" s="1496">
        <f>C352+C353</f>
        <v>0</v>
      </c>
      <c r="D351" s="1529">
        <f t="shared" ref="D351:F351" si="63">D352+D353</f>
        <v>0</v>
      </c>
      <c r="E351" s="1529">
        <f t="shared" si="63"/>
        <v>0</v>
      </c>
      <c r="F351" s="1529">
        <f t="shared" si="63"/>
        <v>0</v>
      </c>
    </row>
    <row r="352" spans="2:13" ht="15.75" thickBot="1" x14ac:dyDescent="0.3">
      <c r="B352" s="1498" t="s">
        <v>1267</v>
      </c>
      <c r="C352" s="1496">
        <f t="shared" ref="C352:F353" si="64">C53+C90+C127</f>
        <v>0</v>
      </c>
      <c r="D352" s="1499">
        <f t="shared" si="64"/>
        <v>0</v>
      </c>
      <c r="E352" s="1499">
        <f t="shared" si="64"/>
        <v>0</v>
      </c>
      <c r="F352" s="1499">
        <f t="shared" si="64"/>
        <v>0</v>
      </c>
    </row>
    <row r="353" spans="2:10" ht="15.75" thickBot="1" x14ac:dyDescent="0.3">
      <c r="B353" s="1498" t="s">
        <v>1301</v>
      </c>
      <c r="C353" s="1496">
        <f t="shared" si="64"/>
        <v>0</v>
      </c>
      <c r="D353" s="1497">
        <f t="shared" si="64"/>
        <v>0</v>
      </c>
      <c r="E353" s="1497">
        <f t="shared" si="64"/>
        <v>0</v>
      </c>
      <c r="F353" s="1497">
        <f t="shared" si="64"/>
        <v>0</v>
      </c>
    </row>
    <row r="354" spans="2:10" ht="15.75" thickBot="1" x14ac:dyDescent="0.3">
      <c r="B354" s="1495" t="s">
        <v>1273</v>
      </c>
      <c r="C354" s="1496">
        <f>C355+C356</f>
        <v>0</v>
      </c>
      <c r="D354" s="1529">
        <f>D355+D356</f>
        <v>0</v>
      </c>
      <c r="E354" s="1529">
        <f t="shared" ref="E354:F354" si="65">E355+E356</f>
        <v>0</v>
      </c>
      <c r="F354" s="1529">
        <f t="shared" si="65"/>
        <v>0</v>
      </c>
    </row>
    <row r="355" spans="2:10" ht="15.75" thickBot="1" x14ac:dyDescent="0.3">
      <c r="B355" s="1498" t="s">
        <v>1267</v>
      </c>
      <c r="C355" s="1496">
        <f t="shared" ref="C355:F356" si="66">C56+C93+C130</f>
        <v>0</v>
      </c>
      <c r="D355" s="1499">
        <f t="shared" si="66"/>
        <v>0</v>
      </c>
      <c r="E355" s="1499">
        <f t="shared" si="66"/>
        <v>0</v>
      </c>
      <c r="F355" s="1499">
        <f t="shared" si="66"/>
        <v>0</v>
      </c>
    </row>
    <row r="356" spans="2:10" ht="15.75" thickBot="1" x14ac:dyDescent="0.3">
      <c r="B356" s="1498" t="s">
        <v>1301</v>
      </c>
      <c r="C356" s="1496">
        <f t="shared" si="66"/>
        <v>0</v>
      </c>
      <c r="D356" s="1497">
        <f t="shared" si="66"/>
        <v>0</v>
      </c>
      <c r="E356" s="1497">
        <f t="shared" si="66"/>
        <v>0</v>
      </c>
      <c r="F356" s="1497">
        <f t="shared" si="66"/>
        <v>0</v>
      </c>
    </row>
    <row r="357" spans="2:10" ht="24.75" thickBot="1" x14ac:dyDescent="0.3">
      <c r="B357" s="1495" t="s">
        <v>1274</v>
      </c>
      <c r="C357" s="1529">
        <f>C95+C58</f>
        <v>190</v>
      </c>
      <c r="D357" s="1529">
        <f>D95+D58</f>
        <v>0</v>
      </c>
      <c r="E357" s="1529">
        <f>E95+E58</f>
        <v>0</v>
      </c>
      <c r="F357" s="1529">
        <f>F95+F58</f>
        <v>0</v>
      </c>
      <c r="J357" s="1494"/>
    </row>
    <row r="358" spans="2:10" ht="15.75" thickBot="1" x14ac:dyDescent="0.3">
      <c r="B358" s="1498" t="s">
        <v>1267</v>
      </c>
      <c r="C358" s="1529">
        <f t="shared" ref="C358:F359" si="67">C59+C96+C133</f>
        <v>190</v>
      </c>
      <c r="D358" s="1499">
        <f t="shared" si="67"/>
        <v>0</v>
      </c>
      <c r="E358" s="1499">
        <f t="shared" si="67"/>
        <v>0</v>
      </c>
      <c r="F358" s="1499">
        <f t="shared" si="67"/>
        <v>0</v>
      </c>
    </row>
    <row r="359" spans="2:10" ht="15.75" thickBot="1" x14ac:dyDescent="0.3">
      <c r="B359" s="1498" t="s">
        <v>1301</v>
      </c>
      <c r="C359" s="1529">
        <f t="shared" si="67"/>
        <v>0</v>
      </c>
      <c r="D359" s="1497">
        <f t="shared" si="67"/>
        <v>0</v>
      </c>
      <c r="E359" s="1497">
        <f t="shared" si="67"/>
        <v>0</v>
      </c>
      <c r="F359" s="1497">
        <f t="shared" si="67"/>
        <v>0</v>
      </c>
    </row>
    <row r="360" spans="2:10" ht="15.75" thickBot="1" x14ac:dyDescent="0.3">
      <c r="B360" s="1495" t="s">
        <v>1302</v>
      </c>
      <c r="C360" s="1529">
        <f>C361+C362+C363+C364</f>
        <v>16000</v>
      </c>
      <c r="D360" s="1529">
        <v>5000</v>
      </c>
      <c r="E360" s="1529">
        <v>5000</v>
      </c>
      <c r="F360" s="1529">
        <f t="shared" ref="F360" si="68">F361+F362+F363+F364</f>
        <v>5000</v>
      </c>
    </row>
    <row r="361" spans="2:10" ht="15.75" thickBot="1" x14ac:dyDescent="0.3">
      <c r="B361" s="1498" t="s">
        <v>1267</v>
      </c>
      <c r="C361" s="1499">
        <f>C156+C181+C206+C232+C261+C287+C313</f>
        <v>16000</v>
      </c>
      <c r="D361" s="1499">
        <f t="shared" ref="D361:F361" si="69">D156+D181+D206+D232+D261+D287+D313</f>
        <v>2000</v>
      </c>
      <c r="E361" s="1499">
        <f t="shared" si="69"/>
        <v>5000</v>
      </c>
      <c r="F361" s="1499">
        <f t="shared" si="69"/>
        <v>5000</v>
      </c>
    </row>
    <row r="362" spans="2:10" ht="15.75" thickBot="1" x14ac:dyDescent="0.3">
      <c r="B362" s="1498" t="s">
        <v>1303</v>
      </c>
      <c r="C362" s="1529">
        <f t="shared" ref="C362:F364" si="70">C157+C182+C207+C233+C262+C288+C314+C327</f>
        <v>0</v>
      </c>
      <c r="D362" s="1499">
        <f t="shared" si="70"/>
        <v>0</v>
      </c>
      <c r="E362" s="1499">
        <f t="shared" si="70"/>
        <v>0</v>
      </c>
      <c r="F362" s="1499">
        <f t="shared" si="70"/>
        <v>0</v>
      </c>
    </row>
    <row r="363" spans="2:10" ht="15.75" thickBot="1" x14ac:dyDescent="0.3">
      <c r="B363" s="1498" t="s">
        <v>1286</v>
      </c>
      <c r="C363" s="1499">
        <f t="shared" si="70"/>
        <v>0</v>
      </c>
      <c r="D363" s="1499">
        <f t="shared" si="70"/>
        <v>0</v>
      </c>
      <c r="E363" s="1499">
        <f t="shared" si="70"/>
        <v>0</v>
      </c>
      <c r="F363" s="1499">
        <f t="shared" si="70"/>
        <v>0</v>
      </c>
    </row>
    <row r="364" spans="2:10" ht="15.75" thickBot="1" x14ac:dyDescent="0.3">
      <c r="B364" s="1498" t="s">
        <v>1287</v>
      </c>
      <c r="C364" s="1499">
        <f t="shared" si="70"/>
        <v>0</v>
      </c>
      <c r="D364" s="1499">
        <f t="shared" si="70"/>
        <v>0</v>
      </c>
      <c r="E364" s="1499">
        <f t="shared" si="70"/>
        <v>0</v>
      </c>
      <c r="F364" s="1499">
        <f t="shared" si="70"/>
        <v>0</v>
      </c>
    </row>
    <row r="365" spans="2:10" ht="15.75" thickBot="1" x14ac:dyDescent="0.3">
      <c r="B365" s="1495" t="s">
        <v>1304</v>
      </c>
      <c r="C365" s="1499">
        <f>C366+C367+C368+C369</f>
        <v>1000</v>
      </c>
      <c r="D365" s="1529">
        <f t="shared" ref="D365:F365" si="71">D366+D367+D368+D369</f>
        <v>5000</v>
      </c>
      <c r="E365" s="1529">
        <f t="shared" si="71"/>
        <v>12000</v>
      </c>
      <c r="F365" s="1529">
        <f t="shared" si="71"/>
        <v>12000</v>
      </c>
    </row>
    <row r="366" spans="2:10" ht="15.75" thickBot="1" x14ac:dyDescent="0.3">
      <c r="B366" s="1498" t="s">
        <v>1267</v>
      </c>
      <c r="C366" s="1499">
        <f>C161+C186+C211+C237+C266+C292+C318</f>
        <v>1000</v>
      </c>
      <c r="D366" s="1499">
        <f t="shared" ref="D366:F366" si="72">D161+D186+D211+D237+D266+D292+D318</f>
        <v>5000</v>
      </c>
      <c r="E366" s="1499">
        <f t="shared" si="72"/>
        <v>12000</v>
      </c>
      <c r="F366" s="1499">
        <f t="shared" si="72"/>
        <v>12000</v>
      </c>
    </row>
    <row r="367" spans="2:10" ht="15.75" thickBot="1" x14ac:dyDescent="0.3">
      <c r="B367" s="1498" t="s">
        <v>1303</v>
      </c>
      <c r="C367" s="1499">
        <f t="shared" ref="C367:F369" si="73">C162+C187+C212+C238+C267+C293+C319+C332</f>
        <v>0</v>
      </c>
      <c r="D367" s="1499">
        <f t="shared" si="73"/>
        <v>0</v>
      </c>
      <c r="E367" s="1499">
        <f t="shared" si="73"/>
        <v>0</v>
      </c>
      <c r="F367" s="1499">
        <f t="shared" si="73"/>
        <v>0</v>
      </c>
    </row>
    <row r="368" spans="2:10" ht="15.75" thickBot="1" x14ac:dyDescent="0.3">
      <c r="B368" s="1498" t="s">
        <v>1286</v>
      </c>
      <c r="C368" s="1499">
        <f t="shared" si="73"/>
        <v>0</v>
      </c>
      <c r="D368" s="1499">
        <f t="shared" si="73"/>
        <v>0</v>
      </c>
      <c r="E368" s="1499">
        <f t="shared" si="73"/>
        <v>0</v>
      </c>
      <c r="F368" s="1499">
        <f t="shared" si="73"/>
        <v>0</v>
      </c>
    </row>
    <row r="369" spans="1:11" ht="15.75" thickBot="1" x14ac:dyDescent="0.3">
      <c r="B369" s="1498" t="s">
        <v>1287</v>
      </c>
      <c r="C369" s="1499">
        <f t="shared" si="73"/>
        <v>0</v>
      </c>
      <c r="D369" s="1499">
        <f t="shared" si="73"/>
        <v>0</v>
      </c>
      <c r="E369" s="1499">
        <f t="shared" si="73"/>
        <v>0</v>
      </c>
      <c r="F369" s="1499">
        <f t="shared" si="73"/>
        <v>0</v>
      </c>
    </row>
    <row r="370" spans="1:11" ht="15.75" thickBot="1" x14ac:dyDescent="0.3">
      <c r="B370" s="1503" t="s">
        <v>1276</v>
      </c>
      <c r="C370" s="1504">
        <f>IF(C338-C337=0,0,"Error")</f>
        <v>0</v>
      </c>
      <c r="D370" s="1504">
        <f>IF(D338-D337=0,0,"Error")</f>
        <v>0</v>
      </c>
      <c r="E370" s="1504">
        <f>IF(E338-E337=0,0,"Error")</f>
        <v>0</v>
      </c>
      <c r="F370" s="1504">
        <f>IF(F338-F337=0,0,"Error")</f>
        <v>0</v>
      </c>
    </row>
    <row r="371" spans="1:11" ht="15.75" thickBot="1" x14ac:dyDescent="0.3">
      <c r="B371" s="1530"/>
      <c r="C371" s="1531"/>
      <c r="D371" s="1531"/>
      <c r="E371" s="1531"/>
      <c r="F371" s="1531"/>
    </row>
    <row r="372" spans="1:11" ht="24" customHeight="1" x14ac:dyDescent="0.25">
      <c r="A372" s="2851" t="s">
        <v>2785</v>
      </c>
      <c r="B372" s="1532" t="s">
        <v>2786</v>
      </c>
      <c r="C372" s="1533"/>
      <c r="D372" s="1534"/>
      <c r="E372" s="2867" t="s">
        <v>2787</v>
      </c>
      <c r="F372" s="1532" t="s">
        <v>2786</v>
      </c>
      <c r="G372" s="1533"/>
      <c r="K372" s="1533"/>
    </row>
    <row r="373" spans="1:11" x14ac:dyDescent="0.25">
      <c r="A373" s="2852"/>
      <c r="B373" s="1535" t="s">
        <v>2788</v>
      </c>
      <c r="C373" s="1536"/>
      <c r="D373" s="1534"/>
      <c r="E373" s="2867"/>
      <c r="F373" s="1535" t="s">
        <v>2788</v>
      </c>
      <c r="G373" s="1536"/>
      <c r="K373" s="1536"/>
    </row>
    <row r="374" spans="1:11" ht="19.5" customHeight="1" thickBot="1" x14ac:dyDescent="0.3">
      <c r="A374" s="2853"/>
      <c r="B374" s="1537" t="s">
        <v>2789</v>
      </c>
      <c r="C374" s="1538"/>
      <c r="D374" s="1534"/>
      <c r="E374" s="2867"/>
      <c r="F374" s="1537" t="s">
        <v>2789</v>
      </c>
      <c r="G374" s="1538"/>
      <c r="K374" s="1538"/>
    </row>
    <row r="375" spans="1:11" ht="19.5" customHeight="1" thickBot="1" x14ac:dyDescent="0.3">
      <c r="A375" s="1539"/>
      <c r="B375" s="1534"/>
      <c r="C375" s="1534"/>
      <c r="D375" s="1534"/>
      <c r="E375" s="1539"/>
      <c r="F375" s="1534"/>
      <c r="G375" s="1534"/>
      <c r="I375" s="1539"/>
      <c r="J375" s="1534"/>
      <c r="K375" s="1534"/>
    </row>
    <row r="376" spans="1:11" ht="19.5" customHeight="1" x14ac:dyDescent="0.25">
      <c r="A376" s="1539"/>
      <c r="B376" s="1534"/>
      <c r="C376" s="2851" t="s">
        <v>2790</v>
      </c>
      <c r="D376" s="1532" t="s">
        <v>2786</v>
      </c>
      <c r="E376" s="1540"/>
      <c r="F376" s="1541"/>
      <c r="G376" s="1534"/>
      <c r="I376" s="1539"/>
      <c r="J376" s="1534"/>
      <c r="K376" s="1534"/>
    </row>
    <row r="377" spans="1:11" ht="19.5" customHeight="1" x14ac:dyDescent="0.25">
      <c r="A377" s="1539"/>
      <c r="B377" s="1534"/>
      <c r="C377" s="2852"/>
      <c r="D377" s="1535" t="s">
        <v>2788</v>
      </c>
      <c r="E377" s="1542"/>
      <c r="F377" s="1543"/>
      <c r="G377" s="1534"/>
      <c r="I377" s="1539"/>
      <c r="J377" s="1534"/>
      <c r="K377" s="1534"/>
    </row>
    <row r="378" spans="1:11" ht="15.75" thickBot="1" x14ac:dyDescent="0.3">
      <c r="A378" s="1534"/>
      <c r="B378" s="1534"/>
      <c r="C378" s="2853"/>
      <c r="D378" s="1537" t="s">
        <v>2789</v>
      </c>
      <c r="E378" s="1544"/>
      <c r="F378" s="1545"/>
    </row>
    <row r="379" spans="1:11" ht="15.75" thickBot="1" x14ac:dyDescent="0.3">
      <c r="A379" s="1534"/>
      <c r="B379" s="1534"/>
      <c r="C379" s="1546"/>
      <c r="D379" s="1544"/>
      <c r="E379" s="1544"/>
      <c r="F379" s="1545"/>
    </row>
    <row r="380" spans="1:11" ht="47.25" customHeight="1" thickBot="1" x14ac:dyDescent="0.3">
      <c r="B380" s="2854" t="s">
        <v>2791</v>
      </c>
      <c r="C380" s="2855"/>
      <c r="D380" s="2855"/>
      <c r="E380" s="2855"/>
      <c r="F380" s="2856"/>
    </row>
  </sheetData>
  <mergeCells count="89">
    <mergeCell ref="B20:F20"/>
    <mergeCell ref="A2:G2"/>
    <mergeCell ref="B3:F3"/>
    <mergeCell ref="C5:F5"/>
    <mergeCell ref="C6:F6"/>
    <mergeCell ref="C7:F7"/>
    <mergeCell ref="B8:F8"/>
    <mergeCell ref="B9:F11"/>
    <mergeCell ref="C12:F12"/>
    <mergeCell ref="B13:B14"/>
    <mergeCell ref="C18:F18"/>
    <mergeCell ref="B19:F19"/>
    <mergeCell ref="B74:F74"/>
    <mergeCell ref="B25:F25"/>
    <mergeCell ref="C26:F26"/>
    <mergeCell ref="C27:F27"/>
    <mergeCell ref="C28:F28"/>
    <mergeCell ref="B29:B30"/>
    <mergeCell ref="B37:F37"/>
    <mergeCell ref="B38:B39"/>
    <mergeCell ref="C63:F63"/>
    <mergeCell ref="C64:F64"/>
    <mergeCell ref="C65:F65"/>
    <mergeCell ref="B66:B67"/>
    <mergeCell ref="H140:L142"/>
    <mergeCell ref="C141:F141"/>
    <mergeCell ref="C142:F142"/>
    <mergeCell ref="B75:B76"/>
    <mergeCell ref="C100:F100"/>
    <mergeCell ref="C101:F101"/>
    <mergeCell ref="C102:F102"/>
    <mergeCell ref="B103:B104"/>
    <mergeCell ref="B111:F111"/>
    <mergeCell ref="C167:F167"/>
    <mergeCell ref="B112:B113"/>
    <mergeCell ref="B137:F137"/>
    <mergeCell ref="B138:F138"/>
    <mergeCell ref="C139:F139"/>
    <mergeCell ref="E140:F140"/>
    <mergeCell ref="C143:F143"/>
    <mergeCell ref="B144:B145"/>
    <mergeCell ref="B152:F152"/>
    <mergeCell ref="B153:B154"/>
    <mergeCell ref="E166:F166"/>
    <mergeCell ref="C219:F219"/>
    <mergeCell ref="C168:F168"/>
    <mergeCell ref="B169:B170"/>
    <mergeCell ref="B177:F177"/>
    <mergeCell ref="B178:B179"/>
    <mergeCell ref="C192:F192"/>
    <mergeCell ref="C193:F193"/>
    <mergeCell ref="B194:B195"/>
    <mergeCell ref="B202:F202"/>
    <mergeCell ref="B203:B204"/>
    <mergeCell ref="C216:F216"/>
    <mergeCell ref="C218:F218"/>
    <mergeCell ref="B249:B250"/>
    <mergeCell ref="B220:B221"/>
    <mergeCell ref="B228:F228"/>
    <mergeCell ref="B229:B230"/>
    <mergeCell ref="B242:F242"/>
    <mergeCell ref="B243:F243"/>
    <mergeCell ref="C244:F244"/>
    <mergeCell ref="C274:F274"/>
    <mergeCell ref="E245:F245"/>
    <mergeCell ref="H245:L247"/>
    <mergeCell ref="C246:F246"/>
    <mergeCell ref="C247:F247"/>
    <mergeCell ref="C248:F248"/>
    <mergeCell ref="B257:F257"/>
    <mergeCell ref="B258:B259"/>
    <mergeCell ref="C271:F271"/>
    <mergeCell ref="E272:F272"/>
    <mergeCell ref="C273:F273"/>
    <mergeCell ref="A372:A374"/>
    <mergeCell ref="E372:E374"/>
    <mergeCell ref="B275:B276"/>
    <mergeCell ref="B283:F283"/>
    <mergeCell ref="B284:B285"/>
    <mergeCell ref="C297:F297"/>
    <mergeCell ref="E298:F298"/>
    <mergeCell ref="C299:F299"/>
    <mergeCell ref="C376:C378"/>
    <mergeCell ref="B380:F380"/>
    <mergeCell ref="C300:F300"/>
    <mergeCell ref="B301:B302"/>
    <mergeCell ref="B309:F309"/>
    <mergeCell ref="B310:B311"/>
    <mergeCell ref="B323:B324"/>
  </mergeCells>
  <pageMargins left="0.25" right="0.25" top="0.75" bottom="0.75" header="0.3" footer="0.3"/>
  <pageSetup paperSize="9" orientation="portrait" r:id="rId1"/>
  <rowBreaks count="2" manualBreakCount="2">
    <brk id="62" max="11" man="1"/>
    <brk id="241" max="11"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9CC1B-BBD3-4793-82D8-97F05AE368D1}">
  <dimension ref="B1:H516"/>
  <sheetViews>
    <sheetView view="pageBreakPreview" topLeftCell="A63" zoomScale="78" zoomScaleNormal="170" zoomScaleSheetLayoutView="78" workbookViewId="0">
      <selection activeCell="J16" sqref="J16"/>
    </sheetView>
  </sheetViews>
  <sheetFormatPr defaultRowHeight="15" x14ac:dyDescent="0.25"/>
  <cols>
    <col min="1" max="1" width="9.140625" style="1176"/>
    <col min="2" max="2" width="25.28515625" style="1176" customWidth="1"/>
    <col min="3" max="6" width="11.7109375" style="1176" customWidth="1"/>
    <col min="7" max="16384" width="9.140625" style="1176"/>
  </cols>
  <sheetData>
    <row r="1" spans="2:8" x14ac:dyDescent="0.25">
      <c r="B1" s="2930" t="s">
        <v>1241</v>
      </c>
      <c r="C1" s="2930"/>
      <c r="D1" s="2930"/>
      <c r="E1" s="2930"/>
      <c r="F1" s="2930"/>
      <c r="G1" s="2930"/>
      <c r="H1" s="2930"/>
    </row>
    <row r="2" spans="2:8" ht="18" customHeight="1" x14ac:dyDescent="0.25">
      <c r="B2" s="1177"/>
      <c r="C2" s="2931"/>
      <c r="D2" s="2931"/>
      <c r="E2" s="2931"/>
      <c r="F2" s="2931"/>
      <c r="G2" s="2931"/>
      <c r="H2" s="1177"/>
    </row>
    <row r="3" spans="2:8" ht="18" customHeight="1" thickBot="1" x14ac:dyDescent="0.3">
      <c r="B3" s="2931" t="s">
        <v>1394</v>
      </c>
      <c r="C3" s="2931"/>
      <c r="D3" s="2931"/>
      <c r="E3" s="2931"/>
      <c r="F3" s="2931"/>
      <c r="G3" s="1178"/>
      <c r="H3" s="1178"/>
    </row>
    <row r="4" spans="2:8" ht="15.75" hidden="1" thickBot="1" x14ac:dyDescent="0.3">
      <c r="B4" s="1179"/>
      <c r="C4" s="1179"/>
      <c r="D4" s="1179"/>
      <c r="E4" s="1179"/>
      <c r="F4" s="1179"/>
      <c r="G4" s="1180"/>
      <c r="H4" s="1180"/>
    </row>
    <row r="5" spans="2:8" ht="24" customHeight="1" thickBot="1" x14ac:dyDescent="0.3">
      <c r="B5" s="1181" t="s">
        <v>6</v>
      </c>
      <c r="C5" s="2932" t="s">
        <v>2077</v>
      </c>
      <c r="D5" s="2932"/>
      <c r="E5" s="2932"/>
      <c r="F5" s="2932"/>
      <c r="G5" s="1180"/>
      <c r="H5" s="1180"/>
    </row>
    <row r="6" spans="2:8" ht="24" customHeight="1" thickBot="1" x14ac:dyDescent="0.3">
      <c r="B6" s="1181" t="s">
        <v>8</v>
      </c>
      <c r="C6" s="2933" t="s">
        <v>2065</v>
      </c>
      <c r="D6" s="2934"/>
      <c r="E6" s="2934"/>
      <c r="F6" s="2935"/>
      <c r="G6" s="1180"/>
      <c r="H6" s="1180"/>
    </row>
    <row r="7" spans="2:8" ht="27" customHeight="1" thickBot="1" x14ac:dyDescent="0.3">
      <c r="B7" s="1181" t="s">
        <v>10</v>
      </c>
      <c r="C7" s="2927" t="s">
        <v>2078</v>
      </c>
      <c r="D7" s="2928"/>
      <c r="E7" s="2928"/>
      <c r="F7" s="2929"/>
      <c r="G7" s="1180"/>
      <c r="H7" s="1180"/>
    </row>
    <row r="8" spans="2:8" ht="15.75" thickBot="1" x14ac:dyDescent="0.3">
      <c r="B8" s="2936" t="s">
        <v>12</v>
      </c>
      <c r="C8" s="2937"/>
      <c r="D8" s="2937"/>
      <c r="E8" s="2937"/>
      <c r="F8" s="2938"/>
      <c r="G8" s="1180"/>
      <c r="H8" s="1180"/>
    </row>
    <row r="9" spans="2:8" ht="15.75" customHeight="1" x14ac:dyDescent="0.25">
      <c r="B9" s="2939" t="s">
        <v>2079</v>
      </c>
      <c r="C9" s="2940"/>
      <c r="D9" s="2940"/>
      <c r="E9" s="2940"/>
      <c r="F9" s="2941"/>
      <c r="G9" s="1180"/>
      <c r="H9" s="1180"/>
    </row>
    <row r="10" spans="2:8" ht="36.75" customHeight="1" x14ac:dyDescent="0.25">
      <c r="B10" s="2942"/>
      <c r="C10" s="2943"/>
      <c r="D10" s="2943"/>
      <c r="E10" s="2943"/>
      <c r="F10" s="2944"/>
      <c r="G10" s="1180"/>
      <c r="H10" s="1180"/>
    </row>
    <row r="11" spans="2:8" ht="15.75" customHeight="1" thickBot="1" x14ac:dyDescent="0.3">
      <c r="B11" s="2945"/>
      <c r="C11" s="2946"/>
      <c r="D11" s="2946"/>
      <c r="E11" s="2946"/>
      <c r="F11" s="2947"/>
      <c r="G11" s="1180"/>
      <c r="H11" s="1180"/>
    </row>
    <row r="12" spans="2:8" ht="72.75" customHeight="1" thickBot="1" x14ac:dyDescent="0.3">
      <c r="B12" s="1182" t="s">
        <v>14</v>
      </c>
      <c r="C12" s="2948" t="s">
        <v>2080</v>
      </c>
      <c r="D12" s="2949"/>
      <c r="E12" s="2949"/>
      <c r="F12" s="2950"/>
      <c r="G12" s="1180"/>
      <c r="H12" s="1180"/>
    </row>
    <row r="13" spans="2:8" ht="23.25" customHeight="1" x14ac:dyDescent="0.25">
      <c r="B13" s="2951" t="s">
        <v>16</v>
      </c>
      <c r="C13" s="1183">
        <v>2023</v>
      </c>
      <c r="D13" s="1183">
        <v>2024</v>
      </c>
      <c r="E13" s="1183">
        <v>2025</v>
      </c>
      <c r="F13" s="1183">
        <v>2026</v>
      </c>
      <c r="G13" s="1180"/>
      <c r="H13" s="1180"/>
    </row>
    <row r="14" spans="2:8" ht="15.75" thickBot="1" x14ac:dyDescent="0.3">
      <c r="B14" s="2952"/>
      <c r="C14" s="1185" t="s">
        <v>2081</v>
      </c>
      <c r="D14" s="1185" t="s">
        <v>2082</v>
      </c>
      <c r="E14" s="1185" t="s">
        <v>18</v>
      </c>
      <c r="F14" s="1185" t="s">
        <v>2082</v>
      </c>
      <c r="G14" s="1180"/>
      <c r="H14" s="1180"/>
    </row>
    <row r="15" spans="2:8" ht="76.5" customHeight="1" thickBot="1" x14ac:dyDescent="0.3">
      <c r="B15" s="1186" t="s">
        <v>2083</v>
      </c>
      <c r="C15" s="1187">
        <v>12</v>
      </c>
      <c r="D15" s="1187">
        <v>13</v>
      </c>
      <c r="E15" s="1187">
        <v>13</v>
      </c>
      <c r="F15" s="1187">
        <v>14</v>
      </c>
      <c r="G15" s="1180"/>
      <c r="H15" s="1180"/>
    </row>
    <row r="16" spans="2:8" ht="72.75" customHeight="1" thickBot="1" x14ac:dyDescent="0.3">
      <c r="B16" s="1186" t="s">
        <v>2084</v>
      </c>
      <c r="C16" s="1188">
        <v>14</v>
      </c>
      <c r="D16" s="1188">
        <v>15</v>
      </c>
      <c r="E16" s="1188">
        <v>16</v>
      </c>
      <c r="F16" s="1188">
        <v>18</v>
      </c>
      <c r="G16" s="1180"/>
      <c r="H16" s="1180"/>
    </row>
    <row r="17" spans="2:8" ht="60.75" customHeight="1" thickBot="1" x14ac:dyDescent="0.3">
      <c r="B17" s="1186" t="s">
        <v>2085</v>
      </c>
      <c r="C17" s="1188">
        <v>12</v>
      </c>
      <c r="D17" s="1188">
        <v>13</v>
      </c>
      <c r="E17" s="1188">
        <v>15</v>
      </c>
      <c r="F17" s="1188">
        <v>15</v>
      </c>
      <c r="G17" s="1180"/>
      <c r="H17" s="1180"/>
    </row>
    <row r="18" spans="2:8" ht="99.75" customHeight="1" thickBot="1" x14ac:dyDescent="0.3">
      <c r="B18" s="1186" t="s">
        <v>2086</v>
      </c>
      <c r="C18" s="1187">
        <v>11</v>
      </c>
      <c r="D18" s="1187">
        <v>15</v>
      </c>
      <c r="E18" s="1187">
        <v>18</v>
      </c>
      <c r="F18" s="1187">
        <v>18</v>
      </c>
      <c r="G18" s="1180"/>
      <c r="H18" s="1180"/>
    </row>
    <row r="19" spans="2:8" ht="87.75" customHeight="1" thickBot="1" x14ac:dyDescent="0.3">
      <c r="B19" s="1186" t="s">
        <v>2087</v>
      </c>
      <c r="C19" s="1187">
        <v>10</v>
      </c>
      <c r="D19" s="1187">
        <v>11</v>
      </c>
      <c r="E19" s="1187">
        <v>12</v>
      </c>
      <c r="F19" s="1187">
        <v>12</v>
      </c>
      <c r="G19" s="1180"/>
      <c r="H19" s="1180"/>
    </row>
    <row r="20" spans="2:8" ht="32.25" customHeight="1" thickBot="1" x14ac:dyDescent="0.3">
      <c r="B20" s="1189" t="s">
        <v>1247</v>
      </c>
      <c r="C20" s="2927"/>
      <c r="D20" s="2928"/>
      <c r="E20" s="2928"/>
      <c r="F20" s="2929"/>
      <c r="G20" s="1180"/>
      <c r="H20" s="1180"/>
    </row>
    <row r="21" spans="2:8" ht="23.25" customHeight="1" thickBot="1" x14ac:dyDescent="0.3">
      <c r="B21" s="2927" t="s">
        <v>1249</v>
      </c>
      <c r="C21" s="2928"/>
      <c r="D21" s="2928"/>
      <c r="E21" s="2928"/>
      <c r="F21" s="2929"/>
      <c r="G21" s="1180"/>
      <c r="H21" s="1180"/>
    </row>
    <row r="22" spans="2:8" ht="27" customHeight="1" thickBot="1" x14ac:dyDescent="0.3">
      <c r="B22" s="1190" t="s">
        <v>1642</v>
      </c>
      <c r="C22" s="1191" t="s">
        <v>1401</v>
      </c>
      <c r="D22" s="1192" t="s">
        <v>1402</v>
      </c>
      <c r="E22" s="1192" t="s">
        <v>1402</v>
      </c>
      <c r="F22" s="1192" t="s">
        <v>1402</v>
      </c>
      <c r="G22" s="1180"/>
      <c r="H22" s="1193"/>
    </row>
    <row r="23" spans="2:8" ht="30.75" customHeight="1" thickBot="1" x14ac:dyDescent="0.3">
      <c r="B23" s="1190" t="s">
        <v>1403</v>
      </c>
      <c r="C23" s="1191" t="s">
        <v>1401</v>
      </c>
      <c r="D23" s="1192" t="s">
        <v>1402</v>
      </c>
      <c r="E23" s="1192" t="s">
        <v>1402</v>
      </c>
      <c r="F23" s="1192" t="s">
        <v>1402</v>
      </c>
      <c r="G23" s="1180"/>
      <c r="H23" s="1180"/>
    </row>
    <row r="24" spans="2:8" ht="24" customHeight="1" thickBot="1" x14ac:dyDescent="0.3">
      <c r="B24" s="2953" t="s">
        <v>1315</v>
      </c>
      <c r="C24" s="2954"/>
      <c r="D24" s="2954"/>
      <c r="E24" s="2954"/>
      <c r="F24" s="2955"/>
      <c r="G24" s="1180"/>
      <c r="H24" s="1180"/>
    </row>
    <row r="25" spans="2:8" ht="15.75" thickBot="1" x14ac:dyDescent="0.3">
      <c r="B25" s="2953" t="s">
        <v>1255</v>
      </c>
      <c r="C25" s="2954"/>
      <c r="D25" s="2954"/>
      <c r="E25" s="2954"/>
      <c r="F25" s="2955"/>
      <c r="G25" s="1180"/>
      <c r="H25" s="1180"/>
    </row>
    <row r="26" spans="2:8" ht="18.75" customHeight="1" thickBot="1" x14ac:dyDescent="0.3">
      <c r="B26" s="1194" t="s">
        <v>1256</v>
      </c>
      <c r="C26" s="2927" t="s">
        <v>2088</v>
      </c>
      <c r="D26" s="2956"/>
      <c r="E26" s="2956"/>
      <c r="F26" s="2957"/>
      <c r="G26" s="1180"/>
      <c r="H26" s="1180"/>
    </row>
    <row r="27" spans="2:8" ht="31.5" customHeight="1" thickBot="1" x14ac:dyDescent="0.3">
      <c r="B27" s="1190" t="s">
        <v>1258</v>
      </c>
      <c r="C27" s="2958" t="s">
        <v>2089</v>
      </c>
      <c r="D27" s="2959"/>
      <c r="E27" s="2959"/>
      <c r="F27" s="2960"/>
      <c r="G27" s="1180"/>
      <c r="H27" s="1180"/>
    </row>
    <row r="28" spans="2:8" ht="15.75" thickBot="1" x14ac:dyDescent="0.3">
      <c r="B28" s="1190" t="s">
        <v>54</v>
      </c>
      <c r="C28" s="2961" t="s">
        <v>2090</v>
      </c>
      <c r="D28" s="2956"/>
      <c r="E28" s="2956"/>
      <c r="F28" s="2957"/>
      <c r="G28" s="1180"/>
      <c r="H28" s="1180"/>
    </row>
    <row r="29" spans="2:8" ht="12.75" customHeight="1" x14ac:dyDescent="0.25">
      <c r="B29" s="2951"/>
      <c r="C29" s="1183">
        <v>2023</v>
      </c>
      <c r="D29" s="1183">
        <v>2024</v>
      </c>
      <c r="E29" s="1183">
        <v>2025</v>
      </c>
      <c r="F29" s="1183">
        <v>2026</v>
      </c>
      <c r="G29" s="1180"/>
      <c r="H29" s="1180"/>
    </row>
    <row r="30" spans="2:8" ht="9" customHeight="1" thickBot="1" x14ac:dyDescent="0.3">
      <c r="B30" s="2952"/>
      <c r="C30" s="1195" t="s">
        <v>17</v>
      </c>
      <c r="D30" s="1195" t="s">
        <v>18</v>
      </c>
      <c r="E30" s="1195" t="s">
        <v>18</v>
      </c>
      <c r="F30" s="1195" t="s">
        <v>18</v>
      </c>
      <c r="G30" s="1180"/>
      <c r="H30" s="1180"/>
    </row>
    <row r="31" spans="2:8" ht="15.75" thickBot="1" x14ac:dyDescent="0.3">
      <c r="B31" s="1190" t="s">
        <v>56</v>
      </c>
      <c r="C31" s="1196">
        <v>1</v>
      </c>
      <c r="D31" s="1196">
        <v>1</v>
      </c>
      <c r="E31" s="1196">
        <v>1</v>
      </c>
      <c r="F31" s="1196">
        <v>1</v>
      </c>
      <c r="G31" s="1180"/>
      <c r="H31" s="1180"/>
    </row>
    <row r="32" spans="2:8" ht="15.75" thickBot="1" x14ac:dyDescent="0.3">
      <c r="B32" s="1190" t="s">
        <v>1260</v>
      </c>
      <c r="C32" s="1196">
        <f>C40+C43+C46</f>
        <v>122085</v>
      </c>
      <c r="D32" s="1196">
        <f>D40+D43+D46</f>
        <v>125164</v>
      </c>
      <c r="E32" s="1196">
        <f>E40+E43+E46</f>
        <v>128085</v>
      </c>
      <c r="F32" s="1196">
        <f>F40+F43+F46</f>
        <v>128085</v>
      </c>
      <c r="G32" s="1180"/>
      <c r="H32" s="1180"/>
    </row>
    <row r="33" spans="2:8" ht="15.75" thickBot="1" x14ac:dyDescent="0.3">
      <c r="B33" s="1190" t="s">
        <v>1261</v>
      </c>
      <c r="C33" s="1196">
        <f>C32/C31</f>
        <v>122085</v>
      </c>
      <c r="D33" s="1196">
        <f>D32/D31</f>
        <v>125164</v>
      </c>
      <c r="E33" s="1196">
        <f>E32/E31</f>
        <v>128085</v>
      </c>
      <c r="F33" s="1196">
        <f>F32/F31</f>
        <v>128085</v>
      </c>
      <c r="G33" s="1180"/>
      <c r="H33" s="1180"/>
    </row>
    <row r="34" spans="2:8" ht="15.75" thickBot="1" x14ac:dyDescent="0.3">
      <c r="B34" s="1190" t="s">
        <v>1262</v>
      </c>
      <c r="C34" s="1184" t="s">
        <v>1263</v>
      </c>
      <c r="D34" s="1197">
        <f>D31/C31-1</f>
        <v>0</v>
      </c>
      <c r="E34" s="1197">
        <f t="shared" ref="E34:F36" si="0">E31/D31-1</f>
        <v>0</v>
      </c>
      <c r="F34" s="1197">
        <f t="shared" si="0"/>
        <v>0</v>
      </c>
      <c r="G34" s="1180"/>
      <c r="H34" s="1198"/>
    </row>
    <row r="35" spans="2:8" ht="15.75" thickBot="1" x14ac:dyDescent="0.3">
      <c r="B35" s="1190" t="s">
        <v>1264</v>
      </c>
      <c r="C35" s="1179"/>
      <c r="D35" s="1197">
        <f>D32/C32-1</f>
        <v>2.5220133513535581E-2</v>
      </c>
      <c r="E35" s="1197">
        <f t="shared" si="0"/>
        <v>2.3337381355661435E-2</v>
      </c>
      <c r="F35" s="1197">
        <f t="shared" si="0"/>
        <v>0</v>
      </c>
      <c r="G35" s="1180"/>
      <c r="H35" s="1180"/>
    </row>
    <row r="36" spans="2:8" ht="26.25" thickBot="1" x14ac:dyDescent="0.3">
      <c r="B36" s="1190" t="s">
        <v>77</v>
      </c>
      <c r="C36" s="1184" t="s">
        <v>1263</v>
      </c>
      <c r="D36" s="1197">
        <f>D33/C33-1</f>
        <v>2.5220133513535581E-2</v>
      </c>
      <c r="E36" s="1197">
        <f t="shared" si="0"/>
        <v>2.3337381355661435E-2</v>
      </c>
      <c r="F36" s="1197">
        <f t="shared" si="0"/>
        <v>0</v>
      </c>
      <c r="G36" s="1180"/>
      <c r="H36" s="1180"/>
    </row>
    <row r="37" spans="2:8" ht="15.75" thickBot="1" x14ac:dyDescent="0.3">
      <c r="B37" s="2962" t="s">
        <v>1347</v>
      </c>
      <c r="C37" s="2963"/>
      <c r="D37" s="2963"/>
      <c r="E37" s="2963"/>
      <c r="F37" s="2964"/>
      <c r="G37" s="1180"/>
      <c r="H37" s="1180"/>
    </row>
    <row r="38" spans="2:8" ht="12.75" customHeight="1" x14ac:dyDescent="0.25">
      <c r="B38" s="2951"/>
      <c r="C38" s="1183">
        <v>2023</v>
      </c>
      <c r="D38" s="1183">
        <v>2024</v>
      </c>
      <c r="E38" s="1183">
        <v>2025</v>
      </c>
      <c r="F38" s="1183">
        <v>2026</v>
      </c>
      <c r="G38" s="1180"/>
      <c r="H38" s="1180"/>
    </row>
    <row r="39" spans="2:8" ht="9" customHeight="1" thickBot="1" x14ac:dyDescent="0.3">
      <c r="B39" s="2952"/>
      <c r="C39" s="1195" t="s">
        <v>17</v>
      </c>
      <c r="D39" s="1195" t="s">
        <v>18</v>
      </c>
      <c r="E39" s="1195" t="s">
        <v>18</v>
      </c>
      <c r="F39" s="1195" t="s">
        <v>18</v>
      </c>
      <c r="G39" s="1180"/>
      <c r="H39" s="1180"/>
    </row>
    <row r="40" spans="2:8" ht="15.75" thickBot="1" x14ac:dyDescent="0.3">
      <c r="B40" s="1199" t="s">
        <v>1266</v>
      </c>
      <c r="C40" s="1200">
        <f>C41+C42</f>
        <v>78985</v>
      </c>
      <c r="D40" s="1200">
        <f>D41+D42</f>
        <v>78985</v>
      </c>
      <c r="E40" s="1200">
        <f>E41+E42</f>
        <v>78985</v>
      </c>
      <c r="F40" s="1200">
        <f>F41+F42</f>
        <v>78985</v>
      </c>
      <c r="G40" s="1180"/>
      <c r="H40" s="1180"/>
    </row>
    <row r="41" spans="2:8" ht="15.75" thickBot="1" x14ac:dyDescent="0.3">
      <c r="B41" s="1201" t="s">
        <v>1267</v>
      </c>
      <c r="C41" s="1202">
        <v>78985</v>
      </c>
      <c r="D41" s="1202">
        <v>78985</v>
      </c>
      <c r="E41" s="1202">
        <v>78985</v>
      </c>
      <c r="F41" s="1202">
        <v>78985</v>
      </c>
      <c r="G41" s="1180"/>
      <c r="H41" s="1180"/>
    </row>
    <row r="42" spans="2:8" ht="15.75" thickBot="1" x14ac:dyDescent="0.3">
      <c r="B42" s="1201" t="s">
        <v>1268</v>
      </c>
      <c r="C42" s="1202"/>
      <c r="D42" s="1202"/>
      <c r="E42" s="1202"/>
      <c r="F42" s="1202"/>
      <c r="G42" s="1180"/>
      <c r="H42" s="1180"/>
    </row>
    <row r="43" spans="2:8" ht="26.25" thickBot="1" x14ac:dyDescent="0.3">
      <c r="B43" s="1199" t="s">
        <v>1269</v>
      </c>
      <c r="C43" s="1200">
        <f>C44+C45</f>
        <v>13100</v>
      </c>
      <c r="D43" s="1200">
        <f>D44+D45</f>
        <v>13100</v>
      </c>
      <c r="E43" s="1200">
        <f>E44+E45</f>
        <v>13100</v>
      </c>
      <c r="F43" s="1200">
        <f>F44+F45</f>
        <v>13100</v>
      </c>
      <c r="G43" s="1180"/>
      <c r="H43" s="1180"/>
    </row>
    <row r="44" spans="2:8" ht="15.75" thickBot="1" x14ac:dyDescent="0.3">
      <c r="B44" s="1201" t="s">
        <v>1267</v>
      </c>
      <c r="C44" s="1202">
        <v>13100</v>
      </c>
      <c r="D44" s="1202">
        <v>13100</v>
      </c>
      <c r="E44" s="1202">
        <v>13100</v>
      </c>
      <c r="F44" s="1202">
        <v>13100</v>
      </c>
      <c r="G44" s="1180"/>
      <c r="H44" s="1180"/>
    </row>
    <row r="45" spans="2:8" ht="15.75" thickBot="1" x14ac:dyDescent="0.3">
      <c r="B45" s="1201" t="s">
        <v>1268</v>
      </c>
      <c r="C45" s="1202"/>
      <c r="D45" s="1200"/>
      <c r="E45" s="1200"/>
      <c r="F45" s="1200"/>
      <c r="G45" s="1180"/>
      <c r="H45" s="1180"/>
    </row>
    <row r="46" spans="2:8" ht="15.75" thickBot="1" x14ac:dyDescent="0.3">
      <c r="B46" s="1199" t="s">
        <v>1270</v>
      </c>
      <c r="C46" s="1202">
        <f>C47+C48</f>
        <v>30000</v>
      </c>
      <c r="D46" s="1200">
        <f>D47+D48</f>
        <v>33079</v>
      </c>
      <c r="E46" s="1200">
        <f>E47+E48</f>
        <v>36000</v>
      </c>
      <c r="F46" s="1200">
        <f>F47+F48</f>
        <v>36000</v>
      </c>
      <c r="G46" s="1180"/>
      <c r="H46" s="1180"/>
    </row>
    <row r="47" spans="2:8" ht="15.75" thickBot="1" x14ac:dyDescent="0.3">
      <c r="B47" s="1201" t="s">
        <v>1267</v>
      </c>
      <c r="C47" s="1202">
        <v>30000</v>
      </c>
      <c r="D47" s="1202">
        <v>33079</v>
      </c>
      <c r="E47" s="1202">
        <v>36000</v>
      </c>
      <c r="F47" s="1202">
        <v>36000</v>
      </c>
      <c r="G47" s="1180"/>
      <c r="H47" s="1180"/>
    </row>
    <row r="48" spans="2:8" ht="15.75" thickBot="1" x14ac:dyDescent="0.3">
      <c r="B48" s="1201" t="s">
        <v>1268</v>
      </c>
      <c r="C48" s="1202"/>
      <c r="D48" s="1200"/>
      <c r="E48" s="1200"/>
      <c r="F48" s="1200"/>
      <c r="G48" s="1180"/>
      <c r="H48" s="1180"/>
    </row>
    <row r="49" spans="2:8" ht="15.75" thickBot="1" x14ac:dyDescent="0.3">
      <c r="B49" s="1199" t="s">
        <v>1271</v>
      </c>
      <c r="C49" s="1202"/>
      <c r="D49" s="1200"/>
      <c r="E49" s="1200"/>
      <c r="F49" s="1200"/>
      <c r="G49" s="1180"/>
      <c r="H49" s="1180"/>
    </row>
    <row r="50" spans="2:8" ht="15.75" thickBot="1" x14ac:dyDescent="0.3">
      <c r="B50" s="1201" t="s">
        <v>1267</v>
      </c>
      <c r="C50" s="1202"/>
      <c r="D50" s="1200"/>
      <c r="E50" s="1200"/>
      <c r="F50" s="1200"/>
      <c r="G50" s="1180"/>
      <c r="H50" s="1180"/>
    </row>
    <row r="51" spans="2:8" ht="15.75" thickBot="1" x14ac:dyDescent="0.3">
      <c r="B51" s="1201" t="s">
        <v>1268</v>
      </c>
      <c r="C51" s="1202"/>
      <c r="D51" s="1200"/>
      <c r="E51" s="1200"/>
      <c r="F51" s="1200"/>
      <c r="G51" s="1180"/>
      <c r="H51" s="1180"/>
    </row>
    <row r="52" spans="2:8" ht="15.75" thickBot="1" x14ac:dyDescent="0.3">
      <c r="B52" s="1199" t="s">
        <v>1272</v>
      </c>
      <c r="C52" s="1202"/>
      <c r="D52" s="1200"/>
      <c r="E52" s="1200"/>
      <c r="F52" s="1200"/>
      <c r="G52" s="1180"/>
      <c r="H52" s="1180"/>
    </row>
    <row r="53" spans="2:8" ht="15.75" thickBot="1" x14ac:dyDescent="0.3">
      <c r="B53" s="1201" t="s">
        <v>1267</v>
      </c>
      <c r="C53" s="1202"/>
      <c r="D53" s="1200"/>
      <c r="E53" s="1200"/>
      <c r="F53" s="1200"/>
      <c r="G53" s="1180"/>
      <c r="H53" s="1180"/>
    </row>
    <row r="54" spans="2:8" ht="15.75" thickBot="1" x14ac:dyDescent="0.3">
      <c r="B54" s="1201" t="s">
        <v>1268</v>
      </c>
      <c r="C54" s="1202"/>
      <c r="D54" s="1200"/>
      <c r="E54" s="1200"/>
      <c r="F54" s="1200"/>
      <c r="G54" s="1180"/>
      <c r="H54" s="1180"/>
    </row>
    <row r="55" spans="2:8" ht="15.75" thickBot="1" x14ac:dyDescent="0.3">
      <c r="B55" s="1199" t="s">
        <v>1273</v>
      </c>
      <c r="C55" s="1202">
        <f>C56+C57</f>
        <v>0</v>
      </c>
      <c r="D55" s="1200">
        <f>D56+D57</f>
        <v>0</v>
      </c>
      <c r="E55" s="1200">
        <f>E56+E57</f>
        <v>0</v>
      </c>
      <c r="F55" s="1200">
        <f>F56+F57</f>
        <v>0</v>
      </c>
      <c r="G55" s="1180"/>
      <c r="H55" s="1180"/>
    </row>
    <row r="56" spans="2:8" ht="15.75" thickBot="1" x14ac:dyDescent="0.3">
      <c r="B56" s="1201" t="s">
        <v>1267</v>
      </c>
      <c r="C56" s="1202"/>
      <c r="D56" s="1200">
        <v>0</v>
      </c>
      <c r="E56" s="1200">
        <v>0</v>
      </c>
      <c r="F56" s="1200">
        <v>0</v>
      </c>
      <c r="G56" s="1180"/>
      <c r="H56" s="1180"/>
    </row>
    <row r="57" spans="2:8" ht="15.75" thickBot="1" x14ac:dyDescent="0.3">
      <c r="B57" s="1201" t="s">
        <v>1268</v>
      </c>
      <c r="C57" s="1202"/>
      <c r="D57" s="1200"/>
      <c r="E57" s="1200"/>
      <c r="F57" s="1200"/>
      <c r="G57" s="1180"/>
      <c r="H57" s="1180"/>
    </row>
    <row r="58" spans="2:8" ht="26.25" thickBot="1" x14ac:dyDescent="0.3">
      <c r="B58" s="1199" t="s">
        <v>1274</v>
      </c>
      <c r="C58" s="1202">
        <v>0</v>
      </c>
      <c r="D58" s="1200">
        <v>0</v>
      </c>
      <c r="E58" s="1200">
        <f>D58*1.03*0.99</f>
        <v>0</v>
      </c>
      <c r="F58" s="1200">
        <f>E58*1.03*0.99</f>
        <v>0</v>
      </c>
      <c r="G58" s="1180"/>
      <c r="H58" s="1180"/>
    </row>
    <row r="59" spans="2:8" ht="15.75" thickBot="1" x14ac:dyDescent="0.3">
      <c r="B59" s="1201" t="s">
        <v>1267</v>
      </c>
      <c r="C59" s="1202"/>
      <c r="D59" s="1203"/>
      <c r="E59" s="1203"/>
      <c r="F59" s="1203"/>
      <c r="G59" s="1180"/>
      <c r="H59" s="1180"/>
    </row>
    <row r="60" spans="2:8" ht="15.75" thickBot="1" x14ac:dyDescent="0.3">
      <c r="B60" s="1201" t="s">
        <v>1268</v>
      </c>
      <c r="C60" s="1202"/>
      <c r="D60" s="1204"/>
      <c r="E60" s="1203"/>
      <c r="F60" s="1203"/>
      <c r="G60" s="1180"/>
      <c r="H60" s="1180"/>
    </row>
    <row r="61" spans="2:8" ht="15.75" thickBot="1" x14ac:dyDescent="0.3">
      <c r="B61" s="1205" t="s">
        <v>1275</v>
      </c>
      <c r="C61" s="1202">
        <f>C58+C55+C52+C49+C46+C43+C40</f>
        <v>122085</v>
      </c>
      <c r="D61" s="1202">
        <f>D58+D55+D52+D49+D46+D43+D40</f>
        <v>125164</v>
      </c>
      <c r="E61" s="1202">
        <f>E58+E55+E52+E49+E46+E43+E40</f>
        <v>128085</v>
      </c>
      <c r="F61" s="1202">
        <f>F58+F55+F52+F49+F46+F43+F40</f>
        <v>128085</v>
      </c>
      <c r="G61" s="1180"/>
      <c r="H61" s="1180"/>
    </row>
    <row r="62" spans="2:8" ht="15.75" thickBot="1" x14ac:dyDescent="0.3">
      <c r="B62" s="1189" t="s">
        <v>1276</v>
      </c>
      <c r="C62" s="1206">
        <f>IF(C61-C32=0,0,"Error")</f>
        <v>0</v>
      </c>
      <c r="D62" s="1206">
        <f>IF(D61-D32=0,0,"Error")</f>
        <v>0</v>
      </c>
      <c r="E62" s="1206">
        <f>IF(E61-E32=0,0,"Error")</f>
        <v>0</v>
      </c>
      <c r="F62" s="1206">
        <f>IF(F61-F32=0,0,"Error")</f>
        <v>0</v>
      </c>
      <c r="G62" s="1180"/>
      <c r="H62" s="1180"/>
    </row>
    <row r="63" spans="2:8" ht="26.25" thickBot="1" x14ac:dyDescent="0.3">
      <c r="B63" s="1207" t="s">
        <v>2091</v>
      </c>
      <c r="C63" s="2961"/>
      <c r="D63" s="2956"/>
      <c r="E63" s="2956"/>
      <c r="F63" s="2957"/>
      <c r="G63" s="1180"/>
      <c r="H63" s="1180"/>
    </row>
    <row r="64" spans="2:8" ht="15.75" thickBot="1" x14ac:dyDescent="0.3">
      <c r="B64" s="1190" t="s">
        <v>1258</v>
      </c>
      <c r="C64" s="2927"/>
      <c r="D64" s="2928"/>
      <c r="E64" s="2928"/>
      <c r="F64" s="2929"/>
      <c r="G64" s="1180"/>
      <c r="H64" s="1180"/>
    </row>
    <row r="65" spans="2:8" ht="15.75" thickBot="1" x14ac:dyDescent="0.3">
      <c r="B65" s="1190" t="s">
        <v>54</v>
      </c>
      <c r="C65" s="2961"/>
      <c r="D65" s="2956"/>
      <c r="E65" s="2956"/>
      <c r="F65" s="2957"/>
      <c r="G65" s="1180"/>
      <c r="H65" s="1180"/>
    </row>
    <row r="66" spans="2:8" x14ac:dyDescent="0.25">
      <c r="B66" s="2951"/>
      <c r="C66" s="1208">
        <v>2018</v>
      </c>
      <c r="D66" s="1208">
        <v>2019</v>
      </c>
      <c r="E66" s="1208">
        <v>2024</v>
      </c>
      <c r="F66" s="1208">
        <v>2025</v>
      </c>
      <c r="G66" s="1180"/>
      <c r="H66" s="1180"/>
    </row>
    <row r="67" spans="2:8" ht="15.75" thickBot="1" x14ac:dyDescent="0.3">
      <c r="B67" s="2952"/>
      <c r="C67" s="1195" t="s">
        <v>17</v>
      </c>
      <c r="D67" s="1195" t="s">
        <v>18</v>
      </c>
      <c r="E67" s="1195" t="s">
        <v>18</v>
      </c>
      <c r="F67" s="1195" t="s">
        <v>18</v>
      </c>
      <c r="G67" s="1180"/>
      <c r="H67" s="1180"/>
    </row>
    <row r="68" spans="2:8" ht="15.75" thickBot="1" x14ac:dyDescent="0.3">
      <c r="B68" s="1190" t="s">
        <v>56</v>
      </c>
      <c r="C68" s="1190"/>
      <c r="D68" s="1190"/>
      <c r="E68" s="1190"/>
      <c r="F68" s="1190"/>
      <c r="G68" s="1180"/>
      <c r="H68" s="1180"/>
    </row>
    <row r="69" spans="2:8" ht="15.75" thickBot="1" x14ac:dyDescent="0.3">
      <c r="B69" s="1190" t="s">
        <v>1260</v>
      </c>
      <c r="C69" s="1196">
        <f>C98</f>
        <v>0</v>
      </c>
      <c r="D69" s="1196">
        <f>D98</f>
        <v>0</v>
      </c>
      <c r="E69" s="1196">
        <f>E98</f>
        <v>0</v>
      </c>
      <c r="F69" s="1196">
        <f>F98</f>
        <v>0</v>
      </c>
      <c r="G69" s="1180"/>
      <c r="H69" s="1180"/>
    </row>
    <row r="70" spans="2:8" ht="15.75" thickBot="1" x14ac:dyDescent="0.3">
      <c r="B70" s="1190" t="s">
        <v>1261</v>
      </c>
      <c r="C70" s="1196" t="e">
        <f>C69/C68</f>
        <v>#DIV/0!</v>
      </c>
      <c r="D70" s="1196" t="e">
        <f>D69/D68</f>
        <v>#DIV/0!</v>
      </c>
      <c r="E70" s="1196" t="e">
        <f>E69/E68</f>
        <v>#DIV/0!</v>
      </c>
      <c r="F70" s="1196" t="e">
        <f>F69/F68</f>
        <v>#DIV/0!</v>
      </c>
      <c r="G70" s="1180"/>
      <c r="H70" s="1180"/>
    </row>
    <row r="71" spans="2:8" ht="15.75" thickBot="1" x14ac:dyDescent="0.3">
      <c r="B71" s="1190" t="s">
        <v>1262</v>
      </c>
      <c r="C71" s="1184"/>
      <c r="D71" s="1197" t="e">
        <f t="shared" ref="D71:F73" si="1">D68/C68-1</f>
        <v>#DIV/0!</v>
      </c>
      <c r="E71" s="1197" t="e">
        <f t="shared" si="1"/>
        <v>#DIV/0!</v>
      </c>
      <c r="F71" s="1197" t="e">
        <f t="shared" si="1"/>
        <v>#DIV/0!</v>
      </c>
      <c r="G71" s="1180"/>
      <c r="H71" s="1180"/>
    </row>
    <row r="72" spans="2:8" ht="15.75" thickBot="1" x14ac:dyDescent="0.3">
      <c r="B72" s="1190" t="s">
        <v>1264</v>
      </c>
      <c r="C72" s="1184"/>
      <c r="D72" s="1197" t="e">
        <f t="shared" si="1"/>
        <v>#DIV/0!</v>
      </c>
      <c r="E72" s="1197" t="e">
        <f t="shared" si="1"/>
        <v>#DIV/0!</v>
      </c>
      <c r="F72" s="1197" t="e">
        <f t="shared" si="1"/>
        <v>#DIV/0!</v>
      </c>
      <c r="G72" s="1180"/>
      <c r="H72" s="1180"/>
    </row>
    <row r="73" spans="2:8" ht="26.25" thickBot="1" x14ac:dyDescent="0.3">
      <c r="B73" s="1190" t="s">
        <v>77</v>
      </c>
      <c r="C73" s="1184"/>
      <c r="D73" s="1197" t="e">
        <f t="shared" si="1"/>
        <v>#DIV/0!</v>
      </c>
      <c r="E73" s="1197" t="e">
        <f t="shared" si="1"/>
        <v>#DIV/0!</v>
      </c>
      <c r="F73" s="1197" t="e">
        <f t="shared" si="1"/>
        <v>#DIV/0!</v>
      </c>
      <c r="G73" s="1180"/>
      <c r="H73" s="1180"/>
    </row>
    <row r="74" spans="2:8" ht="15.75" thickBot="1" x14ac:dyDescent="0.3">
      <c r="B74" s="2962" t="s">
        <v>2092</v>
      </c>
      <c r="C74" s="2963"/>
      <c r="D74" s="2963"/>
      <c r="E74" s="2963"/>
      <c r="F74" s="2964"/>
      <c r="G74" s="1180"/>
      <c r="H74" s="1180"/>
    </row>
    <row r="75" spans="2:8" x14ac:dyDescent="0.25">
      <c r="B75" s="2951"/>
      <c r="C75" s="1208">
        <v>2018</v>
      </c>
      <c r="D75" s="1208">
        <v>2019</v>
      </c>
      <c r="E75" s="1208">
        <v>2024</v>
      </c>
      <c r="F75" s="1208">
        <v>2025</v>
      </c>
      <c r="G75" s="1180"/>
      <c r="H75" s="1180"/>
    </row>
    <row r="76" spans="2:8" ht="15.75" thickBot="1" x14ac:dyDescent="0.3">
      <c r="B76" s="2952"/>
      <c r="C76" s="1195" t="s">
        <v>17</v>
      </c>
      <c r="D76" s="1195" t="s">
        <v>18</v>
      </c>
      <c r="E76" s="1195" t="s">
        <v>18</v>
      </c>
      <c r="F76" s="1195" t="s">
        <v>18</v>
      </c>
      <c r="G76" s="1180"/>
      <c r="H76" s="1180"/>
    </row>
    <row r="77" spans="2:8" ht="15.75" thickBot="1" x14ac:dyDescent="0.3">
      <c r="B77" s="1199" t="s">
        <v>1266</v>
      </c>
      <c r="C77" s="1200"/>
      <c r="D77" s="1200"/>
      <c r="E77" s="1200"/>
      <c r="F77" s="1200"/>
      <c r="G77" s="1180"/>
      <c r="H77" s="1180"/>
    </row>
    <row r="78" spans="2:8" ht="15.75" thickBot="1" x14ac:dyDescent="0.3">
      <c r="B78" s="1201" t="s">
        <v>1267</v>
      </c>
      <c r="C78" s="1202"/>
      <c r="D78" s="1209"/>
      <c r="E78" s="1209"/>
      <c r="F78" s="1209"/>
      <c r="G78" s="1180"/>
      <c r="H78" s="1180"/>
    </row>
    <row r="79" spans="2:8" ht="15.75" thickBot="1" x14ac:dyDescent="0.3">
      <c r="B79" s="1201" t="s">
        <v>1268</v>
      </c>
      <c r="C79" s="1202"/>
      <c r="D79" s="1209"/>
      <c r="E79" s="1209"/>
      <c r="F79" s="1209"/>
      <c r="G79" s="1180"/>
      <c r="H79" s="1180"/>
    </row>
    <row r="80" spans="2:8" ht="26.25" thickBot="1" x14ac:dyDescent="0.3">
      <c r="B80" s="1199" t="s">
        <v>1269</v>
      </c>
      <c r="C80" s="1200"/>
      <c r="D80" s="1200"/>
      <c r="E80" s="1200"/>
      <c r="F80" s="1200"/>
      <c r="G80" s="1180"/>
      <c r="H80" s="1180"/>
    </row>
    <row r="81" spans="2:8" ht="15.75" thickBot="1" x14ac:dyDescent="0.3">
      <c r="B81" s="1201" t="s">
        <v>1267</v>
      </c>
      <c r="C81" s="1202"/>
      <c r="D81" s="1200"/>
      <c r="E81" s="1200"/>
      <c r="F81" s="1200"/>
      <c r="G81" s="1180"/>
      <c r="H81" s="1180"/>
    </row>
    <row r="82" spans="2:8" ht="15.75" thickBot="1" x14ac:dyDescent="0.3">
      <c r="B82" s="1201" t="s">
        <v>1268</v>
      </c>
      <c r="C82" s="1202"/>
      <c r="D82" s="1200"/>
      <c r="E82" s="1200"/>
      <c r="F82" s="1200"/>
      <c r="G82" s="1180"/>
      <c r="H82" s="1180"/>
    </row>
    <row r="83" spans="2:8" ht="15.75" thickBot="1" x14ac:dyDescent="0.3">
      <c r="B83" s="1199" t="s">
        <v>1270</v>
      </c>
      <c r="C83" s="1202">
        <v>0</v>
      </c>
      <c r="D83" s="1200">
        <v>0</v>
      </c>
      <c r="E83" s="1200">
        <v>0</v>
      </c>
      <c r="F83" s="1200">
        <v>0</v>
      </c>
      <c r="G83" s="1180"/>
      <c r="H83" s="1180"/>
    </row>
    <row r="84" spans="2:8" ht="15.75" thickBot="1" x14ac:dyDescent="0.3">
      <c r="B84" s="1201" t="s">
        <v>1267</v>
      </c>
      <c r="C84" s="1202"/>
      <c r="D84" s="1200"/>
      <c r="E84" s="1200"/>
      <c r="F84" s="1200"/>
      <c r="G84" s="1180"/>
      <c r="H84" s="1180"/>
    </row>
    <row r="85" spans="2:8" ht="15.75" thickBot="1" x14ac:dyDescent="0.3">
      <c r="B85" s="1201" t="s">
        <v>1268</v>
      </c>
      <c r="C85" s="1202"/>
      <c r="D85" s="1200"/>
      <c r="E85" s="1200"/>
      <c r="F85" s="1200"/>
      <c r="G85" s="1180"/>
      <c r="H85" s="1180"/>
    </row>
    <row r="86" spans="2:8" ht="15.75" thickBot="1" x14ac:dyDescent="0.3">
      <c r="B86" s="1199" t="s">
        <v>1271</v>
      </c>
      <c r="C86" s="1202"/>
      <c r="D86" s="1200"/>
      <c r="E86" s="1200"/>
      <c r="F86" s="1200"/>
      <c r="G86" s="1180"/>
      <c r="H86" s="1180"/>
    </row>
    <row r="87" spans="2:8" ht="15.75" thickBot="1" x14ac:dyDescent="0.3">
      <c r="B87" s="1201" t="s">
        <v>1267</v>
      </c>
      <c r="C87" s="1202"/>
      <c r="D87" s="1200"/>
      <c r="E87" s="1200"/>
      <c r="F87" s="1200"/>
      <c r="G87" s="1180"/>
      <c r="H87" s="1180"/>
    </row>
    <row r="88" spans="2:8" ht="15.75" thickBot="1" x14ac:dyDescent="0.3">
      <c r="B88" s="1201" t="s">
        <v>1268</v>
      </c>
      <c r="C88" s="1202"/>
      <c r="D88" s="1200"/>
      <c r="E88" s="1200"/>
      <c r="F88" s="1200"/>
      <c r="G88" s="1180"/>
      <c r="H88" s="1180"/>
    </row>
    <row r="89" spans="2:8" ht="15.75" thickBot="1" x14ac:dyDescent="0.3">
      <c r="B89" s="1199" t="s">
        <v>1272</v>
      </c>
      <c r="C89" s="1202"/>
      <c r="D89" s="1200"/>
      <c r="E89" s="1200"/>
      <c r="F89" s="1200"/>
      <c r="G89" s="1180"/>
      <c r="H89" s="1180"/>
    </row>
    <row r="90" spans="2:8" ht="15.75" thickBot="1" x14ac:dyDescent="0.3">
      <c r="B90" s="1201" t="s">
        <v>1267</v>
      </c>
      <c r="C90" s="1202"/>
      <c r="D90" s="1200"/>
      <c r="E90" s="1200"/>
      <c r="F90" s="1200"/>
      <c r="G90" s="1180"/>
      <c r="H90" s="1180"/>
    </row>
    <row r="91" spans="2:8" ht="15.75" thickBot="1" x14ac:dyDescent="0.3">
      <c r="B91" s="1201" t="s">
        <v>1268</v>
      </c>
      <c r="C91" s="1202"/>
      <c r="D91" s="1200"/>
      <c r="E91" s="1200"/>
      <c r="F91" s="1200"/>
      <c r="G91" s="1180"/>
      <c r="H91" s="1180"/>
    </row>
    <row r="92" spans="2:8" ht="15.75" thickBot="1" x14ac:dyDescent="0.3">
      <c r="B92" s="1199" t="s">
        <v>1273</v>
      </c>
      <c r="C92" s="1202"/>
      <c r="D92" s="1200"/>
      <c r="E92" s="1200"/>
      <c r="F92" s="1200"/>
      <c r="G92" s="1180"/>
      <c r="H92" s="1180"/>
    </row>
    <row r="93" spans="2:8" ht="15.75" thickBot="1" x14ac:dyDescent="0.3">
      <c r="B93" s="1201" t="s">
        <v>1267</v>
      </c>
      <c r="C93" s="1202"/>
      <c r="D93" s="1200"/>
      <c r="E93" s="1200"/>
      <c r="F93" s="1200"/>
      <c r="G93" s="1180"/>
      <c r="H93" s="1180"/>
    </row>
    <row r="94" spans="2:8" ht="15.75" thickBot="1" x14ac:dyDescent="0.3">
      <c r="B94" s="1201" t="s">
        <v>1268</v>
      </c>
      <c r="C94" s="1202"/>
      <c r="D94" s="1200"/>
      <c r="E94" s="1200"/>
      <c r="F94" s="1200"/>
      <c r="G94" s="1180"/>
      <c r="H94" s="1180"/>
    </row>
    <row r="95" spans="2:8" ht="26.25" thickBot="1" x14ac:dyDescent="0.3">
      <c r="B95" s="1199" t="s">
        <v>1274</v>
      </c>
      <c r="C95" s="1202"/>
      <c r="D95" s="1200"/>
      <c r="E95" s="1200"/>
      <c r="F95" s="1200"/>
      <c r="G95" s="1180"/>
      <c r="H95" s="1180"/>
    </row>
    <row r="96" spans="2:8" ht="15.75" thickBot="1" x14ac:dyDescent="0.3">
      <c r="B96" s="1201" t="s">
        <v>1267</v>
      </c>
      <c r="C96" s="1202"/>
      <c r="D96" s="1200"/>
      <c r="E96" s="1200"/>
      <c r="F96" s="1200"/>
      <c r="G96" s="1180"/>
      <c r="H96" s="1180"/>
    </row>
    <row r="97" spans="2:8" ht="15.75" thickBot="1" x14ac:dyDescent="0.3">
      <c r="B97" s="1201" t="s">
        <v>1268</v>
      </c>
      <c r="C97" s="1202"/>
      <c r="D97" s="1200"/>
      <c r="E97" s="1200"/>
      <c r="F97" s="1200"/>
      <c r="G97" s="1180"/>
      <c r="H97" s="1180"/>
    </row>
    <row r="98" spans="2:8" ht="15.75" thickBot="1" x14ac:dyDescent="0.3">
      <c r="B98" s="1210" t="s">
        <v>1320</v>
      </c>
      <c r="C98" s="1202">
        <f>C95+C92+C89+C86+C83+C80+C77</f>
        <v>0</v>
      </c>
      <c r="D98" s="1202">
        <f>D95+D92+D89+D86+D83+D80+D77</f>
        <v>0</v>
      </c>
      <c r="E98" s="1202">
        <f>E95+E92+E89+E86+E83+E80+E77</f>
        <v>0</v>
      </c>
      <c r="F98" s="1202">
        <f>F95+F92+F89+F86+F83+F80+F77</f>
        <v>0</v>
      </c>
      <c r="G98" s="1180"/>
      <c r="H98" s="1180"/>
    </row>
    <row r="99" spans="2:8" ht="15.75" thickBot="1" x14ac:dyDescent="0.3">
      <c r="B99" s="1189" t="s">
        <v>1276</v>
      </c>
      <c r="C99" s="1206">
        <f>IF(C98-C69=0,0,"Error")</f>
        <v>0</v>
      </c>
      <c r="D99" s="1206">
        <f>IF(D98-D69=0,0,"Error")</f>
        <v>0</v>
      </c>
      <c r="E99" s="1206">
        <f>IF(E98-E69=0,0,"Error")</f>
        <v>0</v>
      </c>
      <c r="F99" s="1206">
        <f>IF(F98-F69=0,0,"Error")</f>
        <v>0</v>
      </c>
      <c r="G99" s="1180"/>
      <c r="H99" s="1180"/>
    </row>
    <row r="100" spans="2:8" ht="26.25" thickBot="1" x14ac:dyDescent="0.3">
      <c r="B100" s="1207" t="s">
        <v>2093</v>
      </c>
      <c r="C100" s="2961"/>
      <c r="D100" s="2956"/>
      <c r="E100" s="2956"/>
      <c r="F100" s="2957"/>
      <c r="G100" s="1180"/>
      <c r="H100" s="1180"/>
    </row>
    <row r="101" spans="2:8" ht="15.75" thickBot="1" x14ac:dyDescent="0.3">
      <c r="B101" s="1190" t="s">
        <v>1258</v>
      </c>
      <c r="C101" s="2927"/>
      <c r="D101" s="2928"/>
      <c r="E101" s="2928"/>
      <c r="F101" s="2929"/>
      <c r="G101" s="1180"/>
      <c r="H101" s="1180"/>
    </row>
    <row r="102" spans="2:8" ht="15.75" thickBot="1" x14ac:dyDescent="0.3">
      <c r="B102" s="1190" t="s">
        <v>54</v>
      </c>
      <c r="C102" s="2961"/>
      <c r="D102" s="2956"/>
      <c r="E102" s="2956"/>
      <c r="F102" s="2957"/>
      <c r="G102" s="1180"/>
      <c r="H102" s="1180"/>
    </row>
    <row r="103" spans="2:8" x14ac:dyDescent="0.25">
      <c r="B103" s="2951"/>
      <c r="C103" s="1208">
        <v>2018</v>
      </c>
      <c r="D103" s="1208">
        <v>2019</v>
      </c>
      <c r="E103" s="1208">
        <v>2024</v>
      </c>
      <c r="F103" s="1208">
        <v>2025</v>
      </c>
      <c r="G103" s="1180"/>
      <c r="H103" s="1180"/>
    </row>
    <row r="104" spans="2:8" ht="15.75" thickBot="1" x14ac:dyDescent="0.3">
      <c r="B104" s="2952"/>
      <c r="C104" s="1195" t="s">
        <v>17</v>
      </c>
      <c r="D104" s="1195" t="s">
        <v>18</v>
      </c>
      <c r="E104" s="1195" t="s">
        <v>18</v>
      </c>
      <c r="F104" s="1195" t="s">
        <v>18</v>
      </c>
      <c r="G104" s="1180"/>
      <c r="H104" s="1180"/>
    </row>
    <row r="105" spans="2:8" ht="15.75" thickBot="1" x14ac:dyDescent="0.3">
      <c r="B105" s="1190" t="s">
        <v>56</v>
      </c>
      <c r="C105" s="1196"/>
      <c r="D105" s="1196"/>
      <c r="E105" s="1196"/>
      <c r="F105" s="1196"/>
      <c r="G105" s="1180"/>
      <c r="H105" s="1180"/>
    </row>
    <row r="106" spans="2:8" ht="15.75" thickBot="1" x14ac:dyDescent="0.3">
      <c r="B106" s="1190" t="s">
        <v>1260</v>
      </c>
      <c r="C106" s="1196">
        <f>C135</f>
        <v>0</v>
      </c>
      <c r="D106" s="1196">
        <f>D135</f>
        <v>0</v>
      </c>
      <c r="E106" s="1196">
        <f>E135</f>
        <v>0</v>
      </c>
      <c r="F106" s="1196">
        <f>F135</f>
        <v>0</v>
      </c>
      <c r="G106" s="1180"/>
      <c r="H106" s="1180"/>
    </row>
    <row r="107" spans="2:8" ht="15.75" thickBot="1" x14ac:dyDescent="0.3">
      <c r="B107" s="1190" t="s">
        <v>1261</v>
      </c>
      <c r="C107" s="1196" t="e">
        <f>C106/C105</f>
        <v>#DIV/0!</v>
      </c>
      <c r="D107" s="1196" t="e">
        <f>D106/D105</f>
        <v>#DIV/0!</v>
      </c>
      <c r="E107" s="1196" t="e">
        <f>E106/E105</f>
        <v>#DIV/0!</v>
      </c>
      <c r="F107" s="1196" t="e">
        <f>F106/F105</f>
        <v>#DIV/0!</v>
      </c>
      <c r="G107" s="1180"/>
      <c r="H107" s="1180"/>
    </row>
    <row r="108" spans="2:8" ht="15.75" thickBot="1" x14ac:dyDescent="0.3">
      <c r="B108" s="1190" t="s">
        <v>1262</v>
      </c>
      <c r="C108" s="1184"/>
      <c r="D108" s="1197" t="e">
        <f t="shared" ref="D108:F110" si="2">D105/C105-1</f>
        <v>#DIV/0!</v>
      </c>
      <c r="E108" s="1197" t="e">
        <f t="shared" si="2"/>
        <v>#DIV/0!</v>
      </c>
      <c r="F108" s="1197" t="e">
        <f t="shared" si="2"/>
        <v>#DIV/0!</v>
      </c>
      <c r="G108" s="1180"/>
      <c r="H108" s="1180"/>
    </row>
    <row r="109" spans="2:8" ht="15.75" thickBot="1" x14ac:dyDescent="0.3">
      <c r="B109" s="1190" t="s">
        <v>1264</v>
      </c>
      <c r="C109" s="1184"/>
      <c r="D109" s="1197" t="e">
        <f t="shared" si="2"/>
        <v>#DIV/0!</v>
      </c>
      <c r="E109" s="1197" t="e">
        <f t="shared" si="2"/>
        <v>#DIV/0!</v>
      </c>
      <c r="F109" s="1197" t="e">
        <f t="shared" si="2"/>
        <v>#DIV/0!</v>
      </c>
      <c r="G109" s="1180"/>
      <c r="H109" s="1180"/>
    </row>
    <row r="110" spans="2:8" ht="26.25" thickBot="1" x14ac:dyDescent="0.3">
      <c r="B110" s="1190" t="s">
        <v>77</v>
      </c>
      <c r="C110" s="1184"/>
      <c r="D110" s="1197" t="e">
        <f t="shared" si="2"/>
        <v>#DIV/0!</v>
      </c>
      <c r="E110" s="1197" t="e">
        <f t="shared" si="2"/>
        <v>#DIV/0!</v>
      </c>
      <c r="F110" s="1197" t="e">
        <f t="shared" si="2"/>
        <v>#DIV/0!</v>
      </c>
      <c r="G110" s="1180"/>
      <c r="H110" s="1180"/>
    </row>
    <row r="111" spans="2:8" ht="15.75" thickBot="1" x14ac:dyDescent="0.3">
      <c r="B111" s="2962" t="s">
        <v>2092</v>
      </c>
      <c r="C111" s="2963"/>
      <c r="D111" s="2963"/>
      <c r="E111" s="2963"/>
      <c r="F111" s="2964"/>
      <c r="G111" s="1180"/>
      <c r="H111" s="1180"/>
    </row>
    <row r="112" spans="2:8" x14ac:dyDescent="0.25">
      <c r="B112" s="2951"/>
      <c r="C112" s="1208">
        <v>2018</v>
      </c>
      <c r="D112" s="1208">
        <v>2019</v>
      </c>
      <c r="E112" s="1208">
        <v>2024</v>
      </c>
      <c r="F112" s="1208">
        <v>2025</v>
      </c>
      <c r="G112" s="1180"/>
      <c r="H112" s="1180"/>
    </row>
    <row r="113" spans="2:8" ht="15.75" thickBot="1" x14ac:dyDescent="0.3">
      <c r="B113" s="2952"/>
      <c r="C113" s="1195" t="s">
        <v>17</v>
      </c>
      <c r="D113" s="1195" t="s">
        <v>18</v>
      </c>
      <c r="E113" s="1195" t="s">
        <v>18</v>
      </c>
      <c r="F113" s="1195" t="s">
        <v>18</v>
      </c>
      <c r="G113" s="1180"/>
      <c r="H113" s="1180"/>
    </row>
    <row r="114" spans="2:8" ht="15.75" thickBot="1" x14ac:dyDescent="0.3">
      <c r="B114" s="1199" t="s">
        <v>1266</v>
      </c>
      <c r="C114" s="1200"/>
      <c r="D114" s="1200"/>
      <c r="E114" s="1200"/>
      <c r="F114" s="1200"/>
      <c r="G114" s="1180"/>
      <c r="H114" s="1180"/>
    </row>
    <row r="115" spans="2:8" ht="15.75" thickBot="1" x14ac:dyDescent="0.3">
      <c r="B115" s="1201" t="s">
        <v>1267</v>
      </c>
      <c r="C115" s="1202"/>
      <c r="D115" s="1209"/>
      <c r="E115" s="1209"/>
      <c r="F115" s="1209"/>
      <c r="G115" s="1180"/>
      <c r="H115" s="1180"/>
    </row>
    <row r="116" spans="2:8" ht="15.75" thickBot="1" x14ac:dyDescent="0.3">
      <c r="B116" s="1201" t="s">
        <v>1268</v>
      </c>
      <c r="C116" s="1202"/>
      <c r="D116" s="1209"/>
      <c r="E116" s="1209"/>
      <c r="F116" s="1209"/>
      <c r="G116" s="1180"/>
      <c r="H116" s="1180"/>
    </row>
    <row r="117" spans="2:8" ht="26.25" thickBot="1" x14ac:dyDescent="0.3">
      <c r="B117" s="1199" t="s">
        <v>1269</v>
      </c>
      <c r="C117" s="1200"/>
      <c r="D117" s="1200"/>
      <c r="E117" s="1200"/>
      <c r="F117" s="1200"/>
      <c r="G117" s="1180"/>
      <c r="H117" s="1180"/>
    </row>
    <row r="118" spans="2:8" ht="15.75" thickBot="1" x14ac:dyDescent="0.3">
      <c r="B118" s="1201" t="s">
        <v>1267</v>
      </c>
      <c r="C118" s="1202"/>
      <c r="D118" s="1200"/>
      <c r="E118" s="1200"/>
      <c r="F118" s="1200"/>
      <c r="G118" s="1180"/>
      <c r="H118" s="1180"/>
    </row>
    <row r="119" spans="2:8" ht="15.75" thickBot="1" x14ac:dyDescent="0.3">
      <c r="B119" s="1201" t="s">
        <v>1268</v>
      </c>
      <c r="C119" s="1202"/>
      <c r="D119" s="1200"/>
      <c r="E119" s="1200"/>
      <c r="F119" s="1200"/>
      <c r="G119" s="1180"/>
      <c r="H119" s="1180"/>
    </row>
    <row r="120" spans="2:8" ht="15.75" thickBot="1" x14ac:dyDescent="0.3">
      <c r="B120" s="1199" t="s">
        <v>1270</v>
      </c>
      <c r="C120" s="1202">
        <v>0</v>
      </c>
      <c r="D120" s="1200">
        <v>0</v>
      </c>
      <c r="E120" s="1200">
        <v>0</v>
      </c>
      <c r="F120" s="1200">
        <v>0</v>
      </c>
      <c r="G120" s="1180"/>
      <c r="H120" s="1180"/>
    </row>
    <row r="121" spans="2:8" ht="15.75" thickBot="1" x14ac:dyDescent="0.3">
      <c r="B121" s="1201" t="s">
        <v>1267</v>
      </c>
      <c r="C121" s="1202"/>
      <c r="D121" s="1200"/>
      <c r="E121" s="1200"/>
      <c r="F121" s="1200"/>
      <c r="G121" s="1180"/>
      <c r="H121" s="1180"/>
    </row>
    <row r="122" spans="2:8" ht="15.75" thickBot="1" x14ac:dyDescent="0.3">
      <c r="B122" s="1201" t="s">
        <v>1268</v>
      </c>
      <c r="C122" s="1202"/>
      <c r="D122" s="1200"/>
      <c r="E122" s="1200"/>
      <c r="F122" s="1200"/>
      <c r="G122" s="1180"/>
      <c r="H122" s="1180"/>
    </row>
    <row r="123" spans="2:8" ht="15.75" thickBot="1" x14ac:dyDescent="0.3">
      <c r="B123" s="1199" t="s">
        <v>1271</v>
      </c>
      <c r="C123" s="1202"/>
      <c r="D123" s="1200"/>
      <c r="E123" s="1200"/>
      <c r="F123" s="1200"/>
      <c r="G123" s="1180"/>
      <c r="H123" s="1180"/>
    </row>
    <row r="124" spans="2:8" ht="15.75" thickBot="1" x14ac:dyDescent="0.3">
      <c r="B124" s="1201" t="s">
        <v>1267</v>
      </c>
      <c r="C124" s="1202"/>
      <c r="D124" s="1200"/>
      <c r="E124" s="1200"/>
      <c r="F124" s="1200"/>
      <c r="G124" s="1180"/>
      <c r="H124" s="1180"/>
    </row>
    <row r="125" spans="2:8" ht="15.75" thickBot="1" x14ac:dyDescent="0.3">
      <c r="B125" s="1201" t="s">
        <v>1268</v>
      </c>
      <c r="C125" s="1202"/>
      <c r="D125" s="1200"/>
      <c r="E125" s="1200"/>
      <c r="F125" s="1200"/>
      <c r="G125" s="1180"/>
      <c r="H125" s="1180"/>
    </row>
    <row r="126" spans="2:8" ht="15.75" thickBot="1" x14ac:dyDescent="0.3">
      <c r="B126" s="1199" t="s">
        <v>1272</v>
      </c>
      <c r="C126" s="1202"/>
      <c r="D126" s="1200"/>
      <c r="E126" s="1200"/>
      <c r="F126" s="1200"/>
      <c r="G126" s="1180"/>
      <c r="H126" s="1180"/>
    </row>
    <row r="127" spans="2:8" ht="15.75" thickBot="1" x14ac:dyDescent="0.3">
      <c r="B127" s="1201" t="s">
        <v>1267</v>
      </c>
      <c r="C127" s="1202"/>
      <c r="D127" s="1200"/>
      <c r="E127" s="1200"/>
      <c r="F127" s="1200"/>
      <c r="G127" s="1180"/>
      <c r="H127" s="1180"/>
    </row>
    <row r="128" spans="2:8" ht="15.75" thickBot="1" x14ac:dyDescent="0.3">
      <c r="B128" s="1201" t="s">
        <v>1268</v>
      </c>
      <c r="C128" s="1202"/>
      <c r="D128" s="1200"/>
      <c r="E128" s="1200"/>
      <c r="F128" s="1200"/>
      <c r="G128" s="1180"/>
      <c r="H128" s="1180"/>
    </row>
    <row r="129" spans="2:8" ht="15.75" thickBot="1" x14ac:dyDescent="0.3">
      <c r="B129" s="1199" t="s">
        <v>1273</v>
      </c>
      <c r="C129" s="1202">
        <v>0</v>
      </c>
      <c r="D129" s="1200">
        <v>0</v>
      </c>
      <c r="E129" s="1200">
        <v>0</v>
      </c>
      <c r="F129" s="1200">
        <v>0</v>
      </c>
      <c r="G129" s="1180"/>
      <c r="H129" s="1180"/>
    </row>
    <row r="130" spans="2:8" ht="15.75" thickBot="1" x14ac:dyDescent="0.3">
      <c r="B130" s="1201" t="s">
        <v>1267</v>
      </c>
      <c r="C130" s="1202"/>
      <c r="D130" s="1200"/>
      <c r="E130" s="1200"/>
      <c r="F130" s="1200"/>
      <c r="G130" s="1180"/>
      <c r="H130" s="1180"/>
    </row>
    <row r="131" spans="2:8" ht="15.75" thickBot="1" x14ac:dyDescent="0.3">
      <c r="B131" s="1201" t="s">
        <v>1268</v>
      </c>
      <c r="C131" s="1202"/>
      <c r="D131" s="1200"/>
      <c r="E131" s="1200"/>
      <c r="F131" s="1200"/>
      <c r="G131" s="1180"/>
      <c r="H131" s="1180"/>
    </row>
    <row r="132" spans="2:8" ht="26.25" thickBot="1" x14ac:dyDescent="0.3">
      <c r="B132" s="1199" t="s">
        <v>1274</v>
      </c>
      <c r="C132" s="1202"/>
      <c r="D132" s="1200"/>
      <c r="E132" s="1200"/>
      <c r="F132" s="1200"/>
      <c r="G132" s="1180"/>
      <c r="H132" s="1180"/>
    </row>
    <row r="133" spans="2:8" ht="15.75" thickBot="1" x14ac:dyDescent="0.3">
      <c r="B133" s="1201" t="s">
        <v>1267</v>
      </c>
      <c r="C133" s="1202"/>
      <c r="D133" s="1200"/>
      <c r="E133" s="1200"/>
      <c r="F133" s="1200"/>
      <c r="G133" s="1180"/>
      <c r="H133" s="1180"/>
    </row>
    <row r="134" spans="2:8" ht="15.75" thickBot="1" x14ac:dyDescent="0.3">
      <c r="B134" s="1201" t="s">
        <v>1268</v>
      </c>
      <c r="C134" s="1202"/>
      <c r="D134" s="1200"/>
      <c r="E134" s="1200"/>
      <c r="F134" s="1200"/>
      <c r="G134" s="1180"/>
      <c r="H134" s="1180"/>
    </row>
    <row r="135" spans="2:8" ht="15.75" thickBot="1" x14ac:dyDescent="0.3">
      <c r="B135" s="1210" t="s">
        <v>1320</v>
      </c>
      <c r="C135" s="1202">
        <f>C132+C129+C126+C123+C120+C117+C114</f>
        <v>0</v>
      </c>
      <c r="D135" s="1202">
        <f>D132+D129+D126+D123+D120+D117+D114</f>
        <v>0</v>
      </c>
      <c r="E135" s="1202">
        <f>E132+E129+E126+E123+E120+E117+E114</f>
        <v>0</v>
      </c>
      <c r="F135" s="1202">
        <f>F132+F129+F126+F123+F120+F117+F114</f>
        <v>0</v>
      </c>
      <c r="G135" s="1180"/>
      <c r="H135" s="1180"/>
    </row>
    <row r="136" spans="2:8" ht="15.75" thickBot="1" x14ac:dyDescent="0.3">
      <c r="B136" s="1189" t="s">
        <v>1276</v>
      </c>
      <c r="C136" s="1206">
        <f>IF(C135-C106=0,0,"Error")</f>
        <v>0</v>
      </c>
      <c r="D136" s="1206">
        <f>IF(D135-D106=0,0,"Error")</f>
        <v>0</v>
      </c>
      <c r="E136" s="1206">
        <f>IF(E135-E106=0,0,"Error")</f>
        <v>0</v>
      </c>
      <c r="F136" s="1206">
        <f>IF(F135-F106=0,0,"Error")</f>
        <v>0</v>
      </c>
      <c r="G136" s="1180"/>
      <c r="H136" s="1180"/>
    </row>
    <row r="137" spans="2:8" ht="15.75" thickBot="1" x14ac:dyDescent="0.3">
      <c r="B137" s="2953" t="s">
        <v>1277</v>
      </c>
      <c r="C137" s="2954"/>
      <c r="D137" s="2954"/>
      <c r="E137" s="2954"/>
      <c r="F137" s="2955"/>
      <c r="G137" s="1180"/>
      <c r="H137" s="1180"/>
    </row>
    <row r="138" spans="2:8" ht="15.75" thickBot="1" x14ac:dyDescent="0.3">
      <c r="B138" s="2953" t="s">
        <v>1278</v>
      </c>
      <c r="C138" s="2954"/>
      <c r="D138" s="2954"/>
      <c r="E138" s="2954"/>
      <c r="F138" s="2955"/>
      <c r="G138" s="1180"/>
      <c r="H138" s="1180"/>
    </row>
    <row r="139" spans="2:8" ht="26.25" thickBot="1" x14ac:dyDescent="0.3">
      <c r="B139" s="1211" t="s">
        <v>1322</v>
      </c>
      <c r="C139" s="2967"/>
      <c r="D139" s="2968"/>
      <c r="E139" s="2969"/>
      <c r="F139" s="2970"/>
      <c r="G139" s="1180"/>
      <c r="H139" s="1180"/>
    </row>
    <row r="140" spans="2:8" ht="30.75" customHeight="1" thickBot="1" x14ac:dyDescent="0.3">
      <c r="B140" s="1211" t="s">
        <v>1279</v>
      </c>
      <c r="C140" s="1211"/>
      <c r="D140" s="1212" t="s">
        <v>1280</v>
      </c>
      <c r="E140" s="2965"/>
      <c r="F140" s="2966"/>
      <c r="G140" s="1180"/>
      <c r="H140" s="1180"/>
    </row>
    <row r="141" spans="2:8" ht="15.75" thickBot="1" x14ac:dyDescent="0.3">
      <c r="B141" s="1213"/>
      <c r="C141" s="2971"/>
      <c r="D141" s="2972"/>
      <c r="E141" s="2965"/>
      <c r="F141" s="2966"/>
      <c r="G141" s="1180"/>
      <c r="H141" s="1180"/>
    </row>
    <row r="142" spans="2:8" ht="17.25" customHeight="1" thickBot="1" x14ac:dyDescent="0.3">
      <c r="B142" s="1190" t="s">
        <v>1258</v>
      </c>
      <c r="C142" s="2927" t="s">
        <v>2027</v>
      </c>
      <c r="D142" s="2928"/>
      <c r="E142" s="2928"/>
      <c r="F142" s="2929"/>
      <c r="G142" s="1180"/>
      <c r="H142" s="1180"/>
    </row>
    <row r="143" spans="2:8" ht="15.75" thickBot="1" x14ac:dyDescent="0.3">
      <c r="B143" s="1190" t="s">
        <v>54</v>
      </c>
      <c r="C143" s="2961" t="s">
        <v>2094</v>
      </c>
      <c r="D143" s="2956"/>
      <c r="E143" s="2956"/>
      <c r="F143" s="2957"/>
      <c r="G143" s="1180"/>
      <c r="H143" s="1180"/>
    </row>
    <row r="144" spans="2:8" ht="12.75" customHeight="1" x14ac:dyDescent="0.25">
      <c r="B144" s="2951"/>
      <c r="C144" s="1183">
        <v>2023</v>
      </c>
      <c r="D144" s="1183">
        <v>2024</v>
      </c>
      <c r="E144" s="1183">
        <v>2025</v>
      </c>
      <c r="F144" s="1183">
        <v>2026</v>
      </c>
      <c r="G144" s="1180"/>
      <c r="H144" s="1180"/>
    </row>
    <row r="145" spans="2:8" ht="9" customHeight="1" thickBot="1" x14ac:dyDescent="0.3">
      <c r="B145" s="2952"/>
      <c r="C145" s="1195" t="s">
        <v>17</v>
      </c>
      <c r="D145" s="1195" t="s">
        <v>18</v>
      </c>
      <c r="E145" s="1195" t="s">
        <v>18</v>
      </c>
      <c r="F145" s="1195" t="s">
        <v>18</v>
      </c>
      <c r="G145" s="1180"/>
      <c r="H145" s="1180"/>
    </row>
    <row r="146" spans="2:8" ht="15.75" thickBot="1" x14ac:dyDescent="0.3">
      <c r="B146" s="1190" t="s">
        <v>56</v>
      </c>
      <c r="C146" s="1196">
        <v>1</v>
      </c>
      <c r="D146" s="1196">
        <v>1</v>
      </c>
      <c r="E146" s="1196">
        <v>1</v>
      </c>
      <c r="F146" s="1196">
        <v>1</v>
      </c>
      <c r="G146" s="1180"/>
      <c r="H146" s="1180"/>
    </row>
    <row r="147" spans="2:8" ht="15.75" thickBot="1" x14ac:dyDescent="0.3">
      <c r="B147" s="1190" t="s">
        <v>1260</v>
      </c>
      <c r="C147" s="1196">
        <v>1000</v>
      </c>
      <c r="D147" s="1196"/>
      <c r="E147" s="1196"/>
      <c r="F147" s="1196"/>
      <c r="G147" s="1180"/>
      <c r="H147" s="1180"/>
    </row>
    <row r="148" spans="2:8" ht="15.75" thickBot="1" x14ac:dyDescent="0.3">
      <c r="B148" s="1190" t="s">
        <v>1261</v>
      </c>
      <c r="C148" s="1196">
        <f>C147/C146</f>
        <v>1000</v>
      </c>
      <c r="D148" s="1196">
        <f>D147/D146</f>
        <v>0</v>
      </c>
      <c r="E148" s="1196">
        <f>E147/E146</f>
        <v>0</v>
      </c>
      <c r="F148" s="1196">
        <f>F147/F146</f>
        <v>0</v>
      </c>
      <c r="G148" s="1180"/>
      <c r="H148" s="1180"/>
    </row>
    <row r="149" spans="2:8" ht="15.75" thickBot="1" x14ac:dyDescent="0.3">
      <c r="B149" s="1190" t="s">
        <v>1262</v>
      </c>
      <c r="C149" s="1184" t="s">
        <v>1263</v>
      </c>
      <c r="D149" s="1197"/>
      <c r="E149" s="1197"/>
      <c r="F149" s="1197"/>
      <c r="G149" s="1180"/>
      <c r="H149" s="1198"/>
    </row>
    <row r="150" spans="2:8" ht="15.75" thickBot="1" x14ac:dyDescent="0.3">
      <c r="B150" s="1190" t="s">
        <v>1264</v>
      </c>
      <c r="C150" s="1184" t="s">
        <v>1263</v>
      </c>
      <c r="D150" s="1197"/>
      <c r="E150" s="1197"/>
      <c r="F150" s="1197"/>
      <c r="G150" s="1180"/>
      <c r="H150" s="1180"/>
    </row>
    <row r="151" spans="2:8" ht="26.25" thickBot="1" x14ac:dyDescent="0.3">
      <c r="B151" s="1190" t="s">
        <v>77</v>
      </c>
      <c r="C151" s="1184" t="s">
        <v>1263</v>
      </c>
      <c r="D151" s="1197"/>
      <c r="E151" s="1197"/>
      <c r="F151" s="1197"/>
      <c r="G151" s="1180"/>
      <c r="H151" s="1180"/>
    </row>
    <row r="152" spans="2:8" ht="15.75" thickBot="1" x14ac:dyDescent="0.3">
      <c r="B152" s="2962" t="s">
        <v>1347</v>
      </c>
      <c r="C152" s="2963"/>
      <c r="D152" s="2963"/>
      <c r="E152" s="2963"/>
      <c r="F152" s="2964"/>
      <c r="G152" s="1180"/>
      <c r="H152" s="1180"/>
    </row>
    <row r="153" spans="2:8" ht="12.75" customHeight="1" x14ac:dyDescent="0.25">
      <c r="B153" s="2951"/>
      <c r="C153" s="1183">
        <v>2023</v>
      </c>
      <c r="D153" s="1183">
        <v>2024</v>
      </c>
      <c r="E153" s="1183">
        <v>2025</v>
      </c>
      <c r="F153" s="1183">
        <v>2026</v>
      </c>
      <c r="G153" s="1180"/>
      <c r="H153" s="1180"/>
    </row>
    <row r="154" spans="2:8" ht="9" customHeight="1" thickBot="1" x14ac:dyDescent="0.3">
      <c r="B154" s="2952"/>
      <c r="C154" s="1195" t="s">
        <v>17</v>
      </c>
      <c r="D154" s="1195" t="s">
        <v>18</v>
      </c>
      <c r="E154" s="1195" t="s">
        <v>18</v>
      </c>
      <c r="F154" s="1195" t="s">
        <v>18</v>
      </c>
      <c r="G154" s="1180"/>
      <c r="H154" s="1180"/>
    </row>
    <row r="155" spans="2:8" ht="15.75" thickBot="1" x14ac:dyDescent="0.3">
      <c r="B155" s="1199" t="s">
        <v>1284</v>
      </c>
      <c r="C155" s="1200">
        <f>C156+C157+C158+C159</f>
        <v>0</v>
      </c>
      <c r="D155" s="1200">
        <f>D156+D157+D158+D159</f>
        <v>0</v>
      </c>
      <c r="E155" s="1200">
        <f>E156+E157+E158+E159</f>
        <v>0</v>
      </c>
      <c r="F155" s="1200">
        <f>F156+F157+F158+F159</f>
        <v>0</v>
      </c>
      <c r="G155" s="1180"/>
      <c r="H155" s="1180"/>
    </row>
    <row r="156" spans="2:8" ht="15.75" thickBot="1" x14ac:dyDescent="0.3">
      <c r="B156" s="1201" t="s">
        <v>1267</v>
      </c>
      <c r="C156" s="1200"/>
      <c r="D156" s="1200"/>
      <c r="E156" s="1200"/>
      <c r="F156" s="1200"/>
      <c r="G156" s="1180"/>
      <c r="H156" s="1180"/>
    </row>
    <row r="157" spans="2:8" ht="15.75" thickBot="1" x14ac:dyDescent="0.3">
      <c r="B157" s="1201" t="s">
        <v>1285</v>
      </c>
      <c r="C157" s="1200"/>
      <c r="D157" s="1200"/>
      <c r="E157" s="1200"/>
      <c r="F157" s="1200"/>
      <c r="G157" s="1180"/>
      <c r="H157" s="1180"/>
    </row>
    <row r="158" spans="2:8" ht="15.75" thickBot="1" x14ac:dyDescent="0.3">
      <c r="B158" s="1201" t="s">
        <v>1286</v>
      </c>
      <c r="C158" s="1200"/>
      <c r="D158" s="1200"/>
      <c r="E158" s="1200"/>
      <c r="F158" s="1200"/>
      <c r="G158" s="1180"/>
      <c r="H158" s="1180"/>
    </row>
    <row r="159" spans="2:8" ht="15.75" thickBot="1" x14ac:dyDescent="0.3">
      <c r="B159" s="1201" t="s">
        <v>1287</v>
      </c>
      <c r="C159" s="1200"/>
      <c r="D159" s="1200"/>
      <c r="E159" s="1200"/>
      <c r="F159" s="1200"/>
      <c r="G159" s="1180"/>
      <c r="H159" s="1180"/>
    </row>
    <row r="160" spans="2:8" ht="15.75" thickBot="1" x14ac:dyDescent="0.3">
      <c r="B160" s="1199" t="s">
        <v>1288</v>
      </c>
      <c r="C160" s="1202">
        <f>C161+C162+C163+C164</f>
        <v>1000</v>
      </c>
      <c r="D160" s="1202">
        <f>D161+D162+D163+D164</f>
        <v>0</v>
      </c>
      <c r="E160" s="1202">
        <f>E161+E162+E163+E164</f>
        <v>0</v>
      </c>
      <c r="F160" s="1202">
        <f>F161+F162+F163+F164</f>
        <v>0</v>
      </c>
      <c r="G160" s="1180"/>
      <c r="H160" s="1180"/>
    </row>
    <row r="161" spans="2:8" ht="15.75" thickBot="1" x14ac:dyDescent="0.3">
      <c r="B161" s="1201" t="s">
        <v>1267</v>
      </c>
      <c r="C161" s="1202">
        <v>1000</v>
      </c>
      <c r="D161" s="1196"/>
      <c r="E161" s="1196"/>
      <c r="F161" s="1196"/>
      <c r="G161" s="1180"/>
      <c r="H161" s="1180"/>
    </row>
    <row r="162" spans="2:8" ht="15.75" thickBot="1" x14ac:dyDescent="0.3">
      <c r="B162" s="1201" t="s">
        <v>1285</v>
      </c>
      <c r="C162" s="1202"/>
      <c r="D162" s="1200"/>
      <c r="E162" s="1200"/>
      <c r="F162" s="1200"/>
      <c r="G162" s="1180"/>
      <c r="H162" s="1180"/>
    </row>
    <row r="163" spans="2:8" ht="15.75" thickBot="1" x14ac:dyDescent="0.3">
      <c r="B163" s="1201" t="s">
        <v>1286</v>
      </c>
      <c r="C163" s="1202"/>
      <c r="D163" s="1200"/>
      <c r="E163" s="1200"/>
      <c r="F163" s="1200"/>
      <c r="G163" s="1180"/>
      <c r="H163" s="1180"/>
    </row>
    <row r="164" spans="2:8" ht="15.75" thickBot="1" x14ac:dyDescent="0.3">
      <c r="B164" s="1201" t="s">
        <v>1287</v>
      </c>
      <c r="C164" s="1202"/>
      <c r="D164" s="1200"/>
      <c r="E164" s="1200"/>
      <c r="F164" s="1200"/>
      <c r="G164" s="1180"/>
      <c r="H164" s="1180"/>
    </row>
    <row r="165" spans="2:8" ht="15.75" thickBot="1" x14ac:dyDescent="0.3">
      <c r="B165" s="1214" t="s">
        <v>1275</v>
      </c>
      <c r="C165" s="1202">
        <f>C155+C160</f>
        <v>1000</v>
      </c>
      <c r="D165" s="1202">
        <f t="shared" ref="D165:F165" si="3">D155+D160</f>
        <v>0</v>
      </c>
      <c r="E165" s="1202">
        <f t="shared" si="3"/>
        <v>0</v>
      </c>
      <c r="F165" s="1202">
        <f t="shared" si="3"/>
        <v>0</v>
      </c>
      <c r="G165" s="1180"/>
      <c r="H165" s="1180"/>
    </row>
    <row r="166" spans="2:8" ht="51.75" thickBot="1" x14ac:dyDescent="0.3">
      <c r="B166" s="1211" t="s">
        <v>1289</v>
      </c>
      <c r="C166" s="1211" t="s">
        <v>1417</v>
      </c>
      <c r="D166" s="1212" t="s">
        <v>1280</v>
      </c>
      <c r="E166" s="2965"/>
      <c r="F166" s="2966"/>
      <c r="G166" s="1180"/>
      <c r="H166" s="1180"/>
    </row>
    <row r="167" spans="2:8" ht="17.25" customHeight="1" thickBot="1" x14ac:dyDescent="0.3">
      <c r="B167" s="1190" t="s">
        <v>1258</v>
      </c>
      <c r="C167" s="2927"/>
      <c r="D167" s="2928"/>
      <c r="E167" s="2928"/>
      <c r="F167" s="2929"/>
      <c r="G167" s="1180"/>
      <c r="H167" s="1180"/>
    </row>
    <row r="168" spans="2:8" ht="15.75" thickBot="1" x14ac:dyDescent="0.3">
      <c r="B168" s="1190" t="s">
        <v>54</v>
      </c>
      <c r="C168" s="2961"/>
      <c r="D168" s="2956"/>
      <c r="E168" s="2956"/>
      <c r="F168" s="2957"/>
      <c r="G168" s="1180"/>
      <c r="H168" s="1180"/>
    </row>
    <row r="169" spans="2:8" ht="12.75" customHeight="1" x14ac:dyDescent="0.25">
      <c r="B169" s="2951"/>
      <c r="C169" s="1183">
        <v>2023</v>
      </c>
      <c r="D169" s="1183">
        <v>2024</v>
      </c>
      <c r="E169" s="1183">
        <v>2025</v>
      </c>
      <c r="F169" s="1183">
        <v>2026</v>
      </c>
      <c r="G169" s="1180"/>
      <c r="H169" s="1180"/>
    </row>
    <row r="170" spans="2:8" ht="9" customHeight="1" thickBot="1" x14ac:dyDescent="0.3">
      <c r="B170" s="2952"/>
      <c r="C170" s="1195" t="s">
        <v>17</v>
      </c>
      <c r="D170" s="1195" t="s">
        <v>18</v>
      </c>
      <c r="E170" s="1195" t="s">
        <v>18</v>
      </c>
      <c r="F170" s="1195" t="s">
        <v>18</v>
      </c>
      <c r="G170" s="1180"/>
      <c r="H170" s="1180"/>
    </row>
    <row r="171" spans="2:8" ht="15.75" thickBot="1" x14ac:dyDescent="0.3">
      <c r="B171" s="1190" t="s">
        <v>56</v>
      </c>
      <c r="C171" s="1190"/>
      <c r="D171" s="1184">
        <v>0</v>
      </c>
      <c r="E171" s="1190"/>
      <c r="F171" s="1190"/>
      <c r="G171" s="1180"/>
      <c r="H171" s="1180"/>
    </row>
    <row r="172" spans="2:8" ht="15.75" thickBot="1" x14ac:dyDescent="0.3">
      <c r="B172" s="1190" t="s">
        <v>1260</v>
      </c>
      <c r="C172" s="1196">
        <v>0</v>
      </c>
      <c r="D172" s="1196">
        <f>D190</f>
        <v>0</v>
      </c>
      <c r="E172" s="1196">
        <v>0</v>
      </c>
      <c r="F172" s="1196">
        <v>0</v>
      </c>
      <c r="G172" s="1180"/>
      <c r="H172" s="1180"/>
    </row>
    <row r="173" spans="2:8" ht="15.75" thickBot="1" x14ac:dyDescent="0.3">
      <c r="B173" s="1190" t="s">
        <v>1261</v>
      </c>
      <c r="C173" s="1196">
        <v>0</v>
      </c>
      <c r="D173" s="1196">
        <v>0</v>
      </c>
      <c r="E173" s="1196">
        <v>0</v>
      </c>
      <c r="F173" s="1196">
        <v>0</v>
      </c>
      <c r="G173" s="1180"/>
      <c r="H173" s="1180"/>
    </row>
    <row r="174" spans="2:8" ht="15.75" thickBot="1" x14ac:dyDescent="0.3">
      <c r="B174" s="1190" t="s">
        <v>1262</v>
      </c>
      <c r="C174" s="1184"/>
      <c r="D174" s="1197"/>
      <c r="E174" s="1197"/>
      <c r="F174" s="1197"/>
      <c r="G174" s="1180"/>
      <c r="H174" s="1198"/>
    </row>
    <row r="175" spans="2:8" ht="15.75" thickBot="1" x14ac:dyDescent="0.3">
      <c r="B175" s="1190" t="s">
        <v>1264</v>
      </c>
      <c r="C175" s="1184"/>
      <c r="D175" s="1197"/>
      <c r="E175" s="1197"/>
      <c r="F175" s="1197"/>
      <c r="G175" s="1180"/>
      <c r="H175" s="1180"/>
    </row>
    <row r="176" spans="2:8" ht="26.25" thickBot="1" x14ac:dyDescent="0.3">
      <c r="B176" s="1190" t="s">
        <v>77</v>
      </c>
      <c r="C176" s="1184"/>
      <c r="D176" s="1197"/>
      <c r="E176" s="1197"/>
      <c r="F176" s="1197"/>
      <c r="G176" s="1180"/>
      <c r="H176" s="1180"/>
    </row>
    <row r="177" spans="2:8" ht="15.75" thickBot="1" x14ac:dyDescent="0.3">
      <c r="B177" s="2962" t="s">
        <v>1374</v>
      </c>
      <c r="C177" s="2963"/>
      <c r="D177" s="2963"/>
      <c r="E177" s="2963"/>
      <c r="F177" s="2964"/>
      <c r="G177" s="1180"/>
      <c r="H177" s="1180"/>
    </row>
    <row r="178" spans="2:8" ht="12.75" customHeight="1" x14ac:dyDescent="0.25">
      <c r="B178" s="2951"/>
      <c r="C178" s="1183">
        <v>2023</v>
      </c>
      <c r="D178" s="1183">
        <v>2024</v>
      </c>
      <c r="E178" s="1183">
        <v>2025</v>
      </c>
      <c r="F178" s="1183">
        <v>2026</v>
      </c>
      <c r="G178" s="1180"/>
      <c r="H178" s="1180"/>
    </row>
    <row r="179" spans="2:8" ht="9" customHeight="1" thickBot="1" x14ac:dyDescent="0.3">
      <c r="B179" s="2952"/>
      <c r="C179" s="1195" t="s">
        <v>17</v>
      </c>
      <c r="D179" s="1195" t="s">
        <v>18</v>
      </c>
      <c r="E179" s="1195" t="s">
        <v>18</v>
      </c>
      <c r="F179" s="1195" t="s">
        <v>18</v>
      </c>
      <c r="G179" s="1180"/>
      <c r="H179" s="1180"/>
    </row>
    <row r="180" spans="2:8" ht="15.75" thickBot="1" x14ac:dyDescent="0.3">
      <c r="B180" s="1199" t="s">
        <v>1284</v>
      </c>
      <c r="C180" s="1200">
        <f>C181+C182+C183+C184</f>
        <v>0</v>
      </c>
      <c r="D180" s="1200">
        <f>D181+D182+D183+D184</f>
        <v>0</v>
      </c>
      <c r="E180" s="1200">
        <f>E181+E182+E183+E184</f>
        <v>0</v>
      </c>
      <c r="F180" s="1200">
        <f>F181+F182+F183+F184</f>
        <v>0</v>
      </c>
      <c r="G180" s="1180"/>
      <c r="H180" s="1180"/>
    </row>
    <row r="181" spans="2:8" ht="15.75" thickBot="1" x14ac:dyDescent="0.3">
      <c r="B181" s="1201" t="s">
        <v>1267</v>
      </c>
      <c r="C181" s="1200"/>
      <c r="D181" s="1200"/>
      <c r="E181" s="1200"/>
      <c r="F181" s="1200"/>
      <c r="G181" s="1180"/>
      <c r="H181" s="1180"/>
    </row>
    <row r="182" spans="2:8" ht="15.75" thickBot="1" x14ac:dyDescent="0.3">
      <c r="B182" s="1201" t="s">
        <v>1285</v>
      </c>
      <c r="C182" s="1200"/>
      <c r="D182" s="1200"/>
      <c r="E182" s="1200"/>
      <c r="F182" s="1200"/>
      <c r="G182" s="1180"/>
      <c r="H182" s="1180"/>
    </row>
    <row r="183" spans="2:8" ht="15.75" thickBot="1" x14ac:dyDescent="0.3">
      <c r="B183" s="1201" t="s">
        <v>1286</v>
      </c>
      <c r="C183" s="1200"/>
      <c r="D183" s="1200"/>
      <c r="E183" s="1200"/>
      <c r="F183" s="1200"/>
      <c r="G183" s="1180"/>
      <c r="H183" s="1180"/>
    </row>
    <row r="184" spans="2:8" ht="15.75" thickBot="1" x14ac:dyDescent="0.3">
      <c r="B184" s="1201" t="s">
        <v>1287</v>
      </c>
      <c r="C184" s="1200"/>
      <c r="D184" s="1200"/>
      <c r="E184" s="1200"/>
      <c r="F184" s="1200"/>
      <c r="G184" s="1180"/>
      <c r="H184" s="1180"/>
    </row>
    <row r="185" spans="2:8" ht="15.75" thickBot="1" x14ac:dyDescent="0.3">
      <c r="B185" s="1199" t="s">
        <v>1288</v>
      </c>
      <c r="C185" s="1202">
        <f>C186+C187+C188+C189</f>
        <v>0</v>
      </c>
      <c r="D185" s="1202">
        <f>D186+D187+D188+D189</f>
        <v>0</v>
      </c>
      <c r="E185" s="1202">
        <f>E186+E187+E188+E189</f>
        <v>0</v>
      </c>
      <c r="F185" s="1202">
        <f>F186+F187+F188+F189</f>
        <v>0</v>
      </c>
      <c r="G185" s="1180"/>
      <c r="H185" s="1180"/>
    </row>
    <row r="186" spans="2:8" ht="15.75" thickBot="1" x14ac:dyDescent="0.3">
      <c r="B186" s="1201" t="s">
        <v>1267</v>
      </c>
      <c r="C186" s="1202"/>
      <c r="D186" s="1200"/>
      <c r="E186" s="1200"/>
      <c r="F186" s="1200"/>
      <c r="G186" s="1180"/>
      <c r="H186" s="1180"/>
    </row>
    <row r="187" spans="2:8" ht="15.75" thickBot="1" x14ac:dyDescent="0.3">
      <c r="B187" s="1201" t="s">
        <v>1285</v>
      </c>
      <c r="C187" s="1202"/>
      <c r="D187" s="1200"/>
      <c r="E187" s="1200"/>
      <c r="F187" s="1200"/>
      <c r="G187" s="1180"/>
      <c r="H187" s="1180"/>
    </row>
    <row r="188" spans="2:8" ht="15.75" thickBot="1" x14ac:dyDescent="0.3">
      <c r="B188" s="1201" t="s">
        <v>1286</v>
      </c>
      <c r="C188" s="1202"/>
      <c r="D188" s="1200"/>
      <c r="E188" s="1200"/>
      <c r="F188" s="1200"/>
      <c r="G188" s="1180"/>
      <c r="H188" s="1180"/>
    </row>
    <row r="189" spans="2:8" ht="15.75" thickBot="1" x14ac:dyDescent="0.3">
      <c r="B189" s="1201" t="s">
        <v>1287</v>
      </c>
      <c r="C189" s="1202"/>
      <c r="D189" s="1200"/>
      <c r="E189" s="1200"/>
      <c r="F189" s="1200"/>
      <c r="G189" s="1180"/>
      <c r="H189" s="1180"/>
    </row>
    <row r="190" spans="2:8" ht="15.75" thickBot="1" x14ac:dyDescent="0.3">
      <c r="B190" s="1214" t="s">
        <v>1294</v>
      </c>
      <c r="C190" s="1202">
        <f>C180+C185</f>
        <v>0</v>
      </c>
      <c r="D190" s="1202">
        <f>D180+D185</f>
        <v>0</v>
      </c>
      <c r="E190" s="1202">
        <f>E180+E185</f>
        <v>0</v>
      </c>
      <c r="F190" s="1202">
        <f>F180+F185</f>
        <v>0</v>
      </c>
      <c r="G190" s="1180"/>
      <c r="H190" s="1180"/>
    </row>
    <row r="191" spans="2:8" ht="51.75" hidden="1" thickBot="1" x14ac:dyDescent="0.3">
      <c r="B191" s="1211" t="s">
        <v>1419</v>
      </c>
      <c r="C191" s="1215"/>
      <c r="D191" s="1182" t="s">
        <v>1280</v>
      </c>
      <c r="E191" s="1216"/>
      <c r="F191" s="1217"/>
      <c r="G191" s="1180"/>
      <c r="H191" s="1180"/>
    </row>
    <row r="192" spans="2:8" ht="17.25" hidden="1" customHeight="1" thickBot="1" x14ac:dyDescent="0.3">
      <c r="B192" s="1190" t="s">
        <v>1258</v>
      </c>
      <c r="C192" s="2927"/>
      <c r="D192" s="2928"/>
      <c r="E192" s="2928"/>
      <c r="F192" s="2929"/>
      <c r="G192" s="1180"/>
      <c r="H192" s="1180"/>
    </row>
    <row r="193" spans="2:8" ht="15.75" hidden="1" thickBot="1" x14ac:dyDescent="0.3">
      <c r="B193" s="1190" t="s">
        <v>54</v>
      </c>
      <c r="C193" s="2961"/>
      <c r="D193" s="2956"/>
      <c r="E193" s="2956"/>
      <c r="F193" s="2957"/>
      <c r="G193" s="1180"/>
      <c r="H193" s="1180"/>
    </row>
    <row r="194" spans="2:8" ht="12.75" hidden="1" customHeight="1" x14ac:dyDescent="0.25">
      <c r="B194" s="2951"/>
      <c r="C194" s="1208">
        <v>2018</v>
      </c>
      <c r="D194" s="1208">
        <v>2019</v>
      </c>
      <c r="E194" s="1208">
        <v>2024</v>
      </c>
      <c r="F194" s="1208">
        <v>2025</v>
      </c>
      <c r="G194" s="1180"/>
      <c r="H194" s="1180"/>
    </row>
    <row r="195" spans="2:8" ht="9" hidden="1" customHeight="1" thickBot="1" x14ac:dyDescent="0.3">
      <c r="B195" s="2952"/>
      <c r="C195" s="1195" t="s">
        <v>17</v>
      </c>
      <c r="D195" s="1195" t="s">
        <v>18</v>
      </c>
      <c r="E195" s="1195" t="s">
        <v>18</v>
      </c>
      <c r="F195" s="1195" t="s">
        <v>18</v>
      </c>
      <c r="G195" s="1180"/>
      <c r="H195" s="1180"/>
    </row>
    <row r="196" spans="2:8" ht="15.75" hidden="1" thickBot="1" x14ac:dyDescent="0.3">
      <c r="B196" s="1190" t="s">
        <v>56</v>
      </c>
      <c r="C196" s="1190"/>
      <c r="D196" s="1190"/>
      <c r="E196" s="1190"/>
      <c r="F196" s="1190"/>
      <c r="G196" s="1180"/>
      <c r="H196" s="1180"/>
    </row>
    <row r="197" spans="2:8" ht="15.75" hidden="1" thickBot="1" x14ac:dyDescent="0.3">
      <c r="B197" s="1190" t="s">
        <v>1260</v>
      </c>
      <c r="C197" s="1196">
        <f>C215</f>
        <v>0</v>
      </c>
      <c r="D197" s="1196">
        <f>D215</f>
        <v>0</v>
      </c>
      <c r="E197" s="1196">
        <f>E215</f>
        <v>0</v>
      </c>
      <c r="F197" s="1196">
        <f>F215</f>
        <v>0</v>
      </c>
      <c r="G197" s="1180"/>
      <c r="H197" s="1180"/>
    </row>
    <row r="198" spans="2:8" ht="15.75" hidden="1" thickBot="1" x14ac:dyDescent="0.3">
      <c r="B198" s="1190" t="s">
        <v>1261</v>
      </c>
      <c r="C198" s="1196" t="e">
        <f>C197/C196</f>
        <v>#DIV/0!</v>
      </c>
      <c r="D198" s="1196" t="e">
        <f>D197/D196</f>
        <v>#DIV/0!</v>
      </c>
      <c r="E198" s="1196" t="e">
        <f>E197/E196</f>
        <v>#DIV/0!</v>
      </c>
      <c r="F198" s="1196" t="e">
        <f>F197/F196</f>
        <v>#DIV/0!</v>
      </c>
      <c r="G198" s="1180"/>
      <c r="H198" s="1180"/>
    </row>
    <row r="199" spans="2:8" ht="15.75" hidden="1" thickBot="1" x14ac:dyDescent="0.3">
      <c r="B199" s="1190" t="s">
        <v>1262</v>
      </c>
      <c r="C199" s="1184" t="s">
        <v>1263</v>
      </c>
      <c r="D199" s="1197" t="e">
        <f>D196/C196-1</f>
        <v>#DIV/0!</v>
      </c>
      <c r="E199" s="1197" t="e">
        <f t="shared" ref="E199:F201" si="4">E196/D196-1</f>
        <v>#DIV/0!</v>
      </c>
      <c r="F199" s="1197" t="e">
        <f t="shared" si="4"/>
        <v>#DIV/0!</v>
      </c>
      <c r="G199" s="1180"/>
      <c r="H199" s="1198"/>
    </row>
    <row r="200" spans="2:8" ht="15.75" hidden="1" thickBot="1" x14ac:dyDescent="0.3">
      <c r="B200" s="1190" t="s">
        <v>1264</v>
      </c>
      <c r="C200" s="1184" t="s">
        <v>1263</v>
      </c>
      <c r="D200" s="1197" t="e">
        <f>D197/C197-1</f>
        <v>#DIV/0!</v>
      </c>
      <c r="E200" s="1197" t="e">
        <f t="shared" si="4"/>
        <v>#DIV/0!</v>
      </c>
      <c r="F200" s="1197" t="e">
        <f t="shared" si="4"/>
        <v>#DIV/0!</v>
      </c>
      <c r="G200" s="1180"/>
      <c r="H200" s="1180"/>
    </row>
    <row r="201" spans="2:8" ht="26.25" hidden="1" thickBot="1" x14ac:dyDescent="0.3">
      <c r="B201" s="1190" t="s">
        <v>77</v>
      </c>
      <c r="C201" s="1184" t="s">
        <v>1263</v>
      </c>
      <c r="D201" s="1197" t="e">
        <f>D198/C198-1</f>
        <v>#DIV/0!</v>
      </c>
      <c r="E201" s="1197" t="e">
        <f t="shared" si="4"/>
        <v>#DIV/0!</v>
      </c>
      <c r="F201" s="1197" t="e">
        <f t="shared" si="4"/>
        <v>#DIV/0!</v>
      </c>
      <c r="G201" s="1180"/>
      <c r="H201" s="1180"/>
    </row>
    <row r="202" spans="2:8" ht="15.75" hidden="1" thickBot="1" x14ac:dyDescent="0.3">
      <c r="B202" s="2962" t="s">
        <v>2095</v>
      </c>
      <c r="C202" s="2963"/>
      <c r="D202" s="2963"/>
      <c r="E202" s="2963"/>
      <c r="F202" s="2964"/>
      <c r="G202" s="1180"/>
      <c r="H202" s="1180"/>
    </row>
    <row r="203" spans="2:8" ht="12.75" hidden="1" customHeight="1" x14ac:dyDescent="0.25">
      <c r="B203" s="2951"/>
      <c r="C203" s="1208">
        <v>2018</v>
      </c>
      <c r="D203" s="1208">
        <v>2019</v>
      </c>
      <c r="E203" s="1208">
        <v>2024</v>
      </c>
      <c r="F203" s="1208">
        <v>2025</v>
      </c>
      <c r="G203" s="1180"/>
      <c r="H203" s="1180"/>
    </row>
    <row r="204" spans="2:8" ht="9" hidden="1" customHeight="1" thickBot="1" x14ac:dyDescent="0.3">
      <c r="B204" s="2952"/>
      <c r="C204" s="1195" t="s">
        <v>17</v>
      </c>
      <c r="D204" s="1195" t="s">
        <v>18</v>
      </c>
      <c r="E204" s="1195" t="s">
        <v>18</v>
      </c>
      <c r="F204" s="1195" t="s">
        <v>18</v>
      </c>
      <c r="G204" s="1180"/>
      <c r="H204" s="1180"/>
    </row>
    <row r="205" spans="2:8" ht="15.75" hidden="1" thickBot="1" x14ac:dyDescent="0.3">
      <c r="B205" s="1199" t="s">
        <v>1284</v>
      </c>
      <c r="C205" s="1200">
        <f>C206+C207+C208+C209</f>
        <v>0</v>
      </c>
      <c r="D205" s="1200">
        <f>D206+D207+D208+D209</f>
        <v>0</v>
      </c>
      <c r="E205" s="1200">
        <f>E206+E207+E208+E209</f>
        <v>0</v>
      </c>
      <c r="F205" s="1200">
        <f>F206+F207+F208+F209</f>
        <v>0</v>
      </c>
      <c r="G205" s="1180"/>
      <c r="H205" s="1180"/>
    </row>
    <row r="206" spans="2:8" ht="15.75" hidden="1" thickBot="1" x14ac:dyDescent="0.3">
      <c r="B206" s="1201" t="s">
        <v>1267</v>
      </c>
      <c r="C206" s="1200"/>
      <c r="D206" s="1200"/>
      <c r="E206" s="1200"/>
      <c r="F206" s="1200"/>
      <c r="G206" s="1180"/>
      <c r="H206" s="1180"/>
    </row>
    <row r="207" spans="2:8" ht="15.75" hidden="1" thickBot="1" x14ac:dyDescent="0.3">
      <c r="B207" s="1201" t="s">
        <v>1285</v>
      </c>
      <c r="C207" s="1200"/>
      <c r="D207" s="1200"/>
      <c r="E207" s="1200"/>
      <c r="F207" s="1200"/>
      <c r="G207" s="1180"/>
      <c r="H207" s="1180"/>
    </row>
    <row r="208" spans="2:8" ht="15.75" hidden="1" thickBot="1" x14ac:dyDescent="0.3">
      <c r="B208" s="1201" t="s">
        <v>1286</v>
      </c>
      <c r="C208" s="1200"/>
      <c r="D208" s="1200"/>
      <c r="E208" s="1200"/>
      <c r="F208" s="1200"/>
      <c r="G208" s="1180"/>
      <c r="H208" s="1180"/>
    </row>
    <row r="209" spans="2:8" ht="15.75" hidden="1" thickBot="1" x14ac:dyDescent="0.3">
      <c r="B209" s="1201" t="s">
        <v>1287</v>
      </c>
      <c r="C209" s="1200"/>
      <c r="D209" s="1200"/>
      <c r="E209" s="1200"/>
      <c r="F209" s="1200"/>
      <c r="G209" s="1180"/>
      <c r="H209" s="1180"/>
    </row>
    <row r="210" spans="2:8" ht="15.75" hidden="1" thickBot="1" x14ac:dyDescent="0.3">
      <c r="B210" s="1199" t="s">
        <v>1288</v>
      </c>
      <c r="C210" s="1202">
        <f>C211+C212+C213+C214</f>
        <v>0</v>
      </c>
      <c r="D210" s="1202">
        <f>D211+D212+D213+D214</f>
        <v>0</v>
      </c>
      <c r="E210" s="1202">
        <f>E211+E212+E213+E214</f>
        <v>0</v>
      </c>
      <c r="F210" s="1202">
        <f>F211+F212+F213+F214</f>
        <v>0</v>
      </c>
      <c r="G210" s="1180"/>
      <c r="H210" s="1180"/>
    </row>
    <row r="211" spans="2:8" ht="15.75" hidden="1" thickBot="1" x14ac:dyDescent="0.3">
      <c r="B211" s="1201" t="s">
        <v>1267</v>
      </c>
      <c r="C211" s="1202"/>
      <c r="D211" s="1200"/>
      <c r="E211" s="1200"/>
      <c r="F211" s="1200"/>
      <c r="G211" s="1180"/>
      <c r="H211" s="1180"/>
    </row>
    <row r="212" spans="2:8" ht="15.75" hidden="1" thickBot="1" x14ac:dyDescent="0.3">
      <c r="B212" s="1201" t="s">
        <v>1285</v>
      </c>
      <c r="C212" s="1202"/>
      <c r="D212" s="1200"/>
      <c r="E212" s="1200"/>
      <c r="F212" s="1200"/>
      <c r="G212" s="1180"/>
      <c r="H212" s="1180"/>
    </row>
    <row r="213" spans="2:8" ht="15.75" hidden="1" thickBot="1" x14ac:dyDescent="0.3">
      <c r="B213" s="1201" t="s">
        <v>1286</v>
      </c>
      <c r="C213" s="1202"/>
      <c r="D213" s="1200"/>
      <c r="E213" s="1200"/>
      <c r="F213" s="1200"/>
      <c r="G213" s="1180"/>
      <c r="H213" s="1180"/>
    </row>
    <row r="214" spans="2:8" ht="15.75" hidden="1" thickBot="1" x14ac:dyDescent="0.3">
      <c r="B214" s="1201" t="s">
        <v>1287</v>
      </c>
      <c r="C214" s="1202"/>
      <c r="D214" s="1200"/>
      <c r="E214" s="1200"/>
      <c r="F214" s="1200"/>
      <c r="G214" s="1180"/>
      <c r="H214" s="1180"/>
    </row>
    <row r="215" spans="2:8" ht="15.75" hidden="1" thickBot="1" x14ac:dyDescent="0.3">
      <c r="B215" s="1205" t="s">
        <v>1421</v>
      </c>
      <c r="C215" s="1202">
        <f>C205+C210</f>
        <v>0</v>
      </c>
      <c r="D215" s="1202">
        <f>D205+D210</f>
        <v>0</v>
      </c>
      <c r="E215" s="1202">
        <f>E205+E210</f>
        <v>0</v>
      </c>
      <c r="F215" s="1202">
        <f>F205+F210</f>
        <v>0</v>
      </c>
      <c r="G215" s="1180"/>
      <c r="H215" s="1180"/>
    </row>
    <row r="216" spans="2:8" ht="25.5" customHeight="1" thickBot="1" x14ac:dyDescent="0.3">
      <c r="B216" s="1181" t="s">
        <v>1364</v>
      </c>
      <c r="C216" s="2971"/>
      <c r="D216" s="2965"/>
      <c r="E216" s="2965"/>
      <c r="F216" s="2966"/>
      <c r="G216" s="1180"/>
      <c r="H216" s="1180"/>
    </row>
    <row r="217" spans="2:8" ht="51.75" thickBot="1" x14ac:dyDescent="0.3">
      <c r="B217" s="1211" t="s">
        <v>1422</v>
      </c>
      <c r="C217" s="1215"/>
      <c r="D217" s="1182" t="s">
        <v>1280</v>
      </c>
      <c r="E217" s="1216"/>
      <c r="F217" s="1217"/>
      <c r="G217" s="1180"/>
      <c r="H217" s="1180"/>
    </row>
    <row r="218" spans="2:8" ht="17.25" customHeight="1" thickBot="1" x14ac:dyDescent="0.3">
      <c r="B218" s="1190" t="s">
        <v>1258</v>
      </c>
      <c r="C218" s="2927"/>
      <c r="D218" s="2928"/>
      <c r="E218" s="2928"/>
      <c r="F218" s="2929"/>
      <c r="G218" s="1180"/>
      <c r="H218" s="1180"/>
    </row>
    <row r="219" spans="2:8" ht="15.75" thickBot="1" x14ac:dyDescent="0.3">
      <c r="B219" s="1190" t="s">
        <v>54</v>
      </c>
      <c r="C219" s="2953"/>
      <c r="D219" s="2956"/>
      <c r="E219" s="2956"/>
      <c r="F219" s="2957"/>
      <c r="G219" s="1180"/>
      <c r="H219" s="1180"/>
    </row>
    <row r="220" spans="2:8" ht="12.75" customHeight="1" x14ac:dyDescent="0.25">
      <c r="B220" s="2951"/>
      <c r="C220" s="1183">
        <v>2023</v>
      </c>
      <c r="D220" s="1183">
        <v>2024</v>
      </c>
      <c r="E220" s="1183">
        <v>2025</v>
      </c>
      <c r="F220" s="1183">
        <v>2026</v>
      </c>
      <c r="G220" s="1180"/>
      <c r="H220" s="1180"/>
    </row>
    <row r="221" spans="2:8" ht="9" customHeight="1" thickBot="1" x14ac:dyDescent="0.3">
      <c r="B221" s="2952"/>
      <c r="C221" s="1195" t="s">
        <v>17</v>
      </c>
      <c r="D221" s="1195" t="s">
        <v>18</v>
      </c>
      <c r="E221" s="1195" t="s">
        <v>18</v>
      </c>
      <c r="F221" s="1195" t="s">
        <v>18</v>
      </c>
      <c r="G221" s="1180"/>
      <c r="H221" s="1180"/>
    </row>
    <row r="222" spans="2:8" ht="15.75" thickBot="1" x14ac:dyDescent="0.3">
      <c r="B222" s="1190" t="s">
        <v>56</v>
      </c>
      <c r="C222" s="1190">
        <v>0</v>
      </c>
      <c r="D222" s="1184">
        <v>0</v>
      </c>
      <c r="E222" s="1184">
        <v>0</v>
      </c>
      <c r="F222" s="1190">
        <v>0</v>
      </c>
      <c r="G222" s="1180"/>
      <c r="H222" s="1180"/>
    </row>
    <row r="223" spans="2:8" ht="15.75" thickBot="1" x14ac:dyDescent="0.3">
      <c r="B223" s="1190" t="s">
        <v>1260</v>
      </c>
      <c r="C223" s="1196">
        <f>C241</f>
        <v>0</v>
      </c>
      <c r="D223" s="1196">
        <f>D241</f>
        <v>0</v>
      </c>
      <c r="E223" s="1196">
        <f>E241</f>
        <v>0</v>
      </c>
      <c r="F223" s="1196">
        <f>F241</f>
        <v>0</v>
      </c>
      <c r="G223" s="1180"/>
      <c r="H223" s="1180"/>
    </row>
    <row r="224" spans="2:8" ht="15.75" thickBot="1" x14ac:dyDescent="0.3">
      <c r="B224" s="1190" t="s">
        <v>1261</v>
      </c>
      <c r="C224" s="1196"/>
      <c r="D224" s="1196"/>
      <c r="E224" s="1196"/>
      <c r="F224" s="1196"/>
      <c r="G224" s="1180"/>
      <c r="H224" s="1180"/>
    </row>
    <row r="225" spans="2:8" ht="15.75" thickBot="1" x14ac:dyDescent="0.3">
      <c r="B225" s="1190" t="s">
        <v>1262</v>
      </c>
      <c r="C225" s="1184"/>
      <c r="D225" s="1197"/>
      <c r="E225" s="1197"/>
      <c r="F225" s="1197"/>
      <c r="G225" s="1180"/>
      <c r="H225" s="1198"/>
    </row>
    <row r="226" spans="2:8" ht="15.75" thickBot="1" x14ac:dyDescent="0.3">
      <c r="B226" s="1190" t="s">
        <v>1264</v>
      </c>
      <c r="C226" s="1184"/>
      <c r="D226" s="1197"/>
      <c r="E226" s="1197"/>
      <c r="F226" s="1197"/>
      <c r="G226" s="1180"/>
      <c r="H226" s="1180"/>
    </row>
    <row r="227" spans="2:8" ht="26.25" thickBot="1" x14ac:dyDescent="0.3">
      <c r="B227" s="1190" t="s">
        <v>77</v>
      </c>
      <c r="C227" s="1184"/>
      <c r="D227" s="1197"/>
      <c r="E227" s="1197"/>
      <c r="F227" s="1197"/>
      <c r="G227" s="1180"/>
      <c r="H227" s="1180"/>
    </row>
    <row r="228" spans="2:8" ht="15.75" thickBot="1" x14ac:dyDescent="0.3">
      <c r="B228" s="2962" t="s">
        <v>2092</v>
      </c>
      <c r="C228" s="2963"/>
      <c r="D228" s="2963"/>
      <c r="E228" s="2963"/>
      <c r="F228" s="2964"/>
      <c r="G228" s="1180"/>
      <c r="H228" s="1180"/>
    </row>
    <row r="229" spans="2:8" ht="12.75" customHeight="1" x14ac:dyDescent="0.25">
      <c r="B229" s="2951"/>
      <c r="C229" s="1183">
        <v>2023</v>
      </c>
      <c r="D229" s="1183">
        <v>2024</v>
      </c>
      <c r="E229" s="1183">
        <v>2025</v>
      </c>
      <c r="F229" s="1183">
        <v>2026</v>
      </c>
      <c r="G229" s="1180"/>
      <c r="H229" s="1180"/>
    </row>
    <row r="230" spans="2:8" ht="9" customHeight="1" thickBot="1" x14ac:dyDescent="0.3">
      <c r="B230" s="2952"/>
      <c r="C230" s="1195" t="s">
        <v>17</v>
      </c>
      <c r="D230" s="1195" t="s">
        <v>18</v>
      </c>
      <c r="E230" s="1195" t="s">
        <v>18</v>
      </c>
      <c r="F230" s="1195" t="s">
        <v>18</v>
      </c>
      <c r="G230" s="1180"/>
      <c r="H230" s="1180"/>
    </row>
    <row r="231" spans="2:8" ht="15.75" thickBot="1" x14ac:dyDescent="0.3">
      <c r="B231" s="1199" t="s">
        <v>1284</v>
      </c>
      <c r="C231" s="1200">
        <f>C232+C233+C234+C235</f>
        <v>0</v>
      </c>
      <c r="D231" s="1200">
        <f>D232+D233+D234+D235</f>
        <v>0</v>
      </c>
      <c r="E231" s="1200">
        <f>E232+E233+E234+E235</f>
        <v>0</v>
      </c>
      <c r="F231" s="1200">
        <f>F232+F233+F234+F235</f>
        <v>0</v>
      </c>
      <c r="G231" s="1180"/>
      <c r="H231" s="1180"/>
    </row>
    <row r="232" spans="2:8" ht="15.75" thickBot="1" x14ac:dyDescent="0.3">
      <c r="B232" s="1201" t="s">
        <v>1267</v>
      </c>
      <c r="C232" s="1200"/>
      <c r="D232" s="1200"/>
      <c r="E232" s="1200"/>
      <c r="F232" s="1200"/>
      <c r="G232" s="1180"/>
      <c r="H232" s="1180"/>
    </row>
    <row r="233" spans="2:8" ht="15.75" thickBot="1" x14ac:dyDescent="0.3">
      <c r="B233" s="1201" t="s">
        <v>1285</v>
      </c>
      <c r="C233" s="1200"/>
      <c r="D233" s="1200"/>
      <c r="E233" s="1200"/>
      <c r="F233" s="1200"/>
      <c r="G233" s="1180"/>
      <c r="H233" s="1180"/>
    </row>
    <row r="234" spans="2:8" ht="15.75" thickBot="1" x14ac:dyDescent="0.3">
      <c r="B234" s="1201" t="s">
        <v>1286</v>
      </c>
      <c r="C234" s="1200"/>
      <c r="D234" s="1200"/>
      <c r="E234" s="1200"/>
      <c r="F234" s="1200"/>
      <c r="G234" s="1180"/>
      <c r="H234" s="1180"/>
    </row>
    <row r="235" spans="2:8" ht="15.75" thickBot="1" x14ac:dyDescent="0.3">
      <c r="B235" s="1201" t="s">
        <v>1287</v>
      </c>
      <c r="C235" s="1200"/>
      <c r="D235" s="1200"/>
      <c r="E235" s="1200"/>
      <c r="F235" s="1200"/>
      <c r="G235" s="1180"/>
      <c r="H235" s="1180"/>
    </row>
    <row r="236" spans="2:8" ht="15.75" thickBot="1" x14ac:dyDescent="0.3">
      <c r="B236" s="1199" t="s">
        <v>1288</v>
      </c>
      <c r="C236" s="1202">
        <f>C237+C238+C239+C240</f>
        <v>0</v>
      </c>
      <c r="D236" s="1202">
        <f>D237+D238+D239+D240</f>
        <v>0</v>
      </c>
      <c r="E236" s="1202">
        <f>E237+E238+E239+E240</f>
        <v>0</v>
      </c>
      <c r="F236" s="1202">
        <f>F237+F238+F239+F240</f>
        <v>0</v>
      </c>
      <c r="G236" s="1180"/>
      <c r="H236" s="1180"/>
    </row>
    <row r="237" spans="2:8" ht="15.75" thickBot="1" x14ac:dyDescent="0.3">
      <c r="B237" s="1201" t="s">
        <v>1267</v>
      </c>
      <c r="C237" s="1202">
        <v>0</v>
      </c>
      <c r="D237" s="1202">
        <v>0</v>
      </c>
      <c r="E237" s="1202">
        <v>0</v>
      </c>
      <c r="F237" s="1202">
        <v>0</v>
      </c>
      <c r="G237" s="1180"/>
      <c r="H237" s="1180"/>
    </row>
    <row r="238" spans="2:8" ht="15.75" thickBot="1" x14ac:dyDescent="0.3">
      <c r="B238" s="1201" t="s">
        <v>1285</v>
      </c>
      <c r="C238" s="1202"/>
      <c r="D238" s="1202"/>
      <c r="E238" s="1202"/>
      <c r="F238" s="1202"/>
      <c r="G238" s="1180"/>
      <c r="H238" s="1180"/>
    </row>
    <row r="239" spans="2:8" ht="15.75" thickBot="1" x14ac:dyDescent="0.3">
      <c r="B239" s="1201" t="s">
        <v>1286</v>
      </c>
      <c r="C239" s="1202"/>
      <c r="D239" s="1202"/>
      <c r="E239" s="1202"/>
      <c r="F239" s="1202"/>
      <c r="G239" s="1180"/>
      <c r="H239" s="1180"/>
    </row>
    <row r="240" spans="2:8" ht="15.75" thickBot="1" x14ac:dyDescent="0.3">
      <c r="B240" s="1201" t="s">
        <v>1287</v>
      </c>
      <c r="C240" s="1202"/>
      <c r="D240" s="1202"/>
      <c r="E240" s="1202"/>
      <c r="F240" s="1202"/>
      <c r="G240" s="1180"/>
      <c r="H240" s="1180"/>
    </row>
    <row r="241" spans="2:8" ht="15.75" thickBot="1" x14ac:dyDescent="0.3">
      <c r="B241" s="1205" t="s">
        <v>1320</v>
      </c>
      <c r="C241" s="1202">
        <f>C231+C236</f>
        <v>0</v>
      </c>
      <c r="D241" s="1202">
        <f>D231+D236</f>
        <v>0</v>
      </c>
      <c r="E241" s="1202">
        <f>E231+E236</f>
        <v>0</v>
      </c>
      <c r="F241" s="1202">
        <f>F231+F236</f>
        <v>0</v>
      </c>
      <c r="G241" s="1180"/>
      <c r="H241" s="1180"/>
    </row>
    <row r="242" spans="2:8" ht="15.75" thickBot="1" x14ac:dyDescent="0.3">
      <c r="B242" s="2953" t="s">
        <v>101</v>
      </c>
      <c r="C242" s="2954"/>
      <c r="D242" s="2954"/>
      <c r="E242" s="2954"/>
      <c r="F242" s="2955"/>
      <c r="G242" s="1180"/>
      <c r="H242" s="1180"/>
    </row>
    <row r="243" spans="2:8" ht="15.75" thickBot="1" x14ac:dyDescent="0.3">
      <c r="B243" s="2953" t="s">
        <v>1295</v>
      </c>
      <c r="C243" s="2954"/>
      <c r="D243" s="2954"/>
      <c r="E243" s="2954"/>
      <c r="F243" s="2955"/>
      <c r="G243" s="1180"/>
      <c r="H243" s="1180"/>
    </row>
    <row r="244" spans="2:8" ht="26.25" thickBot="1" x14ac:dyDescent="0.3">
      <c r="B244" s="1211" t="s">
        <v>1322</v>
      </c>
      <c r="C244" s="2962"/>
      <c r="D244" s="2963"/>
      <c r="E244" s="2963"/>
      <c r="F244" s="2964"/>
      <c r="G244" s="1180"/>
      <c r="H244" s="1180"/>
    </row>
    <row r="245" spans="2:8" ht="35.25" customHeight="1" thickBot="1" x14ac:dyDescent="0.3">
      <c r="B245" s="1211" t="s">
        <v>1279</v>
      </c>
      <c r="C245" s="1211"/>
      <c r="D245" s="1212" t="s">
        <v>1280</v>
      </c>
      <c r="E245" s="2965"/>
      <c r="F245" s="2966"/>
      <c r="G245" s="1180"/>
      <c r="H245" s="1180"/>
    </row>
    <row r="246" spans="2:8" ht="15.75" thickBot="1" x14ac:dyDescent="0.3">
      <c r="B246" s="1213"/>
      <c r="C246" s="2971"/>
      <c r="D246" s="2972"/>
      <c r="E246" s="2965"/>
      <c r="F246" s="2966"/>
      <c r="G246" s="1180"/>
      <c r="H246" s="1180"/>
    </row>
    <row r="247" spans="2:8" ht="17.25" customHeight="1" thickBot="1" x14ac:dyDescent="0.3">
      <c r="B247" s="1190" t="s">
        <v>1258</v>
      </c>
      <c r="C247" s="2927"/>
      <c r="D247" s="2928"/>
      <c r="E247" s="2928"/>
      <c r="F247" s="2929"/>
      <c r="G247" s="1180"/>
      <c r="H247" s="1180"/>
    </row>
    <row r="248" spans="2:8" ht="15.75" thickBot="1" x14ac:dyDescent="0.3">
      <c r="B248" s="1190" t="s">
        <v>54</v>
      </c>
      <c r="C248" s="2961"/>
      <c r="D248" s="2956"/>
      <c r="E248" s="2956"/>
      <c r="F248" s="2957"/>
      <c r="G248" s="1180"/>
      <c r="H248" s="1180"/>
    </row>
    <row r="249" spans="2:8" ht="12.75" customHeight="1" x14ac:dyDescent="0.25">
      <c r="B249" s="2951"/>
      <c r="C249" s="1183">
        <v>2023</v>
      </c>
      <c r="D249" s="1183">
        <v>2024</v>
      </c>
      <c r="E249" s="1183">
        <v>2025</v>
      </c>
      <c r="F249" s="1183">
        <v>2026</v>
      </c>
      <c r="G249" s="1180"/>
      <c r="H249" s="1180"/>
    </row>
    <row r="250" spans="2:8" ht="9" customHeight="1" thickBot="1" x14ac:dyDescent="0.3">
      <c r="B250" s="2952"/>
      <c r="C250" s="1195" t="s">
        <v>17</v>
      </c>
      <c r="D250" s="1195" t="s">
        <v>18</v>
      </c>
      <c r="E250" s="1195" t="s">
        <v>18</v>
      </c>
      <c r="F250" s="1195" t="s">
        <v>18</v>
      </c>
      <c r="G250" s="1180"/>
      <c r="H250" s="1180"/>
    </row>
    <row r="251" spans="2:8" ht="15.75" thickBot="1" x14ac:dyDescent="0.3">
      <c r="B251" s="1190" t="s">
        <v>56</v>
      </c>
      <c r="C251" s="1196"/>
      <c r="D251" s="1196"/>
      <c r="E251" s="1196"/>
      <c r="F251" s="1196"/>
      <c r="G251" s="1180"/>
      <c r="H251" s="1180"/>
    </row>
    <row r="252" spans="2:8" ht="15.75" thickBot="1" x14ac:dyDescent="0.3">
      <c r="B252" s="1190" t="s">
        <v>1260</v>
      </c>
      <c r="C252" s="1196">
        <f>C315-C277</f>
        <v>0</v>
      </c>
      <c r="D252" s="1196">
        <f>D315-D277</f>
        <v>0</v>
      </c>
      <c r="E252" s="1196">
        <f>E315-E277</f>
        <v>0</v>
      </c>
      <c r="F252" s="1196">
        <f>F270</f>
        <v>0</v>
      </c>
      <c r="G252" s="1180"/>
      <c r="H252" s="1180"/>
    </row>
    <row r="253" spans="2:8" ht="15.75" thickBot="1" x14ac:dyDescent="0.3">
      <c r="B253" s="1190" t="s">
        <v>1261</v>
      </c>
      <c r="C253" s="1196">
        <v>0</v>
      </c>
      <c r="D253" s="1196">
        <v>0</v>
      </c>
      <c r="E253" s="1196">
        <v>0</v>
      </c>
      <c r="F253" s="1196">
        <v>0</v>
      </c>
      <c r="G253" s="1180"/>
      <c r="H253" s="1180"/>
    </row>
    <row r="254" spans="2:8" ht="15.75" thickBot="1" x14ac:dyDescent="0.3">
      <c r="B254" s="1190" t="s">
        <v>1262</v>
      </c>
      <c r="C254" s="1184"/>
      <c r="D254" s="1197"/>
      <c r="E254" s="1197"/>
      <c r="F254" s="1197"/>
      <c r="G254" s="1180"/>
      <c r="H254" s="1198"/>
    </row>
    <row r="255" spans="2:8" ht="15.75" thickBot="1" x14ac:dyDescent="0.3">
      <c r="B255" s="1190" t="s">
        <v>1264</v>
      </c>
      <c r="C255" s="1184"/>
      <c r="D255" s="1197"/>
      <c r="E255" s="1197"/>
      <c r="F255" s="1197"/>
      <c r="G255" s="1180"/>
      <c r="H255" s="1180"/>
    </row>
    <row r="256" spans="2:8" ht="26.25" thickBot="1" x14ac:dyDescent="0.3">
      <c r="B256" s="1190" t="s">
        <v>77</v>
      </c>
      <c r="C256" s="1184"/>
      <c r="D256" s="1197"/>
      <c r="E256" s="1197"/>
      <c r="F256" s="1197"/>
      <c r="G256" s="1180"/>
      <c r="H256" s="1180"/>
    </row>
    <row r="257" spans="2:8" ht="15.75" thickBot="1" x14ac:dyDescent="0.3">
      <c r="B257" s="2962" t="s">
        <v>1347</v>
      </c>
      <c r="C257" s="2963"/>
      <c r="D257" s="2963"/>
      <c r="E257" s="2963"/>
      <c r="F257" s="2964"/>
      <c r="G257" s="1180"/>
      <c r="H257" s="1180"/>
    </row>
    <row r="258" spans="2:8" ht="12.75" customHeight="1" x14ac:dyDescent="0.25">
      <c r="B258" s="2951"/>
      <c r="C258" s="1183">
        <v>2023</v>
      </c>
      <c r="D258" s="1183">
        <v>2024</v>
      </c>
      <c r="E258" s="1183">
        <v>2025</v>
      </c>
      <c r="F258" s="1183">
        <v>2026</v>
      </c>
      <c r="G258" s="1180"/>
      <c r="H258" s="1180"/>
    </row>
    <row r="259" spans="2:8" ht="9" customHeight="1" thickBot="1" x14ac:dyDescent="0.3">
      <c r="B259" s="2952"/>
      <c r="C259" s="1195" t="s">
        <v>17</v>
      </c>
      <c r="D259" s="1195" t="s">
        <v>18</v>
      </c>
      <c r="E259" s="1195" t="s">
        <v>18</v>
      </c>
      <c r="F259" s="1195" t="s">
        <v>18</v>
      </c>
      <c r="G259" s="1180"/>
      <c r="H259" s="1180"/>
    </row>
    <row r="260" spans="2:8" ht="15.75" thickBot="1" x14ac:dyDescent="0.3">
      <c r="B260" s="1199" t="s">
        <v>1284</v>
      </c>
      <c r="C260" s="1200">
        <f>C261+C262+C263+C264</f>
        <v>0</v>
      </c>
      <c r="D260" s="1200">
        <f>D261+D262+D263+D264</f>
        <v>0</v>
      </c>
      <c r="E260" s="1200">
        <f>E261+E262+E263+E264</f>
        <v>0</v>
      </c>
      <c r="F260" s="1200">
        <f>F261+F262+F263+F264</f>
        <v>0</v>
      </c>
      <c r="G260" s="1180"/>
      <c r="H260" s="1180"/>
    </row>
    <row r="261" spans="2:8" ht="15.75" thickBot="1" x14ac:dyDescent="0.3">
      <c r="B261" s="1201" t="s">
        <v>1267</v>
      </c>
      <c r="C261" s="1200"/>
      <c r="D261" s="1200"/>
      <c r="E261" s="1200"/>
      <c r="F261" s="1200"/>
      <c r="G261" s="1180"/>
      <c r="H261" s="1180"/>
    </row>
    <row r="262" spans="2:8" ht="15.75" thickBot="1" x14ac:dyDescent="0.3">
      <c r="B262" s="1201" t="s">
        <v>1285</v>
      </c>
      <c r="C262" s="1200"/>
      <c r="D262" s="1200"/>
      <c r="E262" s="1200"/>
      <c r="F262" s="1200"/>
      <c r="G262" s="1180"/>
      <c r="H262" s="1180"/>
    </row>
    <row r="263" spans="2:8" ht="15.75" thickBot="1" x14ac:dyDescent="0.3">
      <c r="B263" s="1201" t="s">
        <v>1286</v>
      </c>
      <c r="C263" s="1200"/>
      <c r="D263" s="1200"/>
      <c r="E263" s="1200"/>
      <c r="F263" s="1200"/>
      <c r="G263" s="1180"/>
      <c r="H263" s="1180"/>
    </row>
    <row r="264" spans="2:8" ht="15.75" thickBot="1" x14ac:dyDescent="0.3">
      <c r="B264" s="1201" t="s">
        <v>1287</v>
      </c>
      <c r="C264" s="1200"/>
      <c r="D264" s="1200"/>
      <c r="E264" s="1200"/>
      <c r="F264" s="1200"/>
      <c r="G264" s="1180"/>
      <c r="H264" s="1180"/>
    </row>
    <row r="265" spans="2:8" ht="15.75" thickBot="1" x14ac:dyDescent="0.3">
      <c r="B265" s="1199" t="s">
        <v>1288</v>
      </c>
      <c r="C265" s="1202">
        <f>C266+C267+C268+C269</f>
        <v>0</v>
      </c>
      <c r="D265" s="1202">
        <f>D266+D267+D268+D269</f>
        <v>0</v>
      </c>
      <c r="E265" s="1202">
        <f>E266+E267+E268+E269</f>
        <v>0</v>
      </c>
      <c r="F265" s="1202">
        <f>F266+F267+F268+F269</f>
        <v>0</v>
      </c>
      <c r="G265" s="1180"/>
      <c r="H265" s="1180"/>
    </row>
    <row r="266" spans="2:8" ht="15.75" thickBot="1" x14ac:dyDescent="0.3">
      <c r="B266" s="1201" t="s">
        <v>1267</v>
      </c>
      <c r="C266" s="1202">
        <v>0</v>
      </c>
      <c r="D266" s="1200">
        <v>0</v>
      </c>
      <c r="E266" s="1200">
        <v>0</v>
      </c>
      <c r="F266" s="1200">
        <v>0</v>
      </c>
      <c r="G266" s="1180"/>
      <c r="H266" s="1180"/>
    </row>
    <row r="267" spans="2:8" ht="15.75" thickBot="1" x14ac:dyDescent="0.3">
      <c r="B267" s="1201" t="s">
        <v>1285</v>
      </c>
      <c r="C267" s="1202"/>
      <c r="D267" s="1200"/>
      <c r="E267" s="1200"/>
      <c r="F267" s="1200"/>
      <c r="G267" s="1180"/>
      <c r="H267" s="1180"/>
    </row>
    <row r="268" spans="2:8" ht="15.75" thickBot="1" x14ac:dyDescent="0.3">
      <c r="B268" s="1201" t="s">
        <v>1286</v>
      </c>
      <c r="C268" s="1202"/>
      <c r="D268" s="1200"/>
      <c r="E268" s="1200"/>
      <c r="F268" s="1200"/>
      <c r="G268" s="1180"/>
      <c r="H268" s="1180"/>
    </row>
    <row r="269" spans="2:8" ht="15.75" thickBot="1" x14ac:dyDescent="0.3">
      <c r="B269" s="1201" t="s">
        <v>1287</v>
      </c>
      <c r="C269" s="1202"/>
      <c r="D269" s="1200"/>
      <c r="E269" s="1200"/>
      <c r="F269" s="1200"/>
      <c r="G269" s="1180"/>
      <c r="H269" s="1180"/>
    </row>
    <row r="270" spans="2:8" ht="15.75" thickBot="1" x14ac:dyDescent="0.3">
      <c r="B270" s="1214" t="s">
        <v>1275</v>
      </c>
      <c r="C270" s="1202">
        <f>C260+C265</f>
        <v>0</v>
      </c>
      <c r="D270" s="1202">
        <f>D260+D265</f>
        <v>0</v>
      </c>
      <c r="E270" s="1202">
        <f>E260+E265</f>
        <v>0</v>
      </c>
      <c r="F270" s="1202">
        <f>F260+F265</f>
        <v>0</v>
      </c>
      <c r="G270" s="1180"/>
      <c r="H270" s="1180"/>
    </row>
    <row r="271" spans="2:8" ht="51.75" thickBot="1" x14ac:dyDescent="0.3">
      <c r="B271" s="1211" t="s">
        <v>1289</v>
      </c>
      <c r="C271" s="1211"/>
      <c r="D271" s="1212" t="s">
        <v>1280</v>
      </c>
      <c r="E271" s="2965"/>
      <c r="F271" s="2966"/>
      <c r="G271" s="1180"/>
      <c r="H271" s="1180"/>
    </row>
    <row r="272" spans="2:8" ht="17.25" customHeight="1" thickBot="1" x14ac:dyDescent="0.3">
      <c r="B272" s="1190" t="s">
        <v>1258</v>
      </c>
      <c r="C272" s="2927"/>
      <c r="D272" s="2928"/>
      <c r="E272" s="2928"/>
      <c r="F272" s="2929"/>
      <c r="G272" s="1180"/>
      <c r="H272" s="1180"/>
    </row>
    <row r="273" spans="2:8" ht="15.75" thickBot="1" x14ac:dyDescent="0.3">
      <c r="B273" s="1190" t="s">
        <v>54</v>
      </c>
      <c r="C273" s="2961"/>
      <c r="D273" s="2956"/>
      <c r="E273" s="2956"/>
      <c r="F273" s="2957"/>
      <c r="G273" s="1180"/>
      <c r="H273" s="1180"/>
    </row>
    <row r="274" spans="2:8" ht="12.75" customHeight="1" x14ac:dyDescent="0.25">
      <c r="B274" s="2951"/>
      <c r="C274" s="1208">
        <v>2022</v>
      </c>
      <c r="D274" s="1208">
        <v>2023</v>
      </c>
      <c r="E274" s="1208">
        <v>2024</v>
      </c>
      <c r="F274" s="1208">
        <v>2025</v>
      </c>
      <c r="G274" s="1180"/>
      <c r="H274" s="1180"/>
    </row>
    <row r="275" spans="2:8" ht="9" customHeight="1" thickBot="1" x14ac:dyDescent="0.3">
      <c r="B275" s="2952"/>
      <c r="C275" s="1195" t="s">
        <v>17</v>
      </c>
      <c r="D275" s="1195" t="s">
        <v>18</v>
      </c>
      <c r="E275" s="1195" t="s">
        <v>18</v>
      </c>
      <c r="F275" s="1195" t="s">
        <v>18</v>
      </c>
      <c r="G275" s="1180"/>
      <c r="H275" s="1180"/>
    </row>
    <row r="276" spans="2:8" ht="15.75" thickBot="1" x14ac:dyDescent="0.3">
      <c r="B276" s="1190" t="s">
        <v>56</v>
      </c>
      <c r="C276" s="1190"/>
      <c r="D276" s="1190"/>
      <c r="E276" s="1190"/>
      <c r="F276" s="1190"/>
      <c r="G276" s="1180"/>
      <c r="H276" s="1180"/>
    </row>
    <row r="277" spans="2:8" ht="15.75" thickBot="1" x14ac:dyDescent="0.3">
      <c r="B277" s="1190" t="s">
        <v>1260</v>
      </c>
      <c r="C277" s="1196">
        <v>0</v>
      </c>
      <c r="D277" s="1196">
        <v>0</v>
      </c>
      <c r="E277" s="1196">
        <v>0</v>
      </c>
      <c r="F277" s="1196">
        <v>0</v>
      </c>
      <c r="G277" s="1180"/>
      <c r="H277" s="1180"/>
    </row>
    <row r="278" spans="2:8" ht="15.75" thickBot="1" x14ac:dyDescent="0.3">
      <c r="B278" s="1190" t="s">
        <v>1261</v>
      </c>
      <c r="C278" s="1196">
        <v>0</v>
      </c>
      <c r="D278" s="1196">
        <v>0</v>
      </c>
      <c r="E278" s="1196">
        <v>0</v>
      </c>
      <c r="F278" s="1196">
        <v>0</v>
      </c>
      <c r="G278" s="1180"/>
      <c r="H278" s="1180"/>
    </row>
    <row r="279" spans="2:8" ht="15.75" thickBot="1" x14ac:dyDescent="0.3">
      <c r="B279" s="1190" t="s">
        <v>1262</v>
      </c>
      <c r="C279" s="1184"/>
      <c r="D279" s="1197"/>
      <c r="E279" s="1197"/>
      <c r="F279" s="1197"/>
      <c r="G279" s="1180"/>
      <c r="H279" s="1198"/>
    </row>
    <row r="280" spans="2:8" ht="15.75" thickBot="1" x14ac:dyDescent="0.3">
      <c r="B280" s="1190" t="s">
        <v>1264</v>
      </c>
      <c r="C280" s="1184"/>
      <c r="D280" s="1197"/>
      <c r="E280" s="1197"/>
      <c r="F280" s="1197"/>
      <c r="G280" s="1180"/>
      <c r="H280" s="1180"/>
    </row>
    <row r="281" spans="2:8" ht="26.25" thickBot="1" x14ac:dyDescent="0.3">
      <c r="B281" s="1190" t="s">
        <v>77</v>
      </c>
      <c r="C281" s="1184"/>
      <c r="D281" s="1197"/>
      <c r="E281" s="1197"/>
      <c r="F281" s="1197"/>
      <c r="G281" s="1180"/>
      <c r="H281" s="1180"/>
    </row>
    <row r="282" spans="2:8" ht="15.75" thickBot="1" x14ac:dyDescent="0.3">
      <c r="B282" s="2962" t="s">
        <v>1374</v>
      </c>
      <c r="C282" s="2963"/>
      <c r="D282" s="2963"/>
      <c r="E282" s="2963"/>
      <c r="F282" s="2964"/>
      <c r="G282" s="1180"/>
      <c r="H282" s="1180"/>
    </row>
    <row r="283" spans="2:8" ht="12.75" customHeight="1" x14ac:dyDescent="0.25">
      <c r="B283" s="2951"/>
      <c r="C283" s="1183">
        <v>2023</v>
      </c>
      <c r="D283" s="1183">
        <v>2024</v>
      </c>
      <c r="E283" s="1183">
        <v>2025</v>
      </c>
      <c r="F283" s="1183">
        <v>2026</v>
      </c>
      <c r="G283" s="1180"/>
      <c r="H283" s="1180"/>
    </row>
    <row r="284" spans="2:8" ht="9" customHeight="1" thickBot="1" x14ac:dyDescent="0.3">
      <c r="B284" s="2952"/>
      <c r="C284" s="1195" t="s">
        <v>17</v>
      </c>
      <c r="D284" s="1195" t="s">
        <v>18</v>
      </c>
      <c r="E284" s="1195" t="s">
        <v>18</v>
      </c>
      <c r="F284" s="1195" t="s">
        <v>18</v>
      </c>
      <c r="G284" s="1180"/>
      <c r="H284" s="1180"/>
    </row>
    <row r="285" spans="2:8" ht="15.75" thickBot="1" x14ac:dyDescent="0.3">
      <c r="B285" s="1199" t="s">
        <v>1284</v>
      </c>
      <c r="C285" s="1200">
        <f>C286+C287+C288+C289</f>
        <v>0</v>
      </c>
      <c r="D285" s="1200">
        <f>D286+D287+D288+D289</f>
        <v>0</v>
      </c>
      <c r="E285" s="1200">
        <f>E286+E287+E288+E289</f>
        <v>0</v>
      </c>
      <c r="F285" s="1200">
        <f>F286+F287+F288+F289</f>
        <v>0</v>
      </c>
      <c r="G285" s="1180"/>
      <c r="H285" s="1180"/>
    </row>
    <row r="286" spans="2:8" ht="15.75" thickBot="1" x14ac:dyDescent="0.3">
      <c r="B286" s="1201" t="s">
        <v>1267</v>
      </c>
      <c r="C286" s="1200">
        <v>0</v>
      </c>
      <c r="D286" s="1200">
        <v>0</v>
      </c>
      <c r="E286" s="1200">
        <v>0</v>
      </c>
      <c r="F286" s="1200">
        <v>0</v>
      </c>
      <c r="G286" s="1180"/>
      <c r="H286" s="1180"/>
    </row>
    <row r="287" spans="2:8" ht="15.75" thickBot="1" x14ac:dyDescent="0.3">
      <c r="B287" s="1201" t="s">
        <v>1285</v>
      </c>
      <c r="C287" s="1200"/>
      <c r="D287" s="1200"/>
      <c r="E287" s="1200"/>
      <c r="F287" s="1200"/>
      <c r="G287" s="1180"/>
      <c r="H287" s="1180"/>
    </row>
    <row r="288" spans="2:8" ht="15.75" thickBot="1" x14ac:dyDescent="0.3">
      <c r="B288" s="1201" t="s">
        <v>1286</v>
      </c>
      <c r="C288" s="1200"/>
      <c r="D288" s="1200"/>
      <c r="E288" s="1200"/>
      <c r="F288" s="1200"/>
      <c r="G288" s="1180"/>
      <c r="H288" s="1180"/>
    </row>
    <row r="289" spans="2:8" ht="15.75" thickBot="1" x14ac:dyDescent="0.3">
      <c r="B289" s="1201" t="s">
        <v>1287</v>
      </c>
      <c r="C289" s="1200"/>
      <c r="D289" s="1200"/>
      <c r="E289" s="1200"/>
      <c r="F289" s="1200"/>
      <c r="G289" s="1180"/>
      <c r="H289" s="1180"/>
    </row>
    <row r="290" spans="2:8" ht="15.75" thickBot="1" x14ac:dyDescent="0.3">
      <c r="B290" s="1199" t="s">
        <v>1288</v>
      </c>
      <c r="C290" s="1202">
        <f>C291+C292+C293+C294</f>
        <v>0</v>
      </c>
      <c r="D290" s="1202">
        <f>D291+D292+D293+D294</f>
        <v>0</v>
      </c>
      <c r="E290" s="1202">
        <f>E291+E292+E293+E294</f>
        <v>0</v>
      </c>
      <c r="F290" s="1202">
        <f>F291+F292+F293+F294</f>
        <v>0</v>
      </c>
      <c r="G290" s="1180"/>
      <c r="H290" s="1180"/>
    </row>
    <row r="291" spans="2:8" ht="15.75" thickBot="1" x14ac:dyDescent="0.3">
      <c r="B291" s="1201" t="s">
        <v>1267</v>
      </c>
      <c r="C291" s="1202">
        <v>0</v>
      </c>
      <c r="D291" s="1200">
        <v>0</v>
      </c>
      <c r="E291" s="1200">
        <v>0</v>
      </c>
      <c r="F291" s="1200">
        <v>0</v>
      </c>
      <c r="G291" s="1180"/>
      <c r="H291" s="1180"/>
    </row>
    <row r="292" spans="2:8" ht="15.75" thickBot="1" x14ac:dyDescent="0.3">
      <c r="B292" s="1201" t="s">
        <v>1285</v>
      </c>
      <c r="C292" s="1202"/>
      <c r="D292" s="1200"/>
      <c r="E292" s="1200"/>
      <c r="F292" s="1200"/>
      <c r="G292" s="1180"/>
      <c r="H292" s="1180"/>
    </row>
    <row r="293" spans="2:8" ht="15.75" thickBot="1" x14ac:dyDescent="0.3">
      <c r="B293" s="1201" t="s">
        <v>1286</v>
      </c>
      <c r="C293" s="1202"/>
      <c r="D293" s="1200"/>
      <c r="E293" s="1200"/>
      <c r="F293" s="1200"/>
      <c r="G293" s="1180"/>
      <c r="H293" s="1180"/>
    </row>
    <row r="294" spans="2:8" ht="15.75" thickBot="1" x14ac:dyDescent="0.3">
      <c r="B294" s="1201" t="s">
        <v>1287</v>
      </c>
      <c r="C294" s="1202"/>
      <c r="D294" s="1200"/>
      <c r="E294" s="1200"/>
      <c r="F294" s="1200"/>
      <c r="G294" s="1180"/>
      <c r="H294" s="1180"/>
    </row>
    <row r="295" spans="2:8" ht="15.75" thickBot="1" x14ac:dyDescent="0.3">
      <c r="B295" s="1214" t="s">
        <v>1294</v>
      </c>
      <c r="C295" s="1202">
        <f>C285+C290</f>
        <v>0</v>
      </c>
      <c r="D295" s="1202">
        <f>D285+D290</f>
        <v>0</v>
      </c>
      <c r="E295" s="1202">
        <f>E285+E290</f>
        <v>0</v>
      </c>
      <c r="F295" s="1202">
        <f>F285+F290</f>
        <v>0</v>
      </c>
      <c r="G295" s="1180"/>
      <c r="H295" s="1180"/>
    </row>
    <row r="296" spans="2:8" ht="51.75" thickBot="1" x14ac:dyDescent="0.3">
      <c r="B296" s="1211" t="s">
        <v>1419</v>
      </c>
      <c r="C296" s="1215"/>
      <c r="D296" s="1182" t="s">
        <v>1280</v>
      </c>
      <c r="E296" s="1216"/>
      <c r="F296" s="1217"/>
      <c r="G296" s="1180"/>
      <c r="H296" s="1180"/>
    </row>
    <row r="297" spans="2:8" ht="17.25" customHeight="1" thickBot="1" x14ac:dyDescent="0.3">
      <c r="B297" s="1190" t="s">
        <v>1258</v>
      </c>
      <c r="C297" s="2927"/>
      <c r="D297" s="2928"/>
      <c r="E297" s="2928"/>
      <c r="F297" s="2929"/>
      <c r="G297" s="1180"/>
      <c r="H297" s="1180"/>
    </row>
    <row r="298" spans="2:8" ht="15.75" thickBot="1" x14ac:dyDescent="0.3">
      <c r="B298" s="1190" t="s">
        <v>54</v>
      </c>
      <c r="C298" s="2961"/>
      <c r="D298" s="2956"/>
      <c r="E298" s="2956"/>
      <c r="F298" s="2957"/>
      <c r="G298" s="1180"/>
      <c r="H298" s="1180"/>
    </row>
    <row r="299" spans="2:8" ht="12.75" customHeight="1" x14ac:dyDescent="0.25">
      <c r="B299" s="2951"/>
      <c r="C299" s="1183">
        <v>2023</v>
      </c>
      <c r="D299" s="1183">
        <v>2024</v>
      </c>
      <c r="E299" s="1183">
        <v>2025</v>
      </c>
      <c r="F299" s="1183">
        <v>2026</v>
      </c>
      <c r="G299" s="1180"/>
      <c r="H299" s="1180"/>
    </row>
    <row r="300" spans="2:8" ht="9" customHeight="1" thickBot="1" x14ac:dyDescent="0.3">
      <c r="B300" s="2952"/>
      <c r="C300" s="1195" t="s">
        <v>17</v>
      </c>
      <c r="D300" s="1195" t="s">
        <v>18</v>
      </c>
      <c r="E300" s="1195" t="s">
        <v>18</v>
      </c>
      <c r="F300" s="1195" t="s">
        <v>18</v>
      </c>
      <c r="G300" s="1180"/>
      <c r="H300" s="1180"/>
    </row>
    <row r="301" spans="2:8" ht="15.75" thickBot="1" x14ac:dyDescent="0.3">
      <c r="B301" s="1190" t="s">
        <v>56</v>
      </c>
      <c r="C301" s="1190"/>
      <c r="D301" s="1190"/>
      <c r="E301" s="1190"/>
      <c r="F301" s="1190"/>
      <c r="G301" s="1180"/>
      <c r="H301" s="1180"/>
    </row>
    <row r="302" spans="2:8" ht="15.75" thickBot="1" x14ac:dyDescent="0.3">
      <c r="B302" s="1190" t="s">
        <v>1260</v>
      </c>
      <c r="C302" s="1196">
        <f>C320</f>
        <v>0</v>
      </c>
      <c r="D302" s="1196">
        <f>D320</f>
        <v>0</v>
      </c>
      <c r="E302" s="1196">
        <f>E320</f>
        <v>0</v>
      </c>
      <c r="F302" s="1196">
        <f>F320</f>
        <v>0</v>
      </c>
      <c r="G302" s="1180"/>
      <c r="H302" s="1180"/>
    </row>
    <row r="303" spans="2:8" ht="15.75" thickBot="1" x14ac:dyDescent="0.3">
      <c r="B303" s="1190" t="s">
        <v>1261</v>
      </c>
      <c r="C303" s="1196">
        <v>0</v>
      </c>
      <c r="D303" s="1196">
        <v>0</v>
      </c>
      <c r="E303" s="1196">
        <v>0</v>
      </c>
      <c r="F303" s="1196">
        <v>0</v>
      </c>
      <c r="G303" s="1180"/>
      <c r="H303" s="1180"/>
    </row>
    <row r="304" spans="2:8" ht="15.75" thickBot="1" x14ac:dyDescent="0.3">
      <c r="B304" s="1190" t="s">
        <v>1262</v>
      </c>
      <c r="C304" s="1184"/>
      <c r="D304" s="1197"/>
      <c r="E304" s="1197"/>
      <c r="F304" s="1197"/>
      <c r="G304" s="1180"/>
      <c r="H304" s="1198"/>
    </row>
    <row r="305" spans="2:8" ht="15.75" thickBot="1" x14ac:dyDescent="0.3">
      <c r="B305" s="1190" t="s">
        <v>1264</v>
      </c>
      <c r="C305" s="1184"/>
      <c r="D305" s="1197"/>
      <c r="E305" s="1197"/>
      <c r="F305" s="1197"/>
      <c r="G305" s="1180"/>
      <c r="H305" s="1180"/>
    </row>
    <row r="306" spans="2:8" ht="26.25" thickBot="1" x14ac:dyDescent="0.3">
      <c r="B306" s="1190" t="s">
        <v>77</v>
      </c>
      <c r="C306" s="1184"/>
      <c r="D306" s="1197"/>
      <c r="E306" s="1197"/>
      <c r="F306" s="1197"/>
      <c r="G306" s="1180"/>
      <c r="H306" s="1180"/>
    </row>
    <row r="307" spans="2:8" ht="15.75" thickBot="1" x14ac:dyDescent="0.3">
      <c r="B307" s="2962" t="s">
        <v>2092</v>
      </c>
      <c r="C307" s="2963"/>
      <c r="D307" s="2963"/>
      <c r="E307" s="2963"/>
      <c r="F307" s="2964"/>
      <c r="G307" s="1180"/>
      <c r="H307" s="1180"/>
    </row>
    <row r="308" spans="2:8" ht="12.75" customHeight="1" x14ac:dyDescent="0.25">
      <c r="B308" s="2951"/>
      <c r="C308" s="1183">
        <v>2023</v>
      </c>
      <c r="D308" s="1183">
        <v>2024</v>
      </c>
      <c r="E308" s="1183">
        <v>2025</v>
      </c>
      <c r="F308" s="1183">
        <v>2026</v>
      </c>
      <c r="G308" s="1180"/>
      <c r="H308" s="1180"/>
    </row>
    <row r="309" spans="2:8" ht="9" customHeight="1" thickBot="1" x14ac:dyDescent="0.3">
      <c r="B309" s="2952"/>
      <c r="C309" s="1195" t="s">
        <v>17</v>
      </c>
      <c r="D309" s="1195" t="s">
        <v>18</v>
      </c>
      <c r="E309" s="1195" t="s">
        <v>18</v>
      </c>
      <c r="F309" s="1195" t="s">
        <v>18</v>
      </c>
      <c r="G309" s="1180"/>
      <c r="H309" s="1180"/>
    </row>
    <row r="310" spans="2:8" ht="15.75" thickBot="1" x14ac:dyDescent="0.3">
      <c r="B310" s="1199" t="s">
        <v>1284</v>
      </c>
      <c r="C310" s="1200">
        <f>C311+C312+C313+C314</f>
        <v>0</v>
      </c>
      <c r="D310" s="1200">
        <f>D311+D312+D313+D314</f>
        <v>0</v>
      </c>
      <c r="E310" s="1200">
        <f>E311+E312+E313+E314</f>
        <v>0</v>
      </c>
      <c r="F310" s="1200">
        <f>F311+F312+F313+F314</f>
        <v>0</v>
      </c>
      <c r="G310" s="1180"/>
      <c r="H310" s="1180"/>
    </row>
    <row r="311" spans="2:8" ht="15.75" thickBot="1" x14ac:dyDescent="0.3">
      <c r="B311" s="1201" t="s">
        <v>1267</v>
      </c>
      <c r="C311" s="1200">
        <v>0</v>
      </c>
      <c r="D311" s="1200">
        <v>0</v>
      </c>
      <c r="E311" s="1200">
        <v>0</v>
      </c>
      <c r="F311" s="1200">
        <v>0</v>
      </c>
      <c r="G311" s="1180"/>
      <c r="H311" s="1180"/>
    </row>
    <row r="312" spans="2:8" ht="15.75" thickBot="1" x14ac:dyDescent="0.3">
      <c r="B312" s="1201" t="s">
        <v>1285</v>
      </c>
      <c r="C312" s="1200"/>
      <c r="D312" s="1200"/>
      <c r="E312" s="1200"/>
      <c r="F312" s="1200"/>
      <c r="G312" s="1180"/>
      <c r="H312" s="1180"/>
    </row>
    <row r="313" spans="2:8" ht="15.75" thickBot="1" x14ac:dyDescent="0.3">
      <c r="B313" s="1201" t="s">
        <v>1286</v>
      </c>
      <c r="C313" s="1200"/>
      <c r="D313" s="1200"/>
      <c r="E313" s="1200"/>
      <c r="F313" s="1200"/>
      <c r="G313" s="1180"/>
      <c r="H313" s="1180"/>
    </row>
    <row r="314" spans="2:8" ht="15.75" thickBot="1" x14ac:dyDescent="0.3">
      <c r="B314" s="1201" t="s">
        <v>1287</v>
      </c>
      <c r="C314" s="1200"/>
      <c r="D314" s="1200"/>
      <c r="E314" s="1200"/>
      <c r="F314" s="1200"/>
      <c r="G314" s="1180"/>
      <c r="H314" s="1180"/>
    </row>
    <row r="315" spans="2:8" ht="15.75" thickBot="1" x14ac:dyDescent="0.3">
      <c r="B315" s="1199" t="s">
        <v>1288</v>
      </c>
      <c r="C315" s="1202">
        <f>C316+C317+C318+C319</f>
        <v>0</v>
      </c>
      <c r="D315" s="1202">
        <f>D316+D317+D318+D319</f>
        <v>0</v>
      </c>
      <c r="E315" s="1202">
        <f>E316+E317+E318+E319</f>
        <v>0</v>
      </c>
      <c r="F315" s="1202">
        <f>F316+F317+F318+F319</f>
        <v>0</v>
      </c>
      <c r="G315" s="1180"/>
      <c r="H315" s="1180"/>
    </row>
    <row r="316" spans="2:8" ht="15.75" thickBot="1" x14ac:dyDescent="0.3">
      <c r="B316" s="1201" t="s">
        <v>1267</v>
      </c>
      <c r="C316" s="1202">
        <v>0</v>
      </c>
      <c r="D316" s="1200">
        <v>0</v>
      </c>
      <c r="E316" s="1200">
        <v>0</v>
      </c>
      <c r="F316" s="1200">
        <v>0</v>
      </c>
      <c r="G316" s="1180"/>
      <c r="H316" s="1180"/>
    </row>
    <row r="317" spans="2:8" ht="15.75" thickBot="1" x14ac:dyDescent="0.3">
      <c r="B317" s="1201" t="s">
        <v>1285</v>
      </c>
      <c r="C317" s="1202"/>
      <c r="D317" s="1200"/>
      <c r="E317" s="1200"/>
      <c r="F317" s="1200"/>
      <c r="G317" s="1180"/>
      <c r="H317" s="1180"/>
    </row>
    <row r="318" spans="2:8" ht="15.75" thickBot="1" x14ac:dyDescent="0.3">
      <c r="B318" s="1201" t="s">
        <v>1286</v>
      </c>
      <c r="C318" s="1202"/>
      <c r="D318" s="1200"/>
      <c r="E318" s="1200"/>
      <c r="F318" s="1200"/>
      <c r="G318" s="1180"/>
      <c r="H318" s="1180"/>
    </row>
    <row r="319" spans="2:8" ht="15.75" thickBot="1" x14ac:dyDescent="0.3">
      <c r="B319" s="1201" t="s">
        <v>1287</v>
      </c>
      <c r="C319" s="1202"/>
      <c r="D319" s="1200"/>
      <c r="E319" s="1200"/>
      <c r="F319" s="1200"/>
      <c r="G319" s="1180"/>
      <c r="H319" s="1180"/>
    </row>
    <row r="320" spans="2:8" ht="15.75" thickBot="1" x14ac:dyDescent="0.3">
      <c r="B320" s="1205" t="s">
        <v>100</v>
      </c>
      <c r="C320" s="1202">
        <f>C310+C315</f>
        <v>0</v>
      </c>
      <c r="D320" s="1202">
        <f>D310+D315</f>
        <v>0</v>
      </c>
      <c r="E320" s="1202">
        <f>E310+E315</f>
        <v>0</v>
      </c>
      <c r="F320" s="1202">
        <f>F310+F315</f>
        <v>0</v>
      </c>
      <c r="G320" s="1180"/>
      <c r="H320" s="1180"/>
    </row>
    <row r="321" spans="2:8" ht="25.5" customHeight="1" thickBot="1" x14ac:dyDescent="0.3">
      <c r="B321" s="1181" t="s">
        <v>1364</v>
      </c>
      <c r="C321" s="2971"/>
      <c r="D321" s="2965"/>
      <c r="E321" s="2965"/>
      <c r="F321" s="2966"/>
      <c r="G321" s="1180"/>
      <c r="H321" s="1180"/>
    </row>
    <row r="322" spans="2:8" ht="51.75" thickBot="1" x14ac:dyDescent="0.3">
      <c r="B322" s="1211" t="s">
        <v>1419</v>
      </c>
      <c r="C322" s="1215"/>
      <c r="D322" s="1182" t="s">
        <v>1280</v>
      </c>
      <c r="E322" s="1216"/>
      <c r="F322" s="1217"/>
      <c r="G322" s="1180"/>
      <c r="H322" s="1180"/>
    </row>
    <row r="323" spans="2:8" ht="17.25" customHeight="1" thickBot="1" x14ac:dyDescent="0.3">
      <c r="B323" s="1190" t="s">
        <v>1258</v>
      </c>
      <c r="C323" s="2927"/>
      <c r="D323" s="2928"/>
      <c r="E323" s="2928"/>
      <c r="F323" s="2929"/>
      <c r="G323" s="1180"/>
      <c r="H323" s="1180"/>
    </row>
    <row r="324" spans="2:8" ht="15.75" thickBot="1" x14ac:dyDescent="0.3">
      <c r="B324" s="1190" t="s">
        <v>54</v>
      </c>
      <c r="C324" s="2961"/>
      <c r="D324" s="2956"/>
      <c r="E324" s="2956"/>
      <c r="F324" s="2957"/>
      <c r="G324" s="1180"/>
      <c r="H324" s="1180"/>
    </row>
    <row r="325" spans="2:8" ht="12.75" customHeight="1" x14ac:dyDescent="0.25">
      <c r="B325" s="2951"/>
      <c r="C325" s="1183">
        <v>2023</v>
      </c>
      <c r="D325" s="1183">
        <v>2024</v>
      </c>
      <c r="E325" s="1183">
        <v>2025</v>
      </c>
      <c r="F325" s="1183">
        <v>2026</v>
      </c>
      <c r="G325" s="1180"/>
      <c r="H325" s="1180"/>
    </row>
    <row r="326" spans="2:8" ht="9" customHeight="1" thickBot="1" x14ac:dyDescent="0.3">
      <c r="B326" s="2952"/>
      <c r="C326" s="1195" t="s">
        <v>17</v>
      </c>
      <c r="D326" s="1195" t="s">
        <v>18</v>
      </c>
      <c r="E326" s="1195" t="s">
        <v>18</v>
      </c>
      <c r="F326" s="1195" t="s">
        <v>18</v>
      </c>
      <c r="G326" s="1180"/>
      <c r="H326" s="1180"/>
    </row>
    <row r="327" spans="2:8" ht="15.75" thickBot="1" x14ac:dyDescent="0.3">
      <c r="B327" s="1190" t="s">
        <v>56</v>
      </c>
      <c r="C327" s="1190"/>
      <c r="D327" s="1190"/>
      <c r="E327" s="1190"/>
      <c r="F327" s="1190"/>
      <c r="G327" s="1180"/>
      <c r="H327" s="1180"/>
    </row>
    <row r="328" spans="2:8" ht="15.75" thickBot="1" x14ac:dyDescent="0.3">
      <c r="B328" s="1190" t="s">
        <v>1260</v>
      </c>
      <c r="C328" s="1196">
        <f>C346</f>
        <v>0</v>
      </c>
      <c r="D328" s="1196">
        <f>D346</f>
        <v>0</v>
      </c>
      <c r="E328" s="1196">
        <f>E346</f>
        <v>0</v>
      </c>
      <c r="F328" s="1196">
        <f>F346</f>
        <v>0</v>
      </c>
      <c r="G328" s="1180"/>
      <c r="H328" s="1180"/>
    </row>
    <row r="329" spans="2:8" ht="15.75" thickBot="1" x14ac:dyDescent="0.3">
      <c r="B329" s="1190" t="s">
        <v>1261</v>
      </c>
      <c r="C329" s="1196">
        <v>0</v>
      </c>
      <c r="D329" s="1196">
        <v>0</v>
      </c>
      <c r="E329" s="1196">
        <v>0</v>
      </c>
      <c r="F329" s="1196">
        <v>0</v>
      </c>
      <c r="G329" s="1180"/>
      <c r="H329" s="1180"/>
    </row>
    <row r="330" spans="2:8" ht="15.75" thickBot="1" x14ac:dyDescent="0.3">
      <c r="B330" s="1190" t="s">
        <v>1262</v>
      </c>
      <c r="C330" s="1184"/>
      <c r="D330" s="1197"/>
      <c r="E330" s="1197"/>
      <c r="F330" s="1197"/>
      <c r="G330" s="1180"/>
      <c r="H330" s="1198"/>
    </row>
    <row r="331" spans="2:8" ht="15.75" thickBot="1" x14ac:dyDescent="0.3">
      <c r="B331" s="1190" t="s">
        <v>1264</v>
      </c>
      <c r="C331" s="1184"/>
      <c r="D331" s="1197"/>
      <c r="E331" s="1197"/>
      <c r="F331" s="1197"/>
      <c r="G331" s="1180"/>
      <c r="H331" s="1180"/>
    </row>
    <row r="332" spans="2:8" ht="26.25" thickBot="1" x14ac:dyDescent="0.3">
      <c r="B332" s="1190" t="s">
        <v>77</v>
      </c>
      <c r="C332" s="1184"/>
      <c r="D332" s="1197"/>
      <c r="E332" s="1197"/>
      <c r="F332" s="1197"/>
      <c r="G332" s="1180"/>
      <c r="H332" s="1180"/>
    </row>
    <row r="333" spans="2:8" ht="15.75" thickBot="1" x14ac:dyDescent="0.3">
      <c r="B333" s="2962" t="s">
        <v>2092</v>
      </c>
      <c r="C333" s="2963"/>
      <c r="D333" s="2963"/>
      <c r="E333" s="2963"/>
      <c r="F333" s="2964"/>
      <c r="G333" s="1180"/>
      <c r="H333" s="1180"/>
    </row>
    <row r="334" spans="2:8" ht="12.75" customHeight="1" x14ac:dyDescent="0.25">
      <c r="B334" s="2951"/>
      <c r="C334" s="1183">
        <v>2023</v>
      </c>
      <c r="D334" s="1183">
        <v>2024</v>
      </c>
      <c r="E334" s="1183">
        <v>2025</v>
      </c>
      <c r="F334" s="1183">
        <v>2026</v>
      </c>
      <c r="G334" s="1180"/>
      <c r="H334" s="1180"/>
    </row>
    <row r="335" spans="2:8" ht="9" customHeight="1" thickBot="1" x14ac:dyDescent="0.3">
      <c r="B335" s="2952"/>
      <c r="C335" s="1195" t="s">
        <v>17</v>
      </c>
      <c r="D335" s="1195" t="s">
        <v>18</v>
      </c>
      <c r="E335" s="1195" t="s">
        <v>18</v>
      </c>
      <c r="F335" s="1195" t="s">
        <v>18</v>
      </c>
      <c r="G335" s="1180"/>
      <c r="H335" s="1180"/>
    </row>
    <row r="336" spans="2:8" ht="15.75" thickBot="1" x14ac:dyDescent="0.3">
      <c r="B336" s="1199" t="s">
        <v>1284</v>
      </c>
      <c r="C336" s="1200">
        <f>C337+C338+C339+C340</f>
        <v>0</v>
      </c>
      <c r="D336" s="1200">
        <f t="shared" ref="D336:F337" si="5">D337+D338+D339+D340</f>
        <v>0</v>
      </c>
      <c r="E336" s="1200">
        <f t="shared" si="5"/>
        <v>0</v>
      </c>
      <c r="F336" s="1200">
        <f t="shared" si="5"/>
        <v>0</v>
      </c>
      <c r="G336" s="1180"/>
      <c r="H336" s="1180"/>
    </row>
    <row r="337" spans="2:8" ht="15.75" thickBot="1" x14ac:dyDescent="0.3">
      <c r="B337" s="1201" t="s">
        <v>1267</v>
      </c>
      <c r="C337" s="1202">
        <f>C338+C339+C340+C341</f>
        <v>0</v>
      </c>
      <c r="D337" s="1202">
        <f t="shared" si="5"/>
        <v>0</v>
      </c>
      <c r="E337" s="1202">
        <f t="shared" si="5"/>
        <v>0</v>
      </c>
      <c r="F337" s="1202">
        <f t="shared" si="5"/>
        <v>0</v>
      </c>
      <c r="G337" s="1180"/>
      <c r="H337" s="1180"/>
    </row>
    <row r="338" spans="2:8" ht="15.75" thickBot="1" x14ac:dyDescent="0.3">
      <c r="B338" s="1201" t="s">
        <v>1285</v>
      </c>
      <c r="C338" s="1200"/>
      <c r="D338" s="1200"/>
      <c r="E338" s="1200"/>
      <c r="F338" s="1200"/>
      <c r="G338" s="1180"/>
      <c r="H338" s="1180"/>
    </row>
    <row r="339" spans="2:8" ht="15.75" thickBot="1" x14ac:dyDescent="0.3">
      <c r="B339" s="1201" t="s">
        <v>1286</v>
      </c>
      <c r="C339" s="1200"/>
      <c r="D339" s="1200"/>
      <c r="E339" s="1200"/>
      <c r="F339" s="1200"/>
      <c r="G339" s="1180"/>
      <c r="H339" s="1180"/>
    </row>
    <row r="340" spans="2:8" ht="15.75" thickBot="1" x14ac:dyDescent="0.3">
      <c r="B340" s="1201" t="s">
        <v>1287</v>
      </c>
      <c r="C340" s="1200"/>
      <c r="D340" s="1200"/>
      <c r="E340" s="1200"/>
      <c r="F340" s="1200"/>
      <c r="G340" s="1180"/>
      <c r="H340" s="1180"/>
    </row>
    <row r="341" spans="2:8" ht="15.75" thickBot="1" x14ac:dyDescent="0.3">
      <c r="B341" s="1199" t="s">
        <v>1288</v>
      </c>
      <c r="C341" s="1202">
        <f>C342+C343+C344+C345</f>
        <v>0</v>
      </c>
      <c r="D341" s="1202">
        <f>D342+D343+D344+D345</f>
        <v>0</v>
      </c>
      <c r="E341" s="1202">
        <f>E342+E343+E344+E345</f>
        <v>0</v>
      </c>
      <c r="F341" s="1202">
        <f>F342+F343+F344+F345</f>
        <v>0</v>
      </c>
      <c r="G341" s="1180"/>
      <c r="H341" s="1180"/>
    </row>
    <row r="342" spans="2:8" ht="15.75" thickBot="1" x14ac:dyDescent="0.3">
      <c r="B342" s="1201" t="s">
        <v>1267</v>
      </c>
      <c r="C342" s="1202">
        <v>0</v>
      </c>
      <c r="D342" s="1202">
        <v>0</v>
      </c>
      <c r="E342" s="1202">
        <v>0</v>
      </c>
      <c r="F342" s="1202">
        <v>0</v>
      </c>
      <c r="G342" s="1180"/>
      <c r="H342" s="1180"/>
    </row>
    <row r="343" spans="2:8" ht="15.75" thickBot="1" x14ac:dyDescent="0.3">
      <c r="B343" s="1201" t="s">
        <v>1285</v>
      </c>
      <c r="C343" s="1202"/>
      <c r="D343" s="1202"/>
      <c r="E343" s="1202"/>
      <c r="F343" s="1202"/>
      <c r="G343" s="1180"/>
      <c r="H343" s="1180"/>
    </row>
    <row r="344" spans="2:8" ht="15.75" thickBot="1" x14ac:dyDescent="0.3">
      <c r="B344" s="1201" t="s">
        <v>1286</v>
      </c>
      <c r="C344" s="1202"/>
      <c r="D344" s="1202"/>
      <c r="E344" s="1202"/>
      <c r="F344" s="1202"/>
      <c r="G344" s="1180"/>
      <c r="H344" s="1180"/>
    </row>
    <row r="345" spans="2:8" ht="15.75" thickBot="1" x14ac:dyDescent="0.3">
      <c r="B345" s="1201" t="s">
        <v>1287</v>
      </c>
      <c r="C345" s="1202"/>
      <c r="D345" s="1202"/>
      <c r="E345" s="1202"/>
      <c r="F345" s="1202"/>
      <c r="G345" s="1180"/>
      <c r="H345" s="1180"/>
    </row>
    <row r="346" spans="2:8" ht="15.75" thickBot="1" x14ac:dyDescent="0.3">
      <c r="B346" s="1205" t="s">
        <v>1320</v>
      </c>
      <c r="C346" s="1202">
        <f>C336+C341</f>
        <v>0</v>
      </c>
      <c r="D346" s="1202">
        <f>D336+D341</f>
        <v>0</v>
      </c>
      <c r="E346" s="1202">
        <f>E336+E341</f>
        <v>0</v>
      </c>
      <c r="F346" s="1202">
        <f>F336+F341</f>
        <v>0</v>
      </c>
      <c r="G346" s="1180"/>
      <c r="H346" s="1180"/>
    </row>
    <row r="347" spans="2:8" ht="15.75" thickBot="1" x14ac:dyDescent="0.3">
      <c r="B347" s="1189"/>
      <c r="C347" s="1206"/>
      <c r="D347" s="1206"/>
      <c r="E347" s="1206"/>
      <c r="F347" s="1206"/>
      <c r="G347" s="1180"/>
      <c r="H347" s="1180"/>
    </row>
    <row r="348" spans="2:8" ht="27" customHeight="1" thickBot="1" x14ac:dyDescent="0.3">
      <c r="B348" s="1189" t="s">
        <v>1299</v>
      </c>
      <c r="C348" s="1206">
        <f>+C223+C147+C69+C32+C172+C106+C328+C302+C277+C252+C197</f>
        <v>123085</v>
      </c>
      <c r="D348" s="1206">
        <f>+D223+D147+D69+D32+D172+D106+D328+D302+D277+D252+D197</f>
        <v>125164</v>
      </c>
      <c r="E348" s="1206">
        <f>+E223+E147+E69+E32+E172+E106+E328+E302+E277+E252+E197</f>
        <v>128085</v>
      </c>
      <c r="F348" s="1206">
        <f>+F223+F147+F69+F32+F172+F106+F328+F302+F277+F252+F197</f>
        <v>128085</v>
      </c>
      <c r="G348" s="1180"/>
      <c r="H348" s="1180"/>
    </row>
    <row r="349" spans="2:8" ht="39" thickBot="1" x14ac:dyDescent="0.3">
      <c r="B349" s="1189" t="s">
        <v>1300</v>
      </c>
      <c r="C349" s="1206">
        <f>+C241+C215+C135+C98+C61+C346+C320+C295+C270+C190+C165</f>
        <v>123085</v>
      </c>
      <c r="D349" s="1206">
        <f>+D241+D215+D135+D98+D61+D346+D320+D295+D270+D190+D165</f>
        <v>125164</v>
      </c>
      <c r="E349" s="1206">
        <f>+E241+E215+E135+E98+E61+E346+E320+E295+E270+E190+E165</f>
        <v>128085</v>
      </c>
      <c r="F349" s="1206">
        <f>+F241+F215+F135+F98+F61+F346+F320+F295+F270+F190+F165</f>
        <v>128085</v>
      </c>
      <c r="G349" s="1180"/>
      <c r="H349" s="1180"/>
    </row>
    <row r="350" spans="2:8" ht="15.75" thickBot="1" x14ac:dyDescent="0.3">
      <c r="B350" s="1199" t="s">
        <v>1266</v>
      </c>
      <c r="C350" s="1206">
        <f>C351+C352</f>
        <v>78985</v>
      </c>
      <c r="D350" s="1206">
        <f>D351+D352</f>
        <v>78985</v>
      </c>
      <c r="E350" s="1206">
        <f>E351+E352</f>
        <v>78985</v>
      </c>
      <c r="F350" s="1206">
        <f>F351+F352</f>
        <v>78985</v>
      </c>
      <c r="G350" s="1180"/>
      <c r="H350" s="1180"/>
    </row>
    <row r="351" spans="2:8" ht="15.75" thickBot="1" x14ac:dyDescent="0.3">
      <c r="B351" s="1201" t="s">
        <v>1267</v>
      </c>
      <c r="C351" s="1202">
        <f>C41+C78+C115</f>
        <v>78985</v>
      </c>
      <c r="D351" s="1202">
        <f t="shared" ref="C351:F352" si="6">D41+D78+D115</f>
        <v>78985</v>
      </c>
      <c r="E351" s="1202">
        <f t="shared" si="6"/>
        <v>78985</v>
      </c>
      <c r="F351" s="1202">
        <f>F41+F78+F115</f>
        <v>78985</v>
      </c>
      <c r="G351" s="1180"/>
      <c r="H351" s="1180"/>
    </row>
    <row r="352" spans="2:8" ht="15.75" thickBot="1" x14ac:dyDescent="0.3">
      <c r="B352" s="1201" t="s">
        <v>1301</v>
      </c>
      <c r="C352" s="1202">
        <f t="shared" si="6"/>
        <v>0</v>
      </c>
      <c r="D352" s="1202">
        <f t="shared" si="6"/>
        <v>0</v>
      </c>
      <c r="E352" s="1202">
        <f t="shared" si="6"/>
        <v>0</v>
      </c>
      <c r="F352" s="1202">
        <f t="shared" si="6"/>
        <v>0</v>
      </c>
      <c r="G352" s="1180"/>
      <c r="H352" s="1180"/>
    </row>
    <row r="353" spans="2:8" ht="26.25" thickBot="1" x14ac:dyDescent="0.3">
      <c r="B353" s="1199" t="s">
        <v>1269</v>
      </c>
      <c r="C353" s="1206">
        <f>C354+C355</f>
        <v>13100</v>
      </c>
      <c r="D353" s="1206">
        <f>D354+D355</f>
        <v>13100</v>
      </c>
      <c r="E353" s="1206">
        <f>E354+E355</f>
        <v>13100</v>
      </c>
      <c r="F353" s="1206">
        <f>F354+F355</f>
        <v>13100</v>
      </c>
      <c r="G353" s="1180"/>
      <c r="H353" s="1180"/>
    </row>
    <row r="354" spans="2:8" ht="15.75" thickBot="1" x14ac:dyDescent="0.3">
      <c r="B354" s="1201" t="s">
        <v>1267</v>
      </c>
      <c r="C354" s="1200">
        <f>C44+C81+C118</f>
        <v>13100</v>
      </c>
      <c r="D354" s="1200">
        <f>D44+D81+D118</f>
        <v>13100</v>
      </c>
      <c r="E354" s="1200">
        <f>E44+E81+E118</f>
        <v>13100</v>
      </c>
      <c r="F354" s="1200">
        <f>F44+F81+F118</f>
        <v>13100</v>
      </c>
      <c r="G354" s="1180"/>
      <c r="H354" s="1180"/>
    </row>
    <row r="355" spans="2:8" ht="15.75" thickBot="1" x14ac:dyDescent="0.3">
      <c r="B355" s="1201" t="s">
        <v>1301</v>
      </c>
      <c r="C355" s="1202">
        <f>C45+C82+C116</f>
        <v>0</v>
      </c>
      <c r="D355" s="1202">
        <f>D45+D82+D116</f>
        <v>0</v>
      </c>
      <c r="E355" s="1202">
        <f>E45+E82+E116</f>
        <v>0</v>
      </c>
      <c r="F355" s="1202">
        <f>F45+F82+F116</f>
        <v>0</v>
      </c>
      <c r="G355" s="1180"/>
      <c r="H355" s="1180"/>
    </row>
    <row r="356" spans="2:8" ht="15.75" thickBot="1" x14ac:dyDescent="0.3">
      <c r="B356" s="1199" t="s">
        <v>1270</v>
      </c>
      <c r="C356" s="1206">
        <f>C357+C358</f>
        <v>30000</v>
      </c>
      <c r="D356" s="1206">
        <f>D357+D358</f>
        <v>33079</v>
      </c>
      <c r="E356" s="1206">
        <f>E357+E358</f>
        <v>36000</v>
      </c>
      <c r="F356" s="1206">
        <f>F357+F358</f>
        <v>36000</v>
      </c>
      <c r="G356" s="1180"/>
      <c r="H356" s="1180"/>
    </row>
    <row r="357" spans="2:8" ht="15.75" thickBot="1" x14ac:dyDescent="0.3">
      <c r="B357" s="1201" t="s">
        <v>1267</v>
      </c>
      <c r="C357" s="1202">
        <f t="shared" ref="C357:F358" si="7">C47+C84+C121</f>
        <v>30000</v>
      </c>
      <c r="D357" s="1202">
        <f t="shared" si="7"/>
        <v>33079</v>
      </c>
      <c r="E357" s="1202">
        <f t="shared" si="7"/>
        <v>36000</v>
      </c>
      <c r="F357" s="1202">
        <f t="shared" si="7"/>
        <v>36000</v>
      </c>
      <c r="G357" s="1180"/>
      <c r="H357" s="1180"/>
    </row>
    <row r="358" spans="2:8" ht="15.75" thickBot="1" x14ac:dyDescent="0.3">
      <c r="B358" s="1201" t="s">
        <v>1301</v>
      </c>
      <c r="C358" s="1202">
        <f t="shared" si="7"/>
        <v>0</v>
      </c>
      <c r="D358" s="1202">
        <f t="shared" si="7"/>
        <v>0</v>
      </c>
      <c r="E358" s="1202">
        <f t="shared" si="7"/>
        <v>0</v>
      </c>
      <c r="F358" s="1202">
        <f t="shared" si="7"/>
        <v>0</v>
      </c>
      <c r="G358" s="1180"/>
      <c r="H358" s="1180"/>
    </row>
    <row r="359" spans="2:8" ht="15.75" thickBot="1" x14ac:dyDescent="0.3">
      <c r="B359" s="1199" t="s">
        <v>1271</v>
      </c>
      <c r="C359" s="1206">
        <f>C360+C361</f>
        <v>0</v>
      </c>
      <c r="D359" s="1206">
        <f>D360+D361</f>
        <v>0</v>
      </c>
      <c r="E359" s="1206">
        <f>E360+E361</f>
        <v>0</v>
      </c>
      <c r="F359" s="1206">
        <f>F360+F361</f>
        <v>0</v>
      </c>
      <c r="G359" s="1180"/>
      <c r="H359" s="1180"/>
    </row>
    <row r="360" spans="2:8" ht="15.75" thickBot="1" x14ac:dyDescent="0.3">
      <c r="B360" s="1201" t="s">
        <v>1267</v>
      </c>
      <c r="C360" s="1200">
        <f t="shared" ref="C360:F361" si="8">C50+C87+C124</f>
        <v>0</v>
      </c>
      <c r="D360" s="1200">
        <f t="shared" si="8"/>
        <v>0</v>
      </c>
      <c r="E360" s="1200">
        <f t="shared" si="8"/>
        <v>0</v>
      </c>
      <c r="F360" s="1200">
        <f t="shared" si="8"/>
        <v>0</v>
      </c>
      <c r="G360" s="1180"/>
      <c r="H360" s="1180"/>
    </row>
    <row r="361" spans="2:8" ht="15.75" thickBot="1" x14ac:dyDescent="0.3">
      <c r="B361" s="1201" t="s">
        <v>1301</v>
      </c>
      <c r="C361" s="1202">
        <f t="shared" si="8"/>
        <v>0</v>
      </c>
      <c r="D361" s="1202">
        <f t="shared" si="8"/>
        <v>0</v>
      </c>
      <c r="E361" s="1202">
        <f t="shared" si="8"/>
        <v>0</v>
      </c>
      <c r="F361" s="1202">
        <f t="shared" si="8"/>
        <v>0</v>
      </c>
      <c r="G361" s="1180"/>
      <c r="H361" s="1180"/>
    </row>
    <row r="362" spans="2:8" ht="15.75" thickBot="1" x14ac:dyDescent="0.3">
      <c r="B362" s="1199" t="s">
        <v>1272</v>
      </c>
      <c r="C362" s="1206">
        <f>C363+C364</f>
        <v>0</v>
      </c>
      <c r="D362" s="1206">
        <f>D363+D364</f>
        <v>0</v>
      </c>
      <c r="E362" s="1206">
        <f>E363+E364</f>
        <v>0</v>
      </c>
      <c r="F362" s="1206">
        <f>F363+F364</f>
        <v>0</v>
      </c>
      <c r="G362" s="1180"/>
      <c r="H362" s="1180"/>
    </row>
    <row r="363" spans="2:8" ht="15.75" thickBot="1" x14ac:dyDescent="0.3">
      <c r="B363" s="1201" t="s">
        <v>1267</v>
      </c>
      <c r="C363" s="1200">
        <f t="shared" ref="C363:F364" si="9">C53+C90+C127</f>
        <v>0</v>
      </c>
      <c r="D363" s="1200">
        <f t="shared" si="9"/>
        <v>0</v>
      </c>
      <c r="E363" s="1200">
        <f t="shared" si="9"/>
        <v>0</v>
      </c>
      <c r="F363" s="1200">
        <f t="shared" si="9"/>
        <v>0</v>
      </c>
      <c r="G363" s="1180"/>
      <c r="H363" s="1180"/>
    </row>
    <row r="364" spans="2:8" ht="15.75" thickBot="1" x14ac:dyDescent="0.3">
      <c r="B364" s="1201" t="s">
        <v>1301</v>
      </c>
      <c r="C364" s="1202">
        <f t="shared" si="9"/>
        <v>0</v>
      </c>
      <c r="D364" s="1202">
        <f t="shared" si="9"/>
        <v>0</v>
      </c>
      <c r="E364" s="1202">
        <f t="shared" si="9"/>
        <v>0</v>
      </c>
      <c r="F364" s="1202">
        <f t="shared" si="9"/>
        <v>0</v>
      </c>
      <c r="G364" s="1180"/>
      <c r="H364" s="1180"/>
    </row>
    <row r="365" spans="2:8" ht="15.75" thickBot="1" x14ac:dyDescent="0.3">
      <c r="B365" s="1199" t="s">
        <v>1273</v>
      </c>
      <c r="C365" s="1206">
        <f>C366+C367</f>
        <v>0</v>
      </c>
      <c r="D365" s="1206">
        <f>D366+D367</f>
        <v>0</v>
      </c>
      <c r="E365" s="1206">
        <f>E366+E367</f>
        <v>0</v>
      </c>
      <c r="F365" s="1206">
        <f>F366+F367</f>
        <v>0</v>
      </c>
      <c r="G365" s="1180"/>
      <c r="H365" s="1180"/>
    </row>
    <row r="366" spans="2:8" ht="15.75" thickBot="1" x14ac:dyDescent="0.3">
      <c r="B366" s="1201" t="s">
        <v>1267</v>
      </c>
      <c r="C366" s="1200">
        <f t="shared" ref="C366:F367" si="10">C56+C93+C130</f>
        <v>0</v>
      </c>
      <c r="D366" s="1200">
        <f t="shared" si="10"/>
        <v>0</v>
      </c>
      <c r="E366" s="1200">
        <f t="shared" si="10"/>
        <v>0</v>
      </c>
      <c r="F366" s="1200">
        <f t="shared" si="10"/>
        <v>0</v>
      </c>
      <c r="G366" s="1180"/>
      <c r="H366" s="1180"/>
    </row>
    <row r="367" spans="2:8" ht="15.75" thickBot="1" x14ac:dyDescent="0.3">
      <c r="B367" s="1201" t="s">
        <v>1301</v>
      </c>
      <c r="C367" s="1202">
        <f t="shared" si="10"/>
        <v>0</v>
      </c>
      <c r="D367" s="1202">
        <f t="shared" si="10"/>
        <v>0</v>
      </c>
      <c r="E367" s="1202">
        <f t="shared" si="10"/>
        <v>0</v>
      </c>
      <c r="F367" s="1202">
        <f t="shared" si="10"/>
        <v>0</v>
      </c>
      <c r="G367" s="1180"/>
      <c r="H367" s="1180"/>
    </row>
    <row r="368" spans="2:8" ht="26.25" thickBot="1" x14ac:dyDescent="0.3">
      <c r="B368" s="1199" t="s">
        <v>1274</v>
      </c>
      <c r="C368" s="1206">
        <f>C95+C58</f>
        <v>0</v>
      </c>
      <c r="D368" s="1206">
        <f>D95+D58</f>
        <v>0</v>
      </c>
      <c r="E368" s="1206">
        <f>E95+E58</f>
        <v>0</v>
      </c>
      <c r="F368" s="1206">
        <f>F95+F58</f>
        <v>0</v>
      </c>
      <c r="G368" s="1180"/>
      <c r="H368" s="1180"/>
    </row>
    <row r="369" spans="2:8" ht="15.75" thickBot="1" x14ac:dyDescent="0.3">
      <c r="B369" s="1201" t="s">
        <v>1267</v>
      </c>
      <c r="C369" s="1200">
        <f t="shared" ref="C369:F370" si="11">C59+C96+C133</f>
        <v>0</v>
      </c>
      <c r="D369" s="1200">
        <f t="shared" si="11"/>
        <v>0</v>
      </c>
      <c r="E369" s="1200">
        <f t="shared" si="11"/>
        <v>0</v>
      </c>
      <c r="F369" s="1200">
        <f t="shared" si="11"/>
        <v>0</v>
      </c>
      <c r="G369" s="1180"/>
      <c r="H369" s="1180"/>
    </row>
    <row r="370" spans="2:8" ht="15.75" thickBot="1" x14ac:dyDescent="0.3">
      <c r="B370" s="1201" t="s">
        <v>1301</v>
      </c>
      <c r="C370" s="1202">
        <f t="shared" si="11"/>
        <v>0</v>
      </c>
      <c r="D370" s="1202">
        <f t="shared" si="11"/>
        <v>0</v>
      </c>
      <c r="E370" s="1202">
        <f t="shared" si="11"/>
        <v>0</v>
      </c>
      <c r="F370" s="1202">
        <f t="shared" si="11"/>
        <v>0</v>
      </c>
      <c r="G370" s="1180"/>
      <c r="H370" s="1180"/>
    </row>
    <row r="371" spans="2:8" ht="15.75" thickBot="1" x14ac:dyDescent="0.3">
      <c r="B371" s="1199" t="s">
        <v>1302</v>
      </c>
      <c r="C371" s="1206">
        <f>C372+C373+C374+C375</f>
        <v>0</v>
      </c>
      <c r="D371" s="1206">
        <f>D372+D373+D374+D375</f>
        <v>0</v>
      </c>
      <c r="E371" s="1206">
        <f>E372+E373+E374+E375</f>
        <v>0</v>
      </c>
      <c r="F371" s="1206">
        <f>F372+F373+F374+F375</f>
        <v>0</v>
      </c>
      <c r="G371" s="1180"/>
      <c r="H371" s="1180"/>
    </row>
    <row r="372" spans="2:8" ht="15.75" thickBot="1" x14ac:dyDescent="0.3">
      <c r="B372" s="1201" t="s">
        <v>1267</v>
      </c>
      <c r="C372" s="1200">
        <f t="shared" ref="C372:F375" si="12">C156+C181+C206+C232+C261+C286+C311+C337</f>
        <v>0</v>
      </c>
      <c r="D372" s="1200">
        <f t="shared" si="12"/>
        <v>0</v>
      </c>
      <c r="E372" s="1200">
        <f t="shared" si="12"/>
        <v>0</v>
      </c>
      <c r="F372" s="1200">
        <f t="shared" si="12"/>
        <v>0</v>
      </c>
      <c r="G372" s="1180"/>
      <c r="H372" s="1180"/>
    </row>
    <row r="373" spans="2:8" ht="15.75" thickBot="1" x14ac:dyDescent="0.3">
      <c r="B373" s="1201" t="s">
        <v>1303</v>
      </c>
      <c r="C373" s="1200">
        <f t="shared" si="12"/>
        <v>0</v>
      </c>
      <c r="D373" s="1200">
        <f t="shared" si="12"/>
        <v>0</v>
      </c>
      <c r="E373" s="1200">
        <f t="shared" si="12"/>
        <v>0</v>
      </c>
      <c r="F373" s="1200">
        <f t="shared" si="12"/>
        <v>0</v>
      </c>
      <c r="G373" s="1180"/>
      <c r="H373" s="1180"/>
    </row>
    <row r="374" spans="2:8" ht="15.75" thickBot="1" x14ac:dyDescent="0.3">
      <c r="B374" s="1201" t="s">
        <v>1286</v>
      </c>
      <c r="C374" s="1200">
        <f t="shared" si="12"/>
        <v>0</v>
      </c>
      <c r="D374" s="1200">
        <f t="shared" si="12"/>
        <v>0</v>
      </c>
      <c r="E374" s="1200">
        <f t="shared" si="12"/>
        <v>0</v>
      </c>
      <c r="F374" s="1200">
        <f t="shared" si="12"/>
        <v>0</v>
      </c>
      <c r="G374" s="1180"/>
      <c r="H374" s="1180"/>
    </row>
    <row r="375" spans="2:8" ht="15.75" thickBot="1" x14ac:dyDescent="0.3">
      <c r="B375" s="1201" t="s">
        <v>1287</v>
      </c>
      <c r="C375" s="1200">
        <f t="shared" si="12"/>
        <v>0</v>
      </c>
      <c r="D375" s="1200">
        <f t="shared" si="12"/>
        <v>0</v>
      </c>
      <c r="E375" s="1200">
        <f t="shared" si="12"/>
        <v>0</v>
      </c>
      <c r="F375" s="1200">
        <f t="shared" si="12"/>
        <v>0</v>
      </c>
      <c r="G375" s="1180"/>
      <c r="H375" s="1180"/>
    </row>
    <row r="376" spans="2:8" ht="15.75" thickBot="1" x14ac:dyDescent="0.3">
      <c r="B376" s="1199" t="s">
        <v>1304</v>
      </c>
      <c r="C376" s="1206">
        <f>C377+C378+C379+C380</f>
        <v>1000</v>
      </c>
      <c r="D376" s="1206">
        <f>D377+D378+D379+D380</f>
        <v>0</v>
      </c>
      <c r="E376" s="1206">
        <f>E377+E378+E379+E380</f>
        <v>0</v>
      </c>
      <c r="F376" s="1206">
        <f>F377+F378+F379+F380</f>
        <v>0</v>
      </c>
      <c r="G376" s="1180"/>
      <c r="H376" s="1180"/>
    </row>
    <row r="377" spans="2:8" ht="15.75" thickBot="1" x14ac:dyDescent="0.3">
      <c r="B377" s="1201" t="s">
        <v>1267</v>
      </c>
      <c r="C377" s="1200">
        <f t="shared" ref="C377:F380" si="13">C161+C186+C211+C237+C266+C291+C316+C342</f>
        <v>1000</v>
      </c>
      <c r="D377" s="1200">
        <v>0</v>
      </c>
      <c r="E377" s="1200">
        <v>0</v>
      </c>
      <c r="F377" s="1200">
        <v>0</v>
      </c>
      <c r="G377" s="1180"/>
      <c r="H377" s="1180"/>
    </row>
    <row r="378" spans="2:8" ht="15.75" thickBot="1" x14ac:dyDescent="0.3">
      <c r="B378" s="1201" t="s">
        <v>1303</v>
      </c>
      <c r="C378" s="1200">
        <f t="shared" si="13"/>
        <v>0</v>
      </c>
      <c r="D378" s="1200">
        <f t="shared" si="13"/>
        <v>0</v>
      </c>
      <c r="E378" s="1200">
        <v>0</v>
      </c>
      <c r="F378" s="1200">
        <f t="shared" si="13"/>
        <v>0</v>
      </c>
      <c r="G378" s="1180"/>
      <c r="H378" s="1180"/>
    </row>
    <row r="379" spans="2:8" ht="15.75" thickBot="1" x14ac:dyDescent="0.3">
      <c r="B379" s="1201" t="s">
        <v>1286</v>
      </c>
      <c r="C379" s="1200">
        <f t="shared" si="13"/>
        <v>0</v>
      </c>
      <c r="D379" s="1200">
        <f t="shared" si="13"/>
        <v>0</v>
      </c>
      <c r="E379" s="1200">
        <f t="shared" si="13"/>
        <v>0</v>
      </c>
      <c r="F379" s="1200">
        <f t="shared" si="13"/>
        <v>0</v>
      </c>
      <c r="G379" s="1180"/>
      <c r="H379" s="1180"/>
    </row>
    <row r="380" spans="2:8" ht="15.75" thickBot="1" x14ac:dyDescent="0.3">
      <c r="B380" s="1201" t="s">
        <v>1287</v>
      </c>
      <c r="C380" s="1200">
        <f t="shared" si="13"/>
        <v>0</v>
      </c>
      <c r="D380" s="1200">
        <f t="shared" si="13"/>
        <v>0</v>
      </c>
      <c r="E380" s="1200">
        <f t="shared" si="13"/>
        <v>0</v>
      </c>
      <c r="F380" s="1200">
        <f t="shared" si="13"/>
        <v>0</v>
      </c>
      <c r="G380" s="1180"/>
      <c r="H380" s="1180"/>
    </row>
    <row r="381" spans="2:8" ht="15.75" thickBot="1" x14ac:dyDescent="0.3">
      <c r="B381" s="1189" t="s">
        <v>1276</v>
      </c>
      <c r="C381" s="1206">
        <f>IF(C349-C348=0,0,"Error")</f>
        <v>0</v>
      </c>
      <c r="D381" s="1206">
        <f>IF(D349-D348=0,0,"Error")</f>
        <v>0</v>
      </c>
      <c r="E381" s="1206">
        <f>IF(E349-E348=0,0,"Error")</f>
        <v>0</v>
      </c>
      <c r="F381" s="1206">
        <f>IF(F349-F348=0,0,"Error")</f>
        <v>0</v>
      </c>
      <c r="G381" s="1180"/>
      <c r="H381" s="1180"/>
    </row>
    <row r="382" spans="2:8" x14ac:dyDescent="0.25">
      <c r="B382" s="1218"/>
      <c r="C382" s="1219"/>
      <c r="D382" s="1219"/>
      <c r="E382" s="1219"/>
      <c r="F382" s="1219"/>
      <c r="G382" s="1180"/>
      <c r="H382" s="1180"/>
    </row>
    <row r="383" spans="2:8" x14ac:dyDescent="0.25">
      <c r="B383" s="1180"/>
      <c r="C383" s="1180"/>
      <c r="D383" s="1180"/>
      <c r="E383" s="1180"/>
      <c r="F383" s="1180"/>
      <c r="G383" s="1180"/>
      <c r="H383" s="1180"/>
    </row>
    <row r="384" spans="2:8" x14ac:dyDescent="0.25">
      <c r="B384" s="1180"/>
      <c r="C384" s="1180"/>
      <c r="D384" s="1180"/>
      <c r="E384" s="1180"/>
      <c r="F384" s="1180"/>
      <c r="G384" s="1180"/>
      <c r="H384" s="1180"/>
    </row>
    <row r="385" spans="2:8" x14ac:dyDescent="0.25">
      <c r="B385" s="1180"/>
      <c r="C385" s="1180"/>
      <c r="D385" s="1180"/>
      <c r="E385" s="1180"/>
      <c r="F385" s="1180"/>
      <c r="G385" s="1180"/>
      <c r="H385" s="1180"/>
    </row>
    <row r="386" spans="2:8" x14ac:dyDescent="0.25">
      <c r="B386" s="1180"/>
      <c r="C386" s="1180"/>
      <c r="D386" s="1180"/>
      <c r="E386" s="1180"/>
      <c r="F386" s="1180"/>
      <c r="G386" s="1180"/>
      <c r="H386" s="1180"/>
    </row>
    <row r="387" spans="2:8" x14ac:dyDescent="0.25">
      <c r="B387" s="1180"/>
      <c r="C387" s="1180"/>
      <c r="D387" s="1180"/>
      <c r="E387" s="1180"/>
      <c r="F387" s="1180"/>
      <c r="G387" s="1180"/>
      <c r="H387" s="1180"/>
    </row>
    <row r="388" spans="2:8" x14ac:dyDescent="0.25">
      <c r="B388" s="1180"/>
      <c r="C388" s="1180"/>
      <c r="D388" s="1180"/>
      <c r="E388" s="1180"/>
      <c r="F388" s="1180"/>
      <c r="G388" s="1180"/>
      <c r="H388" s="1180"/>
    </row>
    <row r="389" spans="2:8" x14ac:dyDescent="0.25">
      <c r="B389" s="1180"/>
      <c r="C389" s="1180"/>
      <c r="D389" s="1180"/>
      <c r="E389" s="1180"/>
      <c r="F389" s="1180"/>
      <c r="G389" s="1180"/>
      <c r="H389" s="1180"/>
    </row>
    <row r="390" spans="2:8" x14ac:dyDescent="0.25">
      <c r="B390" s="1180"/>
      <c r="C390" s="1180"/>
      <c r="D390" s="1180"/>
      <c r="E390" s="1180"/>
      <c r="F390" s="1180"/>
      <c r="G390" s="1180"/>
      <c r="H390" s="1180"/>
    </row>
    <row r="391" spans="2:8" x14ac:dyDescent="0.25">
      <c r="B391" s="1180"/>
      <c r="C391" s="1180"/>
      <c r="D391" s="1180"/>
      <c r="E391" s="1180"/>
      <c r="F391" s="1180"/>
      <c r="G391" s="1180"/>
      <c r="H391" s="1180"/>
    </row>
    <row r="392" spans="2:8" x14ac:dyDescent="0.25">
      <c r="B392" s="1180"/>
      <c r="C392" s="1180"/>
      <c r="D392" s="1180"/>
      <c r="E392" s="1180"/>
      <c r="F392" s="1180"/>
      <c r="G392" s="1180"/>
      <c r="H392" s="1180"/>
    </row>
    <row r="393" spans="2:8" x14ac:dyDescent="0.25">
      <c r="B393" s="1180"/>
      <c r="C393" s="1180"/>
      <c r="D393" s="1180"/>
      <c r="E393" s="1180"/>
      <c r="F393" s="1180"/>
      <c r="G393" s="1180"/>
      <c r="H393" s="1180"/>
    </row>
    <row r="394" spans="2:8" x14ac:dyDescent="0.25">
      <c r="B394" s="1180"/>
      <c r="C394" s="1180"/>
      <c r="D394" s="1180"/>
      <c r="E394" s="1180"/>
      <c r="F394" s="1180"/>
      <c r="G394" s="1180"/>
      <c r="H394" s="1180"/>
    </row>
    <row r="395" spans="2:8" x14ac:dyDescent="0.25">
      <c r="B395" s="1180"/>
      <c r="C395" s="1180"/>
      <c r="D395" s="1180"/>
      <c r="E395" s="1180"/>
      <c r="F395" s="1180"/>
      <c r="G395" s="1180"/>
      <c r="H395" s="1180"/>
    </row>
    <row r="396" spans="2:8" x14ac:dyDescent="0.25">
      <c r="B396" s="1180"/>
      <c r="C396" s="1180"/>
      <c r="D396" s="1180"/>
      <c r="E396" s="1180"/>
      <c r="F396" s="1180"/>
      <c r="G396" s="1180"/>
      <c r="H396" s="1180"/>
    </row>
    <row r="397" spans="2:8" x14ac:dyDescent="0.25">
      <c r="B397" s="1180"/>
      <c r="C397" s="1180"/>
      <c r="D397" s="1180"/>
      <c r="E397" s="1180"/>
      <c r="F397" s="1180"/>
      <c r="G397" s="1180"/>
      <c r="H397" s="1180"/>
    </row>
    <row r="398" spans="2:8" x14ac:dyDescent="0.25">
      <c r="B398" s="1180"/>
      <c r="C398" s="1180"/>
      <c r="D398" s="1180"/>
      <c r="E398" s="1180"/>
      <c r="F398" s="1180"/>
      <c r="G398" s="1180"/>
      <c r="H398" s="1180"/>
    </row>
    <row r="399" spans="2:8" x14ac:dyDescent="0.25">
      <c r="B399" s="1180"/>
      <c r="C399" s="1180"/>
      <c r="D399" s="1180"/>
      <c r="E399" s="1180"/>
      <c r="F399" s="1180"/>
      <c r="G399" s="1180"/>
      <c r="H399" s="1180"/>
    </row>
    <row r="400" spans="2:8" x14ac:dyDescent="0.25">
      <c r="B400" s="1180"/>
      <c r="C400" s="1180"/>
      <c r="D400" s="1180"/>
      <c r="E400" s="1180"/>
      <c r="F400" s="1180"/>
      <c r="G400" s="1180"/>
      <c r="H400" s="1180"/>
    </row>
    <row r="401" spans="2:8" x14ac:dyDescent="0.25">
      <c r="B401" s="1180"/>
      <c r="C401" s="1180"/>
      <c r="D401" s="1180"/>
      <c r="E401" s="1180"/>
      <c r="F401" s="1180"/>
      <c r="G401" s="1180"/>
      <c r="H401" s="1180"/>
    </row>
    <row r="402" spans="2:8" x14ac:dyDescent="0.25">
      <c r="B402" s="1180"/>
      <c r="C402" s="1180"/>
      <c r="D402" s="1180"/>
      <c r="E402" s="1180"/>
      <c r="F402" s="1180"/>
      <c r="G402" s="1180"/>
      <c r="H402" s="1180"/>
    </row>
    <row r="403" spans="2:8" x14ac:dyDescent="0.25">
      <c r="B403" s="1180"/>
      <c r="C403" s="1180"/>
      <c r="D403" s="1180"/>
      <c r="E403" s="1180"/>
      <c r="F403" s="1180"/>
      <c r="G403" s="1180"/>
      <c r="H403" s="1180"/>
    </row>
    <row r="404" spans="2:8" x14ac:dyDescent="0.25">
      <c r="B404" s="1180"/>
      <c r="C404" s="1180"/>
      <c r="D404" s="1180"/>
      <c r="E404" s="1180"/>
      <c r="F404" s="1180"/>
      <c r="G404" s="1180"/>
      <c r="H404" s="1180"/>
    </row>
    <row r="405" spans="2:8" x14ac:dyDescent="0.25">
      <c r="B405" s="1180"/>
      <c r="C405" s="1180"/>
      <c r="D405" s="1180"/>
      <c r="E405" s="1180"/>
      <c r="F405" s="1180"/>
      <c r="G405" s="1180"/>
      <c r="H405" s="1180"/>
    </row>
    <row r="406" spans="2:8" x14ac:dyDescent="0.25">
      <c r="B406" s="1180"/>
      <c r="C406" s="1180"/>
      <c r="D406" s="1180"/>
      <c r="E406" s="1180"/>
      <c r="F406" s="1180"/>
      <c r="G406" s="1180"/>
      <c r="H406" s="1180"/>
    </row>
    <row r="407" spans="2:8" x14ac:dyDescent="0.25">
      <c r="B407" s="1180"/>
      <c r="C407" s="1180"/>
      <c r="D407" s="1180"/>
      <c r="E407" s="1180"/>
      <c r="F407" s="1180"/>
      <c r="G407" s="1180"/>
      <c r="H407" s="1180"/>
    </row>
    <row r="408" spans="2:8" x14ac:dyDescent="0.25">
      <c r="B408" s="1180"/>
      <c r="C408" s="1180"/>
      <c r="D408" s="1180"/>
      <c r="E408" s="1180"/>
      <c r="F408" s="1180"/>
      <c r="G408" s="1180"/>
      <c r="H408" s="1180"/>
    </row>
    <row r="409" spans="2:8" x14ac:dyDescent="0.25">
      <c r="B409" s="1180"/>
      <c r="C409" s="1180"/>
      <c r="D409" s="1180"/>
      <c r="E409" s="1180"/>
      <c r="F409" s="1180"/>
      <c r="G409" s="1180"/>
      <c r="H409" s="1180"/>
    </row>
    <row r="410" spans="2:8" x14ac:dyDescent="0.25">
      <c r="B410" s="1180"/>
      <c r="C410" s="1180"/>
      <c r="D410" s="1180"/>
      <c r="E410" s="1180"/>
      <c r="F410" s="1180"/>
      <c r="G410" s="1180"/>
      <c r="H410" s="1180"/>
    </row>
    <row r="411" spans="2:8" x14ac:dyDescent="0.25">
      <c r="B411" s="1180"/>
      <c r="C411" s="1180"/>
      <c r="D411" s="1180"/>
      <c r="E411" s="1180"/>
      <c r="F411" s="1180"/>
      <c r="G411" s="1180"/>
      <c r="H411" s="1180"/>
    </row>
    <row r="412" spans="2:8" x14ac:dyDescent="0.25">
      <c r="B412" s="1180"/>
      <c r="C412" s="1180"/>
      <c r="D412" s="1180"/>
      <c r="E412" s="1180"/>
      <c r="F412" s="1180"/>
      <c r="G412" s="1180"/>
      <c r="H412" s="1180"/>
    </row>
    <row r="413" spans="2:8" x14ac:dyDescent="0.25">
      <c r="B413" s="1180"/>
      <c r="C413" s="1180"/>
      <c r="D413" s="1180"/>
      <c r="E413" s="1180"/>
      <c r="F413" s="1180"/>
      <c r="G413" s="1180"/>
      <c r="H413" s="1180"/>
    </row>
    <row r="414" spans="2:8" x14ac:dyDescent="0.25">
      <c r="B414" s="1180"/>
      <c r="C414" s="1180"/>
      <c r="D414" s="1180"/>
      <c r="E414" s="1180"/>
      <c r="F414" s="1180"/>
      <c r="G414" s="1180"/>
      <c r="H414" s="1180"/>
    </row>
    <row r="415" spans="2:8" x14ac:dyDescent="0.25">
      <c r="B415" s="1180"/>
      <c r="C415" s="1180"/>
      <c r="D415" s="1180"/>
      <c r="E415" s="1180"/>
      <c r="F415" s="1180"/>
      <c r="G415" s="1180"/>
      <c r="H415" s="1180"/>
    </row>
    <row r="416" spans="2:8" x14ac:dyDescent="0.25">
      <c r="B416" s="1180"/>
      <c r="C416" s="1180"/>
      <c r="D416" s="1180"/>
      <c r="E416" s="1180"/>
      <c r="F416" s="1180"/>
      <c r="G416" s="1180"/>
      <c r="H416" s="1180"/>
    </row>
    <row r="417" spans="2:8" x14ac:dyDescent="0.25">
      <c r="B417" s="1180"/>
      <c r="C417" s="1180"/>
      <c r="D417" s="1180"/>
      <c r="E417" s="1180"/>
      <c r="F417" s="1180"/>
      <c r="G417" s="1180"/>
      <c r="H417" s="1180"/>
    </row>
    <row r="418" spans="2:8" x14ac:dyDescent="0.25">
      <c r="B418" s="1180"/>
      <c r="C418" s="1180"/>
      <c r="D418" s="1180"/>
      <c r="E418" s="1180"/>
      <c r="F418" s="1180"/>
      <c r="G418" s="1180"/>
      <c r="H418" s="1180"/>
    </row>
    <row r="419" spans="2:8" x14ac:dyDescent="0.25">
      <c r="B419" s="1180"/>
      <c r="C419" s="1180"/>
      <c r="D419" s="1180"/>
      <c r="E419" s="1180"/>
      <c r="F419" s="1180"/>
      <c r="G419" s="1180"/>
      <c r="H419" s="1180"/>
    </row>
    <row r="420" spans="2:8" x14ac:dyDescent="0.25">
      <c r="B420" s="1180"/>
      <c r="C420" s="1180"/>
      <c r="D420" s="1180"/>
      <c r="E420" s="1180"/>
      <c r="F420" s="1180"/>
      <c r="G420" s="1180"/>
      <c r="H420" s="1180"/>
    </row>
    <row r="421" spans="2:8" x14ac:dyDescent="0.25">
      <c r="B421" s="1180"/>
      <c r="C421" s="1180"/>
      <c r="D421" s="1180"/>
      <c r="E421" s="1180"/>
      <c r="F421" s="1180"/>
      <c r="G421" s="1180"/>
      <c r="H421" s="1180"/>
    </row>
    <row r="422" spans="2:8" x14ac:dyDescent="0.25">
      <c r="B422" s="1180"/>
      <c r="C422" s="1180"/>
      <c r="D422" s="1180"/>
      <c r="E422" s="1180"/>
      <c r="F422" s="1180"/>
      <c r="G422" s="1180"/>
      <c r="H422" s="1180"/>
    </row>
    <row r="423" spans="2:8" x14ac:dyDescent="0.25">
      <c r="B423" s="1180"/>
      <c r="C423" s="1180"/>
      <c r="D423" s="1180"/>
      <c r="E423" s="1180"/>
      <c r="F423" s="1180"/>
      <c r="G423" s="1180"/>
      <c r="H423" s="1180"/>
    </row>
    <row r="424" spans="2:8" x14ac:dyDescent="0.25">
      <c r="B424" s="1180"/>
      <c r="C424" s="1180"/>
      <c r="D424" s="1180"/>
      <c r="E424" s="1180"/>
      <c r="F424" s="1180"/>
      <c r="G424" s="1180"/>
      <c r="H424" s="1180"/>
    </row>
    <row r="425" spans="2:8" x14ac:dyDescent="0.25">
      <c r="B425" s="1180"/>
      <c r="C425" s="1180"/>
      <c r="D425" s="1180"/>
      <c r="E425" s="1180"/>
      <c r="F425" s="1180"/>
      <c r="G425" s="1180"/>
      <c r="H425" s="1180"/>
    </row>
    <row r="426" spans="2:8" x14ac:dyDescent="0.25">
      <c r="B426" s="1180"/>
      <c r="C426" s="1180"/>
      <c r="D426" s="1180"/>
      <c r="E426" s="1180"/>
      <c r="F426" s="1180"/>
      <c r="G426" s="1180"/>
      <c r="H426" s="1180"/>
    </row>
    <row r="427" spans="2:8" x14ac:dyDescent="0.25">
      <c r="B427" s="1180"/>
      <c r="C427" s="1180"/>
      <c r="D427" s="1180"/>
      <c r="E427" s="1180"/>
      <c r="F427" s="1180"/>
      <c r="G427" s="1180"/>
      <c r="H427" s="1180"/>
    </row>
    <row r="428" spans="2:8" x14ac:dyDescent="0.25">
      <c r="B428" s="1180"/>
      <c r="C428" s="1180"/>
      <c r="D428" s="1180"/>
      <c r="E428" s="1180"/>
      <c r="F428" s="1180"/>
      <c r="G428" s="1180"/>
      <c r="H428" s="1180"/>
    </row>
    <row r="429" spans="2:8" x14ac:dyDescent="0.25">
      <c r="B429" s="1180"/>
      <c r="C429" s="1180"/>
      <c r="D429" s="1180"/>
      <c r="E429" s="1180"/>
      <c r="F429" s="1180"/>
      <c r="G429" s="1180"/>
      <c r="H429" s="1180"/>
    </row>
    <row r="430" spans="2:8" x14ac:dyDescent="0.25">
      <c r="B430" s="1180"/>
      <c r="C430" s="1180"/>
      <c r="D430" s="1180"/>
      <c r="E430" s="1180"/>
      <c r="F430" s="1180"/>
      <c r="G430" s="1180"/>
      <c r="H430" s="1180"/>
    </row>
    <row r="431" spans="2:8" x14ac:dyDescent="0.25">
      <c r="B431" s="1180"/>
      <c r="C431" s="1180"/>
      <c r="D431" s="1180"/>
      <c r="E431" s="1180"/>
      <c r="F431" s="1180"/>
      <c r="G431" s="1180"/>
      <c r="H431" s="1180"/>
    </row>
    <row r="432" spans="2:8" x14ac:dyDescent="0.25">
      <c r="B432" s="1180"/>
      <c r="C432" s="1180"/>
      <c r="D432" s="1180"/>
      <c r="E432" s="1180"/>
      <c r="F432" s="1180"/>
      <c r="G432" s="1180"/>
      <c r="H432" s="1180"/>
    </row>
    <row r="433" spans="2:8" x14ac:dyDescent="0.25">
      <c r="B433" s="1180"/>
      <c r="C433" s="1180"/>
      <c r="D433" s="1180"/>
      <c r="E433" s="1180"/>
      <c r="F433" s="1180"/>
      <c r="G433" s="1180"/>
      <c r="H433" s="1180"/>
    </row>
    <row r="434" spans="2:8" x14ac:dyDescent="0.25">
      <c r="B434" s="1180"/>
      <c r="C434" s="1180"/>
      <c r="D434" s="1180"/>
      <c r="E434" s="1180"/>
      <c r="F434" s="1180"/>
      <c r="G434" s="1180"/>
      <c r="H434" s="1180"/>
    </row>
    <row r="435" spans="2:8" x14ac:dyDescent="0.25">
      <c r="B435" s="1180"/>
      <c r="C435" s="1180"/>
      <c r="D435" s="1180"/>
      <c r="E435" s="1180"/>
      <c r="F435" s="1180"/>
      <c r="G435" s="1180"/>
      <c r="H435" s="1180"/>
    </row>
    <row r="436" spans="2:8" x14ac:dyDescent="0.25">
      <c r="B436" s="1180"/>
      <c r="C436" s="1180"/>
      <c r="D436" s="1180"/>
      <c r="E436" s="1180"/>
      <c r="F436" s="1180"/>
      <c r="G436" s="1180"/>
      <c r="H436" s="1180"/>
    </row>
    <row r="437" spans="2:8" x14ac:dyDescent="0.25">
      <c r="B437" s="1180"/>
      <c r="C437" s="1180"/>
      <c r="D437" s="1180"/>
      <c r="E437" s="1180"/>
      <c r="F437" s="1180"/>
      <c r="G437" s="1180"/>
      <c r="H437" s="1180"/>
    </row>
    <row r="438" spans="2:8" x14ac:dyDescent="0.25">
      <c r="B438" s="1180"/>
      <c r="C438" s="1180"/>
      <c r="D438" s="1180"/>
      <c r="E438" s="1180"/>
      <c r="F438" s="1180"/>
      <c r="G438" s="1180"/>
      <c r="H438" s="1180"/>
    </row>
    <row r="439" spans="2:8" x14ac:dyDescent="0.25">
      <c r="B439" s="1180"/>
      <c r="C439" s="1180"/>
      <c r="D439" s="1180"/>
      <c r="E439" s="1180"/>
      <c r="F439" s="1180"/>
      <c r="G439" s="1180"/>
      <c r="H439" s="1180"/>
    </row>
    <row r="440" spans="2:8" x14ac:dyDescent="0.25">
      <c r="B440" s="1180"/>
      <c r="C440" s="1180"/>
      <c r="D440" s="1180"/>
      <c r="E440" s="1180"/>
      <c r="F440" s="1180"/>
      <c r="G440" s="1180"/>
      <c r="H440" s="1180"/>
    </row>
    <row r="441" spans="2:8" x14ac:dyDescent="0.25">
      <c r="B441" s="1180"/>
      <c r="C441" s="1180"/>
      <c r="D441" s="1180"/>
      <c r="E441" s="1180"/>
      <c r="F441" s="1180"/>
      <c r="G441" s="1180"/>
      <c r="H441" s="1180"/>
    </row>
    <row r="442" spans="2:8" x14ac:dyDescent="0.25">
      <c r="B442" s="1180"/>
      <c r="C442" s="1180"/>
      <c r="D442" s="1180"/>
      <c r="E442" s="1180"/>
      <c r="F442" s="1180"/>
      <c r="G442" s="1180"/>
      <c r="H442" s="1180"/>
    </row>
    <row r="443" spans="2:8" x14ac:dyDescent="0.25">
      <c r="B443" s="1180"/>
      <c r="C443" s="1180"/>
      <c r="D443" s="1180"/>
      <c r="E443" s="1180"/>
      <c r="F443" s="1180"/>
      <c r="G443" s="1180"/>
      <c r="H443" s="1180"/>
    </row>
    <row r="444" spans="2:8" x14ac:dyDescent="0.25">
      <c r="B444" s="1180"/>
      <c r="C444" s="1180"/>
      <c r="D444" s="1180"/>
      <c r="E444" s="1180"/>
      <c r="F444" s="1180"/>
      <c r="G444" s="1180"/>
      <c r="H444" s="1180"/>
    </row>
    <row r="445" spans="2:8" x14ac:dyDescent="0.25">
      <c r="B445" s="1180"/>
      <c r="C445" s="1180"/>
      <c r="D445" s="1180"/>
      <c r="E445" s="1180"/>
      <c r="F445" s="1180"/>
      <c r="G445" s="1180"/>
      <c r="H445" s="1180"/>
    </row>
    <row r="446" spans="2:8" x14ac:dyDescent="0.25">
      <c r="B446" s="1180"/>
      <c r="C446" s="1180"/>
      <c r="D446" s="1180"/>
      <c r="E446" s="1180"/>
      <c r="F446" s="1180"/>
      <c r="G446" s="1180"/>
      <c r="H446" s="1180"/>
    </row>
    <row r="447" spans="2:8" x14ac:dyDescent="0.25">
      <c r="B447" s="1180"/>
      <c r="C447" s="1180"/>
      <c r="D447" s="1180"/>
      <c r="E447" s="1180"/>
      <c r="F447" s="1180"/>
      <c r="G447" s="1180"/>
      <c r="H447" s="1180"/>
    </row>
    <row r="448" spans="2:8" x14ac:dyDescent="0.25">
      <c r="B448" s="1180"/>
      <c r="C448" s="1180"/>
      <c r="D448" s="1180"/>
      <c r="E448" s="1180"/>
      <c r="F448" s="1180"/>
      <c r="G448" s="1180"/>
      <c r="H448" s="1180"/>
    </row>
    <row r="449" spans="2:8" x14ac:dyDescent="0.25">
      <c r="B449" s="1180"/>
      <c r="C449" s="1180"/>
      <c r="D449" s="1180"/>
      <c r="E449" s="1180"/>
      <c r="F449" s="1180"/>
      <c r="G449" s="1180"/>
      <c r="H449" s="1180"/>
    </row>
    <row r="450" spans="2:8" x14ac:dyDescent="0.25">
      <c r="B450" s="1180"/>
      <c r="C450" s="1180"/>
      <c r="D450" s="1180"/>
      <c r="E450" s="1180"/>
      <c r="F450" s="1180"/>
      <c r="G450" s="1180"/>
      <c r="H450" s="1180"/>
    </row>
    <row r="451" spans="2:8" x14ac:dyDescent="0.25">
      <c r="B451" s="1180"/>
      <c r="C451" s="1180"/>
      <c r="D451" s="1180"/>
      <c r="E451" s="1180"/>
      <c r="F451" s="1180"/>
      <c r="G451" s="1180"/>
      <c r="H451" s="1180"/>
    </row>
    <row r="452" spans="2:8" x14ac:dyDescent="0.25">
      <c r="B452" s="1180"/>
      <c r="C452" s="1180"/>
      <c r="D452" s="1180"/>
      <c r="E452" s="1180"/>
      <c r="F452" s="1180"/>
      <c r="G452" s="1180"/>
      <c r="H452" s="1180"/>
    </row>
    <row r="453" spans="2:8" x14ac:dyDescent="0.25">
      <c r="B453" s="1180"/>
      <c r="C453" s="1180"/>
      <c r="D453" s="1180"/>
      <c r="E453" s="1180"/>
      <c r="F453" s="1180"/>
      <c r="G453" s="1180"/>
      <c r="H453" s="1180"/>
    </row>
    <row r="454" spans="2:8" x14ac:dyDescent="0.25">
      <c r="B454" s="1180"/>
      <c r="C454" s="1180"/>
      <c r="D454" s="1180"/>
      <c r="E454" s="1180"/>
      <c r="F454" s="1180"/>
      <c r="G454" s="1180"/>
      <c r="H454" s="1180"/>
    </row>
    <row r="455" spans="2:8" x14ac:dyDescent="0.25">
      <c r="B455" s="1180"/>
      <c r="C455" s="1180"/>
      <c r="D455" s="1180"/>
      <c r="E455" s="1180"/>
      <c r="F455" s="1180"/>
      <c r="G455" s="1180"/>
      <c r="H455" s="1180"/>
    </row>
    <row r="456" spans="2:8" x14ac:dyDescent="0.25">
      <c r="B456" s="1180"/>
      <c r="C456" s="1180"/>
      <c r="D456" s="1180"/>
      <c r="E456" s="1180"/>
      <c r="F456" s="1180"/>
      <c r="G456" s="1180"/>
      <c r="H456" s="1180"/>
    </row>
    <row r="457" spans="2:8" x14ac:dyDescent="0.25">
      <c r="B457" s="1180"/>
      <c r="C457" s="1180"/>
      <c r="D457" s="1180"/>
      <c r="E457" s="1180"/>
      <c r="F457" s="1180"/>
      <c r="G457" s="1180"/>
      <c r="H457" s="1180"/>
    </row>
    <row r="458" spans="2:8" x14ac:dyDescent="0.25">
      <c r="B458" s="1180"/>
      <c r="C458" s="1180"/>
      <c r="D458" s="1180"/>
      <c r="E458" s="1180"/>
      <c r="F458" s="1180"/>
      <c r="G458" s="1180"/>
      <c r="H458" s="1180"/>
    </row>
    <row r="459" spans="2:8" x14ac:dyDescent="0.25">
      <c r="B459" s="1180"/>
      <c r="C459" s="1180"/>
      <c r="D459" s="1180"/>
      <c r="E459" s="1180"/>
      <c r="F459" s="1180"/>
      <c r="G459" s="1180"/>
      <c r="H459" s="1180"/>
    </row>
    <row r="460" spans="2:8" x14ac:dyDescent="0.25">
      <c r="B460" s="1180"/>
      <c r="C460" s="1180"/>
      <c r="D460" s="1180"/>
      <c r="E460" s="1180"/>
      <c r="F460" s="1180"/>
      <c r="G460" s="1180"/>
      <c r="H460" s="1180"/>
    </row>
    <row r="461" spans="2:8" x14ac:dyDescent="0.25">
      <c r="B461" s="1180"/>
      <c r="C461" s="1180"/>
      <c r="D461" s="1180"/>
      <c r="E461" s="1180"/>
      <c r="F461" s="1180"/>
      <c r="G461" s="1180"/>
      <c r="H461" s="1180"/>
    </row>
    <row r="462" spans="2:8" x14ac:dyDescent="0.25">
      <c r="B462" s="1180"/>
      <c r="C462" s="1180"/>
      <c r="D462" s="1180"/>
      <c r="E462" s="1180"/>
      <c r="F462" s="1180"/>
      <c r="G462" s="1180"/>
      <c r="H462" s="1180"/>
    </row>
    <row r="463" spans="2:8" x14ac:dyDescent="0.25">
      <c r="B463" s="1180"/>
      <c r="C463" s="1180"/>
      <c r="D463" s="1180"/>
      <c r="E463" s="1180"/>
      <c r="F463" s="1180"/>
      <c r="G463" s="1180"/>
      <c r="H463" s="1180"/>
    </row>
    <row r="464" spans="2:8" x14ac:dyDescent="0.25">
      <c r="B464" s="1180"/>
      <c r="C464" s="1180"/>
      <c r="D464" s="1180"/>
      <c r="E464" s="1180"/>
      <c r="F464" s="1180"/>
      <c r="G464" s="1180"/>
      <c r="H464" s="1180"/>
    </row>
    <row r="465" spans="2:8" x14ac:dyDescent="0.25">
      <c r="B465" s="1180"/>
      <c r="C465" s="1180"/>
      <c r="D465" s="1180"/>
      <c r="E465" s="1180"/>
      <c r="F465" s="1180"/>
      <c r="G465" s="1180"/>
      <c r="H465" s="1180"/>
    </row>
    <row r="466" spans="2:8" x14ac:dyDescent="0.25">
      <c r="B466" s="1180"/>
      <c r="C466" s="1180"/>
      <c r="D466" s="1180"/>
      <c r="E466" s="1180"/>
      <c r="F466" s="1180"/>
      <c r="G466" s="1180"/>
      <c r="H466" s="1180"/>
    </row>
    <row r="467" spans="2:8" x14ac:dyDescent="0.25">
      <c r="B467" s="1180"/>
      <c r="C467" s="1180"/>
      <c r="D467" s="1180"/>
      <c r="E467" s="1180"/>
      <c r="F467" s="1180"/>
      <c r="G467" s="1180"/>
      <c r="H467" s="1180"/>
    </row>
    <row r="468" spans="2:8" x14ac:dyDescent="0.25">
      <c r="B468" s="1180"/>
      <c r="C468" s="1180"/>
      <c r="D468" s="1180"/>
      <c r="E468" s="1180"/>
      <c r="F468" s="1180"/>
      <c r="G468" s="1180"/>
      <c r="H468" s="1180"/>
    </row>
    <row r="469" spans="2:8" x14ac:dyDescent="0.25">
      <c r="B469" s="1180"/>
      <c r="C469" s="1180"/>
      <c r="D469" s="1180"/>
      <c r="E469" s="1180"/>
      <c r="F469" s="1180"/>
      <c r="G469" s="1180"/>
      <c r="H469" s="1180"/>
    </row>
    <row r="470" spans="2:8" x14ac:dyDescent="0.25">
      <c r="B470" s="1180"/>
      <c r="C470" s="1180"/>
      <c r="D470" s="1180"/>
      <c r="E470" s="1180"/>
      <c r="F470" s="1180"/>
      <c r="G470" s="1180"/>
      <c r="H470" s="1180"/>
    </row>
    <row r="471" spans="2:8" x14ac:dyDescent="0.25">
      <c r="B471" s="1180"/>
      <c r="C471" s="1180"/>
      <c r="D471" s="1180"/>
      <c r="E471" s="1180"/>
      <c r="F471" s="1180"/>
      <c r="G471" s="1180"/>
      <c r="H471" s="1180"/>
    </row>
    <row r="472" spans="2:8" x14ac:dyDescent="0.25">
      <c r="B472" s="1180"/>
      <c r="C472" s="1180"/>
      <c r="D472" s="1180"/>
      <c r="E472" s="1180"/>
      <c r="F472" s="1180"/>
      <c r="G472" s="1180"/>
      <c r="H472" s="1180"/>
    </row>
    <row r="473" spans="2:8" x14ac:dyDescent="0.25">
      <c r="B473" s="1180"/>
      <c r="C473" s="1180"/>
      <c r="D473" s="1180"/>
      <c r="E473" s="1180"/>
      <c r="F473" s="1180"/>
      <c r="G473" s="1180"/>
      <c r="H473" s="1180"/>
    </row>
    <row r="474" spans="2:8" x14ac:dyDescent="0.25">
      <c r="B474" s="1180"/>
      <c r="C474" s="1180"/>
      <c r="D474" s="1180"/>
      <c r="E474" s="1180"/>
      <c r="F474" s="1180"/>
      <c r="G474" s="1180"/>
      <c r="H474" s="1180"/>
    </row>
    <row r="475" spans="2:8" x14ac:dyDescent="0.25">
      <c r="B475" s="1180"/>
      <c r="C475" s="1180"/>
      <c r="D475" s="1180"/>
      <c r="E475" s="1180"/>
      <c r="F475" s="1180"/>
      <c r="G475" s="1180"/>
      <c r="H475" s="1180"/>
    </row>
    <row r="476" spans="2:8" x14ac:dyDescent="0.25">
      <c r="B476" s="1180"/>
      <c r="C476" s="1180"/>
      <c r="D476" s="1180"/>
      <c r="E476" s="1180"/>
      <c r="F476" s="1180"/>
      <c r="G476" s="1180"/>
      <c r="H476" s="1180"/>
    </row>
    <row r="477" spans="2:8" x14ac:dyDescent="0.25">
      <c r="B477" s="1180"/>
      <c r="C477" s="1180"/>
      <c r="D477" s="1180"/>
      <c r="E477" s="1180"/>
      <c r="F477" s="1180"/>
      <c r="G477" s="1180"/>
      <c r="H477" s="1180"/>
    </row>
    <row r="478" spans="2:8" x14ac:dyDescent="0.25">
      <c r="B478" s="1180"/>
      <c r="C478" s="1180"/>
      <c r="D478" s="1180"/>
      <c r="E478" s="1180"/>
      <c r="F478" s="1180"/>
      <c r="G478" s="1180"/>
      <c r="H478" s="1180"/>
    </row>
    <row r="479" spans="2:8" x14ac:dyDescent="0.25">
      <c r="B479" s="1180"/>
      <c r="C479" s="1180"/>
      <c r="D479" s="1180"/>
      <c r="E479" s="1180"/>
      <c r="F479" s="1180"/>
      <c r="G479" s="1180"/>
      <c r="H479" s="1180"/>
    </row>
    <row r="480" spans="2:8" x14ac:dyDescent="0.25">
      <c r="B480" s="1180"/>
      <c r="C480" s="1180"/>
      <c r="D480" s="1180"/>
      <c r="E480" s="1180"/>
      <c r="F480" s="1180"/>
      <c r="G480" s="1180"/>
      <c r="H480" s="1180"/>
    </row>
    <row r="481" spans="2:8" x14ac:dyDescent="0.25">
      <c r="B481" s="1180"/>
      <c r="C481" s="1180"/>
      <c r="D481" s="1180"/>
      <c r="E481" s="1180"/>
      <c r="F481" s="1180"/>
      <c r="G481" s="1180"/>
      <c r="H481" s="1180"/>
    </row>
    <row r="482" spans="2:8" x14ac:dyDescent="0.25">
      <c r="B482" s="1180"/>
      <c r="C482" s="1180"/>
      <c r="D482" s="1180"/>
      <c r="E482" s="1180"/>
      <c r="F482" s="1180"/>
      <c r="G482" s="1180"/>
      <c r="H482" s="1180"/>
    </row>
    <row r="483" spans="2:8" x14ac:dyDescent="0.25">
      <c r="B483" s="1180"/>
      <c r="C483" s="1180"/>
      <c r="D483" s="1180"/>
      <c r="E483" s="1180"/>
      <c r="F483" s="1180"/>
      <c r="G483" s="1180"/>
      <c r="H483" s="1180"/>
    </row>
    <row r="484" spans="2:8" x14ac:dyDescent="0.25">
      <c r="B484" s="1180"/>
      <c r="C484" s="1180"/>
      <c r="D484" s="1180"/>
      <c r="E484" s="1180"/>
      <c r="F484" s="1180"/>
      <c r="G484" s="1180"/>
      <c r="H484" s="1180"/>
    </row>
    <row r="485" spans="2:8" x14ac:dyDescent="0.25">
      <c r="B485" s="1180"/>
      <c r="C485" s="1180"/>
      <c r="D485" s="1180"/>
      <c r="E485" s="1180"/>
      <c r="F485" s="1180"/>
      <c r="G485" s="1180"/>
      <c r="H485" s="1180"/>
    </row>
    <row r="486" spans="2:8" x14ac:dyDescent="0.25">
      <c r="B486" s="1180"/>
      <c r="C486" s="1180"/>
      <c r="D486" s="1180"/>
      <c r="E486" s="1180"/>
      <c r="F486" s="1180"/>
      <c r="G486" s="1180"/>
      <c r="H486" s="1180"/>
    </row>
    <row r="487" spans="2:8" x14ac:dyDescent="0.25">
      <c r="B487" s="1180"/>
      <c r="C487" s="1180"/>
      <c r="D487" s="1180"/>
      <c r="E487" s="1180"/>
      <c r="F487" s="1180"/>
      <c r="G487" s="1180"/>
      <c r="H487" s="1180"/>
    </row>
    <row r="488" spans="2:8" x14ac:dyDescent="0.25">
      <c r="B488" s="1180"/>
      <c r="C488" s="1180"/>
      <c r="D488" s="1180"/>
      <c r="E488" s="1180"/>
      <c r="F488" s="1180"/>
      <c r="G488" s="1180"/>
      <c r="H488" s="1180"/>
    </row>
    <row r="489" spans="2:8" x14ac:dyDescent="0.25">
      <c r="B489" s="1180"/>
      <c r="C489" s="1180"/>
      <c r="D489" s="1180"/>
      <c r="E489" s="1180"/>
      <c r="F489" s="1180"/>
      <c r="G489" s="1180"/>
      <c r="H489" s="1180"/>
    </row>
    <row r="490" spans="2:8" x14ac:dyDescent="0.25">
      <c r="B490" s="1180"/>
      <c r="C490" s="1180"/>
      <c r="D490" s="1180"/>
      <c r="E490" s="1180"/>
      <c r="F490" s="1180"/>
      <c r="G490" s="1180"/>
      <c r="H490" s="1180"/>
    </row>
    <row r="491" spans="2:8" x14ac:dyDescent="0.25">
      <c r="B491" s="1180"/>
      <c r="C491" s="1180"/>
      <c r="D491" s="1180"/>
      <c r="E491" s="1180"/>
      <c r="F491" s="1180"/>
      <c r="G491" s="1180"/>
      <c r="H491" s="1180"/>
    </row>
    <row r="492" spans="2:8" x14ac:dyDescent="0.25">
      <c r="B492" s="1180"/>
      <c r="C492" s="1180"/>
      <c r="D492" s="1180"/>
      <c r="E492" s="1180"/>
      <c r="F492" s="1180"/>
      <c r="G492" s="1180"/>
      <c r="H492" s="1180"/>
    </row>
    <row r="493" spans="2:8" x14ac:dyDescent="0.25">
      <c r="B493" s="1180"/>
      <c r="C493" s="1180"/>
      <c r="D493" s="1180"/>
      <c r="E493" s="1180"/>
      <c r="F493" s="1180"/>
      <c r="G493" s="1180"/>
      <c r="H493" s="1180"/>
    </row>
    <row r="494" spans="2:8" x14ac:dyDescent="0.25">
      <c r="B494" s="1180"/>
      <c r="C494" s="1180"/>
      <c r="D494" s="1180"/>
      <c r="E494" s="1180"/>
      <c r="F494" s="1180"/>
      <c r="G494" s="1180"/>
      <c r="H494" s="1180"/>
    </row>
    <row r="495" spans="2:8" x14ac:dyDescent="0.25">
      <c r="B495" s="1180"/>
      <c r="C495" s="1180"/>
      <c r="D495" s="1180"/>
      <c r="E495" s="1180"/>
      <c r="F495" s="1180"/>
      <c r="G495" s="1180"/>
      <c r="H495" s="1180"/>
    </row>
    <row r="496" spans="2:8" x14ac:dyDescent="0.25">
      <c r="B496" s="1180"/>
      <c r="C496" s="1180"/>
      <c r="D496" s="1180"/>
      <c r="E496" s="1180"/>
      <c r="F496" s="1180"/>
      <c r="G496" s="1180"/>
      <c r="H496" s="1180"/>
    </row>
    <row r="497" spans="2:8" x14ac:dyDescent="0.25">
      <c r="B497" s="1180"/>
      <c r="C497" s="1180"/>
      <c r="D497" s="1180"/>
      <c r="E497" s="1180"/>
      <c r="F497" s="1180"/>
      <c r="G497" s="1180"/>
      <c r="H497" s="1180"/>
    </row>
    <row r="498" spans="2:8" x14ac:dyDescent="0.25">
      <c r="B498" s="1180"/>
      <c r="C498" s="1180"/>
      <c r="D498" s="1180"/>
      <c r="E498" s="1180"/>
      <c r="F498" s="1180"/>
      <c r="G498" s="1180"/>
      <c r="H498" s="1180"/>
    </row>
    <row r="499" spans="2:8" x14ac:dyDescent="0.25">
      <c r="B499" s="1180"/>
      <c r="C499" s="1180"/>
      <c r="D499" s="1180"/>
      <c r="E499" s="1180"/>
      <c r="F499" s="1180"/>
      <c r="G499" s="1180"/>
      <c r="H499" s="1180"/>
    </row>
    <row r="500" spans="2:8" x14ac:dyDescent="0.25">
      <c r="B500" s="1180"/>
      <c r="C500" s="1180"/>
      <c r="D500" s="1180"/>
      <c r="E500" s="1180"/>
      <c r="F500" s="1180"/>
      <c r="G500" s="1180"/>
      <c r="H500" s="1180"/>
    </row>
    <row r="501" spans="2:8" x14ac:dyDescent="0.25">
      <c r="B501" s="1180"/>
      <c r="C501" s="1180"/>
      <c r="D501" s="1180"/>
      <c r="E501" s="1180"/>
      <c r="F501" s="1180"/>
      <c r="G501" s="1180"/>
      <c r="H501" s="1180"/>
    </row>
    <row r="502" spans="2:8" x14ac:dyDescent="0.25">
      <c r="B502" s="1180"/>
      <c r="C502" s="1180"/>
      <c r="D502" s="1180"/>
      <c r="E502" s="1180"/>
      <c r="F502" s="1180"/>
      <c r="G502" s="1180"/>
      <c r="H502" s="1180"/>
    </row>
    <row r="503" spans="2:8" x14ac:dyDescent="0.25">
      <c r="B503" s="1180"/>
      <c r="C503" s="1180"/>
      <c r="D503" s="1180"/>
      <c r="E503" s="1180"/>
      <c r="F503" s="1180"/>
      <c r="G503" s="1180"/>
      <c r="H503" s="1180"/>
    </row>
    <row r="504" spans="2:8" x14ac:dyDescent="0.25">
      <c r="B504" s="1180"/>
      <c r="C504" s="1180"/>
      <c r="D504" s="1180"/>
      <c r="E504" s="1180"/>
      <c r="F504" s="1180"/>
      <c r="G504" s="1180"/>
      <c r="H504" s="1180"/>
    </row>
    <row r="505" spans="2:8" x14ac:dyDescent="0.25">
      <c r="B505" s="1180"/>
      <c r="C505" s="1180"/>
      <c r="D505" s="1180"/>
      <c r="E505" s="1180"/>
      <c r="F505" s="1180"/>
      <c r="G505" s="1180"/>
      <c r="H505" s="1180"/>
    </row>
    <row r="506" spans="2:8" x14ac:dyDescent="0.25">
      <c r="B506" s="1180"/>
      <c r="C506" s="1180"/>
      <c r="D506" s="1180"/>
      <c r="E506" s="1180"/>
      <c r="F506" s="1180"/>
      <c r="G506" s="1180"/>
      <c r="H506" s="1180"/>
    </row>
    <row r="507" spans="2:8" x14ac:dyDescent="0.25">
      <c r="B507" s="1180"/>
      <c r="C507" s="1180"/>
      <c r="D507" s="1180"/>
      <c r="E507" s="1180"/>
      <c r="F507" s="1180"/>
      <c r="G507" s="1180"/>
      <c r="H507" s="1180"/>
    </row>
    <row r="508" spans="2:8" x14ac:dyDescent="0.25">
      <c r="B508" s="1180"/>
      <c r="C508" s="1180"/>
      <c r="D508" s="1180"/>
      <c r="E508" s="1180"/>
      <c r="F508" s="1180"/>
      <c r="G508" s="1180"/>
      <c r="H508" s="1180"/>
    </row>
    <row r="509" spans="2:8" x14ac:dyDescent="0.25">
      <c r="B509" s="1180"/>
      <c r="C509" s="1180"/>
      <c r="D509" s="1180"/>
      <c r="E509" s="1180"/>
      <c r="F509" s="1180"/>
      <c r="G509" s="1180"/>
      <c r="H509" s="1180"/>
    </row>
    <row r="510" spans="2:8" x14ac:dyDescent="0.25">
      <c r="B510" s="1180"/>
      <c r="C510" s="1180"/>
      <c r="D510" s="1180"/>
      <c r="E510" s="1180"/>
      <c r="F510" s="1180"/>
      <c r="G510" s="1180"/>
      <c r="H510" s="1180"/>
    </row>
    <row r="511" spans="2:8" x14ac:dyDescent="0.25">
      <c r="B511" s="1180"/>
      <c r="C511" s="1180"/>
      <c r="D511" s="1180"/>
      <c r="E511" s="1180"/>
      <c r="F511" s="1180"/>
      <c r="G511" s="1180"/>
      <c r="H511" s="1180"/>
    </row>
    <row r="512" spans="2:8" x14ac:dyDescent="0.25">
      <c r="B512" s="1180"/>
      <c r="C512" s="1180"/>
      <c r="D512" s="1180"/>
      <c r="E512" s="1180"/>
      <c r="F512" s="1180"/>
      <c r="G512" s="1180"/>
      <c r="H512" s="1180"/>
    </row>
    <row r="513" spans="2:8" x14ac:dyDescent="0.25">
      <c r="B513" s="1180"/>
      <c r="C513" s="1180"/>
      <c r="D513" s="1180"/>
      <c r="E513" s="1180"/>
      <c r="F513" s="1180"/>
      <c r="G513" s="1180"/>
      <c r="H513" s="1180"/>
    </row>
    <row r="514" spans="2:8" x14ac:dyDescent="0.25">
      <c r="B514" s="1180"/>
      <c r="C514" s="1180"/>
      <c r="D514" s="1180"/>
      <c r="E514" s="1180"/>
      <c r="F514" s="1180"/>
      <c r="G514" s="1180"/>
      <c r="H514" s="1180"/>
    </row>
    <row r="515" spans="2:8" x14ac:dyDescent="0.25">
      <c r="B515" s="1180"/>
      <c r="C515" s="1180"/>
      <c r="D515" s="1180"/>
      <c r="E515" s="1180"/>
      <c r="F515" s="1180"/>
      <c r="G515" s="1180"/>
      <c r="H515" s="1180"/>
    </row>
    <row r="516" spans="2:8" x14ac:dyDescent="0.25">
      <c r="B516" s="1180"/>
      <c r="C516" s="1180"/>
      <c r="D516" s="1180"/>
      <c r="E516" s="1180"/>
      <c r="F516" s="1180"/>
      <c r="G516" s="1180"/>
      <c r="H516" s="1180"/>
    </row>
  </sheetData>
  <mergeCells count="86">
    <mergeCell ref="B325:B326"/>
    <mergeCell ref="B333:F333"/>
    <mergeCell ref="B334:B335"/>
    <mergeCell ref="B299:B300"/>
    <mergeCell ref="B307:F307"/>
    <mergeCell ref="B308:B309"/>
    <mergeCell ref="C321:F321"/>
    <mergeCell ref="C323:F323"/>
    <mergeCell ref="C324:F324"/>
    <mergeCell ref="C298:F298"/>
    <mergeCell ref="C248:F248"/>
    <mergeCell ref="B249:B250"/>
    <mergeCell ref="B257:F257"/>
    <mergeCell ref="B258:B259"/>
    <mergeCell ref="E271:F271"/>
    <mergeCell ref="C272:F272"/>
    <mergeCell ref="C273:F273"/>
    <mergeCell ref="B274:B275"/>
    <mergeCell ref="B282:F282"/>
    <mergeCell ref="B283:B284"/>
    <mergeCell ref="C297:F297"/>
    <mergeCell ref="C247:F247"/>
    <mergeCell ref="C216:F216"/>
    <mergeCell ref="C218:F218"/>
    <mergeCell ref="C219:F219"/>
    <mergeCell ref="B220:B221"/>
    <mergeCell ref="B228:F228"/>
    <mergeCell ref="B229:B230"/>
    <mergeCell ref="B242:F242"/>
    <mergeCell ref="B243:F243"/>
    <mergeCell ref="C244:F244"/>
    <mergeCell ref="E245:F245"/>
    <mergeCell ref="C246:F246"/>
    <mergeCell ref="B203:B204"/>
    <mergeCell ref="B153:B154"/>
    <mergeCell ref="E166:F166"/>
    <mergeCell ref="C167:F167"/>
    <mergeCell ref="C168:F168"/>
    <mergeCell ref="B169:B170"/>
    <mergeCell ref="B177:F177"/>
    <mergeCell ref="B178:B179"/>
    <mergeCell ref="C192:F192"/>
    <mergeCell ref="C193:F193"/>
    <mergeCell ref="B194:B195"/>
    <mergeCell ref="B202:F202"/>
    <mergeCell ref="C141:F141"/>
    <mergeCell ref="C142:F142"/>
    <mergeCell ref="C143:F143"/>
    <mergeCell ref="B144:B145"/>
    <mergeCell ref="B152:F152"/>
    <mergeCell ref="E140:F140"/>
    <mergeCell ref="B74:F74"/>
    <mergeCell ref="B75:B76"/>
    <mergeCell ref="C100:F100"/>
    <mergeCell ref="C101:F101"/>
    <mergeCell ref="C102:F102"/>
    <mergeCell ref="B103:B104"/>
    <mergeCell ref="B111:F111"/>
    <mergeCell ref="B112:B113"/>
    <mergeCell ref="B137:F137"/>
    <mergeCell ref="B138:F138"/>
    <mergeCell ref="C139:F139"/>
    <mergeCell ref="B66:B67"/>
    <mergeCell ref="B24:F24"/>
    <mergeCell ref="B25:F25"/>
    <mergeCell ref="C26:F26"/>
    <mergeCell ref="C27:F27"/>
    <mergeCell ref="C28:F28"/>
    <mergeCell ref="B29:B30"/>
    <mergeCell ref="B37:F37"/>
    <mergeCell ref="B38:B39"/>
    <mergeCell ref="C63:F63"/>
    <mergeCell ref="C64:F64"/>
    <mergeCell ref="C65:F65"/>
    <mergeCell ref="B21:F21"/>
    <mergeCell ref="B1:H1"/>
    <mergeCell ref="C2:G2"/>
    <mergeCell ref="B3:F3"/>
    <mergeCell ref="C5:F5"/>
    <mergeCell ref="C6:F6"/>
    <mergeCell ref="C7:F7"/>
    <mergeCell ref="B8:F8"/>
    <mergeCell ref="B9:F11"/>
    <mergeCell ref="C12:F12"/>
    <mergeCell ref="B13:B14"/>
    <mergeCell ref="C20:F20"/>
  </mergeCells>
  <pageMargins left="0.7" right="0.7" top="0.75" bottom="0.75" header="0.3" footer="0.3"/>
  <pageSetup scale="11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D9D49-D7D6-44B2-B3F4-EA9F0DAD1677}">
  <dimension ref="A2:O741"/>
  <sheetViews>
    <sheetView view="pageBreakPreview" topLeftCell="A559" zoomScale="80" zoomScaleNormal="136" zoomScaleSheetLayoutView="80" workbookViewId="0">
      <selection activeCell="J9" sqref="J9"/>
    </sheetView>
  </sheetViews>
  <sheetFormatPr defaultColWidth="9.140625" defaultRowHeight="12.75" x14ac:dyDescent="0.2"/>
  <cols>
    <col min="1" max="1" width="23.7109375" style="1221" customWidth="1"/>
    <col min="2" max="2" width="13.7109375" style="1221" customWidth="1"/>
    <col min="3" max="3" width="12.85546875" style="1221" customWidth="1"/>
    <col min="4" max="4" width="13" style="1221" customWidth="1"/>
    <col min="5" max="5" width="14.140625" style="1221" customWidth="1"/>
    <col min="6" max="6" width="13.85546875" style="1221" customWidth="1"/>
    <col min="7" max="7" width="11" style="1221" bestFit="1" customWidth="1"/>
    <col min="8" max="8" width="16" style="1221" bestFit="1" customWidth="1"/>
    <col min="9" max="9" width="13.7109375" style="1221" bestFit="1" customWidth="1"/>
    <col min="10" max="11" width="16.7109375" style="1221" customWidth="1"/>
    <col min="12" max="12" width="14.140625" style="1221" customWidth="1"/>
    <col min="13" max="13" width="12.7109375" style="1221" bestFit="1" customWidth="1"/>
    <col min="14" max="15" width="14.28515625" style="1221" bestFit="1" customWidth="1"/>
    <col min="16" max="16384" width="9.140625" style="1221"/>
  </cols>
  <sheetData>
    <row r="2" spans="1:12" ht="40.5" customHeight="1" x14ac:dyDescent="0.25">
      <c r="A2" s="2989" t="s">
        <v>2096</v>
      </c>
      <c r="B2" s="2989"/>
      <c r="C2" s="2989"/>
      <c r="D2" s="2989"/>
      <c r="E2" s="2989"/>
      <c r="F2" s="1220"/>
    </row>
    <row r="3" spans="1:12" ht="18" customHeight="1" x14ac:dyDescent="0.25">
      <c r="A3" s="2990" t="s">
        <v>2097</v>
      </c>
      <c r="B3" s="2990"/>
      <c r="C3" s="2990"/>
      <c r="D3" s="2990"/>
      <c r="E3" s="2990"/>
      <c r="F3" s="1222"/>
    </row>
    <row r="4" spans="1:12" ht="16.5" thickBot="1" x14ac:dyDescent="0.3">
      <c r="A4" s="1223"/>
      <c r="B4" s="1223"/>
      <c r="C4" s="1223"/>
      <c r="D4" s="1223"/>
      <c r="E4" s="1223"/>
      <c r="F4" s="1222"/>
    </row>
    <row r="5" spans="1:12" ht="32.25" thickBot="1" x14ac:dyDescent="0.25">
      <c r="A5" s="1224" t="s">
        <v>6</v>
      </c>
      <c r="B5" s="2991" t="s">
        <v>2077</v>
      </c>
      <c r="C5" s="2991"/>
      <c r="D5" s="2991"/>
      <c r="E5" s="2991"/>
    </row>
    <row r="6" spans="1:12" ht="16.5" customHeight="1" thickBot="1" x14ac:dyDescent="0.25">
      <c r="A6" s="1224" t="s">
        <v>8</v>
      </c>
      <c r="B6" s="2992" t="s">
        <v>2002</v>
      </c>
      <c r="C6" s="2993"/>
      <c r="D6" s="2993"/>
      <c r="E6" s="2994"/>
    </row>
    <row r="7" spans="1:12" ht="32.25" thickBot="1" x14ac:dyDescent="0.25">
      <c r="A7" s="1224" t="s">
        <v>10</v>
      </c>
      <c r="B7" s="2995" t="s">
        <v>1243</v>
      </c>
      <c r="C7" s="2996"/>
      <c r="D7" s="2996"/>
      <c r="E7" s="2997"/>
    </row>
    <row r="8" spans="1:12" ht="48.75" customHeight="1" x14ac:dyDescent="0.2">
      <c r="A8" s="1225" t="s">
        <v>2098</v>
      </c>
      <c r="B8" s="2998" t="s">
        <v>2099</v>
      </c>
      <c r="C8" s="2999"/>
      <c r="D8" s="2999"/>
      <c r="E8" s="3000"/>
    </row>
    <row r="9" spans="1:12" ht="27" customHeight="1" x14ac:dyDescent="0.2">
      <c r="A9" s="2973" t="s">
        <v>26</v>
      </c>
      <c r="B9" s="2973"/>
      <c r="C9" s="2973"/>
      <c r="D9" s="2973"/>
      <c r="E9" s="2973"/>
    </row>
    <row r="10" spans="1:12" ht="47.25" customHeight="1" x14ac:dyDescent="0.2">
      <c r="A10" s="1226" t="s">
        <v>2100</v>
      </c>
      <c r="B10" s="1227">
        <v>10</v>
      </c>
      <c r="C10" s="1228">
        <v>10</v>
      </c>
      <c r="D10" s="1228">
        <v>10</v>
      </c>
      <c r="E10" s="1229">
        <v>10</v>
      </c>
    </row>
    <row r="11" spans="1:12" ht="33" customHeight="1" thickBot="1" x14ac:dyDescent="0.25">
      <c r="A11" s="1230" t="s">
        <v>2101</v>
      </c>
      <c r="B11" s="1231">
        <v>5</v>
      </c>
      <c r="C11" s="1228">
        <v>2</v>
      </c>
      <c r="D11" s="1228">
        <v>2</v>
      </c>
      <c r="E11" s="1228">
        <v>2</v>
      </c>
    </row>
    <row r="12" spans="1:12" ht="31.5" customHeight="1" thickBot="1" x14ac:dyDescent="0.25">
      <c r="A12" s="1232" t="s">
        <v>1597</v>
      </c>
      <c r="B12" s="2974" t="s">
        <v>2102</v>
      </c>
      <c r="C12" s="2974"/>
      <c r="D12" s="2974"/>
      <c r="E12" s="2974"/>
      <c r="H12" s="2975"/>
      <c r="I12" s="2976"/>
      <c r="J12" s="2976"/>
      <c r="K12" s="2976"/>
      <c r="L12" s="2977"/>
    </row>
    <row r="13" spans="1:12" ht="34.5" customHeight="1" thickBot="1" x14ac:dyDescent="0.25">
      <c r="A13" s="1234" t="s">
        <v>1256</v>
      </c>
      <c r="B13" s="2984" t="s">
        <v>2103</v>
      </c>
      <c r="C13" s="2984"/>
      <c r="D13" s="2984"/>
      <c r="E13" s="2984"/>
      <c r="H13" s="2978"/>
      <c r="I13" s="2979"/>
      <c r="J13" s="2979"/>
      <c r="K13" s="2979"/>
      <c r="L13" s="2980"/>
    </row>
    <row r="14" spans="1:12" ht="59.25" customHeight="1" thickBot="1" x14ac:dyDescent="0.25">
      <c r="A14" s="1235" t="s">
        <v>1258</v>
      </c>
      <c r="B14" s="2985" t="s">
        <v>2104</v>
      </c>
      <c r="C14" s="2985"/>
      <c r="D14" s="2985"/>
      <c r="E14" s="2985"/>
      <c r="H14" s="2981"/>
      <c r="I14" s="2982"/>
      <c r="J14" s="2982"/>
      <c r="K14" s="2982"/>
      <c r="L14" s="2983"/>
    </row>
    <row r="15" spans="1:12" ht="23.25" customHeight="1" thickBot="1" x14ac:dyDescent="0.25">
      <c r="A15" s="1236" t="s">
        <v>54</v>
      </c>
      <c r="B15" s="2986" t="s">
        <v>1590</v>
      </c>
      <c r="C15" s="2987"/>
      <c r="D15" s="2987"/>
      <c r="E15" s="2988"/>
    </row>
    <row r="16" spans="1:12" ht="54" customHeight="1" x14ac:dyDescent="0.2">
      <c r="A16" s="3003"/>
      <c r="B16" s="1238">
        <v>2023</v>
      </c>
      <c r="C16" s="1238">
        <v>2024</v>
      </c>
      <c r="D16" s="1238">
        <v>2025</v>
      </c>
      <c r="E16" s="1238">
        <v>2026</v>
      </c>
      <c r="F16" s="1239"/>
    </row>
    <row r="17" spans="1:12" ht="30" customHeight="1" thickBot="1" x14ac:dyDescent="0.25">
      <c r="A17" s="3004"/>
      <c r="B17" s="1238" t="s">
        <v>17</v>
      </c>
      <c r="C17" s="1238" t="s">
        <v>18</v>
      </c>
      <c r="D17" s="1238" t="s">
        <v>18</v>
      </c>
      <c r="E17" s="1238" t="s">
        <v>18</v>
      </c>
    </row>
    <row r="18" spans="1:12" ht="23.25" customHeight="1" thickBot="1" x14ac:dyDescent="0.25">
      <c r="A18" s="1235" t="s">
        <v>56</v>
      </c>
      <c r="B18" s="1241">
        <f>B11</f>
        <v>5</v>
      </c>
      <c r="C18" s="1241">
        <v>4</v>
      </c>
      <c r="D18" s="1241">
        <f t="shared" ref="D18:E18" si="0">D11</f>
        <v>2</v>
      </c>
      <c r="E18" s="1241">
        <f t="shared" si="0"/>
        <v>2</v>
      </c>
    </row>
    <row r="19" spans="1:12" ht="32.25" thickBot="1" x14ac:dyDescent="0.25">
      <c r="A19" s="1236" t="s">
        <v>1260</v>
      </c>
      <c r="B19" s="1242">
        <f>B27+B30+B33</f>
        <v>113664</v>
      </c>
      <c r="C19" s="1242">
        <f>C27+C30+C33</f>
        <v>110985</v>
      </c>
      <c r="D19" s="1242">
        <f>D27+D30+D33</f>
        <v>111264</v>
      </c>
      <c r="E19" s="1242">
        <f>E27+E30+E33</f>
        <v>111264</v>
      </c>
    </row>
    <row r="20" spans="1:12" ht="44.25" customHeight="1" thickBot="1" x14ac:dyDescent="0.25">
      <c r="A20" s="1235" t="s">
        <v>1261</v>
      </c>
      <c r="B20" s="1243">
        <f>B19/B18</f>
        <v>22732.799999999999</v>
      </c>
      <c r="C20" s="1243">
        <f t="shared" ref="C20:E20" si="1">C19/C18</f>
        <v>27746.25</v>
      </c>
      <c r="D20" s="1243">
        <f t="shared" si="1"/>
        <v>55632</v>
      </c>
      <c r="E20" s="1243">
        <f t="shared" si="1"/>
        <v>55632</v>
      </c>
      <c r="F20" s="1244"/>
      <c r="G20" s="1244"/>
      <c r="H20" s="1244"/>
      <c r="I20" s="1244"/>
      <c r="J20" s="1244"/>
      <c r="K20" s="1244"/>
      <c r="L20" s="1244"/>
    </row>
    <row r="21" spans="1:12" ht="16.5" thickBot="1" x14ac:dyDescent="0.25">
      <c r="A21" s="1236" t="s">
        <v>1262</v>
      </c>
      <c r="B21" s="1240" t="s">
        <v>1263</v>
      </c>
      <c r="C21" s="1245"/>
      <c r="D21" s="1245"/>
      <c r="E21" s="1245"/>
    </row>
    <row r="22" spans="1:12" ht="32.25" thickBot="1" x14ac:dyDescent="0.25">
      <c r="A22" s="1236" t="s">
        <v>1264</v>
      </c>
      <c r="B22" s="1240" t="s">
        <v>1263</v>
      </c>
      <c r="C22" s="1245"/>
      <c r="D22" s="1245"/>
      <c r="E22" s="1245"/>
    </row>
    <row r="23" spans="1:12" ht="20.25" customHeight="1" thickBot="1" x14ac:dyDescent="0.25">
      <c r="A23" s="1236" t="s">
        <v>77</v>
      </c>
      <c r="B23" s="1240" t="s">
        <v>1263</v>
      </c>
      <c r="C23" s="1245"/>
      <c r="D23" s="1245"/>
      <c r="E23" s="1245"/>
    </row>
    <row r="24" spans="1:12" ht="17.25" customHeight="1" thickBot="1" x14ac:dyDescent="0.25">
      <c r="A24" s="3005" t="s">
        <v>2105</v>
      </c>
      <c r="B24" s="3006"/>
      <c r="C24" s="3006"/>
      <c r="D24" s="3006"/>
      <c r="E24" s="3007"/>
    </row>
    <row r="25" spans="1:12" ht="20.25" customHeight="1" x14ac:dyDescent="0.2">
      <c r="A25" s="3003"/>
      <c r="B25" s="1238">
        <v>2023</v>
      </c>
      <c r="C25" s="1238">
        <v>2024</v>
      </c>
      <c r="D25" s="1238">
        <v>2025</v>
      </c>
      <c r="E25" s="1238">
        <v>2026</v>
      </c>
    </row>
    <row r="26" spans="1:12" ht="17.25" customHeight="1" thickBot="1" x14ac:dyDescent="0.25">
      <c r="A26" s="3004"/>
      <c r="B26" s="1246" t="s">
        <v>17</v>
      </c>
      <c r="C26" s="1246" t="s">
        <v>18</v>
      </c>
      <c r="D26" s="1246" t="s">
        <v>18</v>
      </c>
      <c r="E26" s="1246" t="s">
        <v>18</v>
      </c>
      <c r="F26" s="3008"/>
      <c r="G26" s="3009"/>
      <c r="H26" s="3009"/>
      <c r="I26" s="1247"/>
    </row>
    <row r="27" spans="1:12" ht="53.45" customHeight="1" thickBot="1" x14ac:dyDescent="0.25">
      <c r="A27" s="1248" t="s">
        <v>1266</v>
      </c>
      <c r="B27" s="1249">
        <f>B28</f>
        <v>79143</v>
      </c>
      <c r="C27" s="1250">
        <f>C28</f>
        <v>79143</v>
      </c>
      <c r="D27" s="1250">
        <f t="shared" ref="D27:E27" si="2">D28</f>
        <v>79143</v>
      </c>
      <c r="E27" s="1250">
        <f t="shared" si="2"/>
        <v>79143</v>
      </c>
      <c r="F27" s="1251"/>
      <c r="G27" s="1251"/>
      <c r="H27" s="1251"/>
      <c r="I27" s="1251"/>
    </row>
    <row r="28" spans="1:12" ht="20.25" customHeight="1" thickBot="1" x14ac:dyDescent="0.25">
      <c r="A28" s="1248" t="s">
        <v>1267</v>
      </c>
      <c r="B28" s="1252">
        <v>79143</v>
      </c>
      <c r="C28" s="1253">
        <v>79143</v>
      </c>
      <c r="D28" s="1253">
        <v>79143</v>
      </c>
      <c r="E28" s="1253">
        <v>79143</v>
      </c>
    </row>
    <row r="29" spans="1:12" ht="12.75" customHeight="1" thickBot="1" x14ac:dyDescent="0.25">
      <c r="A29" s="1248" t="s">
        <v>1268</v>
      </c>
      <c r="B29" s="1252"/>
      <c r="C29" s="1254"/>
      <c r="D29" s="1254"/>
      <c r="E29" s="1255"/>
    </row>
    <row r="30" spans="1:12" ht="12" customHeight="1" thickBot="1" x14ac:dyDescent="0.25">
      <c r="A30" s="1248" t="s">
        <v>1269</v>
      </c>
      <c r="B30" s="1249">
        <f>B31</f>
        <v>14842</v>
      </c>
      <c r="C30" s="1249">
        <f t="shared" ref="C30:E30" si="3">C31</f>
        <v>14842</v>
      </c>
      <c r="D30" s="1249">
        <f t="shared" si="3"/>
        <v>14842</v>
      </c>
      <c r="E30" s="1249">
        <f t="shared" si="3"/>
        <v>14842</v>
      </c>
      <c r="F30" s="1256"/>
    </row>
    <row r="31" spans="1:12" ht="16.5" thickBot="1" x14ac:dyDescent="0.25">
      <c r="A31" s="1248" t="s">
        <v>1267</v>
      </c>
      <c r="B31" s="1252">
        <v>14842</v>
      </c>
      <c r="C31" s="1253">
        <v>14842</v>
      </c>
      <c r="D31" s="1253">
        <v>14842</v>
      </c>
      <c r="E31" s="1253">
        <v>14842</v>
      </c>
    </row>
    <row r="32" spans="1:12" ht="16.5" thickBot="1" x14ac:dyDescent="0.25">
      <c r="A32" s="1248" t="s">
        <v>1268</v>
      </c>
      <c r="B32" s="1252"/>
      <c r="C32" s="1257"/>
      <c r="D32" s="1257"/>
      <c r="E32" s="1257"/>
      <c r="H32" s="1256"/>
    </row>
    <row r="33" spans="1:15" ht="32.25" thickBot="1" x14ac:dyDescent="0.25">
      <c r="A33" s="1248" t="s">
        <v>1270</v>
      </c>
      <c r="B33" s="1249">
        <f>B34+B35</f>
        <v>19679</v>
      </c>
      <c r="C33" s="1250">
        <f>C34+C35</f>
        <v>17000</v>
      </c>
      <c r="D33" s="1250">
        <f>D34+D35</f>
        <v>17279</v>
      </c>
      <c r="E33" s="1250">
        <f>E34+E35</f>
        <v>17279</v>
      </c>
    </row>
    <row r="34" spans="1:15" ht="16.5" thickBot="1" x14ac:dyDescent="0.25">
      <c r="A34" s="1248" t="s">
        <v>1267</v>
      </c>
      <c r="B34" s="1253">
        <v>19679</v>
      </c>
      <c r="C34" s="1253">
        <v>17000</v>
      </c>
      <c r="D34" s="1253">
        <v>17279</v>
      </c>
      <c r="E34" s="1253">
        <v>17279</v>
      </c>
    </row>
    <row r="35" spans="1:15" ht="16.5" thickBot="1" x14ac:dyDescent="0.25">
      <c r="A35" s="1248" t="s">
        <v>1268</v>
      </c>
      <c r="B35" s="1252"/>
      <c r="C35" s="1252"/>
      <c r="D35" s="1252"/>
      <c r="E35" s="1252"/>
    </row>
    <row r="36" spans="1:15" ht="16.5" thickBot="1" x14ac:dyDescent="0.25">
      <c r="A36" s="1248" t="s">
        <v>1271</v>
      </c>
      <c r="B36" s="1249">
        <f>B37+B38</f>
        <v>0</v>
      </c>
      <c r="C36" s="1249">
        <f>C37+C38</f>
        <v>0</v>
      </c>
      <c r="D36" s="1249">
        <f>D37+D38</f>
        <v>0</v>
      </c>
      <c r="E36" s="1249">
        <f>E37+E38</f>
        <v>0</v>
      </c>
    </row>
    <row r="37" spans="1:15" ht="18" customHeight="1" thickBot="1" x14ac:dyDescent="0.25">
      <c r="A37" s="1248" t="s">
        <v>1267</v>
      </c>
      <c r="B37" s="1252"/>
      <c r="C37" s="1252"/>
      <c r="D37" s="1252"/>
      <c r="E37" s="1252"/>
    </row>
    <row r="38" spans="1:15" ht="12.75" customHeight="1" thickBot="1" x14ac:dyDescent="0.25">
      <c r="A38" s="1248" t="s">
        <v>1268</v>
      </c>
      <c r="B38" s="1252"/>
      <c r="C38" s="1252"/>
      <c r="D38" s="1252"/>
      <c r="E38" s="1252"/>
      <c r="H38" s="1258"/>
      <c r="O38" s="1258"/>
    </row>
    <row r="39" spans="1:15" ht="14.25" customHeight="1" thickBot="1" x14ac:dyDescent="0.25">
      <c r="A39" s="1248" t="s">
        <v>1272</v>
      </c>
      <c r="B39" s="1249">
        <f>B40+B41</f>
        <v>0</v>
      </c>
      <c r="C39" s="1249">
        <f>C40+C41</f>
        <v>0</v>
      </c>
      <c r="D39" s="1249">
        <f>D40+D41</f>
        <v>0</v>
      </c>
      <c r="E39" s="1249">
        <f>E40+E41</f>
        <v>0</v>
      </c>
      <c r="H39" s="3002"/>
      <c r="I39" s="3002"/>
      <c r="J39" s="3002"/>
      <c r="K39" s="3002"/>
      <c r="L39" s="3002"/>
      <c r="M39" s="3002"/>
      <c r="N39" s="3001"/>
      <c r="O39" s="3001"/>
    </row>
    <row r="40" spans="1:15" ht="16.5" thickBot="1" x14ac:dyDescent="0.25">
      <c r="A40" s="1248" t="s">
        <v>1267</v>
      </c>
      <c r="B40" s="1252"/>
      <c r="C40" s="1252"/>
      <c r="D40" s="1252"/>
      <c r="E40" s="1252"/>
      <c r="F40" s="1256"/>
      <c r="H40" s="1259"/>
      <c r="I40" s="1259"/>
      <c r="J40" s="1259"/>
      <c r="K40" s="1259"/>
      <c r="L40" s="1220"/>
      <c r="M40" s="1220"/>
      <c r="N40" s="3001"/>
      <c r="O40" s="3001"/>
    </row>
    <row r="41" spans="1:15" ht="16.5" thickBot="1" x14ac:dyDescent="0.25">
      <c r="A41" s="1248" t="s">
        <v>1268</v>
      </c>
      <c r="B41" s="1252"/>
      <c r="C41" s="1252"/>
      <c r="D41" s="1252"/>
      <c r="E41" s="1252"/>
      <c r="F41" s="1256"/>
      <c r="H41" s="1260"/>
      <c r="I41" s="1260"/>
      <c r="J41" s="1260"/>
      <c r="K41" s="1261"/>
      <c r="L41" s="1262"/>
      <c r="M41" s="1262"/>
      <c r="N41" s="1263"/>
      <c r="O41" s="1263"/>
    </row>
    <row r="42" spans="1:15" ht="32.25" thickBot="1" x14ac:dyDescent="0.25">
      <c r="A42" s="1248" t="s">
        <v>1273</v>
      </c>
      <c r="B42" s="1249">
        <f>B43+B44</f>
        <v>0</v>
      </c>
      <c r="C42" s="1249">
        <f>C43+C44</f>
        <v>0</v>
      </c>
      <c r="D42" s="1249">
        <f>D43+D44</f>
        <v>0</v>
      </c>
      <c r="E42" s="1249">
        <f>E43+E44</f>
        <v>0</v>
      </c>
      <c r="H42" s="1258"/>
    </row>
    <row r="43" spans="1:15" ht="16.5" thickBot="1" x14ac:dyDescent="0.25">
      <c r="A43" s="1248" t="s">
        <v>1267</v>
      </c>
      <c r="B43" s="1252"/>
      <c r="C43" s="1252"/>
      <c r="D43" s="1252"/>
      <c r="E43" s="1252"/>
      <c r="F43" s="1256"/>
      <c r="H43" s="3002"/>
      <c r="I43" s="3002"/>
      <c r="J43" s="3002"/>
      <c r="K43" s="3002"/>
      <c r="L43" s="3002"/>
      <c r="M43" s="3002"/>
      <c r="N43" s="3001"/>
      <c r="O43" s="3002"/>
    </row>
    <row r="44" spans="1:15" ht="16.5" thickBot="1" x14ac:dyDescent="0.25">
      <c r="A44" s="1248" t="s">
        <v>1268</v>
      </c>
      <c r="B44" s="1252"/>
      <c r="C44" s="1252"/>
      <c r="D44" s="1252"/>
      <c r="E44" s="1252"/>
      <c r="F44" s="1256"/>
      <c r="H44" s="1259"/>
      <c r="I44" s="1259"/>
      <c r="J44" s="1259"/>
      <c r="K44" s="1259"/>
      <c r="L44" s="1220"/>
      <c r="M44" s="1264"/>
      <c r="N44" s="3001"/>
      <c r="O44" s="3002"/>
    </row>
    <row r="45" spans="1:15" ht="32.25" thickBot="1" x14ac:dyDescent="0.25">
      <c r="A45" s="1248" t="s">
        <v>1274</v>
      </c>
      <c r="B45" s="1249">
        <f>B46+B47</f>
        <v>0</v>
      </c>
      <c r="C45" s="1249">
        <f>C46+C47</f>
        <v>0</v>
      </c>
      <c r="D45" s="1249">
        <f>D46+D47</f>
        <v>0</v>
      </c>
      <c r="E45" s="1249">
        <f>E46+E47</f>
        <v>0</v>
      </c>
      <c r="H45" s="1262"/>
      <c r="I45" s="1262"/>
      <c r="J45" s="1262"/>
      <c r="K45" s="1263"/>
      <c r="L45" s="1262"/>
      <c r="M45" s="1262"/>
      <c r="N45" s="1263"/>
      <c r="O45" s="1263"/>
    </row>
    <row r="46" spans="1:15" ht="16.5" thickBot="1" x14ac:dyDescent="0.25">
      <c r="A46" s="1248" t="s">
        <v>1267</v>
      </c>
      <c r="B46" s="1252"/>
      <c r="C46" s="1265">
        <v>0</v>
      </c>
      <c r="D46" s="1265"/>
      <c r="E46" s="1265"/>
      <c r="F46" s="1256"/>
    </row>
    <row r="47" spans="1:15" ht="16.5" thickBot="1" x14ac:dyDescent="0.25">
      <c r="A47" s="1248" t="s">
        <v>1268</v>
      </c>
      <c r="B47" s="1252"/>
      <c r="C47" s="1266"/>
      <c r="D47" s="1267"/>
      <c r="E47" s="1267"/>
      <c r="F47" s="1256"/>
      <c r="H47" s="1258"/>
    </row>
    <row r="48" spans="1:15" ht="15.75" customHeight="1" thickBot="1" x14ac:dyDescent="0.25">
      <c r="A48" s="1268" t="s">
        <v>1275</v>
      </c>
      <c r="B48" s="1249">
        <f>B45+B42+B39+B36+B33+B30+B27</f>
        <v>113664</v>
      </c>
      <c r="C48" s="1249">
        <f t="shared" ref="C48:E48" si="4">C45+C42+C39+C36+C33+C30+C27</f>
        <v>110985</v>
      </c>
      <c r="D48" s="1249">
        <f t="shared" si="4"/>
        <v>111264</v>
      </c>
      <c r="E48" s="1249">
        <f t="shared" si="4"/>
        <v>111264</v>
      </c>
      <c r="H48" s="3002"/>
      <c r="I48" s="3002"/>
      <c r="J48" s="3002"/>
      <c r="K48" s="3002"/>
      <c r="L48" s="3002"/>
      <c r="M48" s="3002"/>
      <c r="N48" s="3001"/>
      <c r="O48" s="3001"/>
    </row>
    <row r="49" spans="1:15" ht="16.5" thickBot="1" x14ac:dyDescent="0.25">
      <c r="A49" s="1269" t="s">
        <v>1276</v>
      </c>
      <c r="B49" s="1270">
        <f>B27+B30+B33+B36+B39+B45</f>
        <v>113664</v>
      </c>
      <c r="C49" s="1270">
        <f t="shared" ref="C49:E49" si="5">C27+C30+C33+C36+C39+C45</f>
        <v>110985</v>
      </c>
      <c r="D49" s="1270">
        <f t="shared" si="5"/>
        <v>111264</v>
      </c>
      <c r="E49" s="1270">
        <f t="shared" si="5"/>
        <v>111264</v>
      </c>
      <c r="H49" s="1259"/>
      <c r="I49" s="1259"/>
      <c r="J49" s="1259"/>
      <c r="K49" s="1259"/>
      <c r="L49" s="1220"/>
      <c r="M49" s="1264"/>
      <c r="N49" s="3001"/>
      <c r="O49" s="3001"/>
    </row>
    <row r="50" spans="1:15" ht="29.25" customHeight="1" thickBot="1" x14ac:dyDescent="0.25">
      <c r="A50" s="1271" t="s">
        <v>1597</v>
      </c>
      <c r="B50" s="3016" t="s">
        <v>2106</v>
      </c>
      <c r="C50" s="3017"/>
      <c r="D50" s="3017"/>
      <c r="E50" s="3018"/>
      <c r="H50" s="1262"/>
      <c r="I50" s="1262"/>
      <c r="J50" s="1262"/>
      <c r="K50" s="1263"/>
      <c r="L50" s="1262"/>
      <c r="M50" s="1262"/>
      <c r="N50" s="1263"/>
      <c r="O50" s="1263"/>
    </row>
    <row r="51" spans="1:15" ht="32.25" customHeight="1" thickBot="1" x14ac:dyDescent="0.25">
      <c r="A51" s="1272" t="s">
        <v>1289</v>
      </c>
      <c r="B51" s="3019" t="s">
        <v>2107</v>
      </c>
      <c r="C51" s="3020"/>
      <c r="D51" s="3020"/>
      <c r="E51" s="3021"/>
      <c r="F51" s="1273"/>
    </row>
    <row r="52" spans="1:15" ht="71.25" customHeight="1" thickBot="1" x14ac:dyDescent="0.25">
      <c r="A52" s="1236" t="s">
        <v>1258</v>
      </c>
      <c r="B52" s="3010" t="s">
        <v>2108</v>
      </c>
      <c r="C52" s="3011"/>
      <c r="D52" s="3011"/>
      <c r="E52" s="3012"/>
      <c r="F52" s="1274"/>
      <c r="H52" s="1258"/>
    </row>
    <row r="53" spans="1:15" ht="16.5" thickBot="1" x14ac:dyDescent="0.25">
      <c r="A53" s="1236" t="s">
        <v>54</v>
      </c>
      <c r="B53" s="3013" t="s">
        <v>2109</v>
      </c>
      <c r="C53" s="3014"/>
      <c r="D53" s="3014"/>
      <c r="E53" s="3015"/>
      <c r="F53" s="1273"/>
      <c r="H53" s="3002"/>
      <c r="I53" s="3002"/>
      <c r="J53" s="3002"/>
      <c r="K53" s="3002"/>
      <c r="L53" s="3002"/>
      <c r="M53" s="3002"/>
      <c r="N53" s="3001"/>
      <c r="O53" s="3001"/>
    </row>
    <row r="54" spans="1:15" ht="15.75" x14ac:dyDescent="0.2">
      <c r="A54" s="3003"/>
      <c r="B54" s="1238">
        <v>2023</v>
      </c>
      <c r="C54" s="1238">
        <v>2024</v>
      </c>
      <c r="D54" s="1238">
        <v>2025</v>
      </c>
      <c r="E54" s="1238">
        <v>2026</v>
      </c>
      <c r="H54" s="1259"/>
      <c r="I54" s="1259"/>
      <c r="J54" s="1259"/>
      <c r="K54" s="1259"/>
      <c r="L54" s="1220"/>
      <c r="M54" s="1264"/>
      <c r="N54" s="3001"/>
      <c r="O54" s="3001"/>
    </row>
    <row r="55" spans="1:15" ht="16.5" thickBot="1" x14ac:dyDescent="0.25">
      <c r="A55" s="3004"/>
      <c r="B55" s="1246" t="s">
        <v>17</v>
      </c>
      <c r="C55" s="1246" t="s">
        <v>18</v>
      </c>
      <c r="D55" s="1246" t="s">
        <v>18</v>
      </c>
      <c r="E55" s="1246" t="s">
        <v>18</v>
      </c>
      <c r="H55" s="1275"/>
      <c r="I55" s="1275"/>
      <c r="J55" s="1275"/>
      <c r="K55" s="1276"/>
      <c r="L55" s="1275"/>
      <c r="M55" s="1275"/>
      <c r="N55" s="1276"/>
      <c r="O55" s="1276"/>
    </row>
    <row r="56" spans="1:15" ht="16.5" thickBot="1" x14ac:dyDescent="0.25">
      <c r="A56" s="1236" t="s">
        <v>56</v>
      </c>
      <c r="B56" s="1277">
        <v>2</v>
      </c>
      <c r="C56" s="1277">
        <v>7</v>
      </c>
      <c r="D56" s="1277">
        <v>4</v>
      </c>
      <c r="E56" s="1278">
        <v>4</v>
      </c>
    </row>
    <row r="57" spans="1:15" ht="32.25" thickBot="1" x14ac:dyDescent="0.25">
      <c r="A57" s="1236" t="s">
        <v>1260</v>
      </c>
      <c r="B57" s="1279">
        <f>B86</f>
        <v>17000</v>
      </c>
      <c r="C57" s="1280">
        <f>C71</f>
        <v>17000</v>
      </c>
      <c r="D57" s="1280">
        <f t="shared" ref="D57:E57" si="6">D71</f>
        <v>17000</v>
      </c>
      <c r="E57" s="1280">
        <f t="shared" si="6"/>
        <v>17000</v>
      </c>
    </row>
    <row r="58" spans="1:15" ht="32.25" thickBot="1" x14ac:dyDescent="0.25">
      <c r="A58" s="1236" t="s">
        <v>1261</v>
      </c>
      <c r="B58" s="1279">
        <f>B57/B56</f>
        <v>8500</v>
      </c>
      <c r="C58" s="1279">
        <f t="shared" ref="C58:E58" si="7">C57/C56</f>
        <v>2428.5714285714284</v>
      </c>
      <c r="D58" s="1279">
        <f t="shared" si="7"/>
        <v>4250</v>
      </c>
      <c r="E58" s="1279">
        <f t="shared" si="7"/>
        <v>4250</v>
      </c>
      <c r="H58" s="1273"/>
      <c r="I58" s="1273"/>
    </row>
    <row r="59" spans="1:15" ht="16.5" thickBot="1" x14ac:dyDescent="0.25">
      <c r="A59" s="1236" t="s">
        <v>1262</v>
      </c>
      <c r="B59" s="1281" t="s">
        <v>1263</v>
      </c>
      <c r="C59" s="1254"/>
      <c r="D59" s="1254"/>
      <c r="E59" s="1254"/>
      <c r="G59" s="1274"/>
      <c r="H59" s="1274"/>
      <c r="I59" s="1273"/>
    </row>
    <row r="60" spans="1:15" ht="32.25" thickBot="1" x14ac:dyDescent="0.25">
      <c r="A60" s="1236" t="s">
        <v>1264</v>
      </c>
      <c r="B60" s="1281" t="s">
        <v>1263</v>
      </c>
      <c r="C60" s="1254"/>
      <c r="D60" s="1254"/>
      <c r="E60" s="1254"/>
      <c r="G60" s="1256"/>
      <c r="I60" s="1273"/>
    </row>
    <row r="61" spans="1:15" ht="32.25" thickBot="1" x14ac:dyDescent="0.25">
      <c r="A61" s="1236" t="s">
        <v>77</v>
      </c>
      <c r="B61" s="1281" t="s">
        <v>1263</v>
      </c>
      <c r="C61" s="1254"/>
      <c r="D61" s="1254"/>
      <c r="E61" s="1254"/>
      <c r="F61" s="1256"/>
    </row>
    <row r="62" spans="1:15" ht="22.5" customHeight="1" thickBot="1" x14ac:dyDescent="0.25">
      <c r="A62" s="3005" t="s">
        <v>2110</v>
      </c>
      <c r="B62" s="3006"/>
      <c r="C62" s="3006"/>
      <c r="D62" s="3006"/>
      <c r="E62" s="3007"/>
    </row>
    <row r="63" spans="1:15" ht="19.149999999999999" customHeight="1" x14ac:dyDescent="0.2">
      <c r="A63" s="3003"/>
      <c r="B63" s="1238">
        <v>2023</v>
      </c>
      <c r="C63" s="1238">
        <v>2024</v>
      </c>
      <c r="D63" s="1238">
        <v>2025</v>
      </c>
      <c r="E63" s="1238">
        <v>2026</v>
      </c>
    </row>
    <row r="64" spans="1:15" ht="21.6" customHeight="1" thickBot="1" x14ac:dyDescent="0.25">
      <c r="A64" s="3004"/>
      <c r="B64" s="1246" t="s">
        <v>17</v>
      </c>
      <c r="C64" s="1246" t="s">
        <v>18</v>
      </c>
      <c r="D64" s="1246" t="s">
        <v>18</v>
      </c>
      <c r="E64" s="1246" t="s">
        <v>18</v>
      </c>
    </row>
    <row r="65" spans="1:5" ht="24.75" customHeight="1" thickBot="1" x14ac:dyDescent="0.25">
      <c r="A65" s="1248" t="s">
        <v>1266</v>
      </c>
      <c r="B65" s="1249">
        <f>B66+B67</f>
        <v>0</v>
      </c>
      <c r="C65" s="1249">
        <f>C66+C67</f>
        <v>0</v>
      </c>
      <c r="D65" s="1249">
        <f>D66+D67</f>
        <v>0</v>
      </c>
      <c r="E65" s="1249">
        <f>E66+E67</f>
        <v>0</v>
      </c>
    </row>
    <row r="66" spans="1:5" ht="22.5" customHeight="1" thickBot="1" x14ac:dyDescent="0.25">
      <c r="A66" s="1248" t="s">
        <v>1267</v>
      </c>
      <c r="B66" s="1252">
        <v>0</v>
      </c>
      <c r="C66" s="1252">
        <v>0</v>
      </c>
      <c r="D66" s="1252">
        <v>0</v>
      </c>
      <c r="E66" s="1252">
        <v>0</v>
      </c>
    </row>
    <row r="67" spans="1:5" ht="15.75" customHeight="1" thickBot="1" x14ac:dyDescent="0.25">
      <c r="A67" s="1248" t="s">
        <v>1268</v>
      </c>
      <c r="B67" s="1252"/>
      <c r="C67" s="1254"/>
      <c r="D67" s="1254"/>
      <c r="E67" s="1254"/>
    </row>
    <row r="68" spans="1:5" ht="12.75" customHeight="1" thickBot="1" x14ac:dyDescent="0.25">
      <c r="A68" s="1248" t="s">
        <v>1269</v>
      </c>
      <c r="B68" s="1249">
        <f>B69+B70</f>
        <v>0</v>
      </c>
      <c r="C68" s="1249">
        <f>C69+C70</f>
        <v>0</v>
      </c>
      <c r="D68" s="1249">
        <f>D69+D70</f>
        <v>0</v>
      </c>
      <c r="E68" s="1249">
        <f>E69+E70</f>
        <v>0</v>
      </c>
    </row>
    <row r="69" spans="1:5" ht="16.5" thickBot="1" x14ac:dyDescent="0.25">
      <c r="A69" s="1248" t="s">
        <v>1267</v>
      </c>
      <c r="B69" s="1252"/>
      <c r="C69" s="1252"/>
      <c r="D69" s="1252"/>
      <c r="E69" s="1252"/>
    </row>
    <row r="70" spans="1:5" ht="21.75" customHeight="1" thickBot="1" x14ac:dyDescent="0.25">
      <c r="A70" s="1248" t="s">
        <v>1268</v>
      </c>
      <c r="B70" s="1252"/>
      <c r="C70" s="1252"/>
      <c r="D70" s="1252"/>
      <c r="E70" s="1252"/>
    </row>
    <row r="71" spans="1:5" ht="21" customHeight="1" thickBot="1" x14ac:dyDescent="0.25">
      <c r="A71" s="1248" t="s">
        <v>1270</v>
      </c>
      <c r="B71" s="1249">
        <f>B72+B73</f>
        <v>17000</v>
      </c>
      <c r="C71" s="1250">
        <f>C72+C73</f>
        <v>17000</v>
      </c>
      <c r="D71" s="1250">
        <f>D72+D73</f>
        <v>17000</v>
      </c>
      <c r="E71" s="1250">
        <f>E72+E73</f>
        <v>17000</v>
      </c>
    </row>
    <row r="72" spans="1:5" ht="16.5" thickBot="1" x14ac:dyDescent="0.25">
      <c r="A72" s="1248" t="s">
        <v>1267</v>
      </c>
      <c r="B72" s="1252">
        <v>17000</v>
      </c>
      <c r="C72" s="1253">
        <v>17000</v>
      </c>
      <c r="D72" s="1253">
        <v>17000</v>
      </c>
      <c r="E72" s="1253">
        <v>17000</v>
      </c>
    </row>
    <row r="73" spans="1:5" ht="18" customHeight="1" thickBot="1" x14ac:dyDescent="0.25">
      <c r="A73" s="1248" t="s">
        <v>1268</v>
      </c>
      <c r="B73" s="1252"/>
      <c r="C73" s="1252"/>
      <c r="D73" s="1252"/>
      <c r="E73" s="1252"/>
    </row>
    <row r="74" spans="1:5" ht="16.5" thickBot="1" x14ac:dyDescent="0.25">
      <c r="A74" s="1248" t="s">
        <v>1271</v>
      </c>
      <c r="B74" s="1249">
        <f>B75+B76</f>
        <v>0</v>
      </c>
      <c r="C74" s="1249">
        <f>C75+C76</f>
        <v>0</v>
      </c>
      <c r="D74" s="1249">
        <f>D75+D76</f>
        <v>0</v>
      </c>
      <c r="E74" s="1249">
        <f>E75+E76</f>
        <v>0</v>
      </c>
    </row>
    <row r="75" spans="1:5" ht="16.5" thickBot="1" x14ac:dyDescent="0.25">
      <c r="A75" s="1248" t="s">
        <v>1267</v>
      </c>
      <c r="B75" s="1252"/>
      <c r="C75" s="1252"/>
      <c r="D75" s="1252"/>
      <c r="E75" s="1252"/>
    </row>
    <row r="76" spans="1:5" s="1223" customFormat="1" ht="24" customHeight="1" thickBot="1" x14ac:dyDescent="0.3">
      <c r="A76" s="1248" t="s">
        <v>1268</v>
      </c>
      <c r="B76" s="1252"/>
      <c r="C76" s="1252"/>
      <c r="D76" s="1252"/>
      <c r="E76" s="1252"/>
    </row>
    <row r="77" spans="1:5" ht="12.6" customHeight="1" thickBot="1" x14ac:dyDescent="0.25">
      <c r="A77" s="1248" t="s">
        <v>1272</v>
      </c>
      <c r="B77" s="1249">
        <f>B78+B79</f>
        <v>0</v>
      </c>
      <c r="C77" s="1249">
        <f>C78+C79</f>
        <v>0</v>
      </c>
      <c r="D77" s="1249">
        <f>D78+D79</f>
        <v>0</v>
      </c>
      <c r="E77" s="1249">
        <f>E78+E79</f>
        <v>0</v>
      </c>
    </row>
    <row r="78" spans="1:5" ht="12.75" customHeight="1" thickBot="1" x14ac:dyDescent="0.25">
      <c r="A78" s="1248" t="s">
        <v>1267</v>
      </c>
      <c r="B78" s="1252"/>
      <c r="C78" s="1252"/>
      <c r="D78" s="1252"/>
      <c r="E78" s="1252"/>
    </row>
    <row r="79" spans="1:5" ht="11.45" customHeight="1" thickBot="1" x14ac:dyDescent="0.25">
      <c r="A79" s="1248" t="s">
        <v>1268</v>
      </c>
      <c r="B79" s="1252"/>
      <c r="C79" s="1252"/>
      <c r="D79" s="1252"/>
      <c r="E79" s="1252"/>
    </row>
    <row r="80" spans="1:5" ht="32.25" thickBot="1" x14ac:dyDescent="0.25">
      <c r="A80" s="1248" t="s">
        <v>1273</v>
      </c>
      <c r="B80" s="1249">
        <f>B81+B82</f>
        <v>0</v>
      </c>
      <c r="C80" s="1249">
        <f>C81+C82</f>
        <v>0</v>
      </c>
      <c r="D80" s="1249">
        <f>D81+D82</f>
        <v>0</v>
      </c>
      <c r="E80" s="1249">
        <f>E81+E82</f>
        <v>0</v>
      </c>
    </row>
    <row r="81" spans="1:8" ht="16.5" thickBot="1" x14ac:dyDescent="0.25">
      <c r="A81" s="1248" t="s">
        <v>1267</v>
      </c>
      <c r="B81" s="1252"/>
      <c r="C81" s="1252"/>
      <c r="D81" s="1252"/>
      <c r="E81" s="1252"/>
    </row>
    <row r="82" spans="1:8" ht="16.5" thickBot="1" x14ac:dyDescent="0.25">
      <c r="A82" s="1248" t="s">
        <v>1268</v>
      </c>
      <c r="B82" s="1252"/>
      <c r="C82" s="1252"/>
      <c r="D82" s="1252"/>
      <c r="E82" s="1252"/>
    </row>
    <row r="83" spans="1:8" ht="32.25" thickBot="1" x14ac:dyDescent="0.25">
      <c r="A83" s="1248" t="s">
        <v>1274</v>
      </c>
      <c r="B83" s="1249">
        <f>B84+B85</f>
        <v>0</v>
      </c>
      <c r="C83" s="1249">
        <f>C84+C85</f>
        <v>0</v>
      </c>
      <c r="D83" s="1249">
        <f>D84+D85</f>
        <v>0</v>
      </c>
      <c r="E83" s="1249">
        <f>E84+E85</f>
        <v>0</v>
      </c>
    </row>
    <row r="84" spans="1:8" ht="16.5" thickBot="1" x14ac:dyDescent="0.25">
      <c r="A84" s="1248" t="s">
        <v>1267</v>
      </c>
      <c r="B84" s="1252"/>
      <c r="C84" s="1252"/>
      <c r="D84" s="1252"/>
      <c r="E84" s="1252"/>
    </row>
    <row r="85" spans="1:8" ht="16.5" thickBot="1" x14ac:dyDescent="0.25">
      <c r="A85" s="1282" t="s">
        <v>1268</v>
      </c>
      <c r="B85" s="1252"/>
      <c r="C85" s="1252"/>
      <c r="D85" s="1252"/>
      <c r="E85" s="1252"/>
    </row>
    <row r="86" spans="1:8" ht="32.25" thickBot="1" x14ac:dyDescent="0.25">
      <c r="A86" s="1283" t="s">
        <v>1334</v>
      </c>
      <c r="B86" s="1249">
        <f>B83+B80+B77+B74+B71+B68+B65</f>
        <v>17000</v>
      </c>
      <c r="C86" s="1249">
        <f t="shared" ref="C86:E86" si="8">C83+C80+C77+C74+C71+C68+C65</f>
        <v>17000</v>
      </c>
      <c r="D86" s="1249">
        <f t="shared" si="8"/>
        <v>17000</v>
      </c>
      <c r="E86" s="1249">
        <f t="shared" si="8"/>
        <v>17000</v>
      </c>
    </row>
    <row r="87" spans="1:8" ht="16.5" thickBot="1" x14ac:dyDescent="0.25">
      <c r="A87" s="1271" t="s">
        <v>1276</v>
      </c>
      <c r="B87" s="1270">
        <f>IF(B86-B57=0,0,)</f>
        <v>0</v>
      </c>
      <c r="C87" s="1270">
        <f>IF(C86-C57=0,0,"Error")</f>
        <v>0</v>
      </c>
      <c r="D87" s="1270">
        <f>IF(D86-D57=0,0,)</f>
        <v>0</v>
      </c>
      <c r="E87" s="1270">
        <f>IF(E86-E57=0,0,)</f>
        <v>0</v>
      </c>
    </row>
    <row r="88" spans="1:8" ht="23.25" customHeight="1" thickBot="1" x14ac:dyDescent="0.25">
      <c r="A88" s="1271" t="s">
        <v>1597</v>
      </c>
      <c r="B88" s="3016" t="s">
        <v>2111</v>
      </c>
      <c r="C88" s="3017"/>
      <c r="D88" s="3017"/>
      <c r="E88" s="3018"/>
    </row>
    <row r="89" spans="1:8" ht="19.5" customHeight="1" thickBot="1" x14ac:dyDescent="0.25">
      <c r="A89" s="1272" t="s">
        <v>1599</v>
      </c>
      <c r="B89" s="3019" t="s">
        <v>2112</v>
      </c>
      <c r="C89" s="3020"/>
      <c r="D89" s="3020"/>
      <c r="E89" s="3021"/>
    </row>
    <row r="90" spans="1:8" ht="111" customHeight="1" thickBot="1" x14ac:dyDescent="0.3">
      <c r="A90" s="1236" t="s">
        <v>1258</v>
      </c>
      <c r="B90" s="3026" t="s">
        <v>2113</v>
      </c>
      <c r="C90" s="3027"/>
      <c r="D90" s="3027"/>
      <c r="E90" s="3028"/>
      <c r="H90" s="1284"/>
    </row>
    <row r="91" spans="1:8" ht="16.5" thickBot="1" x14ac:dyDescent="0.25">
      <c r="A91" s="1236" t="s">
        <v>54</v>
      </c>
      <c r="B91" s="3013" t="s">
        <v>2114</v>
      </c>
      <c r="C91" s="3014"/>
      <c r="D91" s="3014"/>
      <c r="E91" s="3015"/>
    </row>
    <row r="92" spans="1:8" ht="15.75" x14ac:dyDescent="0.2">
      <c r="A92" s="3003"/>
      <c r="B92" s="1238">
        <v>2023</v>
      </c>
      <c r="C92" s="1238">
        <v>2024</v>
      </c>
      <c r="D92" s="1238">
        <v>2025</v>
      </c>
      <c r="E92" s="1238">
        <v>2026</v>
      </c>
    </row>
    <row r="93" spans="1:8" ht="33" customHeight="1" thickBot="1" x14ac:dyDescent="0.25">
      <c r="A93" s="3004"/>
      <c r="B93" s="1246" t="s">
        <v>17</v>
      </c>
      <c r="C93" s="1246" t="s">
        <v>18</v>
      </c>
      <c r="D93" s="1246" t="s">
        <v>18</v>
      </c>
      <c r="E93" s="1246" t="s">
        <v>18</v>
      </c>
    </row>
    <row r="94" spans="1:8" ht="21" customHeight="1" thickBot="1" x14ac:dyDescent="0.25">
      <c r="A94" s="1236" t="s">
        <v>56</v>
      </c>
      <c r="B94" s="1285">
        <v>8</v>
      </c>
      <c r="C94" s="1285">
        <v>5</v>
      </c>
      <c r="D94" s="1285">
        <v>5</v>
      </c>
      <c r="E94" s="1285">
        <v>5</v>
      </c>
    </row>
    <row r="95" spans="1:8" ht="19.5" customHeight="1" thickBot="1" x14ac:dyDescent="0.25">
      <c r="A95" s="1236" t="s">
        <v>1260</v>
      </c>
      <c r="B95" s="1280">
        <v>17000</v>
      </c>
      <c r="C95" s="1280">
        <f t="shared" ref="C95:E95" si="9">C109</f>
        <v>17000</v>
      </c>
      <c r="D95" s="1280">
        <f t="shared" si="9"/>
        <v>17000</v>
      </c>
      <c r="E95" s="1280">
        <f t="shared" si="9"/>
        <v>17000</v>
      </c>
    </row>
    <row r="96" spans="1:8" ht="18" customHeight="1" thickBot="1" x14ac:dyDescent="0.25">
      <c r="A96" s="1236" t="s">
        <v>1261</v>
      </c>
      <c r="B96" s="1279">
        <f>B95/B94</f>
        <v>2125</v>
      </c>
      <c r="C96" s="1279">
        <f t="shared" ref="C96:E96" si="10">C95/C94</f>
        <v>3400</v>
      </c>
      <c r="D96" s="1279">
        <f t="shared" si="10"/>
        <v>3400</v>
      </c>
      <c r="E96" s="1279">
        <f t="shared" si="10"/>
        <v>3400</v>
      </c>
    </row>
    <row r="97" spans="1:5" ht="16.5" thickBot="1" x14ac:dyDescent="0.25">
      <c r="A97" s="1236" t="s">
        <v>1262</v>
      </c>
      <c r="B97" s="1281"/>
      <c r="C97" s="1254"/>
      <c r="D97" s="1254"/>
      <c r="E97" s="1254"/>
    </row>
    <row r="98" spans="1:5" ht="32.25" thickBot="1" x14ac:dyDescent="0.25">
      <c r="A98" s="1236" t="s">
        <v>1264</v>
      </c>
      <c r="B98" s="1281"/>
      <c r="C98" s="1254"/>
      <c r="D98" s="1254"/>
      <c r="E98" s="1254"/>
    </row>
    <row r="99" spans="1:5" ht="32.25" thickBot="1" x14ac:dyDescent="0.25">
      <c r="A99" s="1236" t="s">
        <v>77</v>
      </c>
      <c r="B99" s="1281"/>
      <c r="C99" s="1254"/>
      <c r="D99" s="1254"/>
      <c r="E99" s="1254"/>
    </row>
    <row r="100" spans="1:5" ht="16.5" thickBot="1" x14ac:dyDescent="0.25">
      <c r="A100" s="3005" t="s">
        <v>2115</v>
      </c>
      <c r="B100" s="3006"/>
      <c r="C100" s="3006"/>
      <c r="D100" s="3006"/>
      <c r="E100" s="3007"/>
    </row>
    <row r="101" spans="1:5" ht="15.75" x14ac:dyDescent="0.2">
      <c r="A101" s="3003"/>
      <c r="B101" s="1238">
        <v>2023</v>
      </c>
      <c r="C101" s="1238">
        <v>2024</v>
      </c>
      <c r="D101" s="1238">
        <v>2025</v>
      </c>
      <c r="E101" s="1238">
        <v>2026</v>
      </c>
    </row>
    <row r="102" spans="1:5" ht="16.5" thickBot="1" x14ac:dyDescent="0.25">
      <c r="A102" s="3004"/>
      <c r="B102" s="1246" t="s">
        <v>17</v>
      </c>
      <c r="C102" s="1246" t="s">
        <v>18</v>
      </c>
      <c r="D102" s="1246" t="s">
        <v>18</v>
      </c>
      <c r="E102" s="1246" t="s">
        <v>18</v>
      </c>
    </row>
    <row r="103" spans="1:5" ht="16.5" thickBot="1" x14ac:dyDescent="0.25">
      <c r="A103" s="1248" t="s">
        <v>1266</v>
      </c>
      <c r="B103" s="1249">
        <f>B104+B105</f>
        <v>0</v>
      </c>
      <c r="C103" s="1249">
        <f>C104+C105</f>
        <v>0</v>
      </c>
      <c r="D103" s="1249">
        <f>D104+D105</f>
        <v>0</v>
      </c>
      <c r="E103" s="1249">
        <f>E104+E105</f>
        <v>0</v>
      </c>
    </row>
    <row r="104" spans="1:5" ht="16.5" customHeight="1" thickBot="1" x14ac:dyDescent="0.25">
      <c r="A104" s="1248" t="s">
        <v>1267</v>
      </c>
      <c r="B104" s="1252"/>
      <c r="C104" s="1252"/>
      <c r="D104" s="1252"/>
      <c r="E104" s="1252">
        <v>0</v>
      </c>
    </row>
    <row r="105" spans="1:5" ht="12.75" customHeight="1" thickBot="1" x14ac:dyDescent="0.25">
      <c r="A105" s="1248" t="s">
        <v>1268</v>
      </c>
      <c r="B105" s="1252"/>
      <c r="C105" s="1254"/>
      <c r="D105" s="1254"/>
      <c r="E105" s="1254"/>
    </row>
    <row r="106" spans="1:5" ht="11.45" customHeight="1" thickBot="1" x14ac:dyDescent="0.25">
      <c r="A106" s="1248" t="s">
        <v>1269</v>
      </c>
      <c r="B106" s="1249">
        <f>B107+B108</f>
        <v>0</v>
      </c>
      <c r="C106" s="1249">
        <f>C107+C108</f>
        <v>0</v>
      </c>
      <c r="D106" s="1249">
        <f>D107+D108</f>
        <v>0</v>
      </c>
      <c r="E106" s="1249">
        <f>E107+E108</f>
        <v>0</v>
      </c>
    </row>
    <row r="107" spans="1:5" ht="16.5" thickBot="1" x14ac:dyDescent="0.25">
      <c r="A107" s="1248" t="s">
        <v>1267</v>
      </c>
      <c r="B107" s="1252"/>
      <c r="C107" s="1252"/>
      <c r="D107" s="1252"/>
      <c r="E107" s="1252">
        <v>0</v>
      </c>
    </row>
    <row r="108" spans="1:5" ht="16.5" thickBot="1" x14ac:dyDescent="0.25">
      <c r="A108" s="1248" t="s">
        <v>1268</v>
      </c>
      <c r="B108" s="1252"/>
      <c r="C108" s="1252"/>
      <c r="D108" s="1252"/>
      <c r="E108" s="1252"/>
    </row>
    <row r="109" spans="1:5" ht="32.25" thickBot="1" x14ac:dyDescent="0.25">
      <c r="A109" s="1248" t="s">
        <v>1270</v>
      </c>
      <c r="B109" s="1249">
        <f>B110+B111</f>
        <v>17000</v>
      </c>
      <c r="C109" s="1249">
        <f>C110+C111</f>
        <v>17000</v>
      </c>
      <c r="D109" s="1249">
        <f>D110+D111</f>
        <v>17000</v>
      </c>
      <c r="E109" s="1249">
        <f>E110+E111</f>
        <v>17000</v>
      </c>
    </row>
    <row r="110" spans="1:5" ht="16.5" thickBot="1" x14ac:dyDescent="0.25">
      <c r="A110" s="1248" t="s">
        <v>1267</v>
      </c>
      <c r="B110" s="1252">
        <v>17000</v>
      </c>
      <c r="C110" s="1253">
        <v>17000</v>
      </c>
      <c r="D110" s="1253">
        <v>17000</v>
      </c>
      <c r="E110" s="1253">
        <v>17000</v>
      </c>
    </row>
    <row r="111" spans="1:5" ht="16.5" thickBot="1" x14ac:dyDescent="0.25">
      <c r="A111" s="1248" t="s">
        <v>1268</v>
      </c>
      <c r="B111" s="1252"/>
      <c r="C111" s="1252"/>
      <c r="D111" s="1252"/>
      <c r="E111" s="1252"/>
    </row>
    <row r="112" spans="1:5" ht="16.5" thickBot="1" x14ac:dyDescent="0.25">
      <c r="A112" s="1248" t="s">
        <v>1271</v>
      </c>
      <c r="B112" s="1249">
        <f>B113+B114</f>
        <v>0</v>
      </c>
      <c r="C112" s="1249">
        <f>C113+C114</f>
        <v>0</v>
      </c>
      <c r="D112" s="1249">
        <f>D113+D114</f>
        <v>0</v>
      </c>
      <c r="E112" s="1249">
        <f>E113+E114</f>
        <v>0</v>
      </c>
    </row>
    <row r="113" spans="1:11" ht="16.5" thickBot="1" x14ac:dyDescent="0.25">
      <c r="A113" s="1248" t="s">
        <v>1267</v>
      </c>
      <c r="B113" s="1252"/>
      <c r="C113" s="1252"/>
      <c r="D113" s="1252"/>
      <c r="E113" s="1252"/>
    </row>
    <row r="114" spans="1:11" ht="16.5" thickBot="1" x14ac:dyDescent="0.25">
      <c r="A114" s="1248" t="s">
        <v>1268</v>
      </c>
      <c r="B114" s="1252"/>
      <c r="C114" s="1252"/>
      <c r="D114" s="1252"/>
      <c r="E114" s="1252"/>
    </row>
    <row r="115" spans="1:11" ht="32.25" thickBot="1" x14ac:dyDescent="0.25">
      <c r="A115" s="1248" t="s">
        <v>1272</v>
      </c>
      <c r="B115" s="1249">
        <f>B116+B117</f>
        <v>0</v>
      </c>
      <c r="C115" s="1249">
        <f>C116+C117</f>
        <v>0</v>
      </c>
      <c r="D115" s="1249">
        <f>D116+D117</f>
        <v>0</v>
      </c>
      <c r="E115" s="1249">
        <f>E116+E117</f>
        <v>0</v>
      </c>
    </row>
    <row r="116" spans="1:11" ht="16.5" thickBot="1" x14ac:dyDescent="0.25">
      <c r="A116" s="1248" t="s">
        <v>1267</v>
      </c>
      <c r="B116" s="1252"/>
      <c r="C116" s="1252"/>
      <c r="D116" s="1252"/>
      <c r="E116" s="1252"/>
    </row>
    <row r="117" spans="1:11" ht="16.5" thickBot="1" x14ac:dyDescent="0.25">
      <c r="A117" s="1248" t="s">
        <v>1268</v>
      </c>
      <c r="B117" s="1252"/>
      <c r="C117" s="1252"/>
      <c r="D117" s="1252"/>
      <c r="E117" s="1252"/>
    </row>
    <row r="118" spans="1:11" ht="32.25" thickBot="1" x14ac:dyDescent="0.25">
      <c r="A118" s="1248" t="s">
        <v>1273</v>
      </c>
      <c r="B118" s="1249">
        <f>B119+B120</f>
        <v>0</v>
      </c>
      <c r="C118" s="1249">
        <f>C119+C120</f>
        <v>0</v>
      </c>
      <c r="D118" s="1249">
        <f>D119+D120</f>
        <v>0</v>
      </c>
      <c r="E118" s="1249">
        <f>E119+E120</f>
        <v>0</v>
      </c>
    </row>
    <row r="119" spans="1:11" ht="16.5" thickBot="1" x14ac:dyDescent="0.25">
      <c r="A119" s="1248" t="s">
        <v>1267</v>
      </c>
      <c r="B119" s="1252"/>
      <c r="C119" s="1252"/>
      <c r="D119" s="1252"/>
      <c r="E119" s="1252"/>
    </row>
    <row r="120" spans="1:11" ht="16.5" thickBot="1" x14ac:dyDescent="0.25">
      <c r="A120" s="1248" t="s">
        <v>1268</v>
      </c>
      <c r="B120" s="1252"/>
      <c r="C120" s="1252"/>
      <c r="D120" s="1252"/>
      <c r="E120" s="1252"/>
    </row>
    <row r="121" spans="1:11" ht="32.25" thickBot="1" x14ac:dyDescent="0.25">
      <c r="A121" s="1248" t="s">
        <v>1274</v>
      </c>
      <c r="B121" s="1249">
        <f>B122+B123</f>
        <v>0</v>
      </c>
      <c r="C121" s="1249">
        <f>C122+C123</f>
        <v>0</v>
      </c>
      <c r="D121" s="1249">
        <f>D122+D123</f>
        <v>0</v>
      </c>
      <c r="E121" s="1249">
        <f>E122+E123</f>
        <v>0</v>
      </c>
      <c r="F121" s="1256"/>
      <c r="H121" s="1256"/>
    </row>
    <row r="122" spans="1:11" ht="23.25" customHeight="1" thickBot="1" x14ac:dyDescent="0.25">
      <c r="A122" s="1248" t="s">
        <v>1267</v>
      </c>
      <c r="B122" s="1252"/>
      <c r="C122" s="1252"/>
      <c r="D122" s="1252"/>
      <c r="E122" s="1252"/>
      <c r="F122" s="1286"/>
      <c r="H122" s="1273"/>
    </row>
    <row r="123" spans="1:11" ht="20.25" customHeight="1" thickBot="1" x14ac:dyDescent="0.25">
      <c r="A123" s="1248" t="s">
        <v>1268</v>
      </c>
      <c r="B123" s="1252"/>
      <c r="C123" s="1252"/>
      <c r="D123" s="1252"/>
      <c r="E123" s="1252"/>
      <c r="F123" s="1273"/>
      <c r="H123" s="1256"/>
    </row>
    <row r="124" spans="1:11" ht="30.75" customHeight="1" thickBot="1" x14ac:dyDescent="0.25">
      <c r="A124" s="1268" t="s">
        <v>1382</v>
      </c>
      <c r="B124" s="1249">
        <f>B121+B118+B115+B112+B109+B106+B103</f>
        <v>17000</v>
      </c>
      <c r="C124" s="1249">
        <f t="shared" ref="C124:E124" si="11">C121+C118+C115+C112+C109+C106+C103</f>
        <v>17000</v>
      </c>
      <c r="D124" s="1249">
        <f t="shared" si="11"/>
        <v>17000</v>
      </c>
      <c r="E124" s="1249">
        <f t="shared" si="11"/>
        <v>17000</v>
      </c>
    </row>
    <row r="125" spans="1:11" ht="16.5" thickBot="1" x14ac:dyDescent="0.25">
      <c r="A125" s="1269" t="s">
        <v>1276</v>
      </c>
      <c r="B125" s="1270">
        <f>IF(B124-B95=0,0,"Error")</f>
        <v>0</v>
      </c>
      <c r="C125" s="1270">
        <f>IF(C124-C95=0,0,"Error")</f>
        <v>0</v>
      </c>
      <c r="D125" s="1270">
        <f>IF(D124-D95=0,0,"Error")</f>
        <v>0</v>
      </c>
      <c r="E125" s="1270">
        <f>IF(E124-E95=0,0,"Error")</f>
        <v>0</v>
      </c>
    </row>
    <row r="126" spans="1:11" ht="18" customHeight="1" thickBot="1" x14ac:dyDescent="0.25">
      <c r="A126" s="3022" t="s">
        <v>1277</v>
      </c>
      <c r="B126" s="3023"/>
      <c r="C126" s="3023"/>
      <c r="D126" s="3023"/>
      <c r="E126" s="3024"/>
      <c r="F126" s="1287"/>
      <c r="G126" s="1287"/>
      <c r="H126" s="1287"/>
      <c r="I126" s="1287"/>
      <c r="J126" s="1288"/>
      <c r="K126" s="1288"/>
    </row>
    <row r="127" spans="1:11" ht="48.75" customHeight="1" thickBot="1" x14ac:dyDescent="0.25">
      <c r="A127" s="1289" t="s">
        <v>2116</v>
      </c>
      <c r="B127" s="3025" t="s">
        <v>2117</v>
      </c>
      <c r="C127" s="3025"/>
      <c r="D127" s="3025"/>
      <c r="E127" s="3025"/>
      <c r="F127" s="1273"/>
      <c r="G127" s="1273"/>
      <c r="H127" s="1273"/>
      <c r="I127" s="1274"/>
      <c r="J127" s="1274"/>
      <c r="K127" s="1274"/>
    </row>
    <row r="128" spans="1:11" ht="36" customHeight="1" thickBot="1" x14ac:dyDescent="0.25">
      <c r="A128" s="1234" t="s">
        <v>1256</v>
      </c>
      <c r="B128" s="3040" t="s">
        <v>2118</v>
      </c>
      <c r="C128" s="3040"/>
      <c r="D128" s="3040"/>
      <c r="E128" s="1290" t="s">
        <v>2119</v>
      </c>
      <c r="F128" s="1274"/>
      <c r="G128" s="1274"/>
      <c r="H128" s="1274"/>
      <c r="I128" s="1274"/>
      <c r="J128" s="1274"/>
      <c r="K128" s="1274"/>
    </row>
    <row r="129" spans="1:11" ht="40.5" customHeight="1" thickBot="1" x14ac:dyDescent="0.25">
      <c r="A129" s="1236" t="s">
        <v>1258</v>
      </c>
      <c r="B129" s="3041" t="s">
        <v>2120</v>
      </c>
      <c r="C129" s="3042"/>
      <c r="D129" s="3042"/>
      <c r="E129" s="3043"/>
      <c r="I129" s="1274"/>
    </row>
    <row r="130" spans="1:11" ht="15.75" customHeight="1" thickBot="1" x14ac:dyDescent="0.25">
      <c r="A130" s="1236" t="s">
        <v>54</v>
      </c>
      <c r="B130" s="3029" t="s">
        <v>2114</v>
      </c>
      <c r="C130" s="3030"/>
      <c r="D130" s="3030"/>
      <c r="E130" s="3031"/>
      <c r="F130" s="1274"/>
    </row>
    <row r="131" spans="1:11" ht="19.5" customHeight="1" x14ac:dyDescent="0.2">
      <c r="A131" s="1237"/>
      <c r="B131" s="1238">
        <v>2023</v>
      </c>
      <c r="C131" s="1238">
        <v>2024</v>
      </c>
      <c r="D131" s="1238">
        <v>2025</v>
      </c>
      <c r="E131" s="1238">
        <v>2026</v>
      </c>
    </row>
    <row r="132" spans="1:11" ht="16.5" thickBot="1" x14ac:dyDescent="0.25">
      <c r="A132" s="1240"/>
      <c r="B132" s="1246" t="s">
        <v>17</v>
      </c>
      <c r="C132" s="1246" t="s">
        <v>18</v>
      </c>
      <c r="D132" s="1246" t="s">
        <v>18</v>
      </c>
      <c r="E132" s="1246" t="s">
        <v>18</v>
      </c>
      <c r="H132" s="1291"/>
    </row>
    <row r="133" spans="1:11" ht="17.25" customHeight="1" thickBot="1" x14ac:dyDescent="0.25">
      <c r="A133" s="1236" t="s">
        <v>56</v>
      </c>
      <c r="B133" s="1279">
        <v>1</v>
      </c>
      <c r="C133" s="1252">
        <v>1</v>
      </c>
      <c r="D133" s="1252">
        <v>0</v>
      </c>
      <c r="E133" s="1252">
        <v>0</v>
      </c>
      <c r="H133" s="1274"/>
      <c r="I133" s="1274"/>
      <c r="J133" s="1274"/>
      <c r="K133" s="1292"/>
    </row>
    <row r="134" spans="1:11" ht="20.25" customHeight="1" thickBot="1" x14ac:dyDescent="0.25">
      <c r="A134" s="1236" t="s">
        <v>1260</v>
      </c>
      <c r="B134" s="1285">
        <f t="shared" ref="B134:E134" si="12">B141+B144+B153+B150+B156+B159+B162+B167</f>
        <v>18300</v>
      </c>
      <c r="C134" s="1285">
        <f t="shared" si="12"/>
        <v>7300</v>
      </c>
      <c r="D134" s="1285">
        <f t="shared" si="12"/>
        <v>7000</v>
      </c>
      <c r="E134" s="1285">
        <f t="shared" si="12"/>
        <v>7000</v>
      </c>
      <c r="H134" s="1262"/>
      <c r="I134" s="1293"/>
      <c r="J134" s="1274"/>
      <c r="K134" s="1292"/>
    </row>
    <row r="135" spans="1:11" ht="32.25" thickBot="1" x14ac:dyDescent="0.25">
      <c r="A135" s="1236" t="s">
        <v>1261</v>
      </c>
      <c r="B135" s="1285">
        <f>B134/B133</f>
        <v>18300</v>
      </c>
      <c r="C135" s="1285">
        <f>C134/C133</f>
        <v>7300</v>
      </c>
      <c r="D135" s="1285" t="e">
        <f>D134/D133</f>
        <v>#DIV/0!</v>
      </c>
      <c r="E135" s="1285" t="e">
        <f>E134/E133</f>
        <v>#DIV/0!</v>
      </c>
      <c r="H135" s="1274"/>
      <c r="I135" s="1274"/>
      <c r="J135" s="1274"/>
      <c r="K135" s="1292"/>
    </row>
    <row r="136" spans="1:11" ht="16.5" thickBot="1" x14ac:dyDescent="0.25">
      <c r="A136" s="1236" t="s">
        <v>1262</v>
      </c>
      <c r="B136" s="1240"/>
      <c r="C136" s="1245"/>
      <c r="D136" s="1245"/>
      <c r="E136" s="1245"/>
    </row>
    <row r="137" spans="1:11" ht="16.5" thickBot="1" x14ac:dyDescent="0.25">
      <c r="A137" s="1236"/>
      <c r="B137" s="1240"/>
      <c r="C137" s="1245"/>
      <c r="D137" s="1245"/>
      <c r="E137" s="1245"/>
    </row>
    <row r="138" spans="1:11" ht="32.25" thickBot="1" x14ac:dyDescent="0.25">
      <c r="A138" s="1236" t="s">
        <v>1264</v>
      </c>
      <c r="B138" s="1240"/>
      <c r="C138" s="1245"/>
      <c r="D138" s="1245"/>
      <c r="E138" s="1245"/>
    </row>
    <row r="139" spans="1:11" ht="32.25" thickBot="1" x14ac:dyDescent="0.25">
      <c r="A139" s="1236" t="s">
        <v>77</v>
      </c>
      <c r="B139" s="1240"/>
      <c r="C139" s="1245"/>
      <c r="D139" s="1245"/>
      <c r="E139" s="1245"/>
    </row>
    <row r="140" spans="1:11" ht="16.5" thickBot="1" x14ac:dyDescent="0.25">
      <c r="A140" s="3032" t="s">
        <v>2121</v>
      </c>
      <c r="B140" s="3033"/>
      <c r="C140" s="3033"/>
      <c r="D140" s="3033"/>
      <c r="E140" s="3034"/>
    </row>
    <row r="141" spans="1:11" ht="16.5" thickBot="1" x14ac:dyDescent="0.25">
      <c r="A141" s="1248" t="s">
        <v>1266</v>
      </c>
      <c r="B141" s="1249">
        <f>B142+B143</f>
        <v>0</v>
      </c>
      <c r="C141" s="1249">
        <f t="shared" ref="C141:E141" si="13">C142+C143</f>
        <v>0</v>
      </c>
      <c r="D141" s="1249">
        <f t="shared" si="13"/>
        <v>0</v>
      </c>
      <c r="E141" s="1249">
        <f t="shared" si="13"/>
        <v>0</v>
      </c>
    </row>
    <row r="142" spans="1:11" ht="16.5" thickBot="1" x14ac:dyDescent="0.25">
      <c r="A142" s="1248" t="s">
        <v>1267</v>
      </c>
      <c r="B142" s="1294"/>
      <c r="C142" s="1252"/>
      <c r="D142" s="1252"/>
      <c r="E142" s="1252"/>
    </row>
    <row r="143" spans="1:11" ht="16.5" thickBot="1" x14ac:dyDescent="0.25">
      <c r="A143" s="1248" t="s">
        <v>1268</v>
      </c>
      <c r="B143" s="1252"/>
      <c r="C143" s="1252"/>
      <c r="D143" s="1252"/>
      <c r="E143" s="1252"/>
      <c r="F143" s="1256"/>
      <c r="H143" s="1256"/>
    </row>
    <row r="144" spans="1:11" ht="48" thickBot="1" x14ac:dyDescent="0.25">
      <c r="A144" s="1248" t="s">
        <v>1541</v>
      </c>
      <c r="B144" s="1249">
        <f t="shared" ref="B144:E144" si="14">B145+B146</f>
        <v>0</v>
      </c>
      <c r="C144" s="1249">
        <f t="shared" si="14"/>
        <v>0</v>
      </c>
      <c r="D144" s="1249">
        <f t="shared" si="14"/>
        <v>0</v>
      </c>
      <c r="E144" s="1249">
        <f t="shared" si="14"/>
        <v>0</v>
      </c>
    </row>
    <row r="145" spans="1:7" ht="16.5" thickBot="1" x14ac:dyDescent="0.25">
      <c r="A145" s="1248" t="s">
        <v>1267</v>
      </c>
      <c r="B145" s="1252"/>
      <c r="C145" s="1252"/>
      <c r="D145" s="1252"/>
      <c r="E145" s="1252"/>
    </row>
    <row r="146" spans="1:7" ht="16.5" thickBot="1" x14ac:dyDescent="0.25">
      <c r="A146" s="1248" t="s">
        <v>1268</v>
      </c>
      <c r="B146" s="1252"/>
      <c r="C146" s="1252"/>
      <c r="D146" s="1252"/>
      <c r="E146" s="1252"/>
    </row>
    <row r="147" spans="1:7" ht="32.25" thickBot="1" x14ac:dyDescent="0.25">
      <c r="A147" s="1248" t="s">
        <v>1270</v>
      </c>
      <c r="B147" s="1249">
        <f>B148+B149</f>
        <v>0</v>
      </c>
      <c r="C147" s="1249">
        <f t="shared" ref="C147:E147" si="15">C148+C149</f>
        <v>0</v>
      </c>
      <c r="D147" s="1249">
        <f t="shared" si="15"/>
        <v>0</v>
      </c>
      <c r="E147" s="1249">
        <f t="shared" si="15"/>
        <v>0</v>
      </c>
    </row>
    <row r="148" spans="1:7" ht="16.5" thickBot="1" x14ac:dyDescent="0.25">
      <c r="A148" s="1248" t="s">
        <v>1267</v>
      </c>
      <c r="B148" s="1252"/>
      <c r="C148" s="1252"/>
      <c r="D148" s="1252"/>
      <c r="E148" s="1252"/>
    </row>
    <row r="149" spans="1:7" ht="16.5" thickBot="1" x14ac:dyDescent="0.25">
      <c r="A149" s="1248" t="s">
        <v>1268</v>
      </c>
      <c r="B149" s="1252"/>
      <c r="C149" s="1252"/>
      <c r="D149" s="1252"/>
      <c r="E149" s="1252"/>
    </row>
    <row r="150" spans="1:7" ht="16.5" thickBot="1" x14ac:dyDescent="0.25">
      <c r="A150" s="1248" t="s">
        <v>1271</v>
      </c>
      <c r="B150" s="1249">
        <f>B151+B152</f>
        <v>0</v>
      </c>
      <c r="C150" s="1249">
        <f t="shared" ref="C150:E150" si="16">C151+C152</f>
        <v>0</v>
      </c>
      <c r="D150" s="1249">
        <f t="shared" si="16"/>
        <v>0</v>
      </c>
      <c r="E150" s="1249">
        <f t="shared" si="16"/>
        <v>0</v>
      </c>
    </row>
    <row r="151" spans="1:7" ht="16.5" thickBot="1" x14ac:dyDescent="0.25">
      <c r="A151" s="1248" t="s">
        <v>1267</v>
      </c>
      <c r="B151" s="1252"/>
      <c r="C151" s="1252"/>
      <c r="D151" s="1252"/>
      <c r="E151" s="1252"/>
    </row>
    <row r="152" spans="1:7" ht="16.5" thickBot="1" x14ac:dyDescent="0.25">
      <c r="A152" s="1248" t="s">
        <v>1268</v>
      </c>
      <c r="B152" s="1252"/>
      <c r="C152" s="1252"/>
      <c r="D152" s="1252"/>
      <c r="E152" s="1252"/>
    </row>
    <row r="153" spans="1:7" ht="32.25" thickBot="1" x14ac:dyDescent="0.25">
      <c r="A153" s="1248" t="s">
        <v>1272</v>
      </c>
      <c r="B153" s="1249">
        <f>B154+B155</f>
        <v>0</v>
      </c>
      <c r="C153" s="1249">
        <f t="shared" ref="C153:E153" si="17">C154+C155</f>
        <v>0</v>
      </c>
      <c r="D153" s="1249">
        <f t="shared" si="17"/>
        <v>0</v>
      </c>
      <c r="E153" s="1249">
        <f t="shared" si="17"/>
        <v>0</v>
      </c>
      <c r="G153" s="1256"/>
    </row>
    <row r="154" spans="1:7" ht="16.5" thickBot="1" x14ac:dyDescent="0.25">
      <c r="A154" s="1248" t="s">
        <v>1267</v>
      </c>
      <c r="B154" s="1252"/>
      <c r="C154" s="1252"/>
      <c r="D154" s="1252"/>
      <c r="E154" s="1252"/>
    </row>
    <row r="155" spans="1:7" ht="12.75" customHeight="1" thickBot="1" x14ac:dyDescent="0.25">
      <c r="A155" s="1248" t="s">
        <v>1268</v>
      </c>
      <c r="B155" s="1252"/>
      <c r="C155" s="1252"/>
      <c r="D155" s="1252"/>
      <c r="E155" s="1252"/>
    </row>
    <row r="156" spans="1:7" ht="32.25" thickBot="1" x14ac:dyDescent="0.25">
      <c r="A156" s="1248" t="s">
        <v>1273</v>
      </c>
      <c r="B156" s="1249">
        <f>B157+B158</f>
        <v>0</v>
      </c>
      <c r="C156" s="1249">
        <f t="shared" ref="C156:E156" si="18">C157+C158</f>
        <v>0</v>
      </c>
      <c r="D156" s="1249">
        <f t="shared" si="18"/>
        <v>0</v>
      </c>
      <c r="E156" s="1249">
        <f t="shared" si="18"/>
        <v>0</v>
      </c>
    </row>
    <row r="157" spans="1:7" ht="25.5" customHeight="1" thickBot="1" x14ac:dyDescent="0.25">
      <c r="A157" s="1248" t="s">
        <v>1267</v>
      </c>
      <c r="B157" s="1252"/>
      <c r="C157" s="1252"/>
      <c r="D157" s="1252"/>
      <c r="E157" s="1252"/>
    </row>
    <row r="158" spans="1:7" ht="16.5" thickBot="1" x14ac:dyDescent="0.25">
      <c r="A158" s="1248" t="s">
        <v>1268</v>
      </c>
      <c r="B158" s="1252"/>
      <c r="C158" s="1252"/>
      <c r="D158" s="1252"/>
      <c r="E158" s="1252"/>
    </row>
    <row r="159" spans="1:7" ht="28.5" customHeight="1" thickBot="1" x14ac:dyDescent="0.25">
      <c r="A159" s="1248" t="s">
        <v>1274</v>
      </c>
      <c r="B159" s="1249">
        <f>B160+B161</f>
        <v>0</v>
      </c>
      <c r="C159" s="1249">
        <f t="shared" ref="C159:E159" si="19">C160+C161</f>
        <v>0</v>
      </c>
      <c r="D159" s="1249">
        <f t="shared" si="19"/>
        <v>0</v>
      </c>
      <c r="E159" s="1249">
        <f t="shared" si="19"/>
        <v>0</v>
      </c>
    </row>
    <row r="160" spans="1:7" ht="16.5" thickBot="1" x14ac:dyDescent="0.25">
      <c r="A160" s="1248" t="s">
        <v>1267</v>
      </c>
      <c r="B160" s="1252"/>
      <c r="C160" s="1252"/>
      <c r="D160" s="1252"/>
      <c r="E160" s="1252"/>
    </row>
    <row r="161" spans="1:5" ht="16.5" thickBot="1" x14ac:dyDescent="0.25">
      <c r="A161" s="1248" t="s">
        <v>1268</v>
      </c>
      <c r="B161" s="1252"/>
      <c r="C161" s="1252"/>
      <c r="D161" s="1252"/>
      <c r="E161" s="1252"/>
    </row>
    <row r="162" spans="1:5" ht="19.5" customHeight="1" thickBot="1" x14ac:dyDescent="0.25">
      <c r="A162" s="1248" t="s">
        <v>1302</v>
      </c>
      <c r="B162" s="1249">
        <f>B163+B164+B165+B166</f>
        <v>0</v>
      </c>
      <c r="C162" s="1249">
        <f t="shared" ref="C162:E162" si="20">C163+C164+C165+C166</f>
        <v>0</v>
      </c>
      <c r="D162" s="1249">
        <f t="shared" si="20"/>
        <v>0</v>
      </c>
      <c r="E162" s="1249">
        <f t="shared" si="20"/>
        <v>0</v>
      </c>
    </row>
    <row r="163" spans="1:5" ht="16.5" thickBot="1" x14ac:dyDescent="0.25">
      <c r="A163" s="1248" t="s">
        <v>1267</v>
      </c>
      <c r="B163" s="1252"/>
      <c r="C163" s="1252"/>
      <c r="D163" s="1252"/>
      <c r="E163" s="1252"/>
    </row>
    <row r="164" spans="1:5" ht="16.5" thickBot="1" x14ac:dyDescent="0.25">
      <c r="A164" s="1248" t="s">
        <v>1285</v>
      </c>
      <c r="B164" s="1252"/>
      <c r="C164" s="1252"/>
      <c r="D164" s="1252"/>
      <c r="E164" s="1252"/>
    </row>
    <row r="165" spans="1:5" ht="16.5" thickBot="1" x14ac:dyDescent="0.25">
      <c r="A165" s="1248" t="s">
        <v>1286</v>
      </c>
      <c r="B165" s="1252"/>
      <c r="C165" s="1294"/>
      <c r="D165" s="1294"/>
      <c r="E165" s="1294"/>
    </row>
    <row r="166" spans="1:5" ht="16.5" thickBot="1" x14ac:dyDescent="0.25">
      <c r="A166" s="1248" t="s">
        <v>1287</v>
      </c>
      <c r="B166" s="1252"/>
      <c r="C166" s="1294"/>
      <c r="D166" s="1294"/>
      <c r="E166" s="1294"/>
    </row>
    <row r="167" spans="1:5" ht="32.25" thickBot="1" x14ac:dyDescent="0.25">
      <c r="A167" s="1248" t="s">
        <v>1304</v>
      </c>
      <c r="B167" s="1249">
        <f>B168+B169+B170+B171</f>
        <v>18300</v>
      </c>
      <c r="C167" s="1249">
        <f t="shared" ref="C167:E167" si="21">C168+C169+C170+C171</f>
        <v>7300</v>
      </c>
      <c r="D167" s="1249">
        <f>D168+D169+D170+D171</f>
        <v>7000</v>
      </c>
      <c r="E167" s="1249">
        <f t="shared" si="21"/>
        <v>7000</v>
      </c>
    </row>
    <row r="168" spans="1:5" ht="16.5" thickBot="1" x14ac:dyDescent="0.25">
      <c r="A168" s="1248" t="s">
        <v>1267</v>
      </c>
      <c r="B168" s="1252"/>
      <c r="C168" s="1252"/>
      <c r="D168" s="1252"/>
      <c r="E168" s="1252"/>
    </row>
    <row r="169" spans="1:5" ht="16.5" thickBot="1" x14ac:dyDescent="0.25">
      <c r="A169" s="1248" t="s">
        <v>1285</v>
      </c>
      <c r="B169" s="1252">
        <v>8000</v>
      </c>
      <c r="C169" s="1252">
        <v>7000</v>
      </c>
      <c r="D169" s="1252">
        <v>7000</v>
      </c>
      <c r="E169" s="1252">
        <v>7000</v>
      </c>
    </row>
    <row r="170" spans="1:5" ht="16.5" thickBot="1" x14ac:dyDescent="0.25">
      <c r="A170" s="1248" t="s">
        <v>1286</v>
      </c>
      <c r="B170" s="1252">
        <v>10000</v>
      </c>
      <c r="C170" s="1252"/>
      <c r="D170" s="1252"/>
      <c r="E170" s="1252"/>
    </row>
    <row r="171" spans="1:5" ht="16.5" thickBot="1" x14ac:dyDescent="0.25">
      <c r="A171" s="1248" t="s">
        <v>1287</v>
      </c>
      <c r="B171" s="1252">
        <v>300</v>
      </c>
      <c r="C171" s="1252">
        <v>300</v>
      </c>
      <c r="D171" s="1252"/>
      <c r="E171" s="1252"/>
    </row>
    <row r="172" spans="1:5" ht="32.25" thickBot="1" x14ac:dyDescent="0.25">
      <c r="A172" s="1295" t="s">
        <v>2122</v>
      </c>
      <c r="B172" s="1249">
        <f>B141+B144+B147+B150+B153+B156+B159+B162+B167</f>
        <v>18300</v>
      </c>
      <c r="C172" s="1249">
        <f t="shared" ref="C172:E172" si="22">C141+C144+C147+C150+C153+C156+C159+C162+C167</f>
        <v>7300</v>
      </c>
      <c r="D172" s="1249">
        <f t="shared" si="22"/>
        <v>7000</v>
      </c>
      <c r="E172" s="1249">
        <f t="shared" si="22"/>
        <v>7000</v>
      </c>
    </row>
    <row r="173" spans="1:5" ht="16.5" thickBot="1" x14ac:dyDescent="0.25">
      <c r="A173" s="1296" t="s">
        <v>1276</v>
      </c>
      <c r="B173" s="1297">
        <f>B172-B134</f>
        <v>0</v>
      </c>
      <c r="C173" s="1297">
        <f>C172-C134</f>
        <v>0</v>
      </c>
      <c r="D173" s="1297">
        <f t="shared" ref="D173:E173" si="23">D172-D134</f>
        <v>0</v>
      </c>
      <c r="E173" s="1298">
        <f t="shared" si="23"/>
        <v>0</v>
      </c>
    </row>
    <row r="174" spans="1:5" ht="29.25" customHeight="1" thickBot="1" x14ac:dyDescent="0.25">
      <c r="A174" s="1234" t="s">
        <v>1289</v>
      </c>
      <c r="B174" s="3044" t="s">
        <v>2123</v>
      </c>
      <c r="C174" s="3045"/>
      <c r="D174" s="3046"/>
      <c r="E174" s="1299" t="s">
        <v>2124</v>
      </c>
    </row>
    <row r="175" spans="1:5" ht="53.25" customHeight="1" thickBot="1" x14ac:dyDescent="0.3">
      <c r="A175" s="1236" t="s">
        <v>1258</v>
      </c>
      <c r="B175" s="3047" t="s">
        <v>2125</v>
      </c>
      <c r="C175" s="3048"/>
      <c r="D175" s="3048"/>
      <c r="E175" s="3049"/>
    </row>
    <row r="176" spans="1:5" ht="16.5" thickBot="1" x14ac:dyDescent="0.25">
      <c r="A176" s="1236" t="s">
        <v>54</v>
      </c>
      <c r="B176" s="3029" t="s">
        <v>2114</v>
      </c>
      <c r="C176" s="3030"/>
      <c r="D176" s="3030"/>
      <c r="E176" s="3031"/>
    </row>
    <row r="177" spans="1:5" ht="15.75" x14ac:dyDescent="0.2">
      <c r="A177" s="1237"/>
      <c r="B177" s="1238">
        <v>2023</v>
      </c>
      <c r="C177" s="1238">
        <v>2024</v>
      </c>
      <c r="D177" s="1238">
        <v>2025</v>
      </c>
      <c r="E177" s="1238">
        <v>2026</v>
      </c>
    </row>
    <row r="178" spans="1:5" ht="16.5" thickBot="1" x14ac:dyDescent="0.25">
      <c r="A178" s="1240"/>
      <c r="B178" s="1246" t="s">
        <v>17</v>
      </c>
      <c r="C178" s="1246" t="s">
        <v>18</v>
      </c>
      <c r="D178" s="1246" t="s">
        <v>18</v>
      </c>
      <c r="E178" s="1246" t="s">
        <v>18</v>
      </c>
    </row>
    <row r="179" spans="1:5" ht="16.5" thickBot="1" x14ac:dyDescent="0.25">
      <c r="A179" s="1236" t="s">
        <v>56</v>
      </c>
      <c r="B179" s="1279">
        <v>1</v>
      </c>
      <c r="C179" s="1252">
        <v>1</v>
      </c>
      <c r="D179" s="1252">
        <v>0</v>
      </c>
      <c r="E179" s="1252">
        <v>0</v>
      </c>
    </row>
    <row r="180" spans="1:5" ht="32.25" thickBot="1" x14ac:dyDescent="0.25">
      <c r="A180" s="1236" t="s">
        <v>1260</v>
      </c>
      <c r="B180" s="1280">
        <f>B219</f>
        <v>49580</v>
      </c>
      <c r="C180" s="1280">
        <f>C219</f>
        <v>8580</v>
      </c>
      <c r="D180" s="1280">
        <f t="shared" ref="D180:E180" si="24">D219</f>
        <v>8000</v>
      </c>
      <c r="E180" s="1280">
        <f t="shared" si="24"/>
        <v>8000</v>
      </c>
    </row>
    <row r="181" spans="1:5" ht="32.25" thickBot="1" x14ac:dyDescent="0.25">
      <c r="A181" s="1236" t="s">
        <v>1261</v>
      </c>
      <c r="B181" s="1285">
        <f>B180/B179</f>
        <v>49580</v>
      </c>
      <c r="C181" s="1285">
        <f>C180/C179</f>
        <v>8580</v>
      </c>
      <c r="D181" s="1285" t="e">
        <f>D180/D179</f>
        <v>#DIV/0!</v>
      </c>
      <c r="E181" s="1285" t="e">
        <f>E180/E179</f>
        <v>#DIV/0!</v>
      </c>
    </row>
    <row r="182" spans="1:5" ht="16.5" thickBot="1" x14ac:dyDescent="0.25">
      <c r="A182" s="1236" t="s">
        <v>1262</v>
      </c>
      <c r="B182" s="1240"/>
      <c r="C182" s="1245"/>
      <c r="D182" s="1245"/>
      <c r="E182" s="1245"/>
    </row>
    <row r="183" spans="1:5" ht="32.25" thickBot="1" x14ac:dyDescent="0.25">
      <c r="A183" s="1236" t="s">
        <v>1264</v>
      </c>
      <c r="B183" s="1240"/>
      <c r="C183" s="1245"/>
      <c r="D183" s="1245"/>
      <c r="E183" s="1245"/>
    </row>
    <row r="184" spans="1:5" ht="32.25" thickBot="1" x14ac:dyDescent="0.25">
      <c r="A184" s="1236" t="s">
        <v>77</v>
      </c>
      <c r="B184" s="1240"/>
      <c r="C184" s="1245"/>
      <c r="D184" s="1245"/>
      <c r="E184" s="1245"/>
    </row>
    <row r="185" spans="1:5" ht="16.5" thickBot="1" x14ac:dyDescent="0.25">
      <c r="A185" s="3032" t="s">
        <v>2126</v>
      </c>
      <c r="B185" s="3033"/>
      <c r="C185" s="3033"/>
      <c r="D185" s="3033"/>
      <c r="E185" s="3034"/>
    </row>
    <row r="186" spans="1:5" ht="15.75" x14ac:dyDescent="0.2">
      <c r="A186" s="1237"/>
      <c r="B186" s="1238">
        <v>2022</v>
      </c>
      <c r="C186" s="1238">
        <v>2023</v>
      </c>
      <c r="D186" s="1238">
        <v>2024</v>
      </c>
      <c r="E186" s="1238">
        <v>2025</v>
      </c>
    </row>
    <row r="187" spans="1:5" ht="16.5" thickBot="1" x14ac:dyDescent="0.25">
      <c r="A187" s="1240"/>
      <c r="B187" s="1246" t="s">
        <v>17</v>
      </c>
      <c r="C187" s="1246" t="s">
        <v>18</v>
      </c>
      <c r="D187" s="1246" t="s">
        <v>18</v>
      </c>
      <c r="E187" s="1246" t="s">
        <v>18</v>
      </c>
    </row>
    <row r="188" spans="1:5" ht="16.5" thickBot="1" x14ac:dyDescent="0.25">
      <c r="A188" s="1248" t="s">
        <v>1266</v>
      </c>
      <c r="B188" s="1249">
        <f>B189+B190</f>
        <v>0</v>
      </c>
      <c r="C188" s="1249">
        <f>C189+C190</f>
        <v>0</v>
      </c>
      <c r="D188" s="1249">
        <f>D189+D190</f>
        <v>0</v>
      </c>
      <c r="E188" s="1249">
        <f>E189+E190</f>
        <v>0</v>
      </c>
    </row>
    <row r="189" spans="1:5" ht="16.5" thickBot="1" x14ac:dyDescent="0.25">
      <c r="A189" s="1248" t="s">
        <v>1267</v>
      </c>
      <c r="B189" s="1294"/>
      <c r="C189" s="1252"/>
      <c r="D189" s="1252"/>
      <c r="E189" s="1252"/>
    </row>
    <row r="190" spans="1:5" ht="16.5" thickBot="1" x14ac:dyDescent="0.25">
      <c r="A190" s="1248" t="s">
        <v>1268</v>
      </c>
      <c r="B190" s="1252"/>
      <c r="C190" s="1252"/>
      <c r="D190" s="1252"/>
      <c r="E190" s="1252"/>
    </row>
    <row r="191" spans="1:5" ht="48" thickBot="1" x14ac:dyDescent="0.25">
      <c r="A191" s="1248" t="s">
        <v>1541</v>
      </c>
      <c r="B191" s="1249">
        <f>B192+B193</f>
        <v>0</v>
      </c>
      <c r="C191" s="1249">
        <f>C192+C193</f>
        <v>0</v>
      </c>
      <c r="D191" s="1249">
        <f>D192+D193</f>
        <v>0</v>
      </c>
      <c r="E191" s="1249">
        <f>E192+E193</f>
        <v>0</v>
      </c>
    </row>
    <row r="192" spans="1:5" ht="16.5" thickBot="1" x14ac:dyDescent="0.25">
      <c r="A192" s="1248" t="s">
        <v>1267</v>
      </c>
      <c r="B192" s="1294"/>
      <c r="C192" s="1252"/>
      <c r="D192" s="1252"/>
      <c r="E192" s="1252"/>
    </row>
    <row r="193" spans="1:5" ht="16.5" thickBot="1" x14ac:dyDescent="0.25">
      <c r="A193" s="1248" t="s">
        <v>1268</v>
      </c>
      <c r="B193" s="1252"/>
      <c r="C193" s="1252"/>
      <c r="D193" s="1252"/>
      <c r="E193" s="1252"/>
    </row>
    <row r="194" spans="1:5" ht="32.25" thickBot="1" x14ac:dyDescent="0.25">
      <c r="A194" s="1248" t="s">
        <v>1270</v>
      </c>
      <c r="B194" s="1249">
        <f>B195+B196</f>
        <v>0</v>
      </c>
      <c r="C194" s="1249">
        <f>C195+C196</f>
        <v>0</v>
      </c>
      <c r="D194" s="1249">
        <f>D195+D196</f>
        <v>0</v>
      </c>
      <c r="E194" s="1249">
        <f>E195+E196</f>
        <v>0</v>
      </c>
    </row>
    <row r="195" spans="1:5" ht="16.5" thickBot="1" x14ac:dyDescent="0.25">
      <c r="A195" s="1248" t="s">
        <v>1267</v>
      </c>
      <c r="B195" s="1294"/>
      <c r="C195" s="1252"/>
      <c r="D195" s="1252"/>
      <c r="E195" s="1252"/>
    </row>
    <row r="196" spans="1:5" ht="16.5" thickBot="1" x14ac:dyDescent="0.25">
      <c r="A196" s="1248" t="s">
        <v>1268</v>
      </c>
      <c r="B196" s="1252"/>
      <c r="C196" s="1252"/>
      <c r="D196" s="1252"/>
      <c r="E196" s="1252"/>
    </row>
    <row r="197" spans="1:5" ht="16.5" thickBot="1" x14ac:dyDescent="0.25">
      <c r="A197" s="1248" t="s">
        <v>1271</v>
      </c>
      <c r="B197" s="1249">
        <f>B198+B199</f>
        <v>0</v>
      </c>
      <c r="C197" s="1249">
        <f>C198+C199</f>
        <v>0</v>
      </c>
      <c r="D197" s="1249">
        <f>D198+D199</f>
        <v>0</v>
      </c>
      <c r="E197" s="1249">
        <f>E198+E199</f>
        <v>0</v>
      </c>
    </row>
    <row r="198" spans="1:5" ht="16.5" thickBot="1" x14ac:dyDescent="0.25">
      <c r="A198" s="1248" t="s">
        <v>1267</v>
      </c>
      <c r="B198" s="1294"/>
      <c r="C198" s="1252"/>
      <c r="D198" s="1252"/>
      <c r="E198" s="1252"/>
    </row>
    <row r="199" spans="1:5" ht="16.5" thickBot="1" x14ac:dyDescent="0.25">
      <c r="A199" s="1248" t="s">
        <v>1268</v>
      </c>
      <c r="B199" s="1252"/>
      <c r="C199" s="1252"/>
      <c r="D199" s="1252"/>
      <c r="E199" s="1252"/>
    </row>
    <row r="200" spans="1:5" ht="32.25" thickBot="1" x14ac:dyDescent="0.25">
      <c r="A200" s="1248" t="s">
        <v>1272</v>
      </c>
      <c r="B200" s="1249">
        <f>B201+B202</f>
        <v>0</v>
      </c>
      <c r="C200" s="1249">
        <f>C201+C202</f>
        <v>0</v>
      </c>
      <c r="D200" s="1249">
        <f>D201+D202</f>
        <v>0</v>
      </c>
      <c r="E200" s="1249">
        <f>E201+E202</f>
        <v>0</v>
      </c>
    </row>
    <row r="201" spans="1:5" ht="16.5" thickBot="1" x14ac:dyDescent="0.25">
      <c r="A201" s="1248" t="s">
        <v>1267</v>
      </c>
      <c r="B201" s="1294"/>
      <c r="C201" s="1252"/>
      <c r="D201" s="1252"/>
      <c r="E201" s="1252"/>
    </row>
    <row r="202" spans="1:5" ht="16.5" thickBot="1" x14ac:dyDescent="0.25">
      <c r="A202" s="1248" t="s">
        <v>1268</v>
      </c>
      <c r="B202" s="1252"/>
      <c r="C202" s="1252"/>
      <c r="D202" s="1252"/>
      <c r="E202" s="1252"/>
    </row>
    <row r="203" spans="1:5" ht="32.25" thickBot="1" x14ac:dyDescent="0.25">
      <c r="A203" s="1248" t="s">
        <v>1273</v>
      </c>
      <c r="B203" s="1249">
        <f>B204+B205</f>
        <v>0</v>
      </c>
      <c r="C203" s="1249">
        <f>C204+C205</f>
        <v>0</v>
      </c>
      <c r="D203" s="1249">
        <f>D204+D205</f>
        <v>0</v>
      </c>
      <c r="E203" s="1249">
        <f>E204+E205</f>
        <v>0</v>
      </c>
    </row>
    <row r="204" spans="1:5" ht="16.5" thickBot="1" x14ac:dyDescent="0.25">
      <c r="A204" s="1248" t="s">
        <v>1267</v>
      </c>
      <c r="B204" s="1294"/>
      <c r="C204" s="1252"/>
      <c r="D204" s="1252"/>
      <c r="E204" s="1252"/>
    </row>
    <row r="205" spans="1:5" ht="16.5" thickBot="1" x14ac:dyDescent="0.25">
      <c r="A205" s="1248" t="s">
        <v>1268</v>
      </c>
      <c r="B205" s="1252"/>
      <c r="C205" s="1252"/>
      <c r="D205" s="1252"/>
      <c r="E205" s="1252"/>
    </row>
    <row r="206" spans="1:5" ht="32.25" thickBot="1" x14ac:dyDescent="0.25">
      <c r="A206" s="1248" t="s">
        <v>1274</v>
      </c>
      <c r="B206" s="1249">
        <f>B207+B208</f>
        <v>0</v>
      </c>
      <c r="C206" s="1249">
        <f>C207+C208</f>
        <v>0</v>
      </c>
      <c r="D206" s="1249">
        <f>D207+D208</f>
        <v>0</v>
      </c>
      <c r="E206" s="1249">
        <f>E207+E208</f>
        <v>0</v>
      </c>
    </row>
    <row r="207" spans="1:5" ht="16.5" thickBot="1" x14ac:dyDescent="0.25">
      <c r="A207" s="1248" t="s">
        <v>1267</v>
      </c>
      <c r="B207" s="1294"/>
      <c r="C207" s="1252"/>
      <c r="D207" s="1252"/>
      <c r="E207" s="1252"/>
    </row>
    <row r="208" spans="1:5" ht="16.5" thickBot="1" x14ac:dyDescent="0.25">
      <c r="A208" s="1248" t="s">
        <v>1268</v>
      </c>
      <c r="B208" s="1252"/>
      <c r="C208" s="1252"/>
      <c r="D208" s="1252"/>
      <c r="E208" s="1252"/>
    </row>
    <row r="209" spans="1:5" ht="32.25" thickBot="1" x14ac:dyDescent="0.25">
      <c r="A209" s="1248" t="s">
        <v>1302</v>
      </c>
      <c r="B209" s="1249">
        <f>B210+B211+B212+B213</f>
        <v>0</v>
      </c>
      <c r="C209" s="1250">
        <f t="shared" ref="C209:E209" si="25">C210+C211+C212+C213</f>
        <v>0</v>
      </c>
      <c r="D209" s="1250">
        <f t="shared" si="25"/>
        <v>0</v>
      </c>
      <c r="E209" s="1250">
        <f t="shared" si="25"/>
        <v>0</v>
      </c>
    </row>
    <row r="210" spans="1:5" ht="16.5" thickBot="1" x14ac:dyDescent="0.25">
      <c r="A210" s="1248" t="s">
        <v>1267</v>
      </c>
      <c r="B210" s="1252"/>
      <c r="C210" s="1253"/>
      <c r="D210" s="1253"/>
      <c r="E210" s="1253"/>
    </row>
    <row r="211" spans="1:5" ht="16.5" thickBot="1" x14ac:dyDescent="0.25">
      <c r="A211" s="1248" t="s">
        <v>1285</v>
      </c>
      <c r="B211" s="1252"/>
      <c r="C211" s="1252"/>
      <c r="D211" s="1252"/>
      <c r="E211" s="1252"/>
    </row>
    <row r="212" spans="1:5" ht="16.5" thickBot="1" x14ac:dyDescent="0.25">
      <c r="A212" s="1248" t="s">
        <v>1286</v>
      </c>
      <c r="B212" s="1252"/>
      <c r="C212" s="1252"/>
      <c r="D212" s="1252"/>
      <c r="E212" s="1252"/>
    </row>
    <row r="213" spans="1:5" ht="16.5" thickBot="1" x14ac:dyDescent="0.25">
      <c r="A213" s="1248" t="s">
        <v>1287</v>
      </c>
      <c r="B213" s="1252"/>
      <c r="C213" s="1252"/>
      <c r="D213" s="1252"/>
      <c r="E213" s="1252"/>
    </row>
    <row r="214" spans="1:5" ht="32.25" thickBot="1" x14ac:dyDescent="0.25">
      <c r="A214" s="1248" t="s">
        <v>1304</v>
      </c>
      <c r="B214" s="1249">
        <f>B215+B216+B217+B218</f>
        <v>49580</v>
      </c>
      <c r="C214" s="1249">
        <f t="shared" ref="C214:E214" si="26">C215+C216+C217+C218</f>
        <v>8580</v>
      </c>
      <c r="D214" s="1249">
        <f t="shared" si="26"/>
        <v>8000</v>
      </c>
      <c r="E214" s="1249">
        <f t="shared" si="26"/>
        <v>8000</v>
      </c>
    </row>
    <row r="215" spans="1:5" ht="16.5" thickBot="1" x14ac:dyDescent="0.25">
      <c r="A215" s="1248" t="s">
        <v>1267</v>
      </c>
      <c r="B215" s="1252"/>
      <c r="C215" s="1252"/>
      <c r="D215" s="1252"/>
      <c r="E215" s="1252"/>
    </row>
    <row r="216" spans="1:5" ht="16.5" thickBot="1" x14ac:dyDescent="0.25">
      <c r="A216" s="1248" t="s">
        <v>1285</v>
      </c>
      <c r="B216" s="1252">
        <v>27000</v>
      </c>
      <c r="C216" s="1252">
        <v>8000</v>
      </c>
      <c r="D216" s="1252">
        <v>8000</v>
      </c>
      <c r="E216" s="1252">
        <v>8000</v>
      </c>
    </row>
    <row r="217" spans="1:5" ht="16.5" thickBot="1" x14ac:dyDescent="0.25">
      <c r="A217" s="1248" t="s">
        <v>1286</v>
      </c>
      <c r="B217" s="1252">
        <v>22000</v>
      </c>
      <c r="C217" s="1252"/>
      <c r="D217" s="1252"/>
      <c r="E217" s="1252"/>
    </row>
    <row r="218" spans="1:5" ht="16.5" thickBot="1" x14ac:dyDescent="0.25">
      <c r="A218" s="1248" t="s">
        <v>1287</v>
      </c>
      <c r="B218" s="1252">
        <v>580</v>
      </c>
      <c r="C218" s="1252">
        <v>580</v>
      </c>
      <c r="D218" s="1252"/>
      <c r="E218" s="1252"/>
    </row>
    <row r="219" spans="1:5" ht="32.25" thickBot="1" x14ac:dyDescent="0.25">
      <c r="A219" s="1295" t="s">
        <v>2122</v>
      </c>
      <c r="B219" s="1249">
        <f>B214+B209+B206+B203+B200+B197+B194+B191+B188</f>
        <v>49580</v>
      </c>
      <c r="C219" s="1249">
        <f t="shared" ref="C219:E219" si="27">C188+C191+C194+C197+C200+C203+C206+C209+C214</f>
        <v>8580</v>
      </c>
      <c r="D219" s="1249">
        <f t="shared" si="27"/>
        <v>8000</v>
      </c>
      <c r="E219" s="1249">
        <f t="shared" si="27"/>
        <v>8000</v>
      </c>
    </row>
    <row r="220" spans="1:5" ht="16.5" thickBot="1" x14ac:dyDescent="0.25">
      <c r="A220" s="1300" t="s">
        <v>1276</v>
      </c>
      <c r="B220" s="1270">
        <f>IF(B1169-B1170=0,0,"Error")</f>
        <v>0</v>
      </c>
      <c r="C220" s="1270">
        <f t="shared" ref="C220:E220" si="28">IF(C1169-C1170=0,0,"Error")</f>
        <v>0</v>
      </c>
      <c r="D220" s="1270">
        <f t="shared" si="28"/>
        <v>0</v>
      </c>
      <c r="E220" s="1301">
        <f t="shared" si="28"/>
        <v>0</v>
      </c>
    </row>
    <row r="221" spans="1:5" ht="33.75" customHeight="1" thickBot="1" x14ac:dyDescent="0.25">
      <c r="A221" s="1302" t="s">
        <v>1599</v>
      </c>
      <c r="B221" s="3035" t="s">
        <v>2127</v>
      </c>
      <c r="C221" s="3036"/>
      <c r="D221" s="3036"/>
      <c r="E221" s="1303" t="s">
        <v>2128</v>
      </c>
    </row>
    <row r="222" spans="1:5" ht="54" customHeight="1" thickBot="1" x14ac:dyDescent="0.25">
      <c r="A222" s="1236" t="s">
        <v>1258</v>
      </c>
      <c r="B222" s="3037" t="s">
        <v>2129</v>
      </c>
      <c r="C222" s="3038"/>
      <c r="D222" s="3038"/>
      <c r="E222" s="3039"/>
    </row>
    <row r="223" spans="1:5" ht="16.5" thickBot="1" x14ac:dyDescent="0.25">
      <c r="A223" s="1236" t="s">
        <v>54</v>
      </c>
      <c r="B223" s="3029" t="s">
        <v>2114</v>
      </c>
      <c r="C223" s="3030"/>
      <c r="D223" s="3030"/>
      <c r="E223" s="3031"/>
    </row>
    <row r="224" spans="1:5" ht="15.75" x14ac:dyDescent="0.2">
      <c r="A224" s="1237"/>
      <c r="B224" s="1238">
        <v>2023</v>
      </c>
      <c r="C224" s="1238">
        <v>2024</v>
      </c>
      <c r="D224" s="1238">
        <v>2025</v>
      </c>
      <c r="E224" s="1238">
        <v>2026</v>
      </c>
    </row>
    <row r="225" spans="1:5" ht="16.5" thickBot="1" x14ac:dyDescent="0.25">
      <c r="A225" s="1240"/>
      <c r="B225" s="1246" t="s">
        <v>17</v>
      </c>
      <c r="C225" s="1246" t="s">
        <v>18</v>
      </c>
      <c r="D225" s="1246" t="s">
        <v>18</v>
      </c>
      <c r="E225" s="1246" t="s">
        <v>18</v>
      </c>
    </row>
    <row r="226" spans="1:5" ht="16.5" thickBot="1" x14ac:dyDescent="0.25">
      <c r="A226" s="1236" t="s">
        <v>56</v>
      </c>
      <c r="B226" s="1285">
        <v>1</v>
      </c>
      <c r="C226" s="1294">
        <v>1</v>
      </c>
      <c r="D226" s="1294">
        <v>0</v>
      </c>
      <c r="E226" s="1294">
        <v>0</v>
      </c>
    </row>
    <row r="227" spans="1:5" ht="32.25" thickBot="1" x14ac:dyDescent="0.25">
      <c r="A227" s="1236" t="s">
        <v>1260</v>
      </c>
      <c r="B227" s="1285">
        <f t="shared" ref="B227:E227" si="29">B235+B238+B241+B244+B247+B250+B253+B256+B261</f>
        <v>14400</v>
      </c>
      <c r="C227" s="1285">
        <f t="shared" si="29"/>
        <v>4400</v>
      </c>
      <c r="D227" s="1285">
        <f t="shared" si="29"/>
        <v>4000</v>
      </c>
      <c r="E227" s="1285">
        <f t="shared" si="29"/>
        <v>4000</v>
      </c>
    </row>
    <row r="228" spans="1:5" ht="32.25" thickBot="1" x14ac:dyDescent="0.25">
      <c r="A228" s="1236" t="s">
        <v>1261</v>
      </c>
      <c r="B228" s="1285">
        <f>B227/B226</f>
        <v>14400</v>
      </c>
      <c r="C228" s="1252">
        <f>C227/C226</f>
        <v>4400</v>
      </c>
      <c r="D228" s="1252" t="e">
        <f>D227/D226</f>
        <v>#DIV/0!</v>
      </c>
      <c r="E228" s="1252" t="e">
        <f>E227/E226</f>
        <v>#DIV/0!</v>
      </c>
    </row>
    <row r="229" spans="1:5" ht="16.5" thickBot="1" x14ac:dyDescent="0.25">
      <c r="A229" s="1236" t="s">
        <v>1262</v>
      </c>
      <c r="B229" s="1240"/>
      <c r="C229" s="1245"/>
      <c r="D229" s="1245"/>
      <c r="E229" s="1245"/>
    </row>
    <row r="230" spans="1:5" ht="32.25" thickBot="1" x14ac:dyDescent="0.25">
      <c r="A230" s="1236" t="s">
        <v>1264</v>
      </c>
      <c r="B230" s="1240"/>
      <c r="C230" s="1245"/>
      <c r="D230" s="1245"/>
      <c r="E230" s="1245"/>
    </row>
    <row r="231" spans="1:5" ht="32.25" thickBot="1" x14ac:dyDescent="0.25">
      <c r="A231" s="1236" t="s">
        <v>77</v>
      </c>
      <c r="B231" s="1240"/>
      <c r="C231" s="1245"/>
      <c r="D231" s="1245"/>
      <c r="E231" s="1245"/>
    </row>
    <row r="232" spans="1:5" ht="16.5" thickBot="1" x14ac:dyDescent="0.25">
      <c r="A232" s="3032" t="s">
        <v>2130</v>
      </c>
      <c r="B232" s="3033"/>
      <c r="C232" s="3033"/>
      <c r="D232" s="3033"/>
      <c r="E232" s="3034"/>
    </row>
    <row r="233" spans="1:5" ht="15.75" x14ac:dyDescent="0.2">
      <c r="A233" s="1237"/>
      <c r="B233" s="1238">
        <v>2023</v>
      </c>
      <c r="C233" s="1238">
        <v>2024</v>
      </c>
      <c r="D233" s="1238">
        <v>2025</v>
      </c>
      <c r="E233" s="1238">
        <v>2026</v>
      </c>
    </row>
    <row r="234" spans="1:5" ht="16.5" thickBot="1" x14ac:dyDescent="0.25">
      <c r="A234" s="1240"/>
      <c r="B234" s="1246" t="s">
        <v>17</v>
      </c>
      <c r="C234" s="1246" t="s">
        <v>18</v>
      </c>
      <c r="D234" s="1246" t="s">
        <v>18</v>
      </c>
      <c r="E234" s="1246" t="s">
        <v>18</v>
      </c>
    </row>
    <row r="235" spans="1:5" ht="16.5" thickBot="1" x14ac:dyDescent="0.25">
      <c r="A235" s="1248" t="s">
        <v>1266</v>
      </c>
      <c r="B235" s="1249">
        <f>B236+B237</f>
        <v>0</v>
      </c>
      <c r="C235" s="1249">
        <f>C236+C237</f>
        <v>0</v>
      </c>
      <c r="D235" s="1249">
        <f>D236+D237</f>
        <v>0</v>
      </c>
      <c r="E235" s="1249">
        <f>E236+E237</f>
        <v>0</v>
      </c>
    </row>
    <row r="236" spans="1:5" ht="16.5" thickBot="1" x14ac:dyDescent="0.25">
      <c r="A236" s="1248" t="s">
        <v>1267</v>
      </c>
      <c r="B236" s="1294"/>
      <c r="C236" s="1252"/>
      <c r="D236" s="1252"/>
      <c r="E236" s="1252"/>
    </row>
    <row r="237" spans="1:5" ht="16.5" thickBot="1" x14ac:dyDescent="0.25">
      <c r="A237" s="1248" t="s">
        <v>1268</v>
      </c>
      <c r="B237" s="1252"/>
      <c r="C237" s="1252"/>
      <c r="D237" s="1252"/>
      <c r="E237" s="1252"/>
    </row>
    <row r="238" spans="1:5" ht="48" thickBot="1" x14ac:dyDescent="0.25">
      <c r="A238" s="1248" t="s">
        <v>1541</v>
      </c>
      <c r="B238" s="1249">
        <f>B239+B240</f>
        <v>0</v>
      </c>
      <c r="C238" s="1249">
        <f>C239+C240</f>
        <v>0</v>
      </c>
      <c r="D238" s="1249">
        <f>D239+D240</f>
        <v>0</v>
      </c>
      <c r="E238" s="1249">
        <f>E239+E240</f>
        <v>0</v>
      </c>
    </row>
    <row r="239" spans="1:5" ht="16.5" thickBot="1" x14ac:dyDescent="0.25">
      <c r="A239" s="1248" t="s">
        <v>1267</v>
      </c>
      <c r="B239" s="1294"/>
      <c r="C239" s="1252"/>
      <c r="D239" s="1252"/>
      <c r="E239" s="1252"/>
    </row>
    <row r="240" spans="1:5" ht="16.5" thickBot="1" x14ac:dyDescent="0.25">
      <c r="A240" s="1248" t="s">
        <v>1268</v>
      </c>
      <c r="B240" s="1252"/>
      <c r="C240" s="1252"/>
      <c r="D240" s="1252"/>
      <c r="E240" s="1252"/>
    </row>
    <row r="241" spans="1:5" ht="32.25" thickBot="1" x14ac:dyDescent="0.25">
      <c r="A241" s="1248" t="s">
        <v>1270</v>
      </c>
      <c r="B241" s="1249">
        <f>B242+B243</f>
        <v>0</v>
      </c>
      <c r="C241" s="1249">
        <f>C242+C243</f>
        <v>0</v>
      </c>
      <c r="D241" s="1249">
        <f>D242+D243</f>
        <v>0</v>
      </c>
      <c r="E241" s="1249">
        <f>E242+E243</f>
        <v>0</v>
      </c>
    </row>
    <row r="242" spans="1:5" ht="16.5" thickBot="1" x14ac:dyDescent="0.25">
      <c r="A242" s="1248" t="s">
        <v>1267</v>
      </c>
      <c r="B242" s="1294"/>
      <c r="C242" s="1252"/>
      <c r="D242" s="1252"/>
      <c r="E242" s="1252"/>
    </row>
    <row r="243" spans="1:5" ht="16.5" thickBot="1" x14ac:dyDescent="0.25">
      <c r="A243" s="1248" t="s">
        <v>1268</v>
      </c>
      <c r="B243" s="1252"/>
      <c r="C243" s="1252"/>
      <c r="D243" s="1252"/>
      <c r="E243" s="1252"/>
    </row>
    <row r="244" spans="1:5" ht="16.5" thickBot="1" x14ac:dyDescent="0.25">
      <c r="A244" s="1248" t="s">
        <v>1271</v>
      </c>
      <c r="B244" s="1249">
        <f>B245+B246</f>
        <v>0</v>
      </c>
      <c r="C244" s="1249">
        <f>C245+C246</f>
        <v>0</v>
      </c>
      <c r="D244" s="1249">
        <f>D245+D246</f>
        <v>0</v>
      </c>
      <c r="E244" s="1249">
        <f>E245+E246</f>
        <v>0</v>
      </c>
    </row>
    <row r="245" spans="1:5" ht="16.5" thickBot="1" x14ac:dyDescent="0.25">
      <c r="A245" s="1248" t="s">
        <v>1267</v>
      </c>
      <c r="B245" s="1294"/>
      <c r="C245" s="1252"/>
      <c r="D245" s="1252"/>
      <c r="E245" s="1252"/>
    </row>
    <row r="246" spans="1:5" ht="16.5" thickBot="1" x14ac:dyDescent="0.25">
      <c r="A246" s="1248" t="s">
        <v>1268</v>
      </c>
      <c r="B246" s="1252"/>
      <c r="C246" s="1252"/>
      <c r="D246" s="1252"/>
      <c r="E246" s="1252"/>
    </row>
    <row r="247" spans="1:5" ht="32.25" thickBot="1" x14ac:dyDescent="0.25">
      <c r="A247" s="1248" t="s">
        <v>1272</v>
      </c>
      <c r="B247" s="1249">
        <f>B248+B249</f>
        <v>0</v>
      </c>
      <c r="C247" s="1249">
        <f>C248+C249</f>
        <v>0</v>
      </c>
      <c r="D247" s="1249">
        <f>D248+D249</f>
        <v>0</v>
      </c>
      <c r="E247" s="1249">
        <f>E248+E249</f>
        <v>0</v>
      </c>
    </row>
    <row r="248" spans="1:5" ht="16.5" thickBot="1" x14ac:dyDescent="0.25">
      <c r="A248" s="1248" t="s">
        <v>1267</v>
      </c>
      <c r="B248" s="1294"/>
      <c r="C248" s="1252"/>
      <c r="D248" s="1252"/>
      <c r="E248" s="1252"/>
    </row>
    <row r="249" spans="1:5" ht="16.5" thickBot="1" x14ac:dyDescent="0.25">
      <c r="A249" s="1248" t="s">
        <v>1268</v>
      </c>
      <c r="B249" s="1252"/>
      <c r="C249" s="1252"/>
      <c r="D249" s="1252"/>
      <c r="E249" s="1252"/>
    </row>
    <row r="250" spans="1:5" ht="32.25" thickBot="1" x14ac:dyDescent="0.25">
      <c r="A250" s="1248" t="s">
        <v>1273</v>
      </c>
      <c r="B250" s="1249">
        <f>B251+B252</f>
        <v>0</v>
      </c>
      <c r="C250" s="1249">
        <f>C251+C252</f>
        <v>0</v>
      </c>
      <c r="D250" s="1249">
        <f>D251+D252</f>
        <v>0</v>
      </c>
      <c r="E250" s="1249">
        <f>E251+E252</f>
        <v>0</v>
      </c>
    </row>
    <row r="251" spans="1:5" ht="16.5" thickBot="1" x14ac:dyDescent="0.25">
      <c r="A251" s="1248" t="s">
        <v>1267</v>
      </c>
      <c r="B251" s="1294"/>
      <c r="C251" s="1252"/>
      <c r="D251" s="1252"/>
      <c r="E251" s="1252"/>
    </row>
    <row r="252" spans="1:5" ht="16.5" thickBot="1" x14ac:dyDescent="0.25">
      <c r="A252" s="1248" t="s">
        <v>1268</v>
      </c>
      <c r="B252" s="1252"/>
      <c r="C252" s="1252"/>
      <c r="D252" s="1252"/>
      <c r="E252" s="1252"/>
    </row>
    <row r="253" spans="1:5" ht="32.25" thickBot="1" x14ac:dyDescent="0.25">
      <c r="A253" s="1248" t="s">
        <v>1274</v>
      </c>
      <c r="B253" s="1249">
        <f>B254+B255</f>
        <v>0</v>
      </c>
      <c r="C253" s="1249">
        <f>C254+C255</f>
        <v>0</v>
      </c>
      <c r="D253" s="1249">
        <f>D254+D255</f>
        <v>0</v>
      </c>
      <c r="E253" s="1249">
        <f>E254+E255</f>
        <v>0</v>
      </c>
    </row>
    <row r="254" spans="1:5" ht="16.5" thickBot="1" x14ac:dyDescent="0.25">
      <c r="A254" s="1248" t="s">
        <v>1267</v>
      </c>
      <c r="B254" s="1294"/>
      <c r="C254" s="1252"/>
      <c r="D254" s="1252"/>
      <c r="E254" s="1252"/>
    </row>
    <row r="255" spans="1:5" ht="16.5" thickBot="1" x14ac:dyDescent="0.25">
      <c r="A255" s="1248" t="s">
        <v>1268</v>
      </c>
      <c r="B255" s="1252"/>
      <c r="C255" s="1252"/>
      <c r="D255" s="1252"/>
      <c r="E255" s="1252"/>
    </row>
    <row r="256" spans="1:5" ht="32.25" thickBot="1" x14ac:dyDescent="0.25">
      <c r="A256" s="1248" t="s">
        <v>1302</v>
      </c>
      <c r="B256" s="1249">
        <f>B257+B258+B259+B260</f>
        <v>0</v>
      </c>
      <c r="C256" s="1249">
        <f t="shared" ref="C256:E256" si="30">C257+C258+C259+C260</f>
        <v>0</v>
      </c>
      <c r="D256" s="1249">
        <f t="shared" si="30"/>
        <v>0</v>
      </c>
      <c r="E256" s="1249">
        <f t="shared" si="30"/>
        <v>0</v>
      </c>
    </row>
    <row r="257" spans="1:5" ht="16.5" thickBot="1" x14ac:dyDescent="0.25">
      <c r="A257" s="1248" t="s">
        <v>1267</v>
      </c>
      <c r="B257" s="1252"/>
      <c r="C257" s="1252"/>
      <c r="D257" s="1252"/>
      <c r="E257" s="1252"/>
    </row>
    <row r="258" spans="1:5" ht="16.5" thickBot="1" x14ac:dyDescent="0.25">
      <c r="A258" s="1248" t="s">
        <v>1285</v>
      </c>
      <c r="B258" s="1252"/>
      <c r="C258" s="1252"/>
      <c r="D258" s="1252"/>
      <c r="E258" s="1252"/>
    </row>
    <row r="259" spans="1:5" ht="16.5" thickBot="1" x14ac:dyDescent="0.25">
      <c r="A259" s="1248" t="s">
        <v>1286</v>
      </c>
      <c r="B259" s="1252"/>
      <c r="C259" s="1252"/>
      <c r="D259" s="1252"/>
      <c r="E259" s="1252"/>
    </row>
    <row r="260" spans="1:5" ht="16.5" thickBot="1" x14ac:dyDescent="0.25">
      <c r="A260" s="1248" t="s">
        <v>1287</v>
      </c>
      <c r="B260" s="1252"/>
      <c r="C260" s="1252"/>
      <c r="D260" s="1252"/>
      <c r="E260" s="1252"/>
    </row>
    <row r="261" spans="1:5" ht="32.25" thickBot="1" x14ac:dyDescent="0.25">
      <c r="A261" s="1248" t="s">
        <v>1304</v>
      </c>
      <c r="B261" s="1249">
        <f>B262+B263+B264+B265</f>
        <v>14400</v>
      </c>
      <c r="C261" s="1249">
        <f>C262+C263+C264+C265</f>
        <v>4400</v>
      </c>
      <c r="D261" s="1249">
        <f t="shared" ref="D261:E261" si="31">D262+D263+D264+D265</f>
        <v>4000</v>
      </c>
      <c r="E261" s="1249">
        <f t="shared" si="31"/>
        <v>4000</v>
      </c>
    </row>
    <row r="262" spans="1:5" ht="16.5" thickBot="1" x14ac:dyDescent="0.25">
      <c r="A262" s="1248" t="s">
        <v>1267</v>
      </c>
      <c r="B262" s="1252"/>
      <c r="C262" s="1252"/>
      <c r="D262" s="1252"/>
      <c r="E262" s="1252"/>
    </row>
    <row r="263" spans="1:5" ht="16.5" thickBot="1" x14ac:dyDescent="0.25">
      <c r="A263" s="1248" t="s">
        <v>1285</v>
      </c>
      <c r="B263" s="1252">
        <v>4000</v>
      </c>
      <c r="C263" s="1252">
        <v>4000</v>
      </c>
      <c r="D263" s="1252">
        <v>4000</v>
      </c>
      <c r="E263" s="1252">
        <v>4000</v>
      </c>
    </row>
    <row r="264" spans="1:5" ht="16.5" thickBot="1" x14ac:dyDescent="0.25">
      <c r="A264" s="1248" t="s">
        <v>1286</v>
      </c>
      <c r="B264" s="1252">
        <v>10000</v>
      </c>
      <c r="C264" s="1252"/>
      <c r="D264" s="1252"/>
      <c r="E264" s="1252"/>
    </row>
    <row r="265" spans="1:5" ht="16.5" thickBot="1" x14ac:dyDescent="0.25">
      <c r="A265" s="1248" t="s">
        <v>1287</v>
      </c>
      <c r="B265" s="1252">
        <v>400</v>
      </c>
      <c r="C265" s="1252">
        <v>400</v>
      </c>
      <c r="D265" s="1252"/>
      <c r="E265" s="1252"/>
    </row>
    <row r="266" spans="1:5" ht="32.25" thickBot="1" x14ac:dyDescent="0.25">
      <c r="A266" s="1295" t="s">
        <v>2122</v>
      </c>
      <c r="B266" s="1249">
        <f>B235+B238+B241+B244+B247+B250+B253+B256+B261</f>
        <v>14400</v>
      </c>
      <c r="C266" s="1249">
        <f>C235+C238+C241+C244+C247+C250+C253+C256+C261</f>
        <v>4400</v>
      </c>
      <c r="D266" s="1249">
        <f t="shared" ref="D266:E266" si="32">D235+D238+D241+D244+D247+D250+D253+D256+D261</f>
        <v>4000</v>
      </c>
      <c r="E266" s="1249">
        <f t="shared" si="32"/>
        <v>4000</v>
      </c>
    </row>
    <row r="267" spans="1:5" ht="16.5" thickBot="1" x14ac:dyDescent="0.25">
      <c r="A267" s="1300" t="s">
        <v>1276</v>
      </c>
      <c r="B267" s="1301">
        <f>IF(B1217-B1218=0,0,"Error")</f>
        <v>0</v>
      </c>
      <c r="C267" s="1301">
        <f t="shared" ref="C267:E267" si="33">IF(C1217-C1218=0,0,"Error")</f>
        <v>0</v>
      </c>
      <c r="D267" s="1301">
        <f t="shared" si="33"/>
        <v>0</v>
      </c>
      <c r="E267" s="1270">
        <f t="shared" si="33"/>
        <v>0</v>
      </c>
    </row>
    <row r="268" spans="1:5" ht="16.5" thickBot="1" x14ac:dyDescent="0.25">
      <c r="A268" s="1234" t="s">
        <v>1775</v>
      </c>
      <c r="B268" s="3050" t="s">
        <v>2131</v>
      </c>
      <c r="C268" s="3050"/>
      <c r="D268" s="3050"/>
      <c r="E268" s="1304" t="s">
        <v>2132</v>
      </c>
    </row>
    <row r="269" spans="1:5" ht="57" customHeight="1" thickBot="1" x14ac:dyDescent="0.25">
      <c r="A269" s="1236" t="s">
        <v>1258</v>
      </c>
      <c r="B269" s="3037" t="s">
        <v>2133</v>
      </c>
      <c r="C269" s="3038"/>
      <c r="D269" s="3038"/>
      <c r="E269" s="3051"/>
    </row>
    <row r="270" spans="1:5" ht="16.5" thickBot="1" x14ac:dyDescent="0.25">
      <c r="A270" s="1236" t="s">
        <v>54</v>
      </c>
      <c r="B270" s="3029" t="s">
        <v>2114</v>
      </c>
      <c r="C270" s="3030"/>
      <c r="D270" s="3030"/>
      <c r="E270" s="3031"/>
    </row>
    <row r="271" spans="1:5" ht="15.75" x14ac:dyDescent="0.2">
      <c r="A271" s="1237"/>
      <c r="B271" s="1238">
        <v>2023</v>
      </c>
      <c r="C271" s="1238">
        <v>2024</v>
      </c>
      <c r="D271" s="1238">
        <v>2025</v>
      </c>
      <c r="E271" s="1238">
        <v>2026</v>
      </c>
    </row>
    <row r="272" spans="1:5" ht="16.5" thickBot="1" x14ac:dyDescent="0.25">
      <c r="A272" s="1240"/>
      <c r="B272" s="1246" t="s">
        <v>17</v>
      </c>
      <c r="C272" s="1246" t="s">
        <v>18</v>
      </c>
      <c r="D272" s="1246" t="s">
        <v>18</v>
      </c>
      <c r="E272" s="1246" t="s">
        <v>18</v>
      </c>
    </row>
    <row r="273" spans="1:5" ht="16.5" thickBot="1" x14ac:dyDescent="0.25">
      <c r="A273" s="1236" t="s">
        <v>56</v>
      </c>
      <c r="B273" s="1285">
        <v>1</v>
      </c>
      <c r="C273" s="1252">
        <v>1</v>
      </c>
      <c r="D273" s="1252">
        <v>0</v>
      </c>
      <c r="E273" s="1252">
        <v>0</v>
      </c>
    </row>
    <row r="274" spans="1:5" ht="32.25" thickBot="1" x14ac:dyDescent="0.25">
      <c r="A274" s="1236" t="s">
        <v>1260</v>
      </c>
      <c r="B274" s="1285">
        <f>B282+B285+B288+B291+B294+B297+B300+B303+B308</f>
        <v>17650</v>
      </c>
      <c r="C274" s="1279">
        <f>C313</f>
        <v>5350</v>
      </c>
      <c r="D274" s="1279">
        <f t="shared" ref="D274:E274" si="34">D313</f>
        <v>5000</v>
      </c>
      <c r="E274" s="1279">
        <f t="shared" si="34"/>
        <v>5000</v>
      </c>
    </row>
    <row r="275" spans="1:5" ht="32.25" thickBot="1" x14ac:dyDescent="0.25">
      <c r="A275" s="1236" t="s">
        <v>1261</v>
      </c>
      <c r="B275" s="1285">
        <f>B274/B273</f>
        <v>17650</v>
      </c>
      <c r="C275" s="1285">
        <f>C274/C273</f>
        <v>5350</v>
      </c>
      <c r="D275" s="1285" t="e">
        <f>D274/D273</f>
        <v>#DIV/0!</v>
      </c>
      <c r="E275" s="1285" t="e">
        <f>E274/E273</f>
        <v>#DIV/0!</v>
      </c>
    </row>
    <row r="276" spans="1:5" ht="16.5" thickBot="1" x14ac:dyDescent="0.25">
      <c r="A276" s="1236" t="s">
        <v>1262</v>
      </c>
      <c r="B276" s="1240"/>
      <c r="C276" s="1245"/>
      <c r="D276" s="1245"/>
      <c r="E276" s="1245"/>
    </row>
    <row r="277" spans="1:5" ht="32.25" thickBot="1" x14ac:dyDescent="0.25">
      <c r="A277" s="1236" t="s">
        <v>1264</v>
      </c>
      <c r="B277" s="1240"/>
      <c r="C277" s="1245"/>
      <c r="D277" s="1245"/>
      <c r="E277" s="1245"/>
    </row>
    <row r="278" spans="1:5" ht="32.25" thickBot="1" x14ac:dyDescent="0.25">
      <c r="A278" s="1236" t="s">
        <v>77</v>
      </c>
      <c r="B278" s="1240"/>
      <c r="C278" s="1245"/>
      <c r="D278" s="1245"/>
      <c r="E278" s="1245"/>
    </row>
    <row r="279" spans="1:5" ht="16.5" thickBot="1" x14ac:dyDescent="0.25">
      <c r="A279" s="3032" t="s">
        <v>2134</v>
      </c>
      <c r="B279" s="3033"/>
      <c r="C279" s="3033"/>
      <c r="D279" s="3033"/>
      <c r="E279" s="3034"/>
    </row>
    <row r="280" spans="1:5" ht="15.75" x14ac:dyDescent="0.2">
      <c r="A280" s="1237"/>
      <c r="B280" s="1238">
        <v>2023</v>
      </c>
      <c r="C280" s="1238">
        <v>2024</v>
      </c>
      <c r="D280" s="1238">
        <v>2025</v>
      </c>
      <c r="E280" s="1238">
        <v>2026</v>
      </c>
    </row>
    <row r="281" spans="1:5" ht="16.5" thickBot="1" x14ac:dyDescent="0.25">
      <c r="A281" s="1240"/>
      <c r="B281" s="1246" t="s">
        <v>17</v>
      </c>
      <c r="C281" s="1246" t="s">
        <v>18</v>
      </c>
      <c r="D281" s="1246" t="s">
        <v>18</v>
      </c>
      <c r="E281" s="1246" t="s">
        <v>18</v>
      </c>
    </row>
    <row r="282" spans="1:5" ht="16.5" thickBot="1" x14ac:dyDescent="0.25">
      <c r="A282" s="1248" t="s">
        <v>1266</v>
      </c>
      <c r="B282" s="1249">
        <f>B283+B284</f>
        <v>0</v>
      </c>
      <c r="C282" s="1249">
        <f>C283+C284</f>
        <v>0</v>
      </c>
      <c r="D282" s="1249">
        <f>D283+D284</f>
        <v>0</v>
      </c>
      <c r="E282" s="1249">
        <f>E283+E284</f>
        <v>0</v>
      </c>
    </row>
    <row r="283" spans="1:5" ht="16.5" thickBot="1" x14ac:dyDescent="0.25">
      <c r="A283" s="1248" t="s">
        <v>1267</v>
      </c>
      <c r="B283" s="1294"/>
      <c r="C283" s="1252"/>
      <c r="D283" s="1252"/>
      <c r="E283" s="1252"/>
    </row>
    <row r="284" spans="1:5" ht="16.5" thickBot="1" x14ac:dyDescent="0.25">
      <c r="A284" s="1248" t="s">
        <v>1268</v>
      </c>
      <c r="B284" s="1252"/>
      <c r="C284" s="1252"/>
      <c r="D284" s="1252"/>
      <c r="E284" s="1252"/>
    </row>
    <row r="285" spans="1:5" ht="48" thickBot="1" x14ac:dyDescent="0.25">
      <c r="A285" s="1248" t="s">
        <v>1541</v>
      </c>
      <c r="B285" s="1249">
        <f>B286+B287</f>
        <v>0</v>
      </c>
      <c r="C285" s="1249">
        <f>C286+C287</f>
        <v>0</v>
      </c>
      <c r="D285" s="1249">
        <f>D286+D287</f>
        <v>0</v>
      </c>
      <c r="E285" s="1249">
        <f>E286+E287</f>
        <v>0</v>
      </c>
    </row>
    <row r="286" spans="1:5" ht="16.5" thickBot="1" x14ac:dyDescent="0.25">
      <c r="A286" s="1248" t="s">
        <v>1267</v>
      </c>
      <c r="B286" s="1294"/>
      <c r="C286" s="1252"/>
      <c r="D286" s="1252"/>
      <c r="E286" s="1252"/>
    </row>
    <row r="287" spans="1:5" ht="16.5" thickBot="1" x14ac:dyDescent="0.25">
      <c r="A287" s="1248" t="s">
        <v>1268</v>
      </c>
      <c r="B287" s="1252"/>
      <c r="C287" s="1252"/>
      <c r="D287" s="1252"/>
      <c r="E287" s="1252"/>
    </row>
    <row r="288" spans="1:5" ht="32.25" thickBot="1" x14ac:dyDescent="0.25">
      <c r="A288" s="1248" t="s">
        <v>1270</v>
      </c>
      <c r="B288" s="1249">
        <f>B289+B290</f>
        <v>0</v>
      </c>
      <c r="C288" s="1249">
        <f>C289+C290</f>
        <v>0</v>
      </c>
      <c r="D288" s="1249">
        <f>D289+D290</f>
        <v>0</v>
      </c>
      <c r="E288" s="1249">
        <f>E289+E290</f>
        <v>0</v>
      </c>
    </row>
    <row r="289" spans="1:5" ht="16.5" thickBot="1" x14ac:dyDescent="0.25">
      <c r="A289" s="1248" t="s">
        <v>1267</v>
      </c>
      <c r="B289" s="1294"/>
      <c r="C289" s="1252"/>
      <c r="D289" s="1252"/>
      <c r="E289" s="1252"/>
    </row>
    <row r="290" spans="1:5" ht="16.5" thickBot="1" x14ac:dyDescent="0.25">
      <c r="A290" s="1248" t="s">
        <v>1268</v>
      </c>
      <c r="B290" s="1252"/>
      <c r="C290" s="1252"/>
      <c r="D290" s="1252"/>
      <c r="E290" s="1252"/>
    </row>
    <row r="291" spans="1:5" ht="16.5" thickBot="1" x14ac:dyDescent="0.25">
      <c r="A291" s="1248" t="s">
        <v>1271</v>
      </c>
      <c r="B291" s="1249">
        <f>B292+B293</f>
        <v>0</v>
      </c>
      <c r="C291" s="1249">
        <f>C292+C293</f>
        <v>0</v>
      </c>
      <c r="D291" s="1249">
        <f>D292+D293</f>
        <v>0</v>
      </c>
      <c r="E291" s="1249">
        <f>E292+E293</f>
        <v>0</v>
      </c>
    </row>
    <row r="292" spans="1:5" ht="16.5" thickBot="1" x14ac:dyDescent="0.25">
      <c r="A292" s="1248" t="s">
        <v>1267</v>
      </c>
      <c r="B292" s="1294"/>
      <c r="C292" s="1252"/>
      <c r="D292" s="1252"/>
      <c r="E292" s="1252"/>
    </row>
    <row r="293" spans="1:5" ht="16.5" thickBot="1" x14ac:dyDescent="0.25">
      <c r="A293" s="1248" t="s">
        <v>1268</v>
      </c>
      <c r="B293" s="1252"/>
      <c r="C293" s="1252"/>
      <c r="D293" s="1252"/>
      <c r="E293" s="1252"/>
    </row>
    <row r="294" spans="1:5" ht="32.25" thickBot="1" x14ac:dyDescent="0.25">
      <c r="A294" s="1248" t="s">
        <v>1272</v>
      </c>
      <c r="B294" s="1249">
        <f>B295+B296</f>
        <v>0</v>
      </c>
      <c r="C294" s="1249">
        <f>C295+C296</f>
        <v>0</v>
      </c>
      <c r="D294" s="1249">
        <f>D295+D296</f>
        <v>0</v>
      </c>
      <c r="E294" s="1249">
        <f>E295+E296</f>
        <v>0</v>
      </c>
    </row>
    <row r="295" spans="1:5" ht="16.5" thickBot="1" x14ac:dyDescent="0.25">
      <c r="A295" s="1248" t="s">
        <v>1267</v>
      </c>
      <c r="B295" s="1294"/>
      <c r="C295" s="1252"/>
      <c r="D295" s="1252"/>
      <c r="E295" s="1252"/>
    </row>
    <row r="296" spans="1:5" ht="16.5" thickBot="1" x14ac:dyDescent="0.25">
      <c r="A296" s="1248" t="s">
        <v>1268</v>
      </c>
      <c r="B296" s="1252"/>
      <c r="C296" s="1252"/>
      <c r="D296" s="1252"/>
      <c r="E296" s="1252"/>
    </row>
    <row r="297" spans="1:5" ht="32.25" thickBot="1" x14ac:dyDescent="0.25">
      <c r="A297" s="1248" t="s">
        <v>1273</v>
      </c>
      <c r="B297" s="1249">
        <f>B298+B299</f>
        <v>0</v>
      </c>
      <c r="C297" s="1249">
        <f>C298+C299</f>
        <v>0</v>
      </c>
      <c r="D297" s="1249">
        <f>D298+D299</f>
        <v>0</v>
      </c>
      <c r="E297" s="1249">
        <f>E298+E299</f>
        <v>0</v>
      </c>
    </row>
    <row r="298" spans="1:5" ht="16.5" thickBot="1" x14ac:dyDescent="0.25">
      <c r="A298" s="1248" t="s">
        <v>1267</v>
      </c>
      <c r="B298" s="1294"/>
      <c r="C298" s="1252"/>
      <c r="D298" s="1252"/>
      <c r="E298" s="1252"/>
    </row>
    <row r="299" spans="1:5" ht="16.5" thickBot="1" x14ac:dyDescent="0.25">
      <c r="A299" s="1248" t="s">
        <v>1268</v>
      </c>
      <c r="B299" s="1252"/>
      <c r="C299" s="1252"/>
      <c r="D299" s="1252"/>
      <c r="E299" s="1252"/>
    </row>
    <row r="300" spans="1:5" ht="32.25" thickBot="1" x14ac:dyDescent="0.25">
      <c r="A300" s="1248" t="s">
        <v>1274</v>
      </c>
      <c r="B300" s="1249">
        <f>B301+B302</f>
        <v>0</v>
      </c>
      <c r="C300" s="1249">
        <f>C301+C302</f>
        <v>0</v>
      </c>
      <c r="D300" s="1249">
        <f>D301+D302</f>
        <v>0</v>
      </c>
      <c r="E300" s="1249">
        <f>E301+E302</f>
        <v>0</v>
      </c>
    </row>
    <row r="301" spans="1:5" ht="16.5" thickBot="1" x14ac:dyDescent="0.25">
      <c r="A301" s="1248" t="s">
        <v>1267</v>
      </c>
      <c r="B301" s="1294"/>
      <c r="C301" s="1252"/>
      <c r="D301" s="1252"/>
      <c r="E301" s="1252"/>
    </row>
    <row r="302" spans="1:5" ht="16.5" thickBot="1" x14ac:dyDescent="0.25">
      <c r="A302" s="1248" t="s">
        <v>1268</v>
      </c>
      <c r="B302" s="1252"/>
      <c r="C302" s="1252"/>
      <c r="D302" s="1252"/>
      <c r="E302" s="1252"/>
    </row>
    <row r="303" spans="1:5" ht="32.25" thickBot="1" x14ac:dyDescent="0.25">
      <c r="A303" s="1248" t="s">
        <v>1302</v>
      </c>
      <c r="B303" s="1249">
        <f>B304+B305+B306+B307</f>
        <v>0</v>
      </c>
      <c r="C303" s="1249">
        <f t="shared" ref="C303:E303" si="35">C304+C305+C306+C307</f>
        <v>0</v>
      </c>
      <c r="D303" s="1249">
        <f t="shared" si="35"/>
        <v>0</v>
      </c>
      <c r="E303" s="1249">
        <f t="shared" si="35"/>
        <v>0</v>
      </c>
    </row>
    <row r="304" spans="1:5" ht="16.5" thickBot="1" x14ac:dyDescent="0.25">
      <c r="A304" s="1248" t="s">
        <v>1267</v>
      </c>
      <c r="B304" s="1252"/>
      <c r="C304" s="1252"/>
      <c r="D304" s="1252"/>
      <c r="E304" s="1252"/>
    </row>
    <row r="305" spans="1:5" ht="16.5" thickBot="1" x14ac:dyDescent="0.25">
      <c r="A305" s="1248" t="s">
        <v>1285</v>
      </c>
      <c r="B305" s="1252"/>
      <c r="C305" s="1252"/>
      <c r="D305" s="1252"/>
      <c r="E305" s="1252"/>
    </row>
    <row r="306" spans="1:5" ht="16.5" thickBot="1" x14ac:dyDescent="0.25">
      <c r="A306" s="1248" t="s">
        <v>1286</v>
      </c>
      <c r="B306" s="1252"/>
      <c r="C306" s="1252"/>
      <c r="D306" s="1252"/>
      <c r="E306" s="1252"/>
    </row>
    <row r="307" spans="1:5" ht="16.5" thickBot="1" x14ac:dyDescent="0.25">
      <c r="A307" s="1248" t="s">
        <v>1287</v>
      </c>
      <c r="B307" s="1252"/>
      <c r="C307" s="1252"/>
      <c r="D307" s="1252"/>
      <c r="E307" s="1252"/>
    </row>
    <row r="308" spans="1:5" ht="32.25" thickBot="1" x14ac:dyDescent="0.25">
      <c r="A308" s="1248" t="s">
        <v>1304</v>
      </c>
      <c r="B308" s="1249">
        <f>B309+B310+B311+B312</f>
        <v>17650</v>
      </c>
      <c r="C308" s="1249">
        <f>C309+C310+C311+C312</f>
        <v>5350</v>
      </c>
      <c r="D308" s="1249">
        <f t="shared" ref="D308:E308" si="36">D309+D310+D311+D312</f>
        <v>5000</v>
      </c>
      <c r="E308" s="1249">
        <f t="shared" si="36"/>
        <v>5000</v>
      </c>
    </row>
    <row r="309" spans="1:5" ht="16.5" thickBot="1" x14ac:dyDescent="0.25">
      <c r="A309" s="1248" t="s">
        <v>1267</v>
      </c>
      <c r="B309" s="1252"/>
      <c r="C309" s="1252"/>
      <c r="D309" s="1252"/>
      <c r="E309" s="1252"/>
    </row>
    <row r="310" spans="1:5" ht="16.5" thickBot="1" x14ac:dyDescent="0.25">
      <c r="A310" s="1248" t="s">
        <v>1285</v>
      </c>
      <c r="B310" s="1252">
        <v>7300</v>
      </c>
      <c r="C310" s="1252">
        <v>5000</v>
      </c>
      <c r="D310" s="1252">
        <v>5000</v>
      </c>
      <c r="E310" s="1252">
        <v>5000</v>
      </c>
    </row>
    <row r="311" spans="1:5" ht="16.5" thickBot="1" x14ac:dyDescent="0.25">
      <c r="A311" s="1248" t="s">
        <v>1286</v>
      </c>
      <c r="B311" s="1252">
        <v>10000</v>
      </c>
      <c r="C311" s="1252"/>
      <c r="D311" s="1252"/>
      <c r="E311" s="1252"/>
    </row>
    <row r="312" spans="1:5" ht="16.5" thickBot="1" x14ac:dyDescent="0.25">
      <c r="A312" s="1248" t="s">
        <v>1287</v>
      </c>
      <c r="B312" s="1252">
        <v>350</v>
      </c>
      <c r="C312" s="1252">
        <v>350</v>
      </c>
      <c r="D312" s="1252"/>
      <c r="E312" s="1252"/>
    </row>
    <row r="313" spans="1:5" ht="32.25" thickBot="1" x14ac:dyDescent="0.25">
      <c r="A313" s="1295" t="s">
        <v>100</v>
      </c>
      <c r="B313" s="1249">
        <f>B308+B303+B300+B297+B294+B291+B288+B285+B282</f>
        <v>17650</v>
      </c>
      <c r="C313" s="1249">
        <f t="shared" ref="C313:E313" si="37">C282+C285+C288+C291+C294+C297+C300+C303+C308</f>
        <v>5350</v>
      </c>
      <c r="D313" s="1249">
        <f t="shared" si="37"/>
        <v>5000</v>
      </c>
      <c r="E313" s="1249">
        <f t="shared" si="37"/>
        <v>5000</v>
      </c>
    </row>
    <row r="314" spans="1:5" ht="16.5" thickBot="1" x14ac:dyDescent="0.25">
      <c r="A314" s="1300" t="s">
        <v>1276</v>
      </c>
      <c r="B314" s="1270">
        <f>IF(B1265-B1266=0,0,"Error")</f>
        <v>0</v>
      </c>
      <c r="C314" s="1270">
        <f t="shared" ref="C314:E314" si="38">IF(C1265-C1266=0,0,"Error")</f>
        <v>0</v>
      </c>
      <c r="D314" s="1270">
        <f t="shared" si="38"/>
        <v>0</v>
      </c>
      <c r="E314" s="1301">
        <f t="shared" si="38"/>
        <v>0</v>
      </c>
    </row>
    <row r="315" spans="1:5" ht="32.450000000000003" customHeight="1" thickBot="1" x14ac:dyDescent="0.25">
      <c r="A315" s="1302" t="s">
        <v>1910</v>
      </c>
      <c r="B315" s="3035" t="s">
        <v>2135</v>
      </c>
      <c r="C315" s="3036"/>
      <c r="D315" s="3036"/>
      <c r="E315" s="1303" t="s">
        <v>2136</v>
      </c>
    </row>
    <row r="316" spans="1:5" ht="49.5" customHeight="1" thickBot="1" x14ac:dyDescent="0.25">
      <c r="A316" s="1236" t="s">
        <v>1258</v>
      </c>
      <c r="B316" s="3037" t="s">
        <v>2137</v>
      </c>
      <c r="C316" s="3038"/>
      <c r="D316" s="3038"/>
      <c r="E316" s="3039"/>
    </row>
    <row r="317" spans="1:5" ht="16.5" thickBot="1" x14ac:dyDescent="0.25">
      <c r="A317" s="1236" t="s">
        <v>54</v>
      </c>
      <c r="B317" s="3029" t="s">
        <v>2114</v>
      </c>
      <c r="C317" s="3030"/>
      <c r="D317" s="3030"/>
      <c r="E317" s="3031"/>
    </row>
    <row r="318" spans="1:5" ht="15.75" x14ac:dyDescent="0.2">
      <c r="A318" s="1237"/>
      <c r="B318" s="1238">
        <v>2023</v>
      </c>
      <c r="C318" s="1238">
        <v>2024</v>
      </c>
      <c r="D318" s="1238">
        <v>2025</v>
      </c>
      <c r="E318" s="1238">
        <v>2026</v>
      </c>
    </row>
    <row r="319" spans="1:5" ht="16.5" thickBot="1" x14ac:dyDescent="0.25">
      <c r="A319" s="1240"/>
      <c r="B319" s="1246" t="s">
        <v>17</v>
      </c>
      <c r="C319" s="1246" t="s">
        <v>18</v>
      </c>
      <c r="D319" s="1246" t="s">
        <v>18</v>
      </c>
      <c r="E319" s="1246" t="s">
        <v>18</v>
      </c>
    </row>
    <row r="320" spans="1:5" ht="16.5" thickBot="1" x14ac:dyDescent="0.25">
      <c r="A320" s="1236" t="s">
        <v>56</v>
      </c>
      <c r="B320" s="1285">
        <v>1</v>
      </c>
      <c r="C320" s="1252">
        <v>1</v>
      </c>
      <c r="D320" s="1252">
        <v>0</v>
      </c>
      <c r="E320" s="1252">
        <v>0</v>
      </c>
    </row>
    <row r="321" spans="1:5" ht="32.25" thickBot="1" x14ac:dyDescent="0.25">
      <c r="A321" s="1236" t="s">
        <v>1260</v>
      </c>
      <c r="B321" s="1285">
        <f>B329+B332+B335+B338+B341+B344+B347+B350+B355</f>
        <v>14150</v>
      </c>
      <c r="C321" s="1285">
        <f t="shared" ref="C321:E321" si="39">C329+C332+C335+C338+C341+C344+C347+C350+C355</f>
        <v>2150</v>
      </c>
      <c r="D321" s="1285">
        <f t="shared" si="39"/>
        <v>2000</v>
      </c>
      <c r="E321" s="1285">
        <f t="shared" si="39"/>
        <v>2000</v>
      </c>
    </row>
    <row r="322" spans="1:5" ht="32.25" thickBot="1" x14ac:dyDescent="0.25">
      <c r="A322" s="1236" t="s">
        <v>1261</v>
      </c>
      <c r="B322" s="1285">
        <f>B321/B320</f>
        <v>14150</v>
      </c>
      <c r="C322" s="1285">
        <f t="shared" ref="C322:E322" si="40">C321/C320</f>
        <v>2150</v>
      </c>
      <c r="D322" s="1285" t="e">
        <f t="shared" si="40"/>
        <v>#DIV/0!</v>
      </c>
      <c r="E322" s="1285" t="e">
        <f t="shared" si="40"/>
        <v>#DIV/0!</v>
      </c>
    </row>
    <row r="323" spans="1:5" ht="16.5" thickBot="1" x14ac:dyDescent="0.25">
      <c r="A323" s="1236" t="s">
        <v>1262</v>
      </c>
      <c r="B323" s="1240"/>
      <c r="C323" s="1245"/>
      <c r="D323" s="1245"/>
      <c r="E323" s="1245"/>
    </row>
    <row r="324" spans="1:5" ht="32.25" thickBot="1" x14ac:dyDescent="0.25">
      <c r="A324" s="1236" t="s">
        <v>1264</v>
      </c>
      <c r="B324" s="1240"/>
      <c r="C324" s="1245"/>
      <c r="D324" s="1245"/>
      <c r="E324" s="1245"/>
    </row>
    <row r="325" spans="1:5" ht="32.25" thickBot="1" x14ac:dyDescent="0.25">
      <c r="A325" s="1236" t="s">
        <v>77</v>
      </c>
      <c r="B325" s="1240"/>
      <c r="C325" s="1245"/>
      <c r="D325" s="1245"/>
      <c r="E325" s="1245"/>
    </row>
    <row r="326" spans="1:5" ht="16.5" thickBot="1" x14ac:dyDescent="0.25">
      <c r="A326" s="3032" t="s">
        <v>2138</v>
      </c>
      <c r="B326" s="3033"/>
      <c r="C326" s="3033"/>
      <c r="D326" s="3033"/>
      <c r="E326" s="3034"/>
    </row>
    <row r="327" spans="1:5" ht="15.75" x14ac:dyDescent="0.2">
      <c r="A327" s="1237"/>
      <c r="B327" s="1238">
        <v>2022</v>
      </c>
      <c r="C327" s="1238">
        <v>2023</v>
      </c>
      <c r="D327" s="1238">
        <v>2024</v>
      </c>
      <c r="E327" s="1238">
        <v>2025</v>
      </c>
    </row>
    <row r="328" spans="1:5" ht="16.5" thickBot="1" x14ac:dyDescent="0.25">
      <c r="A328" s="1240"/>
      <c r="B328" s="1246" t="s">
        <v>17</v>
      </c>
      <c r="C328" s="1246" t="s">
        <v>18</v>
      </c>
      <c r="D328" s="1246" t="s">
        <v>18</v>
      </c>
      <c r="E328" s="1246" t="s">
        <v>18</v>
      </c>
    </row>
    <row r="329" spans="1:5" ht="16.5" thickBot="1" x14ac:dyDescent="0.25">
      <c r="A329" s="1248" t="s">
        <v>1266</v>
      </c>
      <c r="B329" s="1249">
        <f>B330+B331</f>
        <v>0</v>
      </c>
      <c r="C329" s="1249">
        <f>C330+C331</f>
        <v>0</v>
      </c>
      <c r="D329" s="1249">
        <f>D330+D331</f>
        <v>0</v>
      </c>
      <c r="E329" s="1249">
        <f>E330+E331</f>
        <v>0</v>
      </c>
    </row>
    <row r="330" spans="1:5" ht="16.5" thickBot="1" x14ac:dyDescent="0.25">
      <c r="A330" s="1248" t="s">
        <v>1267</v>
      </c>
      <c r="B330" s="1294"/>
      <c r="C330" s="1252"/>
      <c r="D330" s="1252"/>
      <c r="E330" s="1252"/>
    </row>
    <row r="331" spans="1:5" ht="16.5" thickBot="1" x14ac:dyDescent="0.25">
      <c r="A331" s="1248" t="s">
        <v>1268</v>
      </c>
      <c r="B331" s="1252"/>
      <c r="C331" s="1252"/>
      <c r="D331" s="1252"/>
      <c r="E331" s="1252"/>
    </row>
    <row r="332" spans="1:5" ht="48" thickBot="1" x14ac:dyDescent="0.25">
      <c r="A332" s="1248" t="s">
        <v>1541</v>
      </c>
      <c r="B332" s="1249">
        <f>B333+B334</f>
        <v>0</v>
      </c>
      <c r="C332" s="1249">
        <f>C333+C334</f>
        <v>0</v>
      </c>
      <c r="D332" s="1249">
        <f>D333+D334</f>
        <v>0</v>
      </c>
      <c r="E332" s="1249">
        <f>E333+E334</f>
        <v>0</v>
      </c>
    </row>
    <row r="333" spans="1:5" ht="16.5" thickBot="1" x14ac:dyDescent="0.25">
      <c r="A333" s="1248" t="s">
        <v>1267</v>
      </c>
      <c r="B333" s="1294"/>
      <c r="C333" s="1252"/>
      <c r="D333" s="1252"/>
      <c r="E333" s="1252"/>
    </row>
    <row r="334" spans="1:5" ht="16.5" thickBot="1" x14ac:dyDescent="0.25">
      <c r="A334" s="1248" t="s">
        <v>1268</v>
      </c>
      <c r="B334" s="1252"/>
      <c r="C334" s="1252"/>
      <c r="D334" s="1252"/>
      <c r="E334" s="1252"/>
    </row>
    <row r="335" spans="1:5" ht="32.25" thickBot="1" x14ac:dyDescent="0.25">
      <c r="A335" s="1248" t="s">
        <v>1270</v>
      </c>
      <c r="B335" s="1249">
        <f>B336+B337</f>
        <v>0</v>
      </c>
      <c r="C335" s="1249">
        <f>C336+C337</f>
        <v>0</v>
      </c>
      <c r="D335" s="1249">
        <f>D336+D337</f>
        <v>0</v>
      </c>
      <c r="E335" s="1249">
        <f>E336+E337</f>
        <v>0</v>
      </c>
    </row>
    <row r="336" spans="1:5" ht="16.5" thickBot="1" x14ac:dyDescent="0.25">
      <c r="A336" s="1248" t="s">
        <v>1267</v>
      </c>
      <c r="B336" s="1294"/>
      <c r="C336" s="1252"/>
      <c r="D336" s="1252"/>
      <c r="E336" s="1252"/>
    </row>
    <row r="337" spans="1:5" ht="16.5" thickBot="1" x14ac:dyDescent="0.25">
      <c r="A337" s="1248" t="s">
        <v>1268</v>
      </c>
      <c r="B337" s="1252"/>
      <c r="C337" s="1252"/>
      <c r="D337" s="1252"/>
      <c r="E337" s="1252"/>
    </row>
    <row r="338" spans="1:5" ht="16.5" thickBot="1" x14ac:dyDescent="0.25">
      <c r="A338" s="1248" t="s">
        <v>1271</v>
      </c>
      <c r="B338" s="1249">
        <f>B339+B340</f>
        <v>0</v>
      </c>
      <c r="C338" s="1249">
        <f>C339+C340</f>
        <v>0</v>
      </c>
      <c r="D338" s="1249">
        <f>D339+D340</f>
        <v>0</v>
      </c>
      <c r="E338" s="1249">
        <f>E339+E340</f>
        <v>0</v>
      </c>
    </row>
    <row r="339" spans="1:5" ht="16.5" thickBot="1" x14ac:dyDescent="0.25">
      <c r="A339" s="1248" t="s">
        <v>1267</v>
      </c>
      <c r="B339" s="1294"/>
      <c r="C339" s="1252"/>
      <c r="D339" s="1252"/>
      <c r="E339" s="1252"/>
    </row>
    <row r="340" spans="1:5" ht="16.5" thickBot="1" x14ac:dyDescent="0.25">
      <c r="A340" s="1248" t="s">
        <v>1268</v>
      </c>
      <c r="B340" s="1252"/>
      <c r="C340" s="1252"/>
      <c r="D340" s="1252"/>
      <c r="E340" s="1252"/>
    </row>
    <row r="341" spans="1:5" ht="32.25" thickBot="1" x14ac:dyDescent="0.25">
      <c r="A341" s="1248" t="s">
        <v>1272</v>
      </c>
      <c r="B341" s="1249">
        <f>B342+B343</f>
        <v>0</v>
      </c>
      <c r="C341" s="1249">
        <f>C342+C343</f>
        <v>0</v>
      </c>
      <c r="D341" s="1249">
        <f>D342+D343</f>
        <v>0</v>
      </c>
      <c r="E341" s="1249">
        <f>E342+E343</f>
        <v>0</v>
      </c>
    </row>
    <row r="342" spans="1:5" ht="16.5" thickBot="1" x14ac:dyDescent="0.25">
      <c r="A342" s="1248" t="s">
        <v>1267</v>
      </c>
      <c r="B342" s="1294"/>
      <c r="C342" s="1252"/>
      <c r="D342" s="1252"/>
      <c r="E342" s="1252"/>
    </row>
    <row r="343" spans="1:5" ht="16.5" thickBot="1" x14ac:dyDescent="0.25">
      <c r="A343" s="1248" t="s">
        <v>1268</v>
      </c>
      <c r="B343" s="1252"/>
      <c r="C343" s="1252"/>
      <c r="D343" s="1252"/>
      <c r="E343" s="1252"/>
    </row>
    <row r="344" spans="1:5" ht="32.25" thickBot="1" x14ac:dyDescent="0.25">
      <c r="A344" s="1248" t="s">
        <v>1273</v>
      </c>
      <c r="B344" s="1249">
        <f>B345+B346</f>
        <v>0</v>
      </c>
      <c r="C344" s="1249">
        <f>C345+C346</f>
        <v>0</v>
      </c>
      <c r="D344" s="1249">
        <f>D345+D346</f>
        <v>0</v>
      </c>
      <c r="E344" s="1249">
        <f>E345+E346</f>
        <v>0</v>
      </c>
    </row>
    <row r="345" spans="1:5" ht="16.5" thickBot="1" x14ac:dyDescent="0.25">
      <c r="A345" s="1248" t="s">
        <v>1267</v>
      </c>
      <c r="B345" s="1294"/>
      <c r="C345" s="1252"/>
      <c r="D345" s="1252"/>
      <c r="E345" s="1252"/>
    </row>
    <row r="346" spans="1:5" ht="16.5" thickBot="1" x14ac:dyDescent="0.25">
      <c r="A346" s="1248" t="s">
        <v>1268</v>
      </c>
      <c r="B346" s="1252"/>
      <c r="C346" s="1252"/>
      <c r="D346" s="1252"/>
      <c r="E346" s="1252"/>
    </row>
    <row r="347" spans="1:5" ht="32.25" thickBot="1" x14ac:dyDescent="0.25">
      <c r="A347" s="1248" t="s">
        <v>1274</v>
      </c>
      <c r="B347" s="1249">
        <f>B348+B349</f>
        <v>0</v>
      </c>
      <c r="C347" s="1249">
        <f>C348+C349</f>
        <v>0</v>
      </c>
      <c r="D347" s="1249">
        <f>D348+D349</f>
        <v>0</v>
      </c>
      <c r="E347" s="1249">
        <f>E348+E349</f>
        <v>0</v>
      </c>
    </row>
    <row r="348" spans="1:5" ht="16.5" thickBot="1" x14ac:dyDescent="0.25">
      <c r="A348" s="1248" t="s">
        <v>1267</v>
      </c>
      <c r="B348" s="1294"/>
      <c r="C348" s="1252"/>
      <c r="D348" s="1252"/>
      <c r="E348" s="1252"/>
    </row>
    <row r="349" spans="1:5" ht="16.5" thickBot="1" x14ac:dyDescent="0.25">
      <c r="A349" s="1248" t="s">
        <v>1268</v>
      </c>
      <c r="B349" s="1252"/>
      <c r="C349" s="1252"/>
      <c r="D349" s="1252"/>
      <c r="E349" s="1252"/>
    </row>
    <row r="350" spans="1:5" ht="32.25" thickBot="1" x14ac:dyDescent="0.25">
      <c r="A350" s="1248" t="s">
        <v>1302</v>
      </c>
      <c r="B350" s="1249">
        <f>B351+B352+B353+B354</f>
        <v>0</v>
      </c>
      <c r="C350" s="1249">
        <f t="shared" ref="C350:E350" si="41">C351+C352+C353+C354</f>
        <v>0</v>
      </c>
      <c r="D350" s="1249">
        <f t="shared" si="41"/>
        <v>0</v>
      </c>
      <c r="E350" s="1249">
        <f t="shared" si="41"/>
        <v>0</v>
      </c>
    </row>
    <row r="351" spans="1:5" ht="16.5" thickBot="1" x14ac:dyDescent="0.25">
      <c r="A351" s="1248" t="s">
        <v>1267</v>
      </c>
      <c r="B351" s="1252"/>
      <c r="C351" s="1252"/>
      <c r="D351" s="1252"/>
      <c r="E351" s="1252"/>
    </row>
    <row r="352" spans="1:5" ht="16.5" thickBot="1" x14ac:dyDescent="0.25">
      <c r="A352" s="1248" t="s">
        <v>1285</v>
      </c>
      <c r="B352" s="1252"/>
      <c r="C352" s="1252"/>
      <c r="D352" s="1252"/>
      <c r="E352" s="1252"/>
    </row>
    <row r="353" spans="1:5" ht="16.5" thickBot="1" x14ac:dyDescent="0.25">
      <c r="A353" s="1248" t="s">
        <v>1286</v>
      </c>
      <c r="B353" s="1252"/>
      <c r="C353" s="1252"/>
      <c r="D353" s="1252"/>
      <c r="E353" s="1252"/>
    </row>
    <row r="354" spans="1:5" ht="16.5" thickBot="1" x14ac:dyDescent="0.25">
      <c r="A354" s="1248" t="s">
        <v>1287</v>
      </c>
      <c r="B354" s="1252"/>
      <c r="C354" s="1252"/>
      <c r="D354" s="1252"/>
      <c r="E354" s="1252"/>
    </row>
    <row r="355" spans="1:5" ht="32.25" thickBot="1" x14ac:dyDescent="0.25">
      <c r="A355" s="1248" t="s">
        <v>1304</v>
      </c>
      <c r="B355" s="1249">
        <f>B356+B357+B358+B359</f>
        <v>14150</v>
      </c>
      <c r="C355" s="1249">
        <f>C356+C357+C358+C359</f>
        <v>2150</v>
      </c>
      <c r="D355" s="1249">
        <f t="shared" ref="D355:E355" si="42">D356+D357+D358+D359</f>
        <v>2000</v>
      </c>
      <c r="E355" s="1249">
        <f t="shared" si="42"/>
        <v>2000</v>
      </c>
    </row>
    <row r="356" spans="1:5" ht="16.5" thickBot="1" x14ac:dyDescent="0.25">
      <c r="A356" s="1248" t="s">
        <v>1267</v>
      </c>
      <c r="B356" s="1252"/>
      <c r="C356" s="1252"/>
      <c r="D356" s="1252"/>
      <c r="E356" s="1252"/>
    </row>
    <row r="357" spans="1:5" ht="16.5" thickBot="1" x14ac:dyDescent="0.25">
      <c r="A357" s="1248" t="s">
        <v>1285</v>
      </c>
      <c r="B357" s="1252">
        <v>5000</v>
      </c>
      <c r="C357" s="1252">
        <v>2000</v>
      </c>
      <c r="D357" s="1252">
        <v>2000</v>
      </c>
      <c r="E357" s="1252">
        <v>2000</v>
      </c>
    </row>
    <row r="358" spans="1:5" ht="16.5" thickBot="1" x14ac:dyDescent="0.25">
      <c r="A358" s="1248" t="s">
        <v>1286</v>
      </c>
      <c r="B358" s="1252">
        <v>9000</v>
      </c>
      <c r="C358" s="1252"/>
      <c r="D358" s="1252"/>
      <c r="E358" s="1252"/>
    </row>
    <row r="359" spans="1:5" ht="16.5" thickBot="1" x14ac:dyDescent="0.25">
      <c r="A359" s="1248" t="s">
        <v>1287</v>
      </c>
      <c r="B359" s="1252">
        <v>150</v>
      </c>
      <c r="C359" s="1252">
        <v>150</v>
      </c>
      <c r="D359" s="1252"/>
      <c r="E359" s="1252"/>
    </row>
    <row r="360" spans="1:5" ht="32.25" thickBot="1" x14ac:dyDescent="0.25">
      <c r="A360" s="1295" t="s">
        <v>2122</v>
      </c>
      <c r="B360" s="1249">
        <f>B329+B332+B335+B338+B341+B344+B347+B350+B355</f>
        <v>14150</v>
      </c>
      <c r="C360" s="1249">
        <f>C329+C332+C335+C338+C341+C344+C347+C350+C355</f>
        <v>2150</v>
      </c>
      <c r="D360" s="1249">
        <f t="shared" ref="D360:E360" si="43">D329+D332+D335+D338+D341+D344+D347+D350+D355</f>
        <v>2000</v>
      </c>
      <c r="E360" s="1249">
        <f t="shared" si="43"/>
        <v>2000</v>
      </c>
    </row>
    <row r="361" spans="1:5" ht="16.5" thickBot="1" x14ac:dyDescent="0.25">
      <c r="A361" s="1300" t="s">
        <v>1276</v>
      </c>
      <c r="B361" s="1270">
        <f>IF(B1313-B1314=0,0,"Error")</f>
        <v>0</v>
      </c>
      <c r="C361" s="1270">
        <f t="shared" ref="C361:E361" si="44">IF(C1313-C1314=0,0,"Error")</f>
        <v>0</v>
      </c>
      <c r="D361" s="1270">
        <f t="shared" si="44"/>
        <v>0</v>
      </c>
      <c r="E361" s="1301">
        <f t="shared" si="44"/>
        <v>0</v>
      </c>
    </row>
    <row r="362" spans="1:5" ht="16.5" thickBot="1" x14ac:dyDescent="0.25">
      <c r="A362" s="1302" t="s">
        <v>1914</v>
      </c>
      <c r="B362" s="3035" t="s">
        <v>2139</v>
      </c>
      <c r="C362" s="3036"/>
      <c r="D362" s="3036"/>
      <c r="E362" s="1303" t="s">
        <v>2140</v>
      </c>
    </row>
    <row r="363" spans="1:5" ht="43.5" customHeight="1" thickBot="1" x14ac:dyDescent="0.25">
      <c r="A363" s="1236" t="s">
        <v>1258</v>
      </c>
      <c r="B363" s="3037" t="s">
        <v>2141</v>
      </c>
      <c r="C363" s="3038"/>
      <c r="D363" s="3038"/>
      <c r="E363" s="3039"/>
    </row>
    <row r="364" spans="1:5" ht="16.5" thickBot="1" x14ac:dyDescent="0.25">
      <c r="A364" s="1236" t="s">
        <v>54</v>
      </c>
      <c r="B364" s="3029" t="s">
        <v>2114</v>
      </c>
      <c r="C364" s="3030"/>
      <c r="D364" s="3030"/>
      <c r="E364" s="3031"/>
    </row>
    <row r="365" spans="1:5" ht="15.75" x14ac:dyDescent="0.2">
      <c r="A365" s="1237"/>
      <c r="B365" s="1238">
        <v>2023</v>
      </c>
      <c r="C365" s="1238">
        <v>2024</v>
      </c>
      <c r="D365" s="1238">
        <v>2025</v>
      </c>
      <c r="E365" s="1238">
        <v>2026</v>
      </c>
    </row>
    <row r="366" spans="1:5" ht="16.5" thickBot="1" x14ac:dyDescent="0.25">
      <c r="A366" s="1240"/>
      <c r="B366" s="1246" t="s">
        <v>17</v>
      </c>
      <c r="C366" s="1246" t="s">
        <v>18</v>
      </c>
      <c r="D366" s="1246" t="s">
        <v>18</v>
      </c>
      <c r="E366" s="1246" t="s">
        <v>18</v>
      </c>
    </row>
    <row r="367" spans="1:5" ht="16.5" thickBot="1" x14ac:dyDescent="0.25">
      <c r="A367" s="1236" t="s">
        <v>56</v>
      </c>
      <c r="B367" s="1285">
        <v>1</v>
      </c>
      <c r="C367" s="1252">
        <v>1</v>
      </c>
      <c r="D367" s="1252"/>
      <c r="E367" s="1252"/>
    </row>
    <row r="368" spans="1:5" ht="32.25" thickBot="1" x14ac:dyDescent="0.25">
      <c r="A368" s="1236" t="s">
        <v>1260</v>
      </c>
      <c r="B368" s="1285">
        <f>B376+B379+B382+B385+B388+B391+B394+B397+B402</f>
        <v>6850</v>
      </c>
      <c r="C368" s="1279">
        <f>C407</f>
        <v>2100</v>
      </c>
      <c r="D368" s="1279">
        <f t="shared" ref="D368:E368" si="45">D407</f>
        <v>2000</v>
      </c>
      <c r="E368" s="1279">
        <f t="shared" si="45"/>
        <v>2000</v>
      </c>
    </row>
    <row r="369" spans="1:5" ht="32.25" thickBot="1" x14ac:dyDescent="0.25">
      <c r="A369" s="1236" t="s">
        <v>1261</v>
      </c>
      <c r="B369" s="1285">
        <f>B368/B367</f>
        <v>6850</v>
      </c>
      <c r="C369" s="1252">
        <f>C368/C367</f>
        <v>2100</v>
      </c>
      <c r="D369" s="1252" t="e">
        <f>D368/D367</f>
        <v>#DIV/0!</v>
      </c>
      <c r="E369" s="1252" t="e">
        <f>E368/E367</f>
        <v>#DIV/0!</v>
      </c>
    </row>
    <row r="370" spans="1:5" ht="16.5" thickBot="1" x14ac:dyDescent="0.25">
      <c r="A370" s="1236" t="s">
        <v>1262</v>
      </c>
      <c r="B370" s="1240"/>
      <c r="C370" s="1245"/>
      <c r="D370" s="1245"/>
      <c r="E370" s="1245"/>
    </row>
    <row r="371" spans="1:5" ht="32.25" thickBot="1" x14ac:dyDescent="0.25">
      <c r="A371" s="1236" t="s">
        <v>1264</v>
      </c>
      <c r="B371" s="1240"/>
      <c r="C371" s="1245"/>
      <c r="D371" s="1245"/>
      <c r="E371" s="1245"/>
    </row>
    <row r="372" spans="1:5" ht="32.25" thickBot="1" x14ac:dyDescent="0.25">
      <c r="A372" s="1236" t="s">
        <v>77</v>
      </c>
      <c r="B372" s="1240"/>
      <c r="C372" s="1245"/>
      <c r="D372" s="1245"/>
      <c r="E372" s="1245"/>
    </row>
    <row r="373" spans="1:5" ht="16.5" thickBot="1" x14ac:dyDescent="0.25">
      <c r="A373" s="3032" t="s">
        <v>2142</v>
      </c>
      <c r="B373" s="3033"/>
      <c r="C373" s="3033"/>
      <c r="D373" s="3033"/>
      <c r="E373" s="3034"/>
    </row>
    <row r="374" spans="1:5" ht="15.75" x14ac:dyDescent="0.2">
      <c r="A374" s="1237"/>
      <c r="B374" s="1238">
        <v>2023</v>
      </c>
      <c r="C374" s="1238">
        <v>2024</v>
      </c>
      <c r="D374" s="1238">
        <v>2025</v>
      </c>
      <c r="E374" s="1238">
        <v>2026</v>
      </c>
    </row>
    <row r="375" spans="1:5" ht="16.5" thickBot="1" x14ac:dyDescent="0.25">
      <c r="A375" s="1240"/>
      <c r="B375" s="1246" t="s">
        <v>17</v>
      </c>
      <c r="C375" s="1246" t="s">
        <v>18</v>
      </c>
      <c r="D375" s="1246" t="s">
        <v>18</v>
      </c>
      <c r="E375" s="1246" t="s">
        <v>18</v>
      </c>
    </row>
    <row r="376" spans="1:5" ht="16.5" thickBot="1" x14ac:dyDescent="0.25">
      <c r="A376" s="1248" t="s">
        <v>1266</v>
      </c>
      <c r="B376" s="1249">
        <f>B377+B378</f>
        <v>0</v>
      </c>
      <c r="C376" s="1249">
        <f>C377+C378</f>
        <v>0</v>
      </c>
      <c r="D376" s="1249">
        <f>D377+D378</f>
        <v>0</v>
      </c>
      <c r="E376" s="1249">
        <f>E377+E378</f>
        <v>0</v>
      </c>
    </row>
    <row r="377" spans="1:5" ht="16.5" thickBot="1" x14ac:dyDescent="0.25">
      <c r="A377" s="1248" t="s">
        <v>1267</v>
      </c>
      <c r="B377" s="1294"/>
      <c r="C377" s="1252"/>
      <c r="D377" s="1252"/>
      <c r="E377" s="1252"/>
    </row>
    <row r="378" spans="1:5" ht="16.5" thickBot="1" x14ac:dyDescent="0.25">
      <c r="A378" s="1248" t="s">
        <v>1268</v>
      </c>
      <c r="B378" s="1252"/>
      <c r="C378" s="1252"/>
      <c r="D378" s="1252"/>
      <c r="E378" s="1252"/>
    </row>
    <row r="379" spans="1:5" ht="48" thickBot="1" x14ac:dyDescent="0.25">
      <c r="A379" s="1248" t="s">
        <v>1541</v>
      </c>
      <c r="B379" s="1249">
        <f>B380+B381</f>
        <v>0</v>
      </c>
      <c r="C379" s="1249">
        <f>C380+C381</f>
        <v>0</v>
      </c>
      <c r="D379" s="1249">
        <f>D380+D381</f>
        <v>0</v>
      </c>
      <c r="E379" s="1249">
        <f>E380+E381</f>
        <v>0</v>
      </c>
    </row>
    <row r="380" spans="1:5" ht="16.5" thickBot="1" x14ac:dyDescent="0.25">
      <c r="A380" s="1248" t="s">
        <v>1267</v>
      </c>
      <c r="B380" s="1294"/>
      <c r="C380" s="1252"/>
      <c r="D380" s="1252"/>
      <c r="E380" s="1252"/>
    </row>
    <row r="381" spans="1:5" ht="16.5" thickBot="1" x14ac:dyDescent="0.25">
      <c r="A381" s="1248" t="s">
        <v>1268</v>
      </c>
      <c r="B381" s="1252"/>
      <c r="C381" s="1252"/>
      <c r="D381" s="1252"/>
      <c r="E381" s="1252"/>
    </row>
    <row r="382" spans="1:5" ht="32.25" thickBot="1" x14ac:dyDescent="0.25">
      <c r="A382" s="1248" t="s">
        <v>1270</v>
      </c>
      <c r="B382" s="1249">
        <f>B383+B384</f>
        <v>0</v>
      </c>
      <c r="C382" s="1249">
        <f>C383+C384</f>
        <v>0</v>
      </c>
      <c r="D382" s="1249">
        <f>D383+D384</f>
        <v>0</v>
      </c>
      <c r="E382" s="1249">
        <f>E383+E384</f>
        <v>0</v>
      </c>
    </row>
    <row r="383" spans="1:5" ht="16.5" thickBot="1" x14ac:dyDescent="0.25">
      <c r="A383" s="1248" t="s">
        <v>1267</v>
      </c>
      <c r="B383" s="1294"/>
      <c r="C383" s="1252"/>
      <c r="D383" s="1252"/>
      <c r="E383" s="1252"/>
    </row>
    <row r="384" spans="1:5" ht="16.5" thickBot="1" x14ac:dyDescent="0.25">
      <c r="A384" s="1248" t="s">
        <v>1268</v>
      </c>
      <c r="B384" s="1252"/>
      <c r="C384" s="1252"/>
      <c r="D384" s="1252"/>
      <c r="E384" s="1252"/>
    </row>
    <row r="385" spans="1:5" ht="16.5" thickBot="1" x14ac:dyDescent="0.25">
      <c r="A385" s="1248" t="s">
        <v>1271</v>
      </c>
      <c r="B385" s="1249">
        <f>B386+B387</f>
        <v>0</v>
      </c>
      <c r="C385" s="1249">
        <f>C386+C387</f>
        <v>0</v>
      </c>
      <c r="D385" s="1249">
        <f>D386+D387</f>
        <v>0</v>
      </c>
      <c r="E385" s="1249">
        <f>E386+E387</f>
        <v>0</v>
      </c>
    </row>
    <row r="386" spans="1:5" ht="16.5" thickBot="1" x14ac:dyDescent="0.25">
      <c r="A386" s="1248" t="s">
        <v>1267</v>
      </c>
      <c r="B386" s="1294"/>
      <c r="C386" s="1252"/>
      <c r="D386" s="1252"/>
      <c r="E386" s="1252"/>
    </row>
    <row r="387" spans="1:5" ht="16.5" thickBot="1" x14ac:dyDescent="0.25">
      <c r="A387" s="1248" t="s">
        <v>1268</v>
      </c>
      <c r="B387" s="1252"/>
      <c r="C387" s="1252"/>
      <c r="D387" s="1252"/>
      <c r="E387" s="1252"/>
    </row>
    <row r="388" spans="1:5" ht="32.25" thickBot="1" x14ac:dyDescent="0.25">
      <c r="A388" s="1248" t="s">
        <v>1272</v>
      </c>
      <c r="B388" s="1249">
        <f>B389+B390</f>
        <v>0</v>
      </c>
      <c r="C388" s="1249">
        <f>C389+C390</f>
        <v>0</v>
      </c>
      <c r="D388" s="1249">
        <f>D389+D390</f>
        <v>0</v>
      </c>
      <c r="E388" s="1249">
        <f>E389+E390</f>
        <v>0</v>
      </c>
    </row>
    <row r="389" spans="1:5" ht="16.5" thickBot="1" x14ac:dyDescent="0.25">
      <c r="A389" s="1248" t="s">
        <v>1267</v>
      </c>
      <c r="B389" s="1294"/>
      <c r="C389" s="1252"/>
      <c r="D389" s="1252"/>
      <c r="E389" s="1252"/>
    </row>
    <row r="390" spans="1:5" ht="16.5" thickBot="1" x14ac:dyDescent="0.25">
      <c r="A390" s="1248" t="s">
        <v>1268</v>
      </c>
      <c r="B390" s="1252"/>
      <c r="C390" s="1252"/>
      <c r="D390" s="1252"/>
      <c r="E390" s="1252"/>
    </row>
    <row r="391" spans="1:5" ht="32.25" thickBot="1" x14ac:dyDescent="0.25">
      <c r="A391" s="1248" t="s">
        <v>1273</v>
      </c>
      <c r="B391" s="1249">
        <f>B392+B393</f>
        <v>0</v>
      </c>
      <c r="C391" s="1249">
        <f>C392+C393</f>
        <v>0</v>
      </c>
      <c r="D391" s="1249">
        <f>D392+D393</f>
        <v>0</v>
      </c>
      <c r="E391" s="1249">
        <f>E392+E393</f>
        <v>0</v>
      </c>
    </row>
    <row r="392" spans="1:5" ht="16.5" thickBot="1" x14ac:dyDescent="0.25">
      <c r="A392" s="1248" t="s">
        <v>1267</v>
      </c>
      <c r="B392" s="1294"/>
      <c r="C392" s="1252"/>
      <c r="D392" s="1252"/>
      <c r="E392" s="1252"/>
    </row>
    <row r="393" spans="1:5" ht="16.5" thickBot="1" x14ac:dyDescent="0.25">
      <c r="A393" s="1248" t="s">
        <v>1268</v>
      </c>
      <c r="B393" s="1252"/>
      <c r="C393" s="1252"/>
      <c r="D393" s="1252"/>
      <c r="E393" s="1252"/>
    </row>
    <row r="394" spans="1:5" ht="32.25" thickBot="1" x14ac:dyDescent="0.25">
      <c r="A394" s="1248" t="s">
        <v>1274</v>
      </c>
      <c r="B394" s="1249">
        <f>B395+B396</f>
        <v>0</v>
      </c>
      <c r="C394" s="1249">
        <f>C395+C396</f>
        <v>0</v>
      </c>
      <c r="D394" s="1249">
        <f>D395+D396</f>
        <v>0</v>
      </c>
      <c r="E394" s="1249">
        <f>E395+E396</f>
        <v>0</v>
      </c>
    </row>
    <row r="395" spans="1:5" ht="16.5" thickBot="1" x14ac:dyDescent="0.25">
      <c r="A395" s="1248" t="s">
        <v>1267</v>
      </c>
      <c r="B395" s="1294"/>
      <c r="C395" s="1252"/>
      <c r="D395" s="1252"/>
      <c r="E395" s="1252"/>
    </row>
    <row r="396" spans="1:5" ht="16.5" thickBot="1" x14ac:dyDescent="0.25">
      <c r="A396" s="1248" t="s">
        <v>1268</v>
      </c>
      <c r="B396" s="1252"/>
      <c r="C396" s="1252"/>
      <c r="D396" s="1252"/>
      <c r="E396" s="1252"/>
    </row>
    <row r="397" spans="1:5" ht="32.25" thickBot="1" x14ac:dyDescent="0.25">
      <c r="A397" s="1248" t="s">
        <v>1302</v>
      </c>
      <c r="B397" s="1249">
        <f>B398+B399+B400+B401</f>
        <v>0</v>
      </c>
      <c r="C397" s="1249">
        <f t="shared" ref="C397:E397" si="46">C398+C399+C400+C401</f>
        <v>0</v>
      </c>
      <c r="D397" s="1249">
        <f t="shared" si="46"/>
        <v>0</v>
      </c>
      <c r="E397" s="1249">
        <f t="shared" si="46"/>
        <v>0</v>
      </c>
    </row>
    <row r="398" spans="1:5" ht="16.5" thickBot="1" x14ac:dyDescent="0.25">
      <c r="A398" s="1248" t="s">
        <v>1267</v>
      </c>
      <c r="B398" s="1252"/>
      <c r="C398" s="1252"/>
      <c r="D398" s="1252"/>
      <c r="E398" s="1252"/>
    </row>
    <row r="399" spans="1:5" ht="16.5" thickBot="1" x14ac:dyDescent="0.25">
      <c r="A399" s="1248" t="s">
        <v>1285</v>
      </c>
      <c r="B399" s="1252"/>
      <c r="C399" s="1252"/>
      <c r="D399" s="1252"/>
      <c r="E399" s="1252"/>
    </row>
    <row r="400" spans="1:5" ht="16.5" thickBot="1" x14ac:dyDescent="0.25">
      <c r="A400" s="1248" t="s">
        <v>1286</v>
      </c>
      <c r="B400" s="1252"/>
      <c r="C400" s="1252"/>
      <c r="D400" s="1252"/>
      <c r="E400" s="1252"/>
    </row>
    <row r="401" spans="1:5" ht="16.5" thickBot="1" x14ac:dyDescent="0.25">
      <c r="A401" s="1248" t="s">
        <v>1287</v>
      </c>
      <c r="B401" s="1252"/>
      <c r="C401" s="1252"/>
      <c r="D401" s="1252"/>
      <c r="E401" s="1252"/>
    </row>
    <row r="402" spans="1:5" ht="32.25" thickBot="1" x14ac:dyDescent="0.25">
      <c r="A402" s="1248" t="s">
        <v>1304</v>
      </c>
      <c r="B402" s="1249">
        <f>B403+B404+B405+B406</f>
        <v>6850</v>
      </c>
      <c r="C402" s="1249">
        <f>C403+C404+C405+C406</f>
        <v>2100</v>
      </c>
      <c r="D402" s="1249">
        <f t="shared" ref="D402:E402" si="47">D403+D404+D405+D406</f>
        <v>2000</v>
      </c>
      <c r="E402" s="1249">
        <f t="shared" si="47"/>
        <v>2000</v>
      </c>
    </row>
    <row r="403" spans="1:5" ht="16.5" thickBot="1" x14ac:dyDescent="0.25">
      <c r="A403" s="1248" t="s">
        <v>1267</v>
      </c>
      <c r="B403" s="1252"/>
      <c r="C403" s="1252"/>
      <c r="D403" s="1252"/>
      <c r="E403" s="1252"/>
    </row>
    <row r="404" spans="1:5" ht="16.5" thickBot="1" x14ac:dyDescent="0.25">
      <c r="A404" s="1248" t="s">
        <v>1285</v>
      </c>
      <c r="B404" s="1252">
        <v>3000</v>
      </c>
      <c r="C404" s="1252">
        <v>2000</v>
      </c>
      <c r="D404" s="1252">
        <v>2000</v>
      </c>
      <c r="E404" s="1252">
        <v>2000</v>
      </c>
    </row>
    <row r="405" spans="1:5" ht="16.5" thickBot="1" x14ac:dyDescent="0.25">
      <c r="A405" s="1248" t="s">
        <v>1286</v>
      </c>
      <c r="B405" s="1252">
        <v>3750</v>
      </c>
      <c r="C405" s="1252"/>
      <c r="D405" s="1252"/>
      <c r="E405" s="1252"/>
    </row>
    <row r="406" spans="1:5" ht="16.5" thickBot="1" x14ac:dyDescent="0.25">
      <c r="A406" s="1248" t="s">
        <v>1287</v>
      </c>
      <c r="B406" s="1252">
        <v>100</v>
      </c>
      <c r="C406" s="1252">
        <v>100</v>
      </c>
      <c r="D406" s="1252"/>
      <c r="E406" s="1252"/>
    </row>
    <row r="407" spans="1:5" ht="32.25" thickBot="1" x14ac:dyDescent="0.25">
      <c r="A407" s="1295" t="s">
        <v>2122</v>
      </c>
      <c r="B407" s="1249">
        <f>B402+B397+B394+B391+B388+B385+B382+B379+B376</f>
        <v>6850</v>
      </c>
      <c r="C407" s="1249">
        <f t="shared" ref="C407:E407" si="48">C376+C379+C382+C385+C388+C391+C394+C397+C402</f>
        <v>2100</v>
      </c>
      <c r="D407" s="1249">
        <f t="shared" si="48"/>
        <v>2000</v>
      </c>
      <c r="E407" s="1249">
        <f t="shared" si="48"/>
        <v>2000</v>
      </c>
    </row>
    <row r="408" spans="1:5" ht="16.5" thickBot="1" x14ac:dyDescent="0.25">
      <c r="A408" s="1300" t="s">
        <v>1276</v>
      </c>
      <c r="B408" s="1270">
        <f>IF(B1361-B1362=0,0,"Error")</f>
        <v>0</v>
      </c>
      <c r="C408" s="1270">
        <f t="shared" ref="C408:E408" si="49">IF(C1361-C1362=0,0,"Error")</f>
        <v>0</v>
      </c>
      <c r="D408" s="1270">
        <f t="shared" si="49"/>
        <v>0</v>
      </c>
      <c r="E408" s="1301">
        <f t="shared" si="49"/>
        <v>0</v>
      </c>
    </row>
    <row r="409" spans="1:5" ht="39.6" customHeight="1" thickBot="1" x14ac:dyDescent="0.25">
      <c r="A409" s="1302" t="s">
        <v>1789</v>
      </c>
      <c r="B409" s="3035" t="s">
        <v>2143</v>
      </c>
      <c r="C409" s="3036"/>
      <c r="D409" s="3036"/>
      <c r="E409" s="1303" t="s">
        <v>2144</v>
      </c>
    </row>
    <row r="410" spans="1:5" ht="32.25" customHeight="1" thickBot="1" x14ac:dyDescent="0.25">
      <c r="A410" s="1236" t="s">
        <v>1258</v>
      </c>
      <c r="B410" s="3037" t="s">
        <v>2145</v>
      </c>
      <c r="C410" s="3038"/>
      <c r="D410" s="3038"/>
      <c r="E410" s="3039"/>
    </row>
    <row r="411" spans="1:5" ht="16.5" thickBot="1" x14ac:dyDescent="0.25">
      <c r="A411" s="1236" t="s">
        <v>54</v>
      </c>
      <c r="B411" s="3029" t="s">
        <v>2114</v>
      </c>
      <c r="C411" s="3030"/>
      <c r="D411" s="3030"/>
      <c r="E411" s="3031"/>
    </row>
    <row r="412" spans="1:5" ht="15.75" x14ac:dyDescent="0.2">
      <c r="A412" s="1237"/>
      <c r="B412" s="1238">
        <v>2023</v>
      </c>
      <c r="C412" s="1238">
        <v>2024</v>
      </c>
      <c r="D412" s="1238">
        <v>2025</v>
      </c>
      <c r="E412" s="1238">
        <v>2026</v>
      </c>
    </row>
    <row r="413" spans="1:5" ht="16.5" thickBot="1" x14ac:dyDescent="0.25">
      <c r="A413" s="1240"/>
      <c r="B413" s="1246" t="s">
        <v>17</v>
      </c>
      <c r="C413" s="1246" t="s">
        <v>18</v>
      </c>
      <c r="D413" s="1246" t="s">
        <v>18</v>
      </c>
      <c r="E413" s="1246" t="s">
        <v>18</v>
      </c>
    </row>
    <row r="414" spans="1:5" ht="16.5" thickBot="1" x14ac:dyDescent="0.25">
      <c r="A414" s="1236" t="s">
        <v>56</v>
      </c>
      <c r="B414" s="1285">
        <v>1</v>
      </c>
      <c r="C414" s="1252">
        <v>0</v>
      </c>
      <c r="D414" s="1252">
        <v>0</v>
      </c>
      <c r="E414" s="1252">
        <v>0</v>
      </c>
    </row>
    <row r="415" spans="1:5" ht="32.25" thickBot="1" x14ac:dyDescent="0.25">
      <c r="A415" s="1236" t="s">
        <v>1260</v>
      </c>
      <c r="B415" s="1285">
        <f>B423+B426+B429+B432+B435+B438+B441+B444+B449</f>
        <v>2000</v>
      </c>
      <c r="C415" s="1279">
        <f>C454</f>
        <v>0</v>
      </c>
      <c r="D415" s="1279">
        <f t="shared" ref="D415:E415" si="50">D454</f>
        <v>0</v>
      </c>
      <c r="E415" s="1279">
        <f t="shared" si="50"/>
        <v>0</v>
      </c>
    </row>
    <row r="416" spans="1:5" ht="32.25" thickBot="1" x14ac:dyDescent="0.25">
      <c r="A416" s="1236" t="s">
        <v>1261</v>
      </c>
      <c r="B416" s="1285">
        <f>B415/B414</f>
        <v>2000</v>
      </c>
      <c r="C416" s="1252" t="e">
        <f>C415/C414</f>
        <v>#DIV/0!</v>
      </c>
      <c r="D416" s="1252"/>
      <c r="E416" s="1252"/>
    </row>
    <row r="417" spans="1:5" ht="16.5" thickBot="1" x14ac:dyDescent="0.25">
      <c r="A417" s="1236" t="s">
        <v>1262</v>
      </c>
      <c r="B417" s="1240"/>
      <c r="C417" s="1245"/>
      <c r="D417" s="1245"/>
      <c r="E417" s="1245"/>
    </row>
    <row r="418" spans="1:5" ht="32.25" thickBot="1" x14ac:dyDescent="0.25">
      <c r="A418" s="1236" t="s">
        <v>1264</v>
      </c>
      <c r="B418" s="1240"/>
      <c r="C418" s="1245"/>
      <c r="D418" s="1245"/>
      <c r="E418" s="1245"/>
    </row>
    <row r="419" spans="1:5" ht="32.25" thickBot="1" x14ac:dyDescent="0.25">
      <c r="A419" s="1236" t="s">
        <v>77</v>
      </c>
      <c r="B419" s="1240"/>
      <c r="C419" s="1245"/>
      <c r="D419" s="1245"/>
      <c r="E419" s="1245"/>
    </row>
    <row r="420" spans="1:5" ht="16.5" thickBot="1" x14ac:dyDescent="0.25">
      <c r="A420" s="3032" t="s">
        <v>2146</v>
      </c>
      <c r="B420" s="3033"/>
      <c r="C420" s="3033"/>
      <c r="D420" s="3033"/>
      <c r="E420" s="3034"/>
    </row>
    <row r="421" spans="1:5" ht="15.75" x14ac:dyDescent="0.2">
      <c r="A421" s="1237"/>
      <c r="B421" s="1238">
        <v>2023</v>
      </c>
      <c r="C421" s="1238">
        <v>2024</v>
      </c>
      <c r="D421" s="1238">
        <v>2025</v>
      </c>
      <c r="E421" s="1238">
        <v>2026</v>
      </c>
    </row>
    <row r="422" spans="1:5" ht="16.5" thickBot="1" x14ac:dyDescent="0.25">
      <c r="A422" s="1240"/>
      <c r="B422" s="1246" t="s">
        <v>17</v>
      </c>
      <c r="C422" s="1246" t="s">
        <v>18</v>
      </c>
      <c r="D422" s="1246" t="s">
        <v>18</v>
      </c>
      <c r="E422" s="1246" t="s">
        <v>18</v>
      </c>
    </row>
    <row r="423" spans="1:5" ht="16.5" thickBot="1" x14ac:dyDescent="0.25">
      <c r="A423" s="1248" t="s">
        <v>1266</v>
      </c>
      <c r="B423" s="1249">
        <f>B424+B425</f>
        <v>0</v>
      </c>
      <c r="C423" s="1249">
        <f>C424+C425</f>
        <v>0</v>
      </c>
      <c r="D423" s="1249">
        <f>D424+D425</f>
        <v>0</v>
      </c>
      <c r="E423" s="1249">
        <f>E424+E425</f>
        <v>0</v>
      </c>
    </row>
    <row r="424" spans="1:5" ht="16.5" thickBot="1" x14ac:dyDescent="0.25">
      <c r="A424" s="1248" t="s">
        <v>1267</v>
      </c>
      <c r="B424" s="1294"/>
      <c r="C424" s="1252"/>
      <c r="D424" s="1252"/>
      <c r="E424" s="1252"/>
    </row>
    <row r="425" spans="1:5" ht="16.5" thickBot="1" x14ac:dyDescent="0.25">
      <c r="A425" s="1248" t="s">
        <v>1268</v>
      </c>
      <c r="B425" s="1252"/>
      <c r="C425" s="1252"/>
      <c r="D425" s="1252"/>
      <c r="E425" s="1252"/>
    </row>
    <row r="426" spans="1:5" ht="48" thickBot="1" x14ac:dyDescent="0.25">
      <c r="A426" s="1248" t="s">
        <v>1541</v>
      </c>
      <c r="B426" s="1249">
        <f>B427+B428</f>
        <v>0</v>
      </c>
      <c r="C426" s="1249">
        <f>C427+C428</f>
        <v>0</v>
      </c>
      <c r="D426" s="1249">
        <f>D427+D428</f>
        <v>0</v>
      </c>
      <c r="E426" s="1249">
        <f>E427+E428</f>
        <v>0</v>
      </c>
    </row>
    <row r="427" spans="1:5" ht="16.5" thickBot="1" x14ac:dyDescent="0.25">
      <c r="A427" s="1248" t="s">
        <v>1267</v>
      </c>
      <c r="B427" s="1294"/>
      <c r="C427" s="1252"/>
      <c r="D427" s="1252"/>
      <c r="E427" s="1252"/>
    </row>
    <row r="428" spans="1:5" ht="16.5" thickBot="1" x14ac:dyDescent="0.25">
      <c r="A428" s="1248" t="s">
        <v>1268</v>
      </c>
      <c r="B428" s="1252"/>
      <c r="C428" s="1252"/>
      <c r="D428" s="1252"/>
      <c r="E428" s="1252"/>
    </row>
    <row r="429" spans="1:5" ht="32.25" thickBot="1" x14ac:dyDescent="0.25">
      <c r="A429" s="1248" t="s">
        <v>1270</v>
      </c>
      <c r="B429" s="1249">
        <f>B430+B431</f>
        <v>0</v>
      </c>
      <c r="C429" s="1249">
        <f>C430+C431</f>
        <v>0</v>
      </c>
      <c r="D429" s="1249">
        <f>D430+D431</f>
        <v>0</v>
      </c>
      <c r="E429" s="1249">
        <f>E430+E431</f>
        <v>0</v>
      </c>
    </row>
    <row r="430" spans="1:5" ht="16.5" thickBot="1" x14ac:dyDescent="0.25">
      <c r="A430" s="1248" t="s">
        <v>1267</v>
      </c>
      <c r="B430" s="1294"/>
      <c r="C430" s="1252"/>
      <c r="D430" s="1252"/>
      <c r="E430" s="1252"/>
    </row>
    <row r="431" spans="1:5" ht="16.5" thickBot="1" x14ac:dyDescent="0.25">
      <c r="A431" s="1248" t="s">
        <v>1268</v>
      </c>
      <c r="B431" s="1252"/>
      <c r="C431" s="1252"/>
      <c r="D431" s="1252"/>
      <c r="E431" s="1252"/>
    </row>
    <row r="432" spans="1:5" ht="16.5" thickBot="1" x14ac:dyDescent="0.25">
      <c r="A432" s="1248" t="s">
        <v>1271</v>
      </c>
      <c r="B432" s="1249">
        <f>B433+B434</f>
        <v>0</v>
      </c>
      <c r="C432" s="1249">
        <f>C433+C434</f>
        <v>0</v>
      </c>
      <c r="D432" s="1249">
        <f>D433+D434</f>
        <v>0</v>
      </c>
      <c r="E432" s="1249">
        <f>E433+E434</f>
        <v>0</v>
      </c>
    </row>
    <row r="433" spans="1:5" ht="16.5" thickBot="1" x14ac:dyDescent="0.25">
      <c r="A433" s="1248" t="s">
        <v>1267</v>
      </c>
      <c r="B433" s="1294"/>
      <c r="C433" s="1252"/>
      <c r="D433" s="1252"/>
      <c r="E433" s="1252"/>
    </row>
    <row r="434" spans="1:5" ht="16.5" thickBot="1" x14ac:dyDescent="0.25">
      <c r="A434" s="1248" t="s">
        <v>1268</v>
      </c>
      <c r="B434" s="1252"/>
      <c r="C434" s="1252"/>
      <c r="D434" s="1252"/>
      <c r="E434" s="1252"/>
    </row>
    <row r="435" spans="1:5" ht="32.25" thickBot="1" x14ac:dyDescent="0.25">
      <c r="A435" s="1248" t="s">
        <v>1272</v>
      </c>
      <c r="B435" s="1249">
        <f>B436+B437</f>
        <v>0</v>
      </c>
      <c r="C435" s="1249">
        <f>C436+C437</f>
        <v>0</v>
      </c>
      <c r="D435" s="1249">
        <f>D436+D437</f>
        <v>0</v>
      </c>
      <c r="E435" s="1249">
        <f>E436+E437</f>
        <v>0</v>
      </c>
    </row>
    <row r="436" spans="1:5" ht="16.5" thickBot="1" x14ac:dyDescent="0.25">
      <c r="A436" s="1248" t="s">
        <v>1267</v>
      </c>
      <c r="B436" s="1294"/>
      <c r="C436" s="1252"/>
      <c r="D436" s="1252"/>
      <c r="E436" s="1252"/>
    </row>
    <row r="437" spans="1:5" ht="16.5" thickBot="1" x14ac:dyDescent="0.25">
      <c r="A437" s="1248" t="s">
        <v>1268</v>
      </c>
      <c r="B437" s="1252"/>
      <c r="C437" s="1252"/>
      <c r="D437" s="1252"/>
      <c r="E437" s="1252"/>
    </row>
    <row r="438" spans="1:5" ht="32.25" thickBot="1" x14ac:dyDescent="0.25">
      <c r="A438" s="1248" t="s">
        <v>1273</v>
      </c>
      <c r="B438" s="1249">
        <f>B439+B440</f>
        <v>0</v>
      </c>
      <c r="C438" s="1249">
        <f>C439+C440</f>
        <v>0</v>
      </c>
      <c r="D438" s="1249">
        <f>D439+D440</f>
        <v>0</v>
      </c>
      <c r="E438" s="1249">
        <f>E439+E440</f>
        <v>0</v>
      </c>
    </row>
    <row r="439" spans="1:5" ht="16.5" thickBot="1" x14ac:dyDescent="0.25">
      <c r="A439" s="1248" t="s">
        <v>1267</v>
      </c>
      <c r="B439" s="1294"/>
      <c r="C439" s="1252"/>
      <c r="D439" s="1252"/>
      <c r="E439" s="1252"/>
    </row>
    <row r="440" spans="1:5" ht="16.5" thickBot="1" x14ac:dyDescent="0.25">
      <c r="A440" s="1248" t="s">
        <v>1268</v>
      </c>
      <c r="B440" s="1252"/>
      <c r="C440" s="1252"/>
      <c r="D440" s="1252"/>
      <c r="E440" s="1252"/>
    </row>
    <row r="441" spans="1:5" ht="32.25" thickBot="1" x14ac:dyDescent="0.25">
      <c r="A441" s="1248" t="s">
        <v>1274</v>
      </c>
      <c r="B441" s="1249">
        <f>B442+B443</f>
        <v>0</v>
      </c>
      <c r="C441" s="1249">
        <f>C442+C443</f>
        <v>0</v>
      </c>
      <c r="D441" s="1249">
        <f>D442+D443</f>
        <v>0</v>
      </c>
      <c r="E441" s="1249">
        <f>E442+E443</f>
        <v>0</v>
      </c>
    </row>
    <row r="442" spans="1:5" ht="16.5" thickBot="1" x14ac:dyDescent="0.25">
      <c r="A442" s="1248" t="s">
        <v>1267</v>
      </c>
      <c r="B442" s="1294"/>
      <c r="C442" s="1252"/>
      <c r="D442" s="1252"/>
      <c r="E442" s="1252"/>
    </row>
    <row r="443" spans="1:5" ht="16.5" thickBot="1" x14ac:dyDescent="0.25">
      <c r="A443" s="1248" t="s">
        <v>1268</v>
      </c>
      <c r="B443" s="1252"/>
      <c r="C443" s="1252"/>
      <c r="D443" s="1252"/>
      <c r="E443" s="1252"/>
    </row>
    <row r="444" spans="1:5" ht="32.25" thickBot="1" x14ac:dyDescent="0.25">
      <c r="A444" s="1248" t="s">
        <v>1302</v>
      </c>
      <c r="B444" s="1249">
        <f>B445+B446+B447+B448</f>
        <v>0</v>
      </c>
      <c r="C444" s="1249">
        <f t="shared" ref="C444:E444" si="51">C445+C446+C447+C448</f>
        <v>0</v>
      </c>
      <c r="D444" s="1249">
        <f t="shared" si="51"/>
        <v>0</v>
      </c>
      <c r="E444" s="1249">
        <f t="shared" si="51"/>
        <v>0</v>
      </c>
    </row>
    <row r="445" spans="1:5" ht="16.5" thickBot="1" x14ac:dyDescent="0.25">
      <c r="A445" s="1248" t="s">
        <v>1267</v>
      </c>
      <c r="B445" s="1252"/>
      <c r="C445" s="1252"/>
      <c r="D445" s="1252"/>
      <c r="E445" s="1252"/>
    </row>
    <row r="446" spans="1:5" ht="16.5" thickBot="1" x14ac:dyDescent="0.25">
      <c r="A446" s="1248" t="s">
        <v>1285</v>
      </c>
      <c r="B446" s="1252"/>
      <c r="C446" s="1252"/>
      <c r="D446" s="1252"/>
      <c r="E446" s="1252"/>
    </row>
    <row r="447" spans="1:5" ht="16.5" thickBot="1" x14ac:dyDescent="0.25">
      <c r="A447" s="1248" t="s">
        <v>1286</v>
      </c>
      <c r="B447" s="1252"/>
      <c r="C447" s="1252"/>
      <c r="D447" s="1252"/>
      <c r="E447" s="1252"/>
    </row>
    <row r="448" spans="1:5" ht="16.5" thickBot="1" x14ac:dyDescent="0.25">
      <c r="A448" s="1248" t="s">
        <v>1287</v>
      </c>
      <c r="B448" s="1252"/>
      <c r="C448" s="1252"/>
      <c r="D448" s="1252"/>
      <c r="E448" s="1252"/>
    </row>
    <row r="449" spans="1:5" ht="32.25" thickBot="1" x14ac:dyDescent="0.25">
      <c r="A449" s="1248" t="s">
        <v>1304</v>
      </c>
      <c r="B449" s="1249">
        <f>B450+B451+B452+B453</f>
        <v>2000</v>
      </c>
      <c r="C449" s="1249">
        <f>C450+C451+C452+C453</f>
        <v>0</v>
      </c>
      <c r="D449" s="1249">
        <f t="shared" ref="D449:E449" si="52">D450+D451+D452+D453</f>
        <v>0</v>
      </c>
      <c r="E449" s="1249">
        <f t="shared" si="52"/>
        <v>0</v>
      </c>
    </row>
    <row r="450" spans="1:5" ht="16.5" thickBot="1" x14ac:dyDescent="0.25">
      <c r="A450" s="1248" t="s">
        <v>1267</v>
      </c>
      <c r="B450" s="1252"/>
      <c r="C450" s="1252"/>
      <c r="D450" s="1252"/>
      <c r="E450" s="1252"/>
    </row>
    <row r="451" spans="1:5" ht="16.5" thickBot="1" x14ac:dyDescent="0.25">
      <c r="A451" s="1248" t="s">
        <v>1285</v>
      </c>
      <c r="B451" s="1252">
        <v>2000</v>
      </c>
      <c r="C451" s="1252"/>
      <c r="D451" s="1252">
        <v>0</v>
      </c>
      <c r="E451" s="1252">
        <v>0</v>
      </c>
    </row>
    <row r="452" spans="1:5" ht="16.5" thickBot="1" x14ac:dyDescent="0.25">
      <c r="A452" s="1248" t="s">
        <v>1286</v>
      </c>
      <c r="B452" s="1252">
        <v>0</v>
      </c>
      <c r="C452" s="1252">
        <v>0</v>
      </c>
      <c r="D452" s="1252">
        <v>0</v>
      </c>
      <c r="E452" s="1252">
        <v>0</v>
      </c>
    </row>
    <row r="453" spans="1:5" ht="16.5" thickBot="1" x14ac:dyDescent="0.25">
      <c r="A453" s="1248" t="s">
        <v>1287</v>
      </c>
      <c r="B453" s="1252">
        <v>0</v>
      </c>
      <c r="C453" s="1252">
        <v>0</v>
      </c>
      <c r="D453" s="1252">
        <v>0</v>
      </c>
      <c r="E453" s="1252">
        <v>0</v>
      </c>
    </row>
    <row r="454" spans="1:5" ht="32.25" thickBot="1" x14ac:dyDescent="0.25">
      <c r="A454" s="1295" t="s">
        <v>2122</v>
      </c>
      <c r="B454" s="1249">
        <f>B449+B444+B441+B438+B435+B432+B429+B426+B423</f>
        <v>2000</v>
      </c>
      <c r="C454" s="1249">
        <f t="shared" ref="C454:E454" si="53">C423+C426+C429+C432+C435+C438+C441+C444+C449</f>
        <v>0</v>
      </c>
      <c r="D454" s="1249">
        <f t="shared" si="53"/>
        <v>0</v>
      </c>
      <c r="E454" s="1249">
        <f t="shared" si="53"/>
        <v>0</v>
      </c>
    </row>
    <row r="455" spans="1:5" ht="16.5" thickBot="1" x14ac:dyDescent="0.25">
      <c r="A455" s="1300" t="s">
        <v>1276</v>
      </c>
      <c r="B455" s="1270">
        <f>IF(B1409-B1410=0,0,"Error")</f>
        <v>0</v>
      </c>
      <c r="C455" s="1270">
        <f t="shared" ref="C455:E455" si="54">IF(C1409-C1410=0,0,"Error")</f>
        <v>0</v>
      </c>
      <c r="D455" s="1270">
        <f t="shared" si="54"/>
        <v>0</v>
      </c>
      <c r="E455" s="1301">
        <f t="shared" si="54"/>
        <v>0</v>
      </c>
    </row>
    <row r="456" spans="1:5" ht="31.5" customHeight="1" thickBot="1" x14ac:dyDescent="0.25">
      <c r="A456" s="1302" t="s">
        <v>1795</v>
      </c>
      <c r="B456" s="3035" t="s">
        <v>2147</v>
      </c>
      <c r="C456" s="3036"/>
      <c r="D456" s="3036"/>
      <c r="E456" s="1303" t="s">
        <v>2148</v>
      </c>
    </row>
    <row r="457" spans="1:5" ht="46.9" customHeight="1" thickBot="1" x14ac:dyDescent="0.25">
      <c r="A457" s="1236" t="s">
        <v>1258</v>
      </c>
      <c r="B457" s="3037" t="s">
        <v>2149</v>
      </c>
      <c r="C457" s="3038"/>
      <c r="D457" s="3038"/>
      <c r="E457" s="3039"/>
    </row>
    <row r="458" spans="1:5" ht="16.5" thickBot="1" x14ac:dyDescent="0.25">
      <c r="A458" s="1236" t="s">
        <v>54</v>
      </c>
      <c r="B458" s="3029" t="s">
        <v>2114</v>
      </c>
      <c r="C458" s="3030"/>
      <c r="D458" s="3030"/>
      <c r="E458" s="3031"/>
    </row>
    <row r="459" spans="1:5" ht="15.75" x14ac:dyDescent="0.2">
      <c r="A459" s="1237"/>
      <c r="B459" s="1238">
        <v>2023</v>
      </c>
      <c r="C459" s="1238">
        <v>2024</v>
      </c>
      <c r="D459" s="1238">
        <v>2025</v>
      </c>
      <c r="E459" s="1238">
        <v>2026</v>
      </c>
    </row>
    <row r="460" spans="1:5" ht="16.5" thickBot="1" x14ac:dyDescent="0.25">
      <c r="A460" s="1240"/>
      <c r="B460" s="1246" t="s">
        <v>17</v>
      </c>
      <c r="C460" s="1246" t="s">
        <v>18</v>
      </c>
      <c r="D460" s="1246" t="s">
        <v>18</v>
      </c>
      <c r="E460" s="1246" t="s">
        <v>18</v>
      </c>
    </row>
    <row r="461" spans="1:5" ht="16.5" thickBot="1" x14ac:dyDescent="0.25">
      <c r="A461" s="1236" t="s">
        <v>56</v>
      </c>
      <c r="B461" s="1285">
        <v>1</v>
      </c>
      <c r="C461" s="1252">
        <v>1</v>
      </c>
      <c r="D461" s="1252"/>
      <c r="E461" s="1252"/>
    </row>
    <row r="462" spans="1:5" ht="32.25" thickBot="1" x14ac:dyDescent="0.25">
      <c r="A462" s="1236" t="s">
        <v>1260</v>
      </c>
      <c r="B462" s="1285">
        <f>B470+B473+B476+B479+B482+B485+B488+B491+B496</f>
        <v>40240</v>
      </c>
      <c r="C462" s="1279">
        <f>C501</f>
        <v>8400</v>
      </c>
      <c r="D462" s="1279">
        <f t="shared" ref="D462:E462" si="55">D501</f>
        <v>8000</v>
      </c>
      <c r="E462" s="1279">
        <f t="shared" si="55"/>
        <v>8000</v>
      </c>
    </row>
    <row r="463" spans="1:5" ht="32.25" thickBot="1" x14ac:dyDescent="0.25">
      <c r="A463" s="1236" t="s">
        <v>1261</v>
      </c>
      <c r="B463" s="1285">
        <f>B462/B461</f>
        <v>40240</v>
      </c>
      <c r="C463" s="1252">
        <f>C462/C461</f>
        <v>8400</v>
      </c>
      <c r="D463" s="1252" t="e">
        <f>D462/D461</f>
        <v>#DIV/0!</v>
      </c>
      <c r="E463" s="1252" t="e">
        <f>E462/E461</f>
        <v>#DIV/0!</v>
      </c>
    </row>
    <row r="464" spans="1:5" ht="16.5" thickBot="1" x14ac:dyDescent="0.25">
      <c r="A464" s="1236" t="s">
        <v>1262</v>
      </c>
      <c r="B464" s="1240"/>
      <c r="C464" s="1245"/>
      <c r="D464" s="1245"/>
      <c r="E464" s="1245"/>
    </row>
    <row r="465" spans="1:5" ht="32.25" thickBot="1" x14ac:dyDescent="0.25">
      <c r="A465" s="1236" t="s">
        <v>1264</v>
      </c>
      <c r="B465" s="1240"/>
      <c r="C465" s="1245"/>
      <c r="D465" s="1245"/>
      <c r="E465" s="1245"/>
    </row>
    <row r="466" spans="1:5" ht="32.25" thickBot="1" x14ac:dyDescent="0.25">
      <c r="A466" s="1236" t="s">
        <v>77</v>
      </c>
      <c r="B466" s="1240"/>
      <c r="C466" s="1245"/>
      <c r="D466" s="1245"/>
      <c r="E466" s="1245"/>
    </row>
    <row r="467" spans="1:5" ht="16.5" thickBot="1" x14ac:dyDescent="0.25">
      <c r="A467" s="3032" t="s">
        <v>2150</v>
      </c>
      <c r="B467" s="3033"/>
      <c r="C467" s="3033"/>
      <c r="D467" s="3033"/>
      <c r="E467" s="3034"/>
    </row>
    <row r="468" spans="1:5" ht="15.75" x14ac:dyDescent="0.2">
      <c r="A468" s="1237"/>
      <c r="B468" s="1238">
        <v>2023</v>
      </c>
      <c r="C468" s="1238">
        <v>2024</v>
      </c>
      <c r="D468" s="1238">
        <v>2025</v>
      </c>
      <c r="E468" s="1238">
        <v>2026</v>
      </c>
    </row>
    <row r="469" spans="1:5" ht="16.5" thickBot="1" x14ac:dyDescent="0.25">
      <c r="A469" s="1240"/>
      <c r="B469" s="1246" t="s">
        <v>17</v>
      </c>
      <c r="C469" s="1246" t="s">
        <v>18</v>
      </c>
      <c r="D469" s="1246" t="s">
        <v>18</v>
      </c>
      <c r="E469" s="1246" t="s">
        <v>18</v>
      </c>
    </row>
    <row r="470" spans="1:5" ht="16.5" thickBot="1" x14ac:dyDescent="0.25">
      <c r="A470" s="1248" t="s">
        <v>1266</v>
      </c>
      <c r="B470" s="1249">
        <f>B471+B472</f>
        <v>0</v>
      </c>
      <c r="C470" s="1249">
        <f>C471+C472</f>
        <v>0</v>
      </c>
      <c r="D470" s="1249">
        <f>D471+D472</f>
        <v>0</v>
      </c>
      <c r="E470" s="1249">
        <f>E471+E472</f>
        <v>0</v>
      </c>
    </row>
    <row r="471" spans="1:5" ht="16.5" thickBot="1" x14ac:dyDescent="0.25">
      <c r="A471" s="1248" t="s">
        <v>1267</v>
      </c>
      <c r="B471" s="1294"/>
      <c r="C471" s="1252"/>
      <c r="D471" s="1252"/>
      <c r="E471" s="1252"/>
    </row>
    <row r="472" spans="1:5" ht="16.5" thickBot="1" x14ac:dyDescent="0.25">
      <c r="A472" s="1248" t="s">
        <v>1268</v>
      </c>
      <c r="B472" s="1252"/>
      <c r="C472" s="1252"/>
      <c r="D472" s="1252"/>
      <c r="E472" s="1252"/>
    </row>
    <row r="473" spans="1:5" ht="48" thickBot="1" x14ac:dyDescent="0.25">
      <c r="A473" s="1248" t="s">
        <v>1541</v>
      </c>
      <c r="B473" s="1249">
        <f>B474+B475</f>
        <v>0</v>
      </c>
      <c r="C473" s="1249">
        <f>C474+C475</f>
        <v>0</v>
      </c>
      <c r="D473" s="1249">
        <f>D474+D475</f>
        <v>0</v>
      </c>
      <c r="E473" s="1249">
        <f>E474+E475</f>
        <v>0</v>
      </c>
    </row>
    <row r="474" spans="1:5" ht="16.5" thickBot="1" x14ac:dyDescent="0.25">
      <c r="A474" s="1248" t="s">
        <v>1267</v>
      </c>
      <c r="B474" s="1294"/>
      <c r="C474" s="1252"/>
      <c r="D474" s="1252"/>
      <c r="E474" s="1252"/>
    </row>
    <row r="475" spans="1:5" ht="16.5" thickBot="1" x14ac:dyDescent="0.25">
      <c r="A475" s="1248" t="s">
        <v>1268</v>
      </c>
      <c r="B475" s="1252"/>
      <c r="C475" s="1252"/>
      <c r="D475" s="1252"/>
      <c r="E475" s="1252"/>
    </row>
    <row r="476" spans="1:5" ht="32.25" thickBot="1" x14ac:dyDescent="0.25">
      <c r="A476" s="1248" t="s">
        <v>1270</v>
      </c>
      <c r="B476" s="1249">
        <f>B477+B478</f>
        <v>0</v>
      </c>
      <c r="C476" s="1249">
        <f>C477+C478</f>
        <v>0</v>
      </c>
      <c r="D476" s="1249">
        <f>D477+D478</f>
        <v>0</v>
      </c>
      <c r="E476" s="1249">
        <f>E477+E478</f>
        <v>0</v>
      </c>
    </row>
    <row r="477" spans="1:5" ht="16.5" thickBot="1" x14ac:dyDescent="0.25">
      <c r="A477" s="1248" t="s">
        <v>1267</v>
      </c>
      <c r="B477" s="1294"/>
      <c r="C477" s="1252"/>
      <c r="D477" s="1252"/>
      <c r="E477" s="1252"/>
    </row>
    <row r="478" spans="1:5" ht="16.5" thickBot="1" x14ac:dyDescent="0.25">
      <c r="A478" s="1248" t="s">
        <v>1268</v>
      </c>
      <c r="B478" s="1252"/>
      <c r="C478" s="1252"/>
      <c r="D478" s="1252"/>
      <c r="E478" s="1252"/>
    </row>
    <row r="479" spans="1:5" ht="16.5" thickBot="1" x14ac:dyDescent="0.25">
      <c r="A479" s="1248" t="s">
        <v>1271</v>
      </c>
      <c r="B479" s="1249">
        <f>B480+B481</f>
        <v>0</v>
      </c>
      <c r="C479" s="1249">
        <f>C480+C481</f>
        <v>0</v>
      </c>
      <c r="D479" s="1249">
        <f>D480+D481</f>
        <v>0</v>
      </c>
      <c r="E479" s="1249">
        <f>E480+E481</f>
        <v>0</v>
      </c>
    </row>
    <row r="480" spans="1:5" ht="16.5" thickBot="1" x14ac:dyDescent="0.25">
      <c r="A480" s="1248" t="s">
        <v>1267</v>
      </c>
      <c r="B480" s="1294"/>
      <c r="C480" s="1252"/>
      <c r="D480" s="1252"/>
      <c r="E480" s="1252"/>
    </row>
    <row r="481" spans="1:5" ht="16.5" thickBot="1" x14ac:dyDescent="0.25">
      <c r="A481" s="1248" t="s">
        <v>1268</v>
      </c>
      <c r="B481" s="1252"/>
      <c r="C481" s="1252"/>
      <c r="D481" s="1252"/>
      <c r="E481" s="1252"/>
    </row>
    <row r="482" spans="1:5" ht="32.25" thickBot="1" x14ac:dyDescent="0.25">
      <c r="A482" s="1248" t="s">
        <v>1272</v>
      </c>
      <c r="B482" s="1249">
        <f>B483+B484</f>
        <v>0</v>
      </c>
      <c r="C482" s="1249">
        <f>C483+C484</f>
        <v>0</v>
      </c>
      <c r="D482" s="1249">
        <f>D483+D484</f>
        <v>0</v>
      </c>
      <c r="E482" s="1249">
        <f>E483+E484</f>
        <v>0</v>
      </c>
    </row>
    <row r="483" spans="1:5" ht="16.5" thickBot="1" x14ac:dyDescent="0.25">
      <c r="A483" s="1248" t="s">
        <v>1267</v>
      </c>
      <c r="B483" s="1294"/>
      <c r="C483" s="1252"/>
      <c r="D483" s="1252"/>
      <c r="E483" s="1252"/>
    </row>
    <row r="484" spans="1:5" ht="16.5" thickBot="1" x14ac:dyDescent="0.25">
      <c r="A484" s="1248" t="s">
        <v>1268</v>
      </c>
      <c r="B484" s="1252"/>
      <c r="C484" s="1252"/>
      <c r="D484" s="1252"/>
      <c r="E484" s="1252"/>
    </row>
    <row r="485" spans="1:5" ht="32.25" thickBot="1" x14ac:dyDescent="0.25">
      <c r="A485" s="1248" t="s">
        <v>1273</v>
      </c>
      <c r="B485" s="1249">
        <f>B486+B487</f>
        <v>0</v>
      </c>
      <c r="C485" s="1249">
        <f>C486+C487</f>
        <v>0</v>
      </c>
      <c r="D485" s="1249">
        <f>D486+D487</f>
        <v>0</v>
      </c>
      <c r="E485" s="1249">
        <f>E486+E487</f>
        <v>0</v>
      </c>
    </row>
    <row r="486" spans="1:5" ht="16.5" thickBot="1" x14ac:dyDescent="0.25">
      <c r="A486" s="1248" t="s">
        <v>1267</v>
      </c>
      <c r="B486" s="1294"/>
      <c r="C486" s="1252"/>
      <c r="D486" s="1252"/>
      <c r="E486" s="1252"/>
    </row>
    <row r="487" spans="1:5" ht="16.5" thickBot="1" x14ac:dyDescent="0.25">
      <c r="A487" s="1248" t="s">
        <v>1268</v>
      </c>
      <c r="B487" s="1252"/>
      <c r="C487" s="1252"/>
      <c r="D487" s="1252"/>
      <c r="E487" s="1252"/>
    </row>
    <row r="488" spans="1:5" ht="32.25" thickBot="1" x14ac:dyDescent="0.25">
      <c r="A488" s="1248" t="s">
        <v>1274</v>
      </c>
      <c r="B488" s="1249">
        <f>B489+B490</f>
        <v>0</v>
      </c>
      <c r="C488" s="1249">
        <f>C489+C490</f>
        <v>0</v>
      </c>
      <c r="D488" s="1249">
        <f>D489+D490</f>
        <v>0</v>
      </c>
      <c r="E488" s="1249">
        <f>E489+E490</f>
        <v>0</v>
      </c>
    </row>
    <row r="489" spans="1:5" ht="16.5" thickBot="1" x14ac:dyDescent="0.25">
      <c r="A489" s="1248" t="s">
        <v>1267</v>
      </c>
      <c r="B489" s="1294"/>
      <c r="C489" s="1252"/>
      <c r="D489" s="1252"/>
      <c r="E489" s="1252"/>
    </row>
    <row r="490" spans="1:5" ht="16.5" thickBot="1" x14ac:dyDescent="0.25">
      <c r="A490" s="1248" t="s">
        <v>1268</v>
      </c>
      <c r="B490" s="1252"/>
      <c r="C490" s="1252"/>
      <c r="D490" s="1252"/>
      <c r="E490" s="1252"/>
    </row>
    <row r="491" spans="1:5" ht="32.25" thickBot="1" x14ac:dyDescent="0.25">
      <c r="A491" s="1248" t="s">
        <v>1302</v>
      </c>
      <c r="B491" s="1249">
        <f>B492+B493+B494+B495</f>
        <v>0</v>
      </c>
      <c r="C491" s="1249">
        <f t="shared" ref="C491:E491" si="56">C492+C493+C494+C495</f>
        <v>0</v>
      </c>
      <c r="D491" s="1249">
        <f t="shared" si="56"/>
        <v>0</v>
      </c>
      <c r="E491" s="1249">
        <f t="shared" si="56"/>
        <v>0</v>
      </c>
    </row>
    <row r="492" spans="1:5" ht="16.5" thickBot="1" x14ac:dyDescent="0.25">
      <c r="A492" s="1248" t="s">
        <v>1267</v>
      </c>
      <c r="B492" s="1252"/>
      <c r="C492" s="1252"/>
      <c r="D492" s="1252"/>
      <c r="E492" s="1252"/>
    </row>
    <row r="493" spans="1:5" ht="16.5" thickBot="1" x14ac:dyDescent="0.25">
      <c r="A493" s="1248" t="s">
        <v>1285</v>
      </c>
      <c r="B493" s="1252"/>
      <c r="C493" s="1252"/>
      <c r="D493" s="1252"/>
      <c r="E493" s="1252"/>
    </row>
    <row r="494" spans="1:5" ht="16.5" thickBot="1" x14ac:dyDescent="0.25">
      <c r="A494" s="1248" t="s">
        <v>1286</v>
      </c>
      <c r="B494" s="1252"/>
      <c r="C494" s="1252"/>
      <c r="D494" s="1252"/>
      <c r="E494" s="1252"/>
    </row>
    <row r="495" spans="1:5" ht="16.5" thickBot="1" x14ac:dyDescent="0.25">
      <c r="A495" s="1248" t="s">
        <v>1287</v>
      </c>
      <c r="B495" s="1252"/>
      <c r="C495" s="1252"/>
      <c r="D495" s="1252"/>
      <c r="E495" s="1252"/>
    </row>
    <row r="496" spans="1:5" ht="32.25" thickBot="1" x14ac:dyDescent="0.25">
      <c r="A496" s="1248" t="s">
        <v>1304</v>
      </c>
      <c r="B496" s="1249">
        <f>B497+B498+B499+B500</f>
        <v>40240</v>
      </c>
      <c r="C496" s="1249">
        <f>C497+C498+C499+C500</f>
        <v>8400</v>
      </c>
      <c r="D496" s="1249">
        <f t="shared" ref="D496:E496" si="57">D497+D498+D499+D500</f>
        <v>8000</v>
      </c>
      <c r="E496" s="1249">
        <f t="shared" si="57"/>
        <v>8000</v>
      </c>
    </row>
    <row r="497" spans="1:5" ht="16.5" thickBot="1" x14ac:dyDescent="0.25">
      <c r="A497" s="1248" t="s">
        <v>1267</v>
      </c>
      <c r="B497" s="1252"/>
      <c r="C497" s="1252"/>
      <c r="D497" s="1252"/>
      <c r="E497" s="1252"/>
    </row>
    <row r="498" spans="1:5" ht="16.5" thickBot="1" x14ac:dyDescent="0.25">
      <c r="A498" s="1248" t="s">
        <v>1285</v>
      </c>
      <c r="B498" s="1252">
        <v>18000</v>
      </c>
      <c r="C498" s="1252">
        <v>8000</v>
      </c>
      <c r="D498" s="1252">
        <v>8000</v>
      </c>
      <c r="E498" s="1252">
        <v>8000</v>
      </c>
    </row>
    <row r="499" spans="1:5" ht="16.5" thickBot="1" x14ac:dyDescent="0.25">
      <c r="A499" s="1248" t="s">
        <v>1286</v>
      </c>
      <c r="B499" s="1252">
        <v>21840</v>
      </c>
      <c r="C499" s="1252"/>
      <c r="D499" s="1252">
        <v>0</v>
      </c>
      <c r="E499" s="1252">
        <v>0</v>
      </c>
    </row>
    <row r="500" spans="1:5" ht="16.5" thickBot="1" x14ac:dyDescent="0.25">
      <c r="A500" s="1248" t="s">
        <v>1287</v>
      </c>
      <c r="B500" s="1252">
        <v>400</v>
      </c>
      <c r="C500" s="1252">
        <v>400</v>
      </c>
      <c r="D500" s="1252">
        <v>0</v>
      </c>
      <c r="E500" s="1252">
        <v>0</v>
      </c>
    </row>
    <row r="501" spans="1:5" ht="32.25" thickBot="1" x14ac:dyDescent="0.25">
      <c r="A501" s="1295" t="s">
        <v>2122</v>
      </c>
      <c r="B501" s="1249">
        <f>B496+B491+B488+B485+B482+B479+B476+B473+B470</f>
        <v>40240</v>
      </c>
      <c r="C501" s="1249">
        <f t="shared" ref="C501:E501" si="58">C470+C473+C476+C479+C482+C485+C488+C491+C496</f>
        <v>8400</v>
      </c>
      <c r="D501" s="1249">
        <f t="shared" si="58"/>
        <v>8000</v>
      </c>
      <c r="E501" s="1249">
        <f t="shared" si="58"/>
        <v>8000</v>
      </c>
    </row>
    <row r="502" spans="1:5" ht="16.5" thickBot="1" x14ac:dyDescent="0.25">
      <c r="A502" s="1300" t="s">
        <v>1276</v>
      </c>
      <c r="B502" s="1270">
        <f>IF(B1361-B1362=0,0,"Error")</f>
        <v>0</v>
      </c>
      <c r="C502" s="1270">
        <f t="shared" ref="C502:E502" si="59">IF(C1361-C1362=0,0,"Error")</f>
        <v>0</v>
      </c>
      <c r="D502" s="1270">
        <f t="shared" si="59"/>
        <v>0</v>
      </c>
      <c r="E502" s="1301">
        <f t="shared" si="59"/>
        <v>0</v>
      </c>
    </row>
    <row r="503" spans="1:5" ht="27.75" customHeight="1" thickBot="1" x14ac:dyDescent="0.25">
      <c r="A503" s="1302" t="s">
        <v>1801</v>
      </c>
      <c r="B503" s="3035" t="s">
        <v>2151</v>
      </c>
      <c r="C503" s="3036"/>
      <c r="D503" s="3036"/>
      <c r="E503" s="1303" t="s">
        <v>2152</v>
      </c>
    </row>
    <row r="504" spans="1:5" ht="38.25" customHeight="1" thickBot="1" x14ac:dyDescent="0.25">
      <c r="A504" s="1236" t="s">
        <v>1258</v>
      </c>
      <c r="B504" s="3037" t="s">
        <v>2153</v>
      </c>
      <c r="C504" s="3038"/>
      <c r="D504" s="3038"/>
      <c r="E504" s="3039"/>
    </row>
    <row r="505" spans="1:5" ht="16.5" thickBot="1" x14ac:dyDescent="0.25">
      <c r="A505" s="1236" t="s">
        <v>54</v>
      </c>
      <c r="B505" s="3029" t="s">
        <v>2154</v>
      </c>
      <c r="C505" s="3030"/>
      <c r="D505" s="3030"/>
      <c r="E505" s="3031"/>
    </row>
    <row r="506" spans="1:5" ht="15.75" x14ac:dyDescent="0.2">
      <c r="A506" s="1237"/>
      <c r="B506" s="1238">
        <v>2023</v>
      </c>
      <c r="C506" s="1238">
        <v>2024</v>
      </c>
      <c r="D506" s="1238">
        <v>2025</v>
      </c>
      <c r="E506" s="1238">
        <v>2026</v>
      </c>
    </row>
    <row r="507" spans="1:5" ht="16.5" thickBot="1" x14ac:dyDescent="0.25">
      <c r="A507" s="1240"/>
      <c r="B507" s="1246" t="s">
        <v>17</v>
      </c>
      <c r="C507" s="1246" t="s">
        <v>18</v>
      </c>
      <c r="D507" s="1246" t="s">
        <v>18</v>
      </c>
      <c r="E507" s="1246" t="s">
        <v>18</v>
      </c>
    </row>
    <row r="508" spans="1:5" ht="16.5" thickBot="1" x14ac:dyDescent="0.25">
      <c r="A508" s="1236" t="s">
        <v>56</v>
      </c>
      <c r="B508" s="1285">
        <v>1</v>
      </c>
      <c r="C508" s="1252">
        <v>1</v>
      </c>
      <c r="D508" s="1252">
        <v>0</v>
      </c>
      <c r="E508" s="1252">
        <v>0</v>
      </c>
    </row>
    <row r="509" spans="1:5" ht="32.25" thickBot="1" x14ac:dyDescent="0.25">
      <c r="A509" s="1236" t="s">
        <v>1260</v>
      </c>
      <c r="B509" s="1285">
        <f>B517+B520+B523+B526+B529+B532+B535+B538+B543</f>
        <v>19990</v>
      </c>
      <c r="C509" s="1279">
        <f>C548</f>
        <v>5100</v>
      </c>
      <c r="D509" s="1279">
        <f t="shared" ref="D509:E509" si="60">D548</f>
        <v>5000</v>
      </c>
      <c r="E509" s="1279">
        <f t="shared" si="60"/>
        <v>5000</v>
      </c>
    </row>
    <row r="510" spans="1:5" ht="32.25" thickBot="1" x14ac:dyDescent="0.25">
      <c r="A510" s="1236" t="s">
        <v>1261</v>
      </c>
      <c r="B510" s="1285">
        <f>B509/B508</f>
        <v>19990</v>
      </c>
      <c r="C510" s="1252">
        <f>C509/C508</f>
        <v>5100</v>
      </c>
      <c r="D510" s="1252" t="e">
        <f t="shared" ref="D510:E510" si="61">D509/D508</f>
        <v>#DIV/0!</v>
      </c>
      <c r="E510" s="1252" t="e">
        <f t="shared" si="61"/>
        <v>#DIV/0!</v>
      </c>
    </row>
    <row r="511" spans="1:5" ht="16.5" thickBot="1" x14ac:dyDescent="0.25">
      <c r="A511" s="1236" t="s">
        <v>1262</v>
      </c>
      <c r="B511" s="1240"/>
      <c r="C511" s="1245"/>
      <c r="D511" s="1245"/>
      <c r="E511" s="1245"/>
    </row>
    <row r="512" spans="1:5" ht="32.25" thickBot="1" x14ac:dyDescent="0.25">
      <c r="A512" s="1236" t="s">
        <v>1264</v>
      </c>
      <c r="B512" s="1240"/>
      <c r="C512" s="1245"/>
      <c r="D512" s="1245"/>
      <c r="E512" s="1245"/>
    </row>
    <row r="513" spans="1:5" ht="32.25" thickBot="1" x14ac:dyDescent="0.25">
      <c r="A513" s="1236" t="s">
        <v>77</v>
      </c>
      <c r="B513" s="1240"/>
      <c r="C513" s="1245"/>
      <c r="D513" s="1245"/>
      <c r="E513" s="1245"/>
    </row>
    <row r="514" spans="1:5" ht="16.5" thickBot="1" x14ac:dyDescent="0.25">
      <c r="A514" s="3032" t="s">
        <v>2155</v>
      </c>
      <c r="B514" s="3033"/>
      <c r="C514" s="3033"/>
      <c r="D514" s="3033"/>
      <c r="E514" s="3034"/>
    </row>
    <row r="515" spans="1:5" ht="15.75" x14ac:dyDescent="0.2">
      <c r="A515" s="1237"/>
      <c r="B515" s="1238">
        <v>2023</v>
      </c>
      <c r="C515" s="1238">
        <v>2024</v>
      </c>
      <c r="D515" s="1238">
        <v>2025</v>
      </c>
      <c r="E515" s="1238">
        <v>2026</v>
      </c>
    </row>
    <row r="516" spans="1:5" ht="16.5" thickBot="1" x14ac:dyDescent="0.25">
      <c r="A516" s="1240"/>
      <c r="B516" s="1246" t="s">
        <v>17</v>
      </c>
      <c r="C516" s="1246" t="s">
        <v>18</v>
      </c>
      <c r="D516" s="1246" t="s">
        <v>18</v>
      </c>
      <c r="E516" s="1246" t="s">
        <v>18</v>
      </c>
    </row>
    <row r="517" spans="1:5" ht="16.5" thickBot="1" x14ac:dyDescent="0.25">
      <c r="A517" s="1248" t="s">
        <v>1266</v>
      </c>
      <c r="B517" s="1249">
        <f>B518+B519</f>
        <v>0</v>
      </c>
      <c r="C517" s="1249">
        <f>C518+C519</f>
        <v>0</v>
      </c>
      <c r="D517" s="1249">
        <f>D518+D519</f>
        <v>0</v>
      </c>
      <c r="E517" s="1249">
        <f>E518+E519</f>
        <v>0</v>
      </c>
    </row>
    <row r="518" spans="1:5" ht="16.5" thickBot="1" x14ac:dyDescent="0.25">
      <c r="A518" s="1248" t="s">
        <v>1267</v>
      </c>
      <c r="B518" s="1294"/>
      <c r="C518" s="1252"/>
      <c r="D518" s="1252"/>
      <c r="E518" s="1252"/>
    </row>
    <row r="519" spans="1:5" ht="16.5" thickBot="1" x14ac:dyDescent="0.25">
      <c r="A519" s="1248" t="s">
        <v>1268</v>
      </c>
      <c r="B519" s="1252"/>
      <c r="C519" s="1252"/>
      <c r="D519" s="1252"/>
      <c r="E519" s="1252"/>
    </row>
    <row r="520" spans="1:5" ht="48" thickBot="1" x14ac:dyDescent="0.25">
      <c r="A520" s="1248" t="s">
        <v>1541</v>
      </c>
      <c r="B520" s="1249">
        <f>B521+B522</f>
        <v>0</v>
      </c>
      <c r="C520" s="1249">
        <f>C521+C522</f>
        <v>0</v>
      </c>
      <c r="D520" s="1249">
        <f>D521+D522</f>
        <v>0</v>
      </c>
      <c r="E520" s="1249">
        <f>E521+E522</f>
        <v>0</v>
      </c>
    </row>
    <row r="521" spans="1:5" ht="16.5" thickBot="1" x14ac:dyDescent="0.25">
      <c r="A521" s="1248" t="s">
        <v>1267</v>
      </c>
      <c r="B521" s="1294"/>
      <c r="C521" s="1252"/>
      <c r="D521" s="1252"/>
      <c r="E521" s="1252"/>
    </row>
    <row r="522" spans="1:5" ht="16.5" thickBot="1" x14ac:dyDescent="0.25">
      <c r="A522" s="1248" t="s">
        <v>1268</v>
      </c>
      <c r="B522" s="1252"/>
      <c r="C522" s="1252"/>
      <c r="D522" s="1252"/>
      <c r="E522" s="1252"/>
    </row>
    <row r="523" spans="1:5" ht="32.25" thickBot="1" x14ac:dyDescent="0.25">
      <c r="A523" s="1248" t="s">
        <v>1270</v>
      </c>
      <c r="B523" s="1249">
        <f>B524+B525</f>
        <v>0</v>
      </c>
      <c r="C523" s="1249">
        <f>C524+C525</f>
        <v>0</v>
      </c>
      <c r="D523" s="1249">
        <f>D524+D525</f>
        <v>0</v>
      </c>
      <c r="E523" s="1249">
        <f>E524+E525</f>
        <v>0</v>
      </c>
    </row>
    <row r="524" spans="1:5" ht="16.5" thickBot="1" x14ac:dyDescent="0.25">
      <c r="A524" s="1248" t="s">
        <v>1267</v>
      </c>
      <c r="B524" s="1294"/>
      <c r="C524" s="1252"/>
      <c r="D524" s="1252"/>
      <c r="E524" s="1252"/>
    </row>
    <row r="525" spans="1:5" ht="16.5" thickBot="1" x14ac:dyDescent="0.25">
      <c r="A525" s="1248" t="s">
        <v>1268</v>
      </c>
      <c r="B525" s="1252"/>
      <c r="C525" s="1252"/>
      <c r="D525" s="1252"/>
      <c r="E525" s="1252"/>
    </row>
    <row r="526" spans="1:5" ht="16.5" thickBot="1" x14ac:dyDescent="0.25">
      <c r="A526" s="1248" t="s">
        <v>1271</v>
      </c>
      <c r="B526" s="1249">
        <f>B527+B528</f>
        <v>0</v>
      </c>
      <c r="C526" s="1249">
        <f>C527+C528</f>
        <v>0</v>
      </c>
      <c r="D526" s="1249">
        <f>D527+D528</f>
        <v>0</v>
      </c>
      <c r="E526" s="1249">
        <f>E527+E528</f>
        <v>0</v>
      </c>
    </row>
    <row r="527" spans="1:5" ht="16.5" thickBot="1" x14ac:dyDescent="0.25">
      <c r="A527" s="1248" t="s">
        <v>1267</v>
      </c>
      <c r="B527" s="1294"/>
      <c r="C527" s="1252"/>
      <c r="D527" s="1252"/>
      <c r="E527" s="1252"/>
    </row>
    <row r="528" spans="1:5" ht="16.5" thickBot="1" x14ac:dyDescent="0.25">
      <c r="A528" s="1248" t="s">
        <v>1268</v>
      </c>
      <c r="B528" s="1252"/>
      <c r="C528" s="1252"/>
      <c r="D528" s="1252"/>
      <c r="E528" s="1252"/>
    </row>
    <row r="529" spans="1:5" ht="32.25" thickBot="1" x14ac:dyDescent="0.25">
      <c r="A529" s="1248" t="s">
        <v>1272</v>
      </c>
      <c r="B529" s="1249">
        <f>B530+B531</f>
        <v>0</v>
      </c>
      <c r="C529" s="1249">
        <f>C530+C531</f>
        <v>0</v>
      </c>
      <c r="D529" s="1249">
        <f>D530+D531</f>
        <v>0</v>
      </c>
      <c r="E529" s="1249">
        <f>E530+E531</f>
        <v>0</v>
      </c>
    </row>
    <row r="530" spans="1:5" ht="16.5" thickBot="1" x14ac:dyDescent="0.25">
      <c r="A530" s="1248" t="s">
        <v>1267</v>
      </c>
      <c r="B530" s="1294"/>
      <c r="C530" s="1252"/>
      <c r="D530" s="1252"/>
      <c r="E530" s="1252"/>
    </row>
    <row r="531" spans="1:5" ht="16.5" thickBot="1" x14ac:dyDescent="0.25">
      <c r="A531" s="1248" t="s">
        <v>1268</v>
      </c>
      <c r="B531" s="1252"/>
      <c r="C531" s="1252"/>
      <c r="D531" s="1252"/>
      <c r="E531" s="1252"/>
    </row>
    <row r="532" spans="1:5" ht="32.25" thickBot="1" x14ac:dyDescent="0.25">
      <c r="A532" s="1248" t="s">
        <v>1273</v>
      </c>
      <c r="B532" s="1249">
        <f>B533+B534</f>
        <v>0</v>
      </c>
      <c r="C532" s="1249">
        <f>C533+C534</f>
        <v>0</v>
      </c>
      <c r="D532" s="1249">
        <f>D533+D534</f>
        <v>0</v>
      </c>
      <c r="E532" s="1249">
        <f>E533+E534</f>
        <v>0</v>
      </c>
    </row>
    <row r="533" spans="1:5" ht="16.5" thickBot="1" x14ac:dyDescent="0.25">
      <c r="A533" s="1248" t="s">
        <v>1267</v>
      </c>
      <c r="B533" s="1294"/>
      <c r="C533" s="1252"/>
      <c r="D533" s="1252"/>
      <c r="E533" s="1252"/>
    </row>
    <row r="534" spans="1:5" ht="16.5" thickBot="1" x14ac:dyDescent="0.25">
      <c r="A534" s="1248" t="s">
        <v>1268</v>
      </c>
      <c r="B534" s="1252"/>
      <c r="C534" s="1252"/>
      <c r="D534" s="1252"/>
      <c r="E534" s="1252"/>
    </row>
    <row r="535" spans="1:5" ht="32.25" thickBot="1" x14ac:dyDescent="0.25">
      <c r="A535" s="1248" t="s">
        <v>1274</v>
      </c>
      <c r="B535" s="1249">
        <f>B536+B537</f>
        <v>0</v>
      </c>
      <c r="C535" s="1249">
        <f>C536+C537</f>
        <v>0</v>
      </c>
      <c r="D535" s="1249">
        <f>D536+D537</f>
        <v>0</v>
      </c>
      <c r="E535" s="1249">
        <f>E536+E537</f>
        <v>0</v>
      </c>
    </row>
    <row r="536" spans="1:5" ht="16.5" thickBot="1" x14ac:dyDescent="0.25">
      <c r="A536" s="1248" t="s">
        <v>1267</v>
      </c>
      <c r="B536" s="1294"/>
      <c r="C536" s="1252"/>
      <c r="D536" s="1252"/>
      <c r="E536" s="1252"/>
    </row>
    <row r="537" spans="1:5" ht="16.5" thickBot="1" x14ac:dyDescent="0.25">
      <c r="A537" s="1248" t="s">
        <v>1268</v>
      </c>
      <c r="B537" s="1252"/>
      <c r="C537" s="1252"/>
      <c r="D537" s="1252"/>
      <c r="E537" s="1252"/>
    </row>
    <row r="538" spans="1:5" ht="32.25" thickBot="1" x14ac:dyDescent="0.25">
      <c r="A538" s="1248" t="s">
        <v>1302</v>
      </c>
      <c r="B538" s="1249">
        <f>B539+B540+B541+B542</f>
        <v>0</v>
      </c>
      <c r="C538" s="1249">
        <f t="shared" ref="C538:E538" si="62">C539+C540+C541+C542</f>
        <v>0</v>
      </c>
      <c r="D538" s="1249">
        <f t="shared" si="62"/>
        <v>0</v>
      </c>
      <c r="E538" s="1249">
        <f t="shared" si="62"/>
        <v>0</v>
      </c>
    </row>
    <row r="539" spans="1:5" ht="16.5" thickBot="1" x14ac:dyDescent="0.25">
      <c r="A539" s="1248" t="s">
        <v>1267</v>
      </c>
      <c r="B539" s="1252"/>
      <c r="C539" s="1252"/>
      <c r="D539" s="1252"/>
      <c r="E539" s="1252"/>
    </row>
    <row r="540" spans="1:5" ht="16.5" thickBot="1" x14ac:dyDescent="0.25">
      <c r="A540" s="1248" t="s">
        <v>1285</v>
      </c>
      <c r="B540" s="1252"/>
      <c r="C540" s="1252"/>
      <c r="D540" s="1252"/>
      <c r="E540" s="1252"/>
    </row>
    <row r="541" spans="1:5" ht="16.5" thickBot="1" x14ac:dyDescent="0.25">
      <c r="A541" s="1248" t="s">
        <v>1286</v>
      </c>
      <c r="B541" s="1252"/>
      <c r="C541" s="1252"/>
      <c r="D541" s="1252"/>
      <c r="E541" s="1252"/>
    </row>
    <row r="542" spans="1:5" ht="16.5" thickBot="1" x14ac:dyDescent="0.25">
      <c r="A542" s="1248" t="s">
        <v>1287</v>
      </c>
      <c r="B542" s="1252"/>
      <c r="C542" s="1252"/>
      <c r="D542" s="1252"/>
      <c r="E542" s="1252"/>
    </row>
    <row r="543" spans="1:5" ht="32.25" thickBot="1" x14ac:dyDescent="0.25">
      <c r="A543" s="1248" t="s">
        <v>1304</v>
      </c>
      <c r="B543" s="1249">
        <f>B544+B545+B546+B547</f>
        <v>19990</v>
      </c>
      <c r="C543" s="1249">
        <f>C544+C545+C546+C547</f>
        <v>5100</v>
      </c>
      <c r="D543" s="1249">
        <f t="shared" ref="D543:E543" si="63">D544+D545+D546+D547</f>
        <v>5000</v>
      </c>
      <c r="E543" s="1249">
        <f t="shared" si="63"/>
        <v>5000</v>
      </c>
    </row>
    <row r="544" spans="1:5" ht="16.5" thickBot="1" x14ac:dyDescent="0.25">
      <c r="A544" s="1248" t="s">
        <v>1267</v>
      </c>
      <c r="B544" s="1252"/>
      <c r="C544" s="1252"/>
      <c r="D544" s="1252"/>
      <c r="E544" s="1252"/>
    </row>
    <row r="545" spans="1:5" ht="16.5" thickBot="1" x14ac:dyDescent="0.3">
      <c r="A545" s="1248" t="s">
        <v>1285</v>
      </c>
      <c r="B545" s="1252">
        <v>6480</v>
      </c>
      <c r="C545" s="1305">
        <v>5000</v>
      </c>
      <c r="D545" s="1305">
        <v>5000</v>
      </c>
      <c r="E545" s="1305">
        <v>5000</v>
      </c>
    </row>
    <row r="546" spans="1:5" ht="16.5" thickBot="1" x14ac:dyDescent="0.25">
      <c r="A546" s="1248" t="s">
        <v>1286</v>
      </c>
      <c r="B546" s="1252">
        <v>13410</v>
      </c>
      <c r="C546" s="1252"/>
      <c r="D546" s="1252">
        <v>0</v>
      </c>
      <c r="E546" s="1252">
        <v>0</v>
      </c>
    </row>
    <row r="547" spans="1:5" ht="16.5" thickBot="1" x14ac:dyDescent="0.25">
      <c r="A547" s="1248" t="s">
        <v>1287</v>
      </c>
      <c r="B547" s="1252">
        <v>100</v>
      </c>
      <c r="C547" s="1252">
        <v>100</v>
      </c>
      <c r="D547" s="1252">
        <v>0</v>
      </c>
      <c r="E547" s="1252">
        <v>0</v>
      </c>
    </row>
    <row r="548" spans="1:5" ht="32.25" thickBot="1" x14ac:dyDescent="0.25">
      <c r="A548" s="1295" t="s">
        <v>2122</v>
      </c>
      <c r="B548" s="1249">
        <f>B543+B538+B535+B532+B529+B526+B523+B520+B517</f>
        <v>19990</v>
      </c>
      <c r="C548" s="1249">
        <f t="shared" ref="C548:E548" si="64">C517+C520+C523+C526+C529+C532+C535+C538+C543</f>
        <v>5100</v>
      </c>
      <c r="D548" s="1249">
        <f t="shared" si="64"/>
        <v>5000</v>
      </c>
      <c r="E548" s="1249">
        <f t="shared" si="64"/>
        <v>5000</v>
      </c>
    </row>
    <row r="549" spans="1:5" ht="15.75" x14ac:dyDescent="0.2">
      <c r="A549" s="1306" t="s">
        <v>1276</v>
      </c>
      <c r="B549" s="1301">
        <f>IF(B1457-B1458=0,0,"Error")</f>
        <v>0</v>
      </c>
      <c r="C549" s="1301">
        <f>IF(C1457-C1458=0,0,"Error")</f>
        <v>0</v>
      </c>
      <c r="D549" s="1301">
        <f>IF(D1457-D1458=0,0,"Error")</f>
        <v>0</v>
      </c>
      <c r="E549" s="1301">
        <f>IF(E1457-E1458=0,0,"Error")</f>
        <v>0</v>
      </c>
    </row>
    <row r="550" spans="1:5" ht="41.25" customHeight="1" thickBot="1" x14ac:dyDescent="0.25">
      <c r="A550" s="1302" t="s">
        <v>1928</v>
      </c>
      <c r="B550" s="3065" t="s">
        <v>2156</v>
      </c>
      <c r="C550" s="3065"/>
      <c r="D550" s="3065"/>
      <c r="E550" s="1233" t="s">
        <v>2157</v>
      </c>
    </row>
    <row r="551" spans="1:5" ht="45.6" customHeight="1" thickBot="1" x14ac:dyDescent="0.25">
      <c r="A551" s="1307" t="s">
        <v>1258</v>
      </c>
      <c r="B551" s="3066" t="s">
        <v>2158</v>
      </c>
      <c r="C551" s="3066"/>
      <c r="D551" s="3066"/>
      <c r="E551" s="3056"/>
    </row>
    <row r="552" spans="1:5" ht="17.25" customHeight="1" thickBot="1" x14ac:dyDescent="0.25">
      <c r="A552" s="1308" t="s">
        <v>54</v>
      </c>
      <c r="B552" s="3057" t="s">
        <v>2159</v>
      </c>
      <c r="C552" s="3058"/>
      <c r="D552" s="3058"/>
      <c r="E552" s="3059"/>
    </row>
    <row r="553" spans="1:5" ht="15.75" x14ac:dyDescent="0.2">
      <c r="A553" s="3060"/>
      <c r="B553" s="1238">
        <v>2023</v>
      </c>
      <c r="C553" s="1238">
        <v>2024</v>
      </c>
      <c r="D553" s="1238">
        <v>2025</v>
      </c>
      <c r="E553" s="1238">
        <v>2026</v>
      </c>
    </row>
    <row r="554" spans="1:5" ht="13.5" thickBot="1" x14ac:dyDescent="0.25">
      <c r="A554" s="3061"/>
      <c r="B554" s="1309" t="s">
        <v>17</v>
      </c>
      <c r="C554" s="1309" t="s">
        <v>18</v>
      </c>
      <c r="D554" s="1309" t="s">
        <v>18</v>
      </c>
      <c r="E554" s="1309" t="s">
        <v>18</v>
      </c>
    </row>
    <row r="555" spans="1:5" ht="13.5" thickBot="1" x14ac:dyDescent="0.25">
      <c r="A555" s="1308" t="s">
        <v>56</v>
      </c>
      <c r="B555" s="1310">
        <v>1</v>
      </c>
      <c r="C555" s="1310">
        <v>1</v>
      </c>
      <c r="D555" s="1310">
        <v>1</v>
      </c>
      <c r="E555" s="1310">
        <v>1</v>
      </c>
    </row>
    <row r="556" spans="1:5" ht="13.5" thickBot="1" x14ac:dyDescent="0.25">
      <c r="A556" s="1308" t="s">
        <v>1260</v>
      </c>
      <c r="B556" s="1310">
        <f>B574</f>
        <v>22970</v>
      </c>
      <c r="C556" s="1310">
        <f>C574</f>
        <v>24000</v>
      </c>
      <c r="D556" s="1310">
        <f>D574</f>
        <v>3000</v>
      </c>
      <c r="E556" s="1310">
        <f>E574</f>
        <v>0</v>
      </c>
    </row>
    <row r="557" spans="1:5" ht="13.5" thickBot="1" x14ac:dyDescent="0.25">
      <c r="A557" s="1308" t="s">
        <v>1261</v>
      </c>
      <c r="B557" s="1310">
        <f>B556/B555</f>
        <v>22970</v>
      </c>
      <c r="C557" s="1310">
        <f>C556/C555</f>
        <v>24000</v>
      </c>
      <c r="D557" s="1310">
        <f>D556/D555</f>
        <v>3000</v>
      </c>
      <c r="E557" s="1310">
        <v>0</v>
      </c>
    </row>
    <row r="558" spans="1:5" ht="13.5" thickBot="1" x14ac:dyDescent="0.25">
      <c r="A558" s="1308" t="s">
        <v>1262</v>
      </c>
      <c r="B558" s="1311" t="s">
        <v>1263</v>
      </c>
      <c r="C558" s="1312"/>
      <c r="D558" s="1312"/>
      <c r="E558" s="1312"/>
    </row>
    <row r="559" spans="1:5" ht="26.25" thickBot="1" x14ac:dyDescent="0.25">
      <c r="A559" s="1308" t="s">
        <v>1264</v>
      </c>
      <c r="B559" s="1311" t="s">
        <v>1263</v>
      </c>
      <c r="C559" s="1312"/>
      <c r="D559" s="1312"/>
      <c r="E559" s="1312"/>
    </row>
    <row r="560" spans="1:5" ht="26.25" thickBot="1" x14ac:dyDescent="0.25">
      <c r="A560" s="1308" t="s">
        <v>77</v>
      </c>
      <c r="B560" s="1311" t="s">
        <v>1263</v>
      </c>
      <c r="C560" s="1312"/>
      <c r="D560" s="1312"/>
      <c r="E560" s="1312"/>
    </row>
    <row r="561" spans="1:5" ht="13.5" thickBot="1" x14ac:dyDescent="0.25">
      <c r="A561" s="3062" t="s">
        <v>2160</v>
      </c>
      <c r="B561" s="3063"/>
      <c r="C561" s="3063"/>
      <c r="D561" s="3063"/>
      <c r="E561" s="3064"/>
    </row>
    <row r="562" spans="1:5" ht="15.75" x14ac:dyDescent="0.2">
      <c r="A562" s="3060"/>
      <c r="B562" s="1238">
        <v>2023</v>
      </c>
      <c r="C562" s="1238">
        <v>2024</v>
      </c>
      <c r="D562" s="1238">
        <v>2025</v>
      </c>
      <c r="E562" s="1238">
        <v>2026</v>
      </c>
    </row>
    <row r="563" spans="1:5" ht="13.5" thickBot="1" x14ac:dyDescent="0.25">
      <c r="A563" s="3061"/>
      <c r="B563" s="1309" t="s">
        <v>17</v>
      </c>
      <c r="C563" s="1309" t="s">
        <v>18</v>
      </c>
      <c r="D563" s="1309" t="s">
        <v>18</v>
      </c>
      <c r="E563" s="1309" t="s">
        <v>18</v>
      </c>
    </row>
    <row r="564" spans="1:5" ht="13.5" thickBot="1" x14ac:dyDescent="0.25">
      <c r="A564" s="1313" t="s">
        <v>1284</v>
      </c>
      <c r="B564" s="1314">
        <f>B565+B566+B567+B568</f>
        <v>0</v>
      </c>
      <c r="C564" s="1314">
        <f t="shared" ref="C564:E564" si="65">C565+C566+C567+C568</f>
        <v>0</v>
      </c>
      <c r="D564" s="1314">
        <f t="shared" si="65"/>
        <v>0</v>
      </c>
      <c r="E564" s="1314">
        <f t="shared" si="65"/>
        <v>0</v>
      </c>
    </row>
    <row r="565" spans="1:5" ht="13.5" thickBot="1" x14ac:dyDescent="0.25">
      <c r="A565" s="1315" t="s">
        <v>1267</v>
      </c>
      <c r="B565" s="1316">
        <v>0</v>
      </c>
      <c r="C565" s="1316">
        <v>0</v>
      </c>
      <c r="D565" s="1316">
        <v>0</v>
      </c>
      <c r="E565" s="1316">
        <v>0</v>
      </c>
    </row>
    <row r="566" spans="1:5" ht="13.5" thickBot="1" x14ac:dyDescent="0.25">
      <c r="A566" s="1315" t="s">
        <v>1285</v>
      </c>
      <c r="B566" s="1314"/>
      <c r="C566" s="1317"/>
      <c r="D566" s="1317"/>
      <c r="E566" s="1317"/>
    </row>
    <row r="567" spans="1:5" ht="13.5" thickBot="1" x14ac:dyDescent="0.25">
      <c r="A567" s="1315" t="s">
        <v>1286</v>
      </c>
      <c r="B567" s="1316"/>
      <c r="C567" s="1318"/>
      <c r="D567" s="1318"/>
      <c r="E567" s="1319"/>
    </row>
    <row r="568" spans="1:5" ht="13.5" thickBot="1" x14ac:dyDescent="0.25">
      <c r="A568" s="1315" t="s">
        <v>1287</v>
      </c>
      <c r="B568" s="1314">
        <v>0</v>
      </c>
      <c r="C568" s="1317">
        <v>0</v>
      </c>
      <c r="D568" s="1317">
        <v>0</v>
      </c>
      <c r="E568" s="1317">
        <v>0</v>
      </c>
    </row>
    <row r="569" spans="1:5" ht="14.25" thickBot="1" x14ac:dyDescent="0.25">
      <c r="A569" s="1313" t="s">
        <v>1288</v>
      </c>
      <c r="B569" s="1320">
        <f>B570+B571+B572+B573</f>
        <v>22970</v>
      </c>
      <c r="C569" s="1320">
        <f t="shared" ref="C569:E569" si="66">C570+C571+C572+C573</f>
        <v>24000</v>
      </c>
      <c r="D569" s="1320">
        <f t="shared" si="66"/>
        <v>3000</v>
      </c>
      <c r="E569" s="1320">
        <f t="shared" si="66"/>
        <v>0</v>
      </c>
    </row>
    <row r="570" spans="1:5" ht="13.5" thickBot="1" x14ac:dyDescent="0.25">
      <c r="A570" s="1315" t="s">
        <v>1267</v>
      </c>
      <c r="B570" s="1321">
        <v>22970</v>
      </c>
      <c r="C570" s="1316">
        <v>24000</v>
      </c>
      <c r="D570" s="1316">
        <v>3000</v>
      </c>
      <c r="E570" s="1316">
        <v>0</v>
      </c>
    </row>
    <row r="571" spans="1:5" ht="13.5" thickBot="1" x14ac:dyDescent="0.25">
      <c r="A571" s="1315" t="s">
        <v>1285</v>
      </c>
      <c r="B571" s="1321"/>
      <c r="C571" s="1316"/>
      <c r="D571" s="1316"/>
      <c r="E571" s="1316"/>
    </row>
    <row r="572" spans="1:5" ht="13.5" thickBot="1" x14ac:dyDescent="0.25">
      <c r="A572" s="1315" t="s">
        <v>1286</v>
      </c>
      <c r="B572" s="1321"/>
      <c r="C572" s="1316"/>
      <c r="D572" s="1316"/>
      <c r="E572" s="1316"/>
    </row>
    <row r="573" spans="1:5" ht="13.5" thickBot="1" x14ac:dyDescent="0.25">
      <c r="A573" s="1315" t="s">
        <v>1287</v>
      </c>
      <c r="B573" s="1321"/>
      <c r="C573" s="1316"/>
      <c r="D573" s="1316"/>
      <c r="E573" s="1316"/>
    </row>
    <row r="574" spans="1:5" ht="27.75" thickBot="1" x14ac:dyDescent="0.25">
      <c r="A574" s="1322" t="s">
        <v>1932</v>
      </c>
      <c r="B574" s="1320">
        <f>B564+B569</f>
        <v>22970</v>
      </c>
      <c r="C574" s="1320">
        <f t="shared" ref="C574:E574" si="67">C564+C569</f>
        <v>24000</v>
      </c>
      <c r="D574" s="1320">
        <f t="shared" si="67"/>
        <v>3000</v>
      </c>
      <c r="E574" s="1320">
        <f t="shared" si="67"/>
        <v>0</v>
      </c>
    </row>
    <row r="575" spans="1:5" ht="13.5" thickBot="1" x14ac:dyDescent="0.25">
      <c r="A575" s="1323" t="s">
        <v>1276</v>
      </c>
      <c r="B575" s="1324">
        <f>B574-B556</f>
        <v>0</v>
      </c>
      <c r="C575" s="1324">
        <f>C574-C556</f>
        <v>0</v>
      </c>
      <c r="D575" s="1324">
        <f>D574-D556</f>
        <v>0</v>
      </c>
      <c r="E575" s="1324">
        <f>E574-E556</f>
        <v>0</v>
      </c>
    </row>
    <row r="576" spans="1:5" ht="13.5" thickBot="1" x14ac:dyDescent="0.25">
      <c r="A576" s="1325"/>
      <c r="B576" s="1326"/>
      <c r="C576" s="1326"/>
      <c r="D576" s="1326"/>
      <c r="E576" s="1327"/>
    </row>
    <row r="577" spans="1:5" ht="21" customHeight="1" thickBot="1" x14ac:dyDescent="0.25">
      <c r="A577" s="1328" t="s">
        <v>1933</v>
      </c>
      <c r="B577" s="3052" t="s">
        <v>2161</v>
      </c>
      <c r="C577" s="3053"/>
      <c r="D577" s="3053"/>
      <c r="E577" s="1329" t="s">
        <v>2162</v>
      </c>
    </row>
    <row r="578" spans="1:5" ht="27" customHeight="1" thickBot="1" x14ac:dyDescent="0.25">
      <c r="A578" s="1308" t="s">
        <v>1258</v>
      </c>
      <c r="B578" s="3054" t="s">
        <v>2163</v>
      </c>
      <c r="C578" s="3055"/>
      <c r="D578" s="3055"/>
      <c r="E578" s="3056"/>
    </row>
    <row r="579" spans="1:5" ht="13.5" thickBot="1" x14ac:dyDescent="0.25">
      <c r="A579" s="1308" t="s">
        <v>54</v>
      </c>
      <c r="B579" s="3057" t="s">
        <v>2164</v>
      </c>
      <c r="C579" s="3058"/>
      <c r="D579" s="3058"/>
      <c r="E579" s="3059"/>
    </row>
    <row r="580" spans="1:5" ht="15.75" x14ac:dyDescent="0.2">
      <c r="A580" s="3060"/>
      <c r="B580" s="1238">
        <v>2023</v>
      </c>
      <c r="C580" s="1238">
        <v>2024</v>
      </c>
      <c r="D580" s="1238">
        <v>2025</v>
      </c>
      <c r="E580" s="1238">
        <v>2026</v>
      </c>
    </row>
    <row r="581" spans="1:5" ht="13.5" thickBot="1" x14ac:dyDescent="0.25">
      <c r="A581" s="3061"/>
      <c r="B581" s="1309" t="s">
        <v>17</v>
      </c>
      <c r="C581" s="1309" t="s">
        <v>18</v>
      </c>
      <c r="D581" s="1309" t="s">
        <v>18</v>
      </c>
      <c r="E581" s="1309" t="s">
        <v>18</v>
      </c>
    </row>
    <row r="582" spans="1:5" ht="13.5" thickBot="1" x14ac:dyDescent="0.25">
      <c r="A582" s="1308" t="s">
        <v>56</v>
      </c>
      <c r="B582" s="1310">
        <v>1</v>
      </c>
      <c r="C582" s="1310">
        <v>1</v>
      </c>
      <c r="D582" s="1310">
        <v>0</v>
      </c>
      <c r="E582" s="1310">
        <v>0</v>
      </c>
    </row>
    <row r="583" spans="1:5" ht="13.5" thickBot="1" x14ac:dyDescent="0.25">
      <c r="A583" s="1308" t="s">
        <v>1260</v>
      </c>
      <c r="B583" s="1310">
        <f>B601</f>
        <v>2000</v>
      </c>
      <c r="C583" s="1310">
        <f>C601</f>
        <v>0</v>
      </c>
      <c r="D583" s="1310">
        <f>D601</f>
        <v>0</v>
      </c>
      <c r="E583" s="1310">
        <f>E601</f>
        <v>0</v>
      </c>
    </row>
    <row r="584" spans="1:5" ht="13.5" thickBot="1" x14ac:dyDescent="0.25">
      <c r="A584" s="1308" t="s">
        <v>1261</v>
      </c>
      <c r="B584" s="1310">
        <f>B583/B582</f>
        <v>2000</v>
      </c>
      <c r="C584" s="1310">
        <f>C583/C582</f>
        <v>0</v>
      </c>
      <c r="D584" s="1310"/>
      <c r="E584" s="1310"/>
    </row>
    <row r="585" spans="1:5" ht="13.5" thickBot="1" x14ac:dyDescent="0.25">
      <c r="A585" s="1308" t="s">
        <v>1262</v>
      </c>
      <c r="B585" s="1311" t="s">
        <v>1263</v>
      </c>
      <c r="C585" s="1312"/>
      <c r="D585" s="1312"/>
      <c r="E585" s="1312"/>
    </row>
    <row r="586" spans="1:5" ht="26.25" thickBot="1" x14ac:dyDescent="0.25">
      <c r="A586" s="1308" t="s">
        <v>1264</v>
      </c>
      <c r="B586" s="1311" t="s">
        <v>1263</v>
      </c>
      <c r="C586" s="1312"/>
      <c r="D586" s="1312"/>
      <c r="E586" s="1312"/>
    </row>
    <row r="587" spans="1:5" ht="26.25" thickBot="1" x14ac:dyDescent="0.25">
      <c r="A587" s="1308" t="s">
        <v>77</v>
      </c>
      <c r="B587" s="1311" t="s">
        <v>1263</v>
      </c>
      <c r="C587" s="1312"/>
      <c r="D587" s="1312"/>
      <c r="E587" s="1312"/>
    </row>
    <row r="588" spans="1:5" ht="13.5" thickBot="1" x14ac:dyDescent="0.25">
      <c r="A588" s="3062" t="s">
        <v>2165</v>
      </c>
      <c r="B588" s="3063"/>
      <c r="C588" s="3063"/>
      <c r="D588" s="3063"/>
      <c r="E588" s="3064"/>
    </row>
    <row r="589" spans="1:5" ht="15.75" x14ac:dyDescent="0.2">
      <c r="A589" s="3060"/>
      <c r="B589" s="1238">
        <v>2023</v>
      </c>
      <c r="C589" s="1238">
        <v>2024</v>
      </c>
      <c r="D589" s="1238">
        <v>2025</v>
      </c>
      <c r="E589" s="1238">
        <v>2026</v>
      </c>
    </row>
    <row r="590" spans="1:5" ht="13.5" thickBot="1" x14ac:dyDescent="0.25">
      <c r="A590" s="3061"/>
      <c r="B590" s="1309" t="s">
        <v>17</v>
      </c>
      <c r="C590" s="1309" t="s">
        <v>18</v>
      </c>
      <c r="D590" s="1309" t="s">
        <v>18</v>
      </c>
      <c r="E590" s="1309" t="s">
        <v>18</v>
      </c>
    </row>
    <row r="591" spans="1:5" ht="13.5" thickBot="1" x14ac:dyDescent="0.25">
      <c r="A591" s="1313" t="s">
        <v>1284</v>
      </c>
      <c r="B591" s="1314">
        <f>B592+B593+B594+B595</f>
        <v>0</v>
      </c>
      <c r="C591" s="1314">
        <f t="shared" ref="C591:E591" si="68">C592+C593+C594+C595</f>
        <v>0</v>
      </c>
      <c r="D591" s="1314">
        <f t="shared" si="68"/>
        <v>0</v>
      </c>
      <c r="E591" s="1314">
        <f t="shared" si="68"/>
        <v>0</v>
      </c>
    </row>
    <row r="592" spans="1:5" ht="13.5" thickBot="1" x14ac:dyDescent="0.25">
      <c r="A592" s="1315" t="s">
        <v>1267</v>
      </c>
      <c r="B592" s="1316">
        <v>0</v>
      </c>
      <c r="C592" s="1316"/>
      <c r="D592" s="1316"/>
      <c r="E592" s="1316"/>
    </row>
    <row r="593" spans="1:5" ht="13.5" thickBot="1" x14ac:dyDescent="0.25">
      <c r="A593" s="1315" t="s">
        <v>1285</v>
      </c>
      <c r="B593" s="1314"/>
      <c r="C593" s="1317"/>
      <c r="D593" s="1317"/>
      <c r="E593" s="1317"/>
    </row>
    <row r="594" spans="1:5" ht="13.5" thickBot="1" x14ac:dyDescent="0.25">
      <c r="A594" s="1315" t="s">
        <v>1286</v>
      </c>
      <c r="B594" s="1316"/>
      <c r="C594" s="1318"/>
      <c r="D594" s="1318"/>
      <c r="E594" s="1319"/>
    </row>
    <row r="595" spans="1:5" ht="13.5" thickBot="1" x14ac:dyDescent="0.25">
      <c r="A595" s="1315" t="s">
        <v>1287</v>
      </c>
      <c r="B595" s="1314">
        <v>0</v>
      </c>
      <c r="C595" s="1317">
        <v>0</v>
      </c>
      <c r="D595" s="1317">
        <v>0</v>
      </c>
      <c r="E595" s="1317">
        <v>0</v>
      </c>
    </row>
    <row r="596" spans="1:5" ht="14.25" thickBot="1" x14ac:dyDescent="0.25">
      <c r="A596" s="1313" t="s">
        <v>1288</v>
      </c>
      <c r="B596" s="1320">
        <f>B597+B598+B599+B600</f>
        <v>2000</v>
      </c>
      <c r="C596" s="1320">
        <f t="shared" ref="C596:E596" si="69">C597+C598+C599+C600</f>
        <v>0</v>
      </c>
      <c r="D596" s="1320">
        <f t="shared" si="69"/>
        <v>0</v>
      </c>
      <c r="E596" s="1320">
        <f t="shared" si="69"/>
        <v>0</v>
      </c>
    </row>
    <row r="597" spans="1:5" ht="13.5" thickBot="1" x14ac:dyDescent="0.25">
      <c r="A597" s="1315" t="s">
        <v>1267</v>
      </c>
      <c r="B597" s="1321">
        <v>2000</v>
      </c>
      <c r="C597" s="1316"/>
      <c r="D597" s="1316">
        <v>0</v>
      </c>
      <c r="E597" s="1316">
        <v>0</v>
      </c>
    </row>
    <row r="598" spans="1:5" ht="13.5" thickBot="1" x14ac:dyDescent="0.25">
      <c r="A598" s="1315" t="s">
        <v>1285</v>
      </c>
      <c r="B598" s="1321"/>
      <c r="C598" s="1316"/>
      <c r="D598" s="1316"/>
      <c r="E598" s="1316"/>
    </row>
    <row r="599" spans="1:5" ht="13.5" thickBot="1" x14ac:dyDescent="0.25">
      <c r="A599" s="1315" t="s">
        <v>1286</v>
      </c>
      <c r="B599" s="1321"/>
      <c r="C599" s="1316"/>
      <c r="D599" s="1316"/>
      <c r="E599" s="1316"/>
    </row>
    <row r="600" spans="1:5" ht="13.5" thickBot="1" x14ac:dyDescent="0.25">
      <c r="A600" s="1315" t="s">
        <v>1287</v>
      </c>
      <c r="B600" s="1321"/>
      <c r="C600" s="1316"/>
      <c r="D600" s="1316"/>
      <c r="E600" s="1316"/>
    </row>
    <row r="601" spans="1:5" ht="27.75" thickBot="1" x14ac:dyDescent="0.25">
      <c r="A601" s="1322" t="s">
        <v>1937</v>
      </c>
      <c r="B601" s="1320">
        <f>B591+B596</f>
        <v>2000</v>
      </c>
      <c r="C601" s="1320">
        <f t="shared" ref="C601:E601" si="70">C591+C596</f>
        <v>0</v>
      </c>
      <c r="D601" s="1320">
        <f t="shared" si="70"/>
        <v>0</v>
      </c>
      <c r="E601" s="1320">
        <f t="shared" si="70"/>
        <v>0</v>
      </c>
    </row>
    <row r="602" spans="1:5" ht="13.5" thickBot="1" x14ac:dyDescent="0.25">
      <c r="A602" s="1323" t="s">
        <v>1276</v>
      </c>
      <c r="B602" s="1324">
        <f>B601-B583</f>
        <v>0</v>
      </c>
      <c r="C602" s="1324">
        <f>C601-C583</f>
        <v>0</v>
      </c>
      <c r="D602" s="1324">
        <f>D601-D583</f>
        <v>0</v>
      </c>
      <c r="E602" s="1324">
        <f>E601-E583</f>
        <v>0</v>
      </c>
    </row>
    <row r="603" spans="1:5" ht="13.5" hidden="1" thickBot="1" x14ac:dyDescent="0.25">
      <c r="A603" s="1328" t="s">
        <v>1938</v>
      </c>
      <c r="B603" s="3076" t="s">
        <v>2166</v>
      </c>
      <c r="C603" s="3077"/>
      <c r="D603" s="3078"/>
      <c r="E603" s="1329" t="s">
        <v>2167</v>
      </c>
    </row>
    <row r="604" spans="1:5" ht="13.5" hidden="1" thickBot="1" x14ac:dyDescent="0.25">
      <c r="A604" s="1308" t="s">
        <v>1258</v>
      </c>
      <c r="B604" s="3079" t="s">
        <v>2168</v>
      </c>
      <c r="C604" s="3066"/>
      <c r="D604" s="3066"/>
      <c r="E604" s="3056"/>
    </row>
    <row r="605" spans="1:5" ht="13.5" hidden="1" thickBot="1" x14ac:dyDescent="0.25">
      <c r="A605" s="1308" t="s">
        <v>54</v>
      </c>
      <c r="B605" s="3057" t="s">
        <v>2169</v>
      </c>
      <c r="C605" s="3058"/>
      <c r="D605" s="3058"/>
      <c r="E605" s="3059"/>
    </row>
    <row r="606" spans="1:5" ht="16.5" hidden="1" thickBot="1" x14ac:dyDescent="0.25">
      <c r="A606" s="3060"/>
      <c r="B606" s="1238">
        <v>2023</v>
      </c>
      <c r="C606" s="1238">
        <v>2024</v>
      </c>
      <c r="D606" s="1238">
        <v>2025</v>
      </c>
      <c r="E606" s="1238">
        <v>2026</v>
      </c>
    </row>
    <row r="607" spans="1:5" ht="13.5" hidden="1" thickBot="1" x14ac:dyDescent="0.25">
      <c r="A607" s="3061"/>
      <c r="B607" s="1309" t="s">
        <v>17</v>
      </c>
      <c r="C607" s="1309" t="s">
        <v>18</v>
      </c>
      <c r="D607" s="1309" t="s">
        <v>18</v>
      </c>
      <c r="E607" s="1309" t="s">
        <v>18</v>
      </c>
    </row>
    <row r="608" spans="1:5" ht="13.5" hidden="1" thickBot="1" x14ac:dyDescent="0.25">
      <c r="A608" s="1308" t="s">
        <v>56</v>
      </c>
      <c r="B608" s="1310">
        <v>0</v>
      </c>
      <c r="C608" s="1310">
        <v>0</v>
      </c>
      <c r="D608" s="1310">
        <v>0</v>
      </c>
      <c r="E608" s="1310">
        <v>0</v>
      </c>
    </row>
    <row r="609" spans="1:5" ht="13.5" hidden="1" thickBot="1" x14ac:dyDescent="0.25">
      <c r="A609" s="1308" t="s">
        <v>1260</v>
      </c>
      <c r="B609" s="1310">
        <f>B627</f>
        <v>0</v>
      </c>
      <c r="C609" s="1310">
        <f>C627</f>
        <v>0</v>
      </c>
      <c r="D609" s="1310">
        <f>D627</f>
        <v>0</v>
      </c>
      <c r="E609" s="1310">
        <f>E627</f>
        <v>0</v>
      </c>
    </row>
    <row r="610" spans="1:5" ht="13.5" hidden="1" thickBot="1" x14ac:dyDescent="0.25">
      <c r="A610" s="1308" t="s">
        <v>1261</v>
      </c>
      <c r="B610" s="1310">
        <v>0</v>
      </c>
      <c r="C610" s="1310"/>
      <c r="D610" s="1310"/>
      <c r="E610" s="1310"/>
    </row>
    <row r="611" spans="1:5" ht="13.5" hidden="1" thickBot="1" x14ac:dyDescent="0.25">
      <c r="A611" s="1308" t="s">
        <v>1262</v>
      </c>
      <c r="B611" s="1311" t="s">
        <v>1263</v>
      </c>
      <c r="C611" s="1312"/>
      <c r="D611" s="1312"/>
      <c r="E611" s="1312"/>
    </row>
    <row r="612" spans="1:5" ht="26.25" hidden="1" thickBot="1" x14ac:dyDescent="0.25">
      <c r="A612" s="1308" t="s">
        <v>1264</v>
      </c>
      <c r="B612" s="1311" t="s">
        <v>1263</v>
      </c>
      <c r="C612" s="1312"/>
      <c r="D612" s="1312"/>
      <c r="E612" s="1312"/>
    </row>
    <row r="613" spans="1:5" ht="26.25" hidden="1" thickBot="1" x14ac:dyDescent="0.25">
      <c r="A613" s="1308" t="s">
        <v>77</v>
      </c>
      <c r="B613" s="1311" t="s">
        <v>1263</v>
      </c>
      <c r="C613" s="1312"/>
      <c r="D613" s="1312"/>
      <c r="E613" s="1312"/>
    </row>
    <row r="614" spans="1:5" ht="13.5" hidden="1" thickBot="1" x14ac:dyDescent="0.25">
      <c r="A614" s="3062" t="s">
        <v>2170</v>
      </c>
      <c r="B614" s="3063"/>
      <c r="C614" s="3063"/>
      <c r="D614" s="3063"/>
      <c r="E614" s="3064"/>
    </row>
    <row r="615" spans="1:5" ht="16.5" hidden="1" thickBot="1" x14ac:dyDescent="0.25">
      <c r="A615" s="3060"/>
      <c r="B615" s="1238">
        <v>2023</v>
      </c>
      <c r="C615" s="1238">
        <v>2024</v>
      </c>
      <c r="D615" s="1238">
        <v>2025</v>
      </c>
      <c r="E615" s="1238">
        <v>2026</v>
      </c>
    </row>
    <row r="616" spans="1:5" ht="13.5" hidden="1" thickBot="1" x14ac:dyDescent="0.25">
      <c r="A616" s="3061"/>
      <c r="B616" s="1309" t="s">
        <v>17</v>
      </c>
      <c r="C616" s="1309" t="s">
        <v>18</v>
      </c>
      <c r="D616" s="1309" t="s">
        <v>18</v>
      </c>
      <c r="E616" s="1309" t="s">
        <v>18</v>
      </c>
    </row>
    <row r="617" spans="1:5" ht="13.5" hidden="1" thickBot="1" x14ac:dyDescent="0.25">
      <c r="A617" s="1313" t="s">
        <v>1284</v>
      </c>
      <c r="B617" s="1314">
        <f>B618+B619+B620+B621</f>
        <v>0</v>
      </c>
      <c r="C617" s="1314">
        <f t="shared" ref="C617:E617" si="71">C618+C619+C620+C621</f>
        <v>0</v>
      </c>
      <c r="D617" s="1314">
        <f t="shared" si="71"/>
        <v>0</v>
      </c>
      <c r="E617" s="1314">
        <f t="shared" si="71"/>
        <v>0</v>
      </c>
    </row>
    <row r="618" spans="1:5" ht="13.5" hidden="1" thickBot="1" x14ac:dyDescent="0.25">
      <c r="A618" s="1315" t="s">
        <v>1267</v>
      </c>
      <c r="B618" s="1316">
        <v>0</v>
      </c>
      <c r="C618" s="1316">
        <v>0</v>
      </c>
      <c r="D618" s="1316">
        <v>0</v>
      </c>
      <c r="E618" s="1316">
        <v>0</v>
      </c>
    </row>
    <row r="619" spans="1:5" ht="13.5" hidden="1" thickBot="1" x14ac:dyDescent="0.25">
      <c r="A619" s="1315" t="s">
        <v>1285</v>
      </c>
      <c r="B619" s="1314"/>
      <c r="C619" s="1317"/>
      <c r="D619" s="1317"/>
      <c r="E619" s="1317"/>
    </row>
    <row r="620" spans="1:5" ht="13.5" hidden="1" thickBot="1" x14ac:dyDescent="0.25">
      <c r="A620" s="1315" t="s">
        <v>1286</v>
      </c>
      <c r="B620" s="1316"/>
      <c r="C620" s="1318"/>
      <c r="D620" s="1318"/>
      <c r="E620" s="1319"/>
    </row>
    <row r="621" spans="1:5" ht="13.5" hidden="1" thickBot="1" x14ac:dyDescent="0.25">
      <c r="A621" s="1315" t="s">
        <v>1287</v>
      </c>
      <c r="B621" s="1314">
        <v>0</v>
      </c>
      <c r="C621" s="1317">
        <v>0</v>
      </c>
      <c r="D621" s="1317">
        <v>0</v>
      </c>
      <c r="E621" s="1317">
        <v>0</v>
      </c>
    </row>
    <row r="622" spans="1:5" ht="14.25" hidden="1" thickBot="1" x14ac:dyDescent="0.25">
      <c r="A622" s="1313" t="s">
        <v>1288</v>
      </c>
      <c r="B622" s="1320">
        <f>B623+B624+B625+B626</f>
        <v>0</v>
      </c>
      <c r="C622" s="1320">
        <f t="shared" ref="C622:E622" si="72">C623+C624+C625+C626</f>
        <v>0</v>
      </c>
      <c r="D622" s="1320">
        <f t="shared" si="72"/>
        <v>0</v>
      </c>
      <c r="E622" s="1320">
        <f t="shared" si="72"/>
        <v>0</v>
      </c>
    </row>
    <row r="623" spans="1:5" ht="13.5" hidden="1" thickBot="1" x14ac:dyDescent="0.25">
      <c r="A623" s="1315" t="s">
        <v>1267</v>
      </c>
      <c r="B623" s="1321"/>
      <c r="C623" s="1316">
        <v>0</v>
      </c>
      <c r="D623" s="1316">
        <v>0</v>
      </c>
      <c r="E623" s="1316">
        <v>0</v>
      </c>
    </row>
    <row r="624" spans="1:5" ht="13.5" hidden="1" thickBot="1" x14ac:dyDescent="0.25">
      <c r="A624" s="1315" t="s">
        <v>1285</v>
      </c>
      <c r="B624" s="1321"/>
      <c r="C624" s="1316"/>
      <c r="D624" s="1316"/>
      <c r="E624" s="1316"/>
    </row>
    <row r="625" spans="1:5" ht="13.5" hidden="1" thickBot="1" x14ac:dyDescent="0.25">
      <c r="A625" s="1315" t="s">
        <v>1286</v>
      </c>
      <c r="B625" s="1321"/>
      <c r="C625" s="1316"/>
      <c r="D625" s="1316"/>
      <c r="E625" s="1316"/>
    </row>
    <row r="626" spans="1:5" ht="13.5" hidden="1" thickBot="1" x14ac:dyDescent="0.25">
      <c r="A626" s="1315" t="s">
        <v>1287</v>
      </c>
      <c r="B626" s="1321"/>
      <c r="C626" s="1316"/>
      <c r="D626" s="1316"/>
      <c r="E626" s="1316"/>
    </row>
    <row r="627" spans="1:5" ht="27.75" hidden="1" thickBot="1" x14ac:dyDescent="0.25">
      <c r="A627" s="1322" t="s">
        <v>1942</v>
      </c>
      <c r="B627" s="1320">
        <f>B617+B622</f>
        <v>0</v>
      </c>
      <c r="C627" s="1320">
        <f t="shared" ref="C627:E627" si="73">C617+C622</f>
        <v>0</v>
      </c>
      <c r="D627" s="1320">
        <f t="shared" si="73"/>
        <v>0</v>
      </c>
      <c r="E627" s="1320">
        <f t="shared" si="73"/>
        <v>0</v>
      </c>
    </row>
    <row r="628" spans="1:5" ht="13.5" hidden="1" thickBot="1" x14ac:dyDescent="0.25">
      <c r="A628" s="1323" t="s">
        <v>1276</v>
      </c>
      <c r="B628" s="1324">
        <f>B627-B609</f>
        <v>0</v>
      </c>
      <c r="C628" s="1324">
        <f>C627-C609</f>
        <v>0</v>
      </c>
      <c r="D628" s="1324">
        <f>D627-D609</f>
        <v>0</v>
      </c>
      <c r="E628" s="1324">
        <f>E627-E609</f>
        <v>0</v>
      </c>
    </row>
    <row r="629" spans="1:5" ht="13.5" hidden="1" thickBot="1" x14ac:dyDescent="0.25">
      <c r="A629" s="1325"/>
      <c r="B629" s="1326"/>
      <c r="C629" s="1326"/>
      <c r="D629" s="1326"/>
      <c r="E629" s="1327"/>
    </row>
    <row r="630" spans="1:5" ht="13.5" hidden="1" thickBot="1" x14ac:dyDescent="0.25">
      <c r="A630" s="1328" t="s">
        <v>1943</v>
      </c>
      <c r="B630" s="3067" t="s">
        <v>2171</v>
      </c>
      <c r="C630" s="3068"/>
      <c r="D630" s="3069"/>
      <c r="E630" s="1330" t="s">
        <v>2172</v>
      </c>
    </row>
    <row r="631" spans="1:5" ht="13.5" hidden="1" thickBot="1" x14ac:dyDescent="0.25">
      <c r="A631" s="1331" t="s">
        <v>1258</v>
      </c>
      <c r="B631" s="3070" t="s">
        <v>2173</v>
      </c>
      <c r="C631" s="3071"/>
      <c r="D631" s="3071"/>
      <c r="E631" s="3072"/>
    </row>
    <row r="632" spans="1:5" ht="13.5" hidden="1" thickBot="1" x14ac:dyDescent="0.25">
      <c r="A632" s="1308" t="s">
        <v>54</v>
      </c>
      <c r="B632" s="3073"/>
      <c r="C632" s="3074"/>
      <c r="D632" s="3074"/>
      <c r="E632" s="3075"/>
    </row>
    <row r="633" spans="1:5" ht="16.5" hidden="1" thickBot="1" x14ac:dyDescent="0.25">
      <c r="A633" s="3060"/>
      <c r="B633" s="1238">
        <v>2023</v>
      </c>
      <c r="C633" s="1238">
        <v>2024</v>
      </c>
      <c r="D633" s="1238">
        <v>2025</v>
      </c>
      <c r="E633" s="1238">
        <v>2026</v>
      </c>
    </row>
    <row r="634" spans="1:5" ht="13.5" hidden="1" thickBot="1" x14ac:dyDescent="0.25">
      <c r="A634" s="3061"/>
      <c r="B634" s="1309" t="s">
        <v>17</v>
      </c>
      <c r="C634" s="1309" t="s">
        <v>18</v>
      </c>
      <c r="D634" s="1309" t="s">
        <v>18</v>
      </c>
      <c r="E634" s="1309" t="s">
        <v>18</v>
      </c>
    </row>
    <row r="635" spans="1:5" ht="13.5" hidden="1" thickBot="1" x14ac:dyDescent="0.25">
      <c r="A635" s="1308" t="s">
        <v>56</v>
      </c>
      <c r="B635" s="1310">
        <v>0</v>
      </c>
      <c r="C635" s="1310">
        <v>0</v>
      </c>
      <c r="D635" s="1310">
        <v>0</v>
      </c>
      <c r="E635" s="1310">
        <v>0</v>
      </c>
    </row>
    <row r="636" spans="1:5" ht="13.5" hidden="1" thickBot="1" x14ac:dyDescent="0.25">
      <c r="A636" s="1308" t="s">
        <v>1260</v>
      </c>
      <c r="B636" s="1310">
        <f>B654</f>
        <v>0</v>
      </c>
      <c r="C636" s="1310">
        <f>C654</f>
        <v>0</v>
      </c>
      <c r="D636" s="1310">
        <f>D654</f>
        <v>0</v>
      </c>
      <c r="E636" s="1310">
        <f>E654</f>
        <v>0</v>
      </c>
    </row>
    <row r="637" spans="1:5" ht="13.5" hidden="1" thickBot="1" x14ac:dyDescent="0.25">
      <c r="A637" s="1308" t="s">
        <v>1261</v>
      </c>
      <c r="B637" s="1310"/>
      <c r="C637" s="1310"/>
      <c r="D637" s="1310"/>
      <c r="E637" s="1310"/>
    </row>
    <row r="638" spans="1:5" ht="13.5" hidden="1" thickBot="1" x14ac:dyDescent="0.25">
      <c r="A638" s="1308" t="s">
        <v>1262</v>
      </c>
      <c r="B638" s="1311" t="s">
        <v>1263</v>
      </c>
      <c r="C638" s="1312"/>
      <c r="D638" s="1312"/>
      <c r="E638" s="1312"/>
    </row>
    <row r="639" spans="1:5" ht="26.25" hidden="1" thickBot="1" x14ac:dyDescent="0.25">
      <c r="A639" s="1308" t="s">
        <v>1264</v>
      </c>
      <c r="B639" s="1311" t="s">
        <v>1263</v>
      </c>
      <c r="C639" s="1312"/>
      <c r="D639" s="1312"/>
      <c r="E639" s="1312"/>
    </row>
    <row r="640" spans="1:5" ht="26.25" hidden="1" thickBot="1" x14ac:dyDescent="0.25">
      <c r="A640" s="1308" t="s">
        <v>77</v>
      </c>
      <c r="B640" s="1311" t="s">
        <v>1263</v>
      </c>
      <c r="C640" s="1312"/>
      <c r="D640" s="1312"/>
      <c r="E640" s="1312"/>
    </row>
    <row r="641" spans="1:5" ht="13.5" hidden="1" thickBot="1" x14ac:dyDescent="0.25">
      <c r="A641" s="3062" t="s">
        <v>2174</v>
      </c>
      <c r="B641" s="3063"/>
      <c r="C641" s="3063"/>
      <c r="D641" s="3063"/>
      <c r="E641" s="3064"/>
    </row>
    <row r="642" spans="1:5" ht="16.5" hidden="1" thickBot="1" x14ac:dyDescent="0.25">
      <c r="A642" s="3060"/>
      <c r="B642" s="1238">
        <v>2023</v>
      </c>
      <c r="C642" s="1238">
        <v>2024</v>
      </c>
      <c r="D642" s="1238">
        <v>2025</v>
      </c>
      <c r="E642" s="1238">
        <v>2026</v>
      </c>
    </row>
    <row r="643" spans="1:5" ht="13.5" hidden="1" thickBot="1" x14ac:dyDescent="0.25">
      <c r="A643" s="3061"/>
      <c r="B643" s="1309" t="s">
        <v>17</v>
      </c>
      <c r="C643" s="1309" t="s">
        <v>18</v>
      </c>
      <c r="D643" s="1309" t="s">
        <v>18</v>
      </c>
      <c r="E643" s="1309" t="s">
        <v>18</v>
      </c>
    </row>
    <row r="644" spans="1:5" ht="13.5" hidden="1" thickBot="1" x14ac:dyDescent="0.25">
      <c r="A644" s="1313" t="s">
        <v>1284</v>
      </c>
      <c r="B644" s="1314">
        <f>B645+B646+B647+B648</f>
        <v>0</v>
      </c>
      <c r="C644" s="1314">
        <f t="shared" ref="C644:E644" si="74">C645+C646+C647+C648</f>
        <v>0</v>
      </c>
      <c r="D644" s="1314">
        <f t="shared" si="74"/>
        <v>0</v>
      </c>
      <c r="E644" s="1314">
        <f t="shared" si="74"/>
        <v>0</v>
      </c>
    </row>
    <row r="645" spans="1:5" ht="13.5" hidden="1" thickBot="1" x14ac:dyDescent="0.25">
      <c r="A645" s="1315" t="s">
        <v>1267</v>
      </c>
      <c r="B645" s="1316">
        <v>0</v>
      </c>
      <c r="C645" s="1316"/>
      <c r="D645" s="1316"/>
      <c r="E645" s="1316"/>
    </row>
    <row r="646" spans="1:5" ht="13.5" hidden="1" thickBot="1" x14ac:dyDescent="0.25">
      <c r="A646" s="1315" t="s">
        <v>1285</v>
      </c>
      <c r="B646" s="1314"/>
      <c r="C646" s="1317"/>
      <c r="D646" s="1317"/>
      <c r="E646" s="1317"/>
    </row>
    <row r="647" spans="1:5" ht="13.5" hidden="1" thickBot="1" x14ac:dyDescent="0.25">
      <c r="A647" s="1315" t="s">
        <v>1286</v>
      </c>
      <c r="B647" s="1316"/>
      <c r="C647" s="1318"/>
      <c r="D647" s="1318"/>
      <c r="E647" s="1319"/>
    </row>
    <row r="648" spans="1:5" ht="13.5" hidden="1" thickBot="1" x14ac:dyDescent="0.25">
      <c r="A648" s="1315" t="s">
        <v>1287</v>
      </c>
      <c r="B648" s="1314">
        <v>0</v>
      </c>
      <c r="C648" s="1317">
        <v>0</v>
      </c>
      <c r="D648" s="1317">
        <v>0</v>
      </c>
      <c r="E648" s="1317">
        <v>0</v>
      </c>
    </row>
    <row r="649" spans="1:5" ht="14.25" hidden="1" thickBot="1" x14ac:dyDescent="0.25">
      <c r="A649" s="1313" t="s">
        <v>1288</v>
      </c>
      <c r="B649" s="1320">
        <f>B650+B651+B652+B653</f>
        <v>0</v>
      </c>
      <c r="C649" s="1320">
        <f t="shared" ref="C649:E649" si="75">C650+C651+C652+C653</f>
        <v>0</v>
      </c>
      <c r="D649" s="1320">
        <f t="shared" si="75"/>
        <v>0</v>
      </c>
      <c r="E649" s="1320">
        <f t="shared" si="75"/>
        <v>0</v>
      </c>
    </row>
    <row r="650" spans="1:5" ht="13.5" hidden="1" thickBot="1" x14ac:dyDescent="0.25">
      <c r="A650" s="1315" t="s">
        <v>1267</v>
      </c>
      <c r="B650" s="1321"/>
      <c r="C650" s="1316">
        <v>0</v>
      </c>
      <c r="D650" s="1316">
        <v>0</v>
      </c>
      <c r="E650" s="1316">
        <v>0</v>
      </c>
    </row>
    <row r="651" spans="1:5" ht="13.5" hidden="1" thickBot="1" x14ac:dyDescent="0.25">
      <c r="A651" s="1315" t="s">
        <v>1285</v>
      </c>
      <c r="B651" s="1321"/>
      <c r="C651" s="1316"/>
      <c r="D651" s="1316"/>
      <c r="E651" s="1316"/>
    </row>
    <row r="652" spans="1:5" ht="13.5" hidden="1" thickBot="1" x14ac:dyDescent="0.25">
      <c r="A652" s="1315" t="s">
        <v>1286</v>
      </c>
      <c r="B652" s="1321"/>
      <c r="C652" s="1316"/>
      <c r="D652" s="1316"/>
      <c r="E652" s="1316"/>
    </row>
    <row r="653" spans="1:5" ht="13.5" hidden="1" thickBot="1" x14ac:dyDescent="0.25">
      <c r="A653" s="1315" t="s">
        <v>1287</v>
      </c>
      <c r="B653" s="1321"/>
      <c r="C653" s="1316"/>
      <c r="D653" s="1316"/>
      <c r="E653" s="1316"/>
    </row>
    <row r="654" spans="1:5" ht="27.75" hidden="1" thickBot="1" x14ac:dyDescent="0.25">
      <c r="A654" s="1322" t="s">
        <v>1947</v>
      </c>
      <c r="B654" s="1320">
        <f>B644+B649</f>
        <v>0</v>
      </c>
      <c r="C654" s="1320">
        <f t="shared" ref="C654:E654" si="76">C644+C649</f>
        <v>0</v>
      </c>
      <c r="D654" s="1320">
        <f t="shared" si="76"/>
        <v>0</v>
      </c>
      <c r="E654" s="1320">
        <f t="shared" si="76"/>
        <v>0</v>
      </c>
    </row>
    <row r="655" spans="1:5" ht="13.5" hidden="1" thickBot="1" x14ac:dyDescent="0.25">
      <c r="A655" s="1323" t="s">
        <v>1276</v>
      </c>
      <c r="B655" s="1324">
        <f>B654-B636</f>
        <v>0</v>
      </c>
      <c r="C655" s="1324">
        <f>C654-C636</f>
        <v>0</v>
      </c>
      <c r="D655" s="1324">
        <f>D654-D636</f>
        <v>0</v>
      </c>
      <c r="E655" s="1324">
        <f>E654-E636</f>
        <v>0</v>
      </c>
    </row>
    <row r="656" spans="1:5" ht="66.75" customHeight="1" thickBot="1" x14ac:dyDescent="0.25">
      <c r="A656" s="1328" t="s">
        <v>1938</v>
      </c>
      <c r="B656" s="3082" t="s">
        <v>2175</v>
      </c>
      <c r="C656" s="3083"/>
      <c r="D656" s="3084"/>
      <c r="E656" s="1332" t="s">
        <v>2176</v>
      </c>
    </row>
    <row r="657" spans="1:5" ht="39.75" customHeight="1" thickBot="1" x14ac:dyDescent="0.25">
      <c r="A657" s="1331" t="s">
        <v>1258</v>
      </c>
      <c r="B657" s="3085" t="s">
        <v>2177</v>
      </c>
      <c r="C657" s="3085"/>
      <c r="D657" s="3085"/>
      <c r="E657" s="3085"/>
    </row>
    <row r="658" spans="1:5" ht="13.5" thickBot="1" x14ac:dyDescent="0.25">
      <c r="A658" s="1308" t="s">
        <v>54</v>
      </c>
      <c r="B658" s="3086"/>
      <c r="C658" s="3087"/>
      <c r="D658" s="3087"/>
      <c r="E658" s="3088"/>
    </row>
    <row r="659" spans="1:5" ht="15.75" x14ac:dyDescent="0.2">
      <c r="A659" s="3060"/>
      <c r="B659" s="1238">
        <v>2023</v>
      </c>
      <c r="C659" s="1238">
        <v>2024</v>
      </c>
      <c r="D659" s="1238">
        <v>2025</v>
      </c>
      <c r="E659" s="1238">
        <v>2026</v>
      </c>
    </row>
    <row r="660" spans="1:5" ht="13.5" thickBot="1" x14ac:dyDescent="0.25">
      <c r="A660" s="3061"/>
      <c r="B660" s="1309" t="s">
        <v>17</v>
      </c>
      <c r="C660" s="1309" t="s">
        <v>18</v>
      </c>
      <c r="D660" s="1309" t="s">
        <v>18</v>
      </c>
      <c r="E660" s="1309" t="s">
        <v>18</v>
      </c>
    </row>
    <row r="661" spans="1:5" ht="13.5" thickBot="1" x14ac:dyDescent="0.25">
      <c r="A661" s="1308" t="s">
        <v>56</v>
      </c>
      <c r="B661" s="1310">
        <v>1</v>
      </c>
      <c r="C661" s="1310">
        <v>1</v>
      </c>
      <c r="D661" s="1310">
        <v>0</v>
      </c>
      <c r="E661" s="1310">
        <v>0</v>
      </c>
    </row>
    <row r="662" spans="1:5" ht="13.5" thickBot="1" x14ac:dyDescent="0.25">
      <c r="A662" s="1308" t="s">
        <v>1260</v>
      </c>
      <c r="B662" s="1310">
        <f>B680</f>
        <v>7650</v>
      </c>
      <c r="C662" s="1310">
        <f>C680</f>
        <v>7620</v>
      </c>
      <c r="D662" s="1310">
        <f>D680</f>
        <v>0</v>
      </c>
      <c r="E662" s="1310">
        <f>E680</f>
        <v>0</v>
      </c>
    </row>
    <row r="663" spans="1:5" ht="13.5" thickBot="1" x14ac:dyDescent="0.25">
      <c r="A663" s="1308" t="s">
        <v>1261</v>
      </c>
      <c r="B663" s="1310">
        <f>B662/B661</f>
        <v>7650</v>
      </c>
      <c r="C663" s="1310">
        <f>C662/C661</f>
        <v>7620</v>
      </c>
      <c r="D663" s="1310"/>
      <c r="E663" s="1310"/>
    </row>
    <row r="664" spans="1:5" ht="13.5" thickBot="1" x14ac:dyDescent="0.25">
      <c r="A664" s="1308" t="s">
        <v>1262</v>
      </c>
      <c r="B664" s="1311" t="s">
        <v>1263</v>
      </c>
      <c r="C664" s="1312"/>
      <c r="D664" s="1312"/>
      <c r="E664" s="1312"/>
    </row>
    <row r="665" spans="1:5" ht="26.25" thickBot="1" x14ac:dyDescent="0.25">
      <c r="A665" s="1308" t="s">
        <v>1264</v>
      </c>
      <c r="B665" s="1311" t="s">
        <v>1263</v>
      </c>
      <c r="C665" s="1312"/>
      <c r="D665" s="1312"/>
      <c r="E665" s="1312"/>
    </row>
    <row r="666" spans="1:5" ht="26.25" thickBot="1" x14ac:dyDescent="0.25">
      <c r="A666" s="1308" t="s">
        <v>77</v>
      </c>
      <c r="B666" s="1311" t="s">
        <v>1263</v>
      </c>
      <c r="C666" s="1312"/>
      <c r="D666" s="1312"/>
      <c r="E666" s="1312"/>
    </row>
    <row r="667" spans="1:5" ht="13.5" thickBot="1" x14ac:dyDescent="0.25">
      <c r="A667" s="3062" t="s">
        <v>2170</v>
      </c>
      <c r="B667" s="3063"/>
      <c r="C667" s="3063"/>
      <c r="D667" s="3063"/>
      <c r="E667" s="3064"/>
    </row>
    <row r="668" spans="1:5" ht="15.75" x14ac:dyDescent="0.2">
      <c r="A668" s="3060"/>
      <c r="B668" s="1238">
        <v>2023</v>
      </c>
      <c r="C668" s="1238">
        <v>2024</v>
      </c>
      <c r="D668" s="1238">
        <v>2025</v>
      </c>
      <c r="E668" s="1238">
        <v>2026</v>
      </c>
    </row>
    <row r="669" spans="1:5" ht="13.5" thickBot="1" x14ac:dyDescent="0.25">
      <c r="A669" s="3061"/>
      <c r="B669" s="1309" t="s">
        <v>17</v>
      </c>
      <c r="C669" s="1309" t="s">
        <v>18</v>
      </c>
      <c r="D669" s="1309" t="s">
        <v>18</v>
      </c>
      <c r="E669" s="1309" t="s">
        <v>18</v>
      </c>
    </row>
    <row r="670" spans="1:5" ht="13.5" thickBot="1" x14ac:dyDescent="0.25">
      <c r="A670" s="1313" t="s">
        <v>1284</v>
      </c>
      <c r="B670" s="1314">
        <f>B671+B672+B673+B674</f>
        <v>0</v>
      </c>
      <c r="C670" s="1314">
        <f t="shared" ref="C670:E670" si="77">C671+C672+C673+C674</f>
        <v>0</v>
      </c>
      <c r="D670" s="1314">
        <f t="shared" si="77"/>
        <v>0</v>
      </c>
      <c r="E670" s="1314">
        <f t="shared" si="77"/>
        <v>0</v>
      </c>
    </row>
    <row r="671" spans="1:5" ht="13.5" thickBot="1" x14ac:dyDescent="0.25">
      <c r="A671" s="1315" t="s">
        <v>1267</v>
      </c>
      <c r="B671" s="1316">
        <v>0</v>
      </c>
      <c r="C671" s="1316"/>
      <c r="D671" s="1316"/>
      <c r="E671" s="1316"/>
    </row>
    <row r="672" spans="1:5" ht="13.5" thickBot="1" x14ac:dyDescent="0.25">
      <c r="A672" s="1315" t="s">
        <v>1285</v>
      </c>
      <c r="B672" s="1314"/>
      <c r="C672" s="1317"/>
      <c r="D672" s="1317"/>
      <c r="E672" s="1317"/>
    </row>
    <row r="673" spans="1:7" ht="13.5" thickBot="1" x14ac:dyDescent="0.25">
      <c r="A673" s="1315" t="s">
        <v>1286</v>
      </c>
      <c r="B673" s="1316"/>
      <c r="C673" s="1318"/>
      <c r="D673" s="1318"/>
      <c r="E673" s="1319"/>
    </row>
    <row r="674" spans="1:7" ht="13.5" thickBot="1" x14ac:dyDescent="0.25">
      <c r="A674" s="1315" t="s">
        <v>1287</v>
      </c>
      <c r="B674" s="1314">
        <v>0</v>
      </c>
      <c r="C674" s="1317">
        <v>0</v>
      </c>
      <c r="D674" s="1317">
        <v>0</v>
      </c>
      <c r="E674" s="1317">
        <v>0</v>
      </c>
    </row>
    <row r="675" spans="1:7" ht="14.25" thickBot="1" x14ac:dyDescent="0.25">
      <c r="A675" s="1313" t="s">
        <v>1288</v>
      </c>
      <c r="B675" s="1320">
        <f>B676+B677+B678+B679</f>
        <v>7650</v>
      </c>
      <c r="C675" s="1320">
        <f t="shared" ref="C675:E675" si="78">C676+C677+C678+C679</f>
        <v>7620</v>
      </c>
      <c r="D675" s="1320">
        <f t="shared" si="78"/>
        <v>0</v>
      </c>
      <c r="E675" s="1320">
        <f t="shared" si="78"/>
        <v>0</v>
      </c>
    </row>
    <row r="676" spans="1:7" ht="13.5" thickBot="1" x14ac:dyDescent="0.25">
      <c r="A676" s="1315" t="s">
        <v>1267</v>
      </c>
      <c r="B676" s="1321">
        <v>0</v>
      </c>
      <c r="C676" s="1316">
        <v>0</v>
      </c>
      <c r="D676" s="1316">
        <v>0</v>
      </c>
      <c r="E676" s="1316">
        <v>0</v>
      </c>
    </row>
    <row r="677" spans="1:7" ht="13.5" thickBot="1" x14ac:dyDescent="0.25">
      <c r="A677" s="1315" t="s">
        <v>1285</v>
      </c>
      <c r="B677" s="1321"/>
      <c r="C677" s="1316"/>
      <c r="D677" s="1316"/>
      <c r="E677" s="1316"/>
    </row>
    <row r="678" spans="1:7" ht="13.5" thickBot="1" x14ac:dyDescent="0.25">
      <c r="A678" s="1315" t="s">
        <v>1286</v>
      </c>
      <c r="B678" s="1321"/>
      <c r="C678" s="1316"/>
      <c r="D678" s="1316"/>
      <c r="E678" s="1316"/>
    </row>
    <row r="679" spans="1:7" ht="13.5" thickBot="1" x14ac:dyDescent="0.25">
      <c r="A679" s="1315" t="s">
        <v>1287</v>
      </c>
      <c r="B679" s="1321">
        <v>7650</v>
      </c>
      <c r="C679" s="1316">
        <f>10000-2380</f>
        <v>7620</v>
      </c>
      <c r="D679" s="1316">
        <v>0</v>
      </c>
      <c r="E679" s="1316">
        <v>0</v>
      </c>
    </row>
    <row r="680" spans="1:7" ht="27.75" thickBot="1" x14ac:dyDescent="0.25">
      <c r="A680" s="1322" t="s">
        <v>1942</v>
      </c>
      <c r="B680" s="1320">
        <f>B670+B675</f>
        <v>7650</v>
      </c>
      <c r="C680" s="1314">
        <f t="shared" ref="C680:E680" si="79">C670+C675</f>
        <v>7620</v>
      </c>
      <c r="D680" s="1314">
        <f t="shared" si="79"/>
        <v>0</v>
      </c>
      <c r="E680" s="1314">
        <f t="shared" si="79"/>
        <v>0</v>
      </c>
    </row>
    <row r="681" spans="1:7" ht="27.75" customHeight="1" thickBot="1" x14ac:dyDescent="0.25">
      <c r="A681" s="1328" t="s">
        <v>1943</v>
      </c>
      <c r="B681" s="3080" t="s">
        <v>2178</v>
      </c>
      <c r="C681" s="3081"/>
      <c r="D681" s="3081"/>
      <c r="E681" s="1341"/>
    </row>
    <row r="682" spans="1:7" ht="34.5" customHeight="1" thickBot="1" x14ac:dyDescent="0.25">
      <c r="A682" s="1308" t="s">
        <v>1258</v>
      </c>
      <c r="B682" s="3054" t="s">
        <v>2179</v>
      </c>
      <c r="C682" s="3055"/>
      <c r="D682" s="3055"/>
      <c r="E682" s="3056"/>
    </row>
    <row r="683" spans="1:7" ht="13.5" thickBot="1" x14ac:dyDescent="0.25">
      <c r="A683" s="1308" t="s">
        <v>54</v>
      </c>
      <c r="B683" s="3057" t="s">
        <v>2180</v>
      </c>
      <c r="C683" s="3058"/>
      <c r="D683" s="3058"/>
      <c r="E683" s="3059"/>
    </row>
    <row r="684" spans="1:7" ht="15.75" x14ac:dyDescent="0.2">
      <c r="A684" s="3060"/>
      <c r="B684" s="1238">
        <v>2023</v>
      </c>
      <c r="C684" s="1238">
        <v>2024</v>
      </c>
      <c r="D684" s="1238">
        <v>2025</v>
      </c>
      <c r="E684" s="1238">
        <v>2026</v>
      </c>
    </row>
    <row r="685" spans="1:7" ht="13.5" thickBot="1" x14ac:dyDescent="0.25">
      <c r="A685" s="3061"/>
      <c r="B685" s="1309" t="s">
        <v>17</v>
      </c>
      <c r="C685" s="1309" t="s">
        <v>18</v>
      </c>
      <c r="D685" s="1309" t="s">
        <v>18</v>
      </c>
      <c r="E685" s="1309" t="s">
        <v>18</v>
      </c>
    </row>
    <row r="686" spans="1:7" ht="13.5" thickBot="1" x14ac:dyDescent="0.25">
      <c r="A686" s="1308" t="s">
        <v>56</v>
      </c>
      <c r="B686" s="1310">
        <v>1</v>
      </c>
      <c r="C686" s="1310">
        <v>1</v>
      </c>
      <c r="D686" s="1310">
        <v>1</v>
      </c>
      <c r="E686" s="1310">
        <v>1</v>
      </c>
    </row>
    <row r="687" spans="1:7" ht="13.5" thickBot="1" x14ac:dyDescent="0.25">
      <c r="A687" s="1308" t="s">
        <v>1260</v>
      </c>
      <c r="B687" s="1310">
        <f>B705</f>
        <v>0</v>
      </c>
      <c r="C687" s="1310">
        <f>C705</f>
        <v>39780</v>
      </c>
      <c r="D687" s="1310">
        <f>D705</f>
        <v>39780</v>
      </c>
      <c r="E687" s="1310">
        <f>E705</f>
        <v>39780</v>
      </c>
    </row>
    <row r="688" spans="1:7" ht="13.5" thickBot="1" x14ac:dyDescent="0.25">
      <c r="A688" s="1308" t="s">
        <v>1261</v>
      </c>
      <c r="B688" s="1310">
        <v>0</v>
      </c>
      <c r="C688" s="1310">
        <f>C687/C686</f>
        <v>39780</v>
      </c>
      <c r="D688" s="1310">
        <f t="shared" ref="D688:E688" si="80">D687/D686</f>
        <v>39780</v>
      </c>
      <c r="E688" s="1310">
        <f t="shared" si="80"/>
        <v>39780</v>
      </c>
      <c r="G688" s="1256"/>
    </row>
    <row r="689" spans="1:9" ht="13.5" thickBot="1" x14ac:dyDescent="0.25">
      <c r="A689" s="1308" t="s">
        <v>1262</v>
      </c>
      <c r="B689" s="1311" t="s">
        <v>1263</v>
      </c>
      <c r="C689" s="1312"/>
      <c r="D689" s="1312"/>
      <c r="E689" s="1312"/>
    </row>
    <row r="690" spans="1:9" ht="26.25" thickBot="1" x14ac:dyDescent="0.25">
      <c r="A690" s="1308" t="s">
        <v>1264</v>
      </c>
      <c r="B690" s="1311" t="s">
        <v>1263</v>
      </c>
      <c r="C690" s="1312"/>
      <c r="D690" s="1312"/>
      <c r="E690" s="1312"/>
      <c r="F690" s="1256"/>
      <c r="G690" s="1256"/>
      <c r="H690" s="1256"/>
      <c r="I690" s="1256"/>
    </row>
    <row r="691" spans="1:9" ht="26.25" thickBot="1" x14ac:dyDescent="0.25">
      <c r="A691" s="1308" t="s">
        <v>77</v>
      </c>
      <c r="B691" s="1311" t="s">
        <v>1263</v>
      </c>
      <c r="C691" s="1312"/>
      <c r="D691" s="1312"/>
      <c r="E691" s="1312"/>
    </row>
    <row r="692" spans="1:9" ht="13.5" thickBot="1" x14ac:dyDescent="0.25">
      <c r="A692" s="3062" t="s">
        <v>2174</v>
      </c>
      <c r="B692" s="3063"/>
      <c r="C692" s="3063"/>
      <c r="D692" s="3063"/>
      <c r="E692" s="3064"/>
    </row>
    <row r="693" spans="1:9" ht="15.75" x14ac:dyDescent="0.2">
      <c r="A693" s="3060"/>
      <c r="B693" s="1238">
        <v>2023</v>
      </c>
      <c r="C693" s="1238">
        <v>2024</v>
      </c>
      <c r="D693" s="1238">
        <v>2025</v>
      </c>
      <c r="E693" s="1238">
        <v>2026</v>
      </c>
    </row>
    <row r="694" spans="1:9" ht="13.5" thickBot="1" x14ac:dyDescent="0.25">
      <c r="A694" s="3061"/>
      <c r="B694" s="1309" t="s">
        <v>17</v>
      </c>
      <c r="C694" s="1309" t="s">
        <v>18</v>
      </c>
      <c r="D694" s="1309" t="s">
        <v>18</v>
      </c>
      <c r="E694" s="1309" t="s">
        <v>18</v>
      </c>
    </row>
    <row r="695" spans="1:9" ht="13.5" thickBot="1" x14ac:dyDescent="0.25">
      <c r="A695" s="1313" t="s">
        <v>1284</v>
      </c>
      <c r="B695" s="1314">
        <f>B696+B697+B698+B699</f>
        <v>0</v>
      </c>
      <c r="C695" s="1314">
        <f t="shared" ref="C695:E695" si="81">C696+C697+C698+C699</f>
        <v>0</v>
      </c>
      <c r="D695" s="1314">
        <f t="shared" si="81"/>
        <v>0</v>
      </c>
      <c r="E695" s="1314">
        <f t="shared" si="81"/>
        <v>0</v>
      </c>
    </row>
    <row r="696" spans="1:9" ht="13.5" thickBot="1" x14ac:dyDescent="0.25">
      <c r="A696" s="1315" t="s">
        <v>1267</v>
      </c>
      <c r="B696" s="1316">
        <v>0</v>
      </c>
      <c r="C696" s="1316">
        <v>0</v>
      </c>
      <c r="D696" s="1316">
        <v>0</v>
      </c>
      <c r="E696" s="1316">
        <v>0</v>
      </c>
    </row>
    <row r="697" spans="1:9" ht="13.5" thickBot="1" x14ac:dyDescent="0.25">
      <c r="A697" s="1315" t="s">
        <v>1285</v>
      </c>
      <c r="B697" s="1314"/>
      <c r="C697" s="1317"/>
      <c r="D697" s="1317"/>
      <c r="E697" s="1317"/>
    </row>
    <row r="698" spans="1:9" ht="13.5" thickBot="1" x14ac:dyDescent="0.25">
      <c r="A698" s="1315" t="s">
        <v>1286</v>
      </c>
      <c r="B698" s="1316"/>
      <c r="C698" s="1318"/>
      <c r="D698" s="1318"/>
      <c r="E698" s="1319"/>
    </row>
    <row r="699" spans="1:9" ht="13.5" thickBot="1" x14ac:dyDescent="0.25">
      <c r="A699" s="1315" t="s">
        <v>1287</v>
      </c>
      <c r="B699" s="1314">
        <v>0</v>
      </c>
      <c r="C699" s="1317">
        <v>0</v>
      </c>
      <c r="D699" s="1317">
        <v>0</v>
      </c>
      <c r="E699" s="1317">
        <v>0</v>
      </c>
    </row>
    <row r="700" spans="1:9" ht="14.25" thickBot="1" x14ac:dyDescent="0.25">
      <c r="A700" s="1313" t="s">
        <v>1288</v>
      </c>
      <c r="B700" s="1320">
        <f>B701+B702+B703+B704</f>
        <v>0</v>
      </c>
      <c r="C700" s="1320">
        <f t="shared" ref="C700:E700" si="82">C701+C702+C703+C704</f>
        <v>39780</v>
      </c>
      <c r="D700" s="1320">
        <f t="shared" si="82"/>
        <v>39780</v>
      </c>
      <c r="E700" s="1320">
        <f t="shared" si="82"/>
        <v>39780</v>
      </c>
    </row>
    <row r="701" spans="1:9" ht="13.5" thickBot="1" x14ac:dyDescent="0.25">
      <c r="A701" s="1315" t="s">
        <v>1267</v>
      </c>
      <c r="B701" s="1321"/>
      <c r="C701" s="1316"/>
      <c r="D701" s="1316">
        <v>0</v>
      </c>
      <c r="E701" s="1316">
        <v>0</v>
      </c>
    </row>
    <row r="702" spans="1:9" ht="13.5" thickBot="1" x14ac:dyDescent="0.25">
      <c r="A702" s="1315" t="s">
        <v>1285</v>
      </c>
      <c r="B702" s="1321"/>
      <c r="C702" s="1316">
        <v>39780</v>
      </c>
      <c r="D702" s="1316">
        <v>39780</v>
      </c>
      <c r="E702" s="1316">
        <v>39780</v>
      </c>
    </row>
    <row r="703" spans="1:9" ht="13.5" thickBot="1" x14ac:dyDescent="0.25">
      <c r="A703" s="1315" t="s">
        <v>1286</v>
      </c>
      <c r="B703" s="1321"/>
      <c r="C703" s="1316"/>
      <c r="D703" s="1316"/>
      <c r="E703" s="1316"/>
    </row>
    <row r="704" spans="1:9" ht="13.5" thickBot="1" x14ac:dyDescent="0.25">
      <c r="A704" s="1315" t="s">
        <v>1287</v>
      </c>
      <c r="B704" s="1321"/>
      <c r="C704" s="1316"/>
      <c r="D704" s="1316"/>
      <c r="E704" s="1316"/>
    </row>
    <row r="705" spans="1:8" ht="27.75" thickBot="1" x14ac:dyDescent="0.25">
      <c r="A705" s="1322" t="s">
        <v>1947</v>
      </c>
      <c r="B705" s="1320">
        <f>B695+B700</f>
        <v>0</v>
      </c>
      <c r="C705" s="1320">
        <f t="shared" ref="C705:E705" si="83">C695+C700</f>
        <v>39780</v>
      </c>
      <c r="D705" s="1320">
        <f t="shared" si="83"/>
        <v>39780</v>
      </c>
      <c r="E705" s="1320">
        <f t="shared" si="83"/>
        <v>39780</v>
      </c>
    </row>
    <row r="706" spans="1:8" ht="13.5" thickBot="1" x14ac:dyDescent="0.25">
      <c r="A706" s="1323" t="s">
        <v>1276</v>
      </c>
      <c r="B706" s="1324">
        <f>B680-B662</f>
        <v>0</v>
      </c>
      <c r="C706" s="1324">
        <f>C680-C662</f>
        <v>0</v>
      </c>
      <c r="D706" s="1324">
        <f>D680-D662</f>
        <v>0</v>
      </c>
      <c r="E706" s="1324">
        <f>E680-E662</f>
        <v>0</v>
      </c>
    </row>
    <row r="707" spans="1:8" ht="39" thickBot="1" x14ac:dyDescent="0.25">
      <c r="A707" s="1333" t="s">
        <v>1299</v>
      </c>
      <c r="B707" s="1334">
        <f>B709+B712+B715+B721+B724+B727+B730+B735</f>
        <v>363544</v>
      </c>
      <c r="C707" s="1334">
        <f>C709+C712+C715+C718+C721+C724+C727+C730+C735</f>
        <v>259765</v>
      </c>
      <c r="D707" s="1334">
        <f t="shared" ref="D707:E707" si="84">D709+D712+D715+D721+D724+D727+D730+D735</f>
        <v>229044</v>
      </c>
      <c r="E707" s="1334">
        <f t="shared" si="84"/>
        <v>226044</v>
      </c>
    </row>
    <row r="708" spans="1:8" ht="39" thickBot="1" x14ac:dyDescent="0.25">
      <c r="A708" s="1333" t="s">
        <v>1300</v>
      </c>
      <c r="B708" s="1334">
        <f>B710+B711+B713+B714+B716+B717+B719+B720+B722+B723+B725+B726+B728+B729+B731+B732+B733+B734+B736+B737+B738+B739</f>
        <v>363544</v>
      </c>
      <c r="C708" s="1334">
        <f t="shared" ref="C708:E708" si="85">C710+C711+C713+C714+C716+C717+C719+C720+C722+C723+C725+C726+C728+C729+C731+C732+C733+C734+C736+C737+C738+C739</f>
        <v>259765</v>
      </c>
      <c r="D708" s="1334">
        <f t="shared" si="85"/>
        <v>229044</v>
      </c>
      <c r="E708" s="1334">
        <f t="shared" si="85"/>
        <v>226044</v>
      </c>
    </row>
    <row r="709" spans="1:8" ht="13.5" thickBot="1" x14ac:dyDescent="0.25">
      <c r="A709" s="1313" t="s">
        <v>1266</v>
      </c>
      <c r="B709" s="1335">
        <f t="shared" ref="B709:E710" si="86">B27</f>
        <v>79143</v>
      </c>
      <c r="C709" s="1335">
        <f t="shared" si="86"/>
        <v>79143</v>
      </c>
      <c r="D709" s="1335">
        <f t="shared" si="86"/>
        <v>79143</v>
      </c>
      <c r="E709" s="1335">
        <f t="shared" si="86"/>
        <v>79143</v>
      </c>
    </row>
    <row r="710" spans="1:8" ht="13.5" thickBot="1" x14ac:dyDescent="0.25">
      <c r="A710" s="1315" t="s">
        <v>1267</v>
      </c>
      <c r="B710" s="1336">
        <f t="shared" si="86"/>
        <v>79143</v>
      </c>
      <c r="C710" s="1336">
        <f t="shared" si="86"/>
        <v>79143</v>
      </c>
      <c r="D710" s="1336">
        <f t="shared" si="86"/>
        <v>79143</v>
      </c>
      <c r="E710" s="1336">
        <f t="shared" si="86"/>
        <v>79143</v>
      </c>
      <c r="F710" s="1256"/>
      <c r="H710" s="1256"/>
    </row>
    <row r="711" spans="1:8" ht="13.5" thickBot="1" x14ac:dyDescent="0.25">
      <c r="A711" s="1315" t="s">
        <v>1301</v>
      </c>
      <c r="B711" s="1336">
        <f>B525</f>
        <v>0</v>
      </c>
      <c r="C711" s="1336">
        <f>C525</f>
        <v>0</v>
      </c>
      <c r="D711" s="1336">
        <f>D525</f>
        <v>0</v>
      </c>
      <c r="E711" s="1336">
        <f>E525</f>
        <v>0</v>
      </c>
      <c r="H711" s="1256"/>
    </row>
    <row r="712" spans="1:8" ht="26.25" thickBot="1" x14ac:dyDescent="0.25">
      <c r="A712" s="1313" t="s">
        <v>1269</v>
      </c>
      <c r="B712" s="1335">
        <f t="shared" ref="B712:E713" si="87">B30</f>
        <v>14842</v>
      </c>
      <c r="C712" s="1335">
        <f t="shared" si="87"/>
        <v>14842</v>
      </c>
      <c r="D712" s="1335">
        <f t="shared" si="87"/>
        <v>14842</v>
      </c>
      <c r="E712" s="1335">
        <f t="shared" si="87"/>
        <v>14842</v>
      </c>
      <c r="G712" s="1256"/>
    </row>
    <row r="713" spans="1:8" ht="13.5" thickBot="1" x14ac:dyDescent="0.25">
      <c r="A713" s="1315" t="s">
        <v>1267</v>
      </c>
      <c r="B713" s="1336">
        <f t="shared" si="87"/>
        <v>14842</v>
      </c>
      <c r="C713" s="1336">
        <f t="shared" si="87"/>
        <v>14842</v>
      </c>
      <c r="D713" s="1336">
        <f t="shared" si="87"/>
        <v>14842</v>
      </c>
      <c r="E713" s="1336">
        <f t="shared" si="87"/>
        <v>14842</v>
      </c>
      <c r="H713" s="1256"/>
    </row>
    <row r="714" spans="1:8" ht="13.5" thickBot="1" x14ac:dyDescent="0.25">
      <c r="A714" s="1315" t="s">
        <v>1301</v>
      </c>
      <c r="B714" s="1336">
        <f>B528</f>
        <v>0</v>
      </c>
      <c r="C714" s="1336">
        <f>C528</f>
        <v>0</v>
      </c>
      <c r="D714" s="1336">
        <f>D528</f>
        <v>0</v>
      </c>
      <c r="E714" s="1336">
        <f>E528</f>
        <v>0</v>
      </c>
    </row>
    <row r="715" spans="1:8" ht="13.5" thickBot="1" x14ac:dyDescent="0.25">
      <c r="A715" s="1313" t="s">
        <v>1270</v>
      </c>
      <c r="B715" s="1335">
        <f t="shared" ref="B715:E716" si="88">B33+B71+B109</f>
        <v>53679</v>
      </c>
      <c r="C715" s="1335">
        <f t="shared" si="88"/>
        <v>51000</v>
      </c>
      <c r="D715" s="1335">
        <f t="shared" si="88"/>
        <v>51279</v>
      </c>
      <c r="E715" s="1335">
        <f t="shared" si="88"/>
        <v>51279</v>
      </c>
    </row>
    <row r="716" spans="1:8" ht="12.75" customHeight="1" thickBot="1" x14ac:dyDescent="0.25">
      <c r="A716" s="1315" t="s">
        <v>1267</v>
      </c>
      <c r="B716" s="1336">
        <f t="shared" si="88"/>
        <v>53679</v>
      </c>
      <c r="C716" s="1336">
        <f t="shared" si="88"/>
        <v>51000</v>
      </c>
      <c r="D716" s="1336">
        <f t="shared" si="88"/>
        <v>51279</v>
      </c>
      <c r="E716" s="1336">
        <f t="shared" si="88"/>
        <v>51279</v>
      </c>
      <c r="F716" s="1337"/>
    </row>
    <row r="717" spans="1:8" ht="13.5" thickBot="1" x14ac:dyDescent="0.25">
      <c r="A717" s="1315" t="s">
        <v>1301</v>
      </c>
      <c r="B717" s="1336">
        <f t="shared" ref="B717:E726" si="89">B531</f>
        <v>0</v>
      </c>
      <c r="C717" s="1336">
        <f t="shared" si="89"/>
        <v>0</v>
      </c>
      <c r="D717" s="1336">
        <f t="shared" si="89"/>
        <v>0</v>
      </c>
      <c r="E717" s="1336">
        <f t="shared" si="89"/>
        <v>0</v>
      </c>
      <c r="F717" s="1337"/>
    </row>
    <row r="718" spans="1:8" ht="13.5" thickBot="1" x14ac:dyDescent="0.25">
      <c r="A718" s="1313" t="s">
        <v>1271</v>
      </c>
      <c r="B718" s="1335">
        <f t="shared" si="89"/>
        <v>0</v>
      </c>
      <c r="C718" s="1335">
        <f t="shared" si="89"/>
        <v>0</v>
      </c>
      <c r="D718" s="1335">
        <f t="shared" si="89"/>
        <v>0</v>
      </c>
      <c r="E718" s="1335">
        <f t="shared" si="89"/>
        <v>0</v>
      </c>
      <c r="F718" s="1337"/>
    </row>
    <row r="719" spans="1:8" ht="13.5" thickBot="1" x14ac:dyDescent="0.25">
      <c r="A719" s="1315" t="s">
        <v>1267</v>
      </c>
      <c r="B719" s="1336">
        <f t="shared" si="89"/>
        <v>0</v>
      </c>
      <c r="C719" s="1336">
        <f t="shared" si="89"/>
        <v>0</v>
      </c>
      <c r="D719" s="1336">
        <f t="shared" si="89"/>
        <v>0</v>
      </c>
      <c r="E719" s="1336">
        <f t="shared" si="89"/>
        <v>0</v>
      </c>
    </row>
    <row r="720" spans="1:8" ht="40.5" customHeight="1" thickBot="1" x14ac:dyDescent="0.25">
      <c r="A720" s="1315" t="s">
        <v>1301</v>
      </c>
      <c r="B720" s="1336">
        <f t="shared" si="89"/>
        <v>0</v>
      </c>
      <c r="C720" s="1336">
        <f t="shared" si="89"/>
        <v>0</v>
      </c>
      <c r="D720" s="1336">
        <f t="shared" si="89"/>
        <v>0</v>
      </c>
      <c r="E720" s="1336">
        <f t="shared" si="89"/>
        <v>0</v>
      </c>
    </row>
    <row r="721" spans="1:5" ht="26.25" thickBot="1" x14ac:dyDescent="0.25">
      <c r="A721" s="1313" t="s">
        <v>1272</v>
      </c>
      <c r="B721" s="1335">
        <f t="shared" si="89"/>
        <v>0</v>
      </c>
      <c r="C721" s="1335">
        <f t="shared" si="89"/>
        <v>0</v>
      </c>
      <c r="D721" s="1335">
        <f t="shared" si="89"/>
        <v>0</v>
      </c>
      <c r="E721" s="1335">
        <f t="shared" si="89"/>
        <v>0</v>
      </c>
    </row>
    <row r="722" spans="1:5" ht="13.5" thickBot="1" x14ac:dyDescent="0.25">
      <c r="A722" s="1315" t="s">
        <v>1267</v>
      </c>
      <c r="B722" s="1336">
        <f t="shared" si="89"/>
        <v>0</v>
      </c>
      <c r="C722" s="1336">
        <f t="shared" si="89"/>
        <v>0</v>
      </c>
      <c r="D722" s="1336">
        <f t="shared" si="89"/>
        <v>0</v>
      </c>
      <c r="E722" s="1336">
        <f t="shared" si="89"/>
        <v>0</v>
      </c>
    </row>
    <row r="723" spans="1:5" ht="13.5" thickBot="1" x14ac:dyDescent="0.25">
      <c r="A723" s="1315" t="s">
        <v>1301</v>
      </c>
      <c r="B723" s="1336">
        <f t="shared" si="89"/>
        <v>0</v>
      </c>
      <c r="C723" s="1336">
        <f t="shared" si="89"/>
        <v>0</v>
      </c>
      <c r="D723" s="1336">
        <f t="shared" si="89"/>
        <v>0</v>
      </c>
      <c r="E723" s="1336">
        <f t="shared" si="89"/>
        <v>0</v>
      </c>
    </row>
    <row r="724" spans="1:5" ht="13.5" thickBot="1" x14ac:dyDescent="0.25">
      <c r="A724" s="1313" t="s">
        <v>1273</v>
      </c>
      <c r="B724" s="1335">
        <f t="shared" si="89"/>
        <v>0</v>
      </c>
      <c r="C724" s="1335">
        <f t="shared" si="89"/>
        <v>0</v>
      </c>
      <c r="D724" s="1335">
        <f t="shared" si="89"/>
        <v>0</v>
      </c>
      <c r="E724" s="1335">
        <f t="shared" si="89"/>
        <v>0</v>
      </c>
    </row>
    <row r="725" spans="1:5" ht="13.5" thickBot="1" x14ac:dyDescent="0.25">
      <c r="A725" s="1315" t="s">
        <v>1267</v>
      </c>
      <c r="B725" s="1336">
        <f t="shared" si="89"/>
        <v>0</v>
      </c>
      <c r="C725" s="1336">
        <f t="shared" si="89"/>
        <v>0</v>
      </c>
      <c r="D725" s="1336">
        <f t="shared" si="89"/>
        <v>0</v>
      </c>
      <c r="E725" s="1336">
        <f t="shared" si="89"/>
        <v>0</v>
      </c>
    </row>
    <row r="726" spans="1:5" ht="13.5" thickBot="1" x14ac:dyDescent="0.25">
      <c r="A726" s="1315" t="s">
        <v>1301</v>
      </c>
      <c r="B726" s="1336">
        <f t="shared" si="89"/>
        <v>0</v>
      </c>
      <c r="C726" s="1336">
        <f t="shared" si="89"/>
        <v>0</v>
      </c>
      <c r="D726" s="1336">
        <f t="shared" si="89"/>
        <v>0</v>
      </c>
      <c r="E726" s="1336">
        <f t="shared" si="89"/>
        <v>0</v>
      </c>
    </row>
    <row r="727" spans="1:5" ht="26.25" thickBot="1" x14ac:dyDescent="0.25">
      <c r="A727" s="1313" t="s">
        <v>1274</v>
      </c>
      <c r="B727" s="1335">
        <f>B728+B729</f>
        <v>100</v>
      </c>
      <c r="C727" s="1335">
        <f t="shared" ref="C727" si="90">C728+C729</f>
        <v>0</v>
      </c>
      <c r="D727" s="1335">
        <v>0</v>
      </c>
      <c r="E727" s="1335">
        <v>0</v>
      </c>
    </row>
    <row r="728" spans="1:5" ht="13.5" thickBot="1" x14ac:dyDescent="0.25">
      <c r="A728" s="1315" t="s">
        <v>1267</v>
      </c>
      <c r="B728" s="1336">
        <v>100</v>
      </c>
      <c r="C728" s="1336">
        <v>0</v>
      </c>
      <c r="D728" s="1336">
        <f>D542</f>
        <v>0</v>
      </c>
      <c r="E728" s="1336">
        <f>E542</f>
        <v>0</v>
      </c>
    </row>
    <row r="729" spans="1:5" ht="13.5" thickBot="1" x14ac:dyDescent="0.25">
      <c r="A729" s="1315" t="s">
        <v>1301</v>
      </c>
      <c r="B729" s="1336"/>
      <c r="C729" s="1336"/>
      <c r="D729" s="1336">
        <v>0</v>
      </c>
      <c r="E729" s="1336">
        <v>0</v>
      </c>
    </row>
    <row r="730" spans="1:5" ht="13.5" thickBot="1" x14ac:dyDescent="0.25">
      <c r="A730" s="1313" t="s">
        <v>1302</v>
      </c>
      <c r="B730" s="1335">
        <f>B731+B732+B733+B734</f>
        <v>0</v>
      </c>
      <c r="C730" s="1335">
        <f t="shared" ref="C730:E730" si="91">C731+C732+C733+C734</f>
        <v>0</v>
      </c>
      <c r="D730" s="1335">
        <f t="shared" si="91"/>
        <v>0</v>
      </c>
      <c r="E730" s="1335">
        <f t="shared" si="91"/>
        <v>0</v>
      </c>
    </row>
    <row r="731" spans="1:5" ht="13.5" thickBot="1" x14ac:dyDescent="0.25">
      <c r="A731" s="1315" t="s">
        <v>1267</v>
      </c>
      <c r="B731" s="1336">
        <f t="shared" ref="B731:E734" si="92">B564+B591</f>
        <v>0</v>
      </c>
      <c r="C731" s="1336">
        <f t="shared" si="92"/>
        <v>0</v>
      </c>
      <c r="D731" s="1336">
        <f t="shared" si="92"/>
        <v>0</v>
      </c>
      <c r="E731" s="1336">
        <f t="shared" si="92"/>
        <v>0</v>
      </c>
    </row>
    <row r="732" spans="1:5" ht="13.5" thickBot="1" x14ac:dyDescent="0.25">
      <c r="A732" s="1315" t="s">
        <v>1303</v>
      </c>
      <c r="B732" s="1336">
        <f t="shared" si="92"/>
        <v>0</v>
      </c>
      <c r="C732" s="1336">
        <f t="shared" si="92"/>
        <v>0</v>
      </c>
      <c r="D732" s="1336">
        <f t="shared" si="92"/>
        <v>0</v>
      </c>
      <c r="E732" s="1336">
        <f t="shared" si="92"/>
        <v>0</v>
      </c>
    </row>
    <row r="733" spans="1:5" ht="13.5" thickBot="1" x14ac:dyDescent="0.25">
      <c r="A733" s="1315" t="s">
        <v>1286</v>
      </c>
      <c r="B733" s="1336">
        <f t="shared" si="92"/>
        <v>0</v>
      </c>
      <c r="C733" s="1336">
        <f t="shared" si="92"/>
        <v>0</v>
      </c>
      <c r="D733" s="1336">
        <f t="shared" si="92"/>
        <v>0</v>
      </c>
      <c r="E733" s="1336">
        <f t="shared" si="92"/>
        <v>0</v>
      </c>
    </row>
    <row r="734" spans="1:5" ht="13.5" thickBot="1" x14ac:dyDescent="0.25">
      <c r="A734" s="1315" t="s">
        <v>1287</v>
      </c>
      <c r="B734" s="1336">
        <f t="shared" si="92"/>
        <v>0</v>
      </c>
      <c r="C734" s="1336">
        <f t="shared" si="92"/>
        <v>0</v>
      </c>
      <c r="D734" s="1336">
        <f t="shared" si="92"/>
        <v>0</v>
      </c>
      <c r="E734" s="1336">
        <f t="shared" si="92"/>
        <v>0</v>
      </c>
    </row>
    <row r="735" spans="1:5" ht="13.5" thickBot="1" x14ac:dyDescent="0.25">
      <c r="A735" s="1313" t="s">
        <v>1304</v>
      </c>
      <c r="B735" s="1335">
        <f>B167+B214+B261+B308+B355+B402+B449+B496+B543+B569+B596+B675</f>
        <v>215780</v>
      </c>
      <c r="C735" s="1335">
        <f>C167+C214+C261+C308+C355+C402+C449+C496+C543+C569+C596+C675+C702</f>
        <v>114780</v>
      </c>
      <c r="D735" s="1335">
        <f>D167+D214+D261+D308+D355+D402+D449+D496+D543+D569+D596+D675+D702</f>
        <v>83780</v>
      </c>
      <c r="E735" s="1335">
        <f>E167+E214+E261+E308+E355+E402+E449+E496+E543+E569+E596+E675+E702</f>
        <v>80780</v>
      </c>
    </row>
    <row r="736" spans="1:5" ht="13.5" thickBot="1" x14ac:dyDescent="0.25">
      <c r="A736" s="1315" t="s">
        <v>1267</v>
      </c>
      <c r="B736" s="1336">
        <f>B168+B215+B262+B309+B356+B403+B450+B497+B544+B570+B597+B676</f>
        <v>24970</v>
      </c>
      <c r="C736" s="1336">
        <f>C168+C215+C262+C309+C356+C403+C450+C497+C544+C570+C597+C676</f>
        <v>24000</v>
      </c>
      <c r="D736" s="1336">
        <f>D168+D215+D262+D309+D356+D403+D450+D497+D544+D570+D597+D676</f>
        <v>3000</v>
      </c>
      <c r="E736" s="1336">
        <f>E168+E215+E262+E309+E356+E403+E450+E497+E544+E570+E597+E676</f>
        <v>0</v>
      </c>
    </row>
    <row r="737" spans="1:8" ht="13.5" thickBot="1" x14ac:dyDescent="0.25">
      <c r="A737" s="1315" t="s">
        <v>1303</v>
      </c>
      <c r="B737" s="1336">
        <f>B169+B216+B263+B310+B357+B404+B451+B498+B545+B571+B598+B677</f>
        <v>80780</v>
      </c>
      <c r="C737" s="1336">
        <f>C702+C677+C598+C571++C545+C498+C451+C404+C357+C310++C263+C216+C169</f>
        <v>80780</v>
      </c>
      <c r="D737" s="1336">
        <f>D702+D677+D598+D571++D545+D498+D451+D404+D357+D310++D263+D216+D169</f>
        <v>80780</v>
      </c>
      <c r="E737" s="1336">
        <f>E702+E677+E598+E571++E545+E498+E451+E404+E357+E310++E263+E216+E169</f>
        <v>80780</v>
      </c>
      <c r="G737" s="1256"/>
      <c r="H737" s="1256"/>
    </row>
    <row r="738" spans="1:8" ht="13.5" thickBot="1" x14ac:dyDescent="0.25">
      <c r="A738" s="1315" t="s">
        <v>1286</v>
      </c>
      <c r="B738" s="1336">
        <f>B170+B217+B264+B311+B358+B405+B452+B499+B546+B572+B599+B678</f>
        <v>100000</v>
      </c>
      <c r="C738" s="1336">
        <f t="shared" ref="C738:E739" si="93">C170+C217+C264+C311+C358+C405+C452+C499+C546+C572+C599+C678</f>
        <v>0</v>
      </c>
      <c r="D738" s="1336">
        <f t="shared" si="93"/>
        <v>0</v>
      </c>
      <c r="E738" s="1336">
        <f t="shared" si="93"/>
        <v>0</v>
      </c>
    </row>
    <row r="739" spans="1:8" ht="13.5" thickBot="1" x14ac:dyDescent="0.25">
      <c r="A739" s="1315" t="s">
        <v>1287</v>
      </c>
      <c r="B739" s="1336">
        <f>B171+B218+B265+B312+B359+B406+B453+B500+B547+B573+B600+B679</f>
        <v>10030</v>
      </c>
      <c r="C739" s="1336">
        <f t="shared" si="93"/>
        <v>10000</v>
      </c>
      <c r="D739" s="1336">
        <f t="shared" si="93"/>
        <v>0</v>
      </c>
      <c r="E739" s="1336">
        <f t="shared" si="93"/>
        <v>0</v>
      </c>
    </row>
    <row r="740" spans="1:8" ht="13.5" thickBot="1" x14ac:dyDescent="0.25">
      <c r="A740" s="1323" t="s">
        <v>1276</v>
      </c>
      <c r="B740" s="1324">
        <f>B708-B707</f>
        <v>0</v>
      </c>
      <c r="C740" s="1324">
        <f t="shared" ref="C740:E740" si="94">C708-C707</f>
        <v>0</v>
      </c>
      <c r="D740" s="1324">
        <f t="shared" si="94"/>
        <v>0</v>
      </c>
      <c r="E740" s="1324">
        <f t="shared" si="94"/>
        <v>0</v>
      </c>
    </row>
    <row r="741" spans="1:8" x14ac:dyDescent="0.2">
      <c r="A741" s="1338"/>
      <c r="B741" s="1339"/>
      <c r="C741" s="1339"/>
      <c r="D741" s="1339"/>
      <c r="E741" s="1340"/>
      <c r="H741" s="1256"/>
    </row>
  </sheetData>
  <mergeCells count="120">
    <mergeCell ref="B681:D681"/>
    <mergeCell ref="B682:E682"/>
    <mergeCell ref="B683:E683"/>
    <mergeCell ref="A684:A685"/>
    <mergeCell ref="A692:E692"/>
    <mergeCell ref="A693:A694"/>
    <mergeCell ref="B656:D656"/>
    <mergeCell ref="B657:E657"/>
    <mergeCell ref="B658:E658"/>
    <mergeCell ref="A659:A660"/>
    <mergeCell ref="A667:E667"/>
    <mergeCell ref="A668:A669"/>
    <mergeCell ref="B630:D630"/>
    <mergeCell ref="B631:E631"/>
    <mergeCell ref="B632:E632"/>
    <mergeCell ref="A633:A634"/>
    <mergeCell ref="A641:E641"/>
    <mergeCell ref="A642:A643"/>
    <mergeCell ref="B603:D603"/>
    <mergeCell ref="B604:E604"/>
    <mergeCell ref="B605:E605"/>
    <mergeCell ref="A606:A607"/>
    <mergeCell ref="A614:E614"/>
    <mergeCell ref="A615:A616"/>
    <mergeCell ref="B577:D577"/>
    <mergeCell ref="B578:E578"/>
    <mergeCell ref="B579:E579"/>
    <mergeCell ref="A580:A581"/>
    <mergeCell ref="A588:E588"/>
    <mergeCell ref="A589:A590"/>
    <mergeCell ref="B550:D550"/>
    <mergeCell ref="B551:E551"/>
    <mergeCell ref="B552:E552"/>
    <mergeCell ref="A553:A554"/>
    <mergeCell ref="A561:E561"/>
    <mergeCell ref="A562:A563"/>
    <mergeCell ref="B458:E458"/>
    <mergeCell ref="A467:E467"/>
    <mergeCell ref="B503:D503"/>
    <mergeCell ref="B504:E504"/>
    <mergeCell ref="B505:E505"/>
    <mergeCell ref="A514:E514"/>
    <mergeCell ref="B409:D409"/>
    <mergeCell ref="B410:E410"/>
    <mergeCell ref="B411:E411"/>
    <mergeCell ref="A420:E420"/>
    <mergeCell ref="B456:D456"/>
    <mergeCell ref="B457:E457"/>
    <mergeCell ref="B317:E317"/>
    <mergeCell ref="A326:E326"/>
    <mergeCell ref="B362:D362"/>
    <mergeCell ref="B363:E363"/>
    <mergeCell ref="B364:E364"/>
    <mergeCell ref="A373:E373"/>
    <mergeCell ref="B268:D268"/>
    <mergeCell ref="B269:E269"/>
    <mergeCell ref="B270:E270"/>
    <mergeCell ref="A279:E279"/>
    <mergeCell ref="B315:D315"/>
    <mergeCell ref="B316:E316"/>
    <mergeCell ref="B176:E176"/>
    <mergeCell ref="A185:E185"/>
    <mergeCell ref="B221:D221"/>
    <mergeCell ref="B222:E222"/>
    <mergeCell ref="B223:E223"/>
    <mergeCell ref="A232:E232"/>
    <mergeCell ref="B128:D128"/>
    <mergeCell ref="B129:E129"/>
    <mergeCell ref="B130:E130"/>
    <mergeCell ref="A140:E140"/>
    <mergeCell ref="B174:D174"/>
    <mergeCell ref="B175:E175"/>
    <mergeCell ref="B91:E91"/>
    <mergeCell ref="A92:A93"/>
    <mergeCell ref="A100:E100"/>
    <mergeCell ref="A101:A102"/>
    <mergeCell ref="A126:E126"/>
    <mergeCell ref="B127:E127"/>
    <mergeCell ref="A54:A55"/>
    <mergeCell ref="A62:E62"/>
    <mergeCell ref="A63:A64"/>
    <mergeCell ref="B88:E88"/>
    <mergeCell ref="B89:E89"/>
    <mergeCell ref="B90:E90"/>
    <mergeCell ref="B52:E52"/>
    <mergeCell ref="B53:E53"/>
    <mergeCell ref="H53:K53"/>
    <mergeCell ref="L53:M53"/>
    <mergeCell ref="N53:N54"/>
    <mergeCell ref="O53:O54"/>
    <mergeCell ref="H48:K48"/>
    <mergeCell ref="L48:M48"/>
    <mergeCell ref="N48:N49"/>
    <mergeCell ref="O48:O49"/>
    <mergeCell ref="B50:E50"/>
    <mergeCell ref="B51:E51"/>
    <mergeCell ref="N39:N40"/>
    <mergeCell ref="O39:O40"/>
    <mergeCell ref="H43:K43"/>
    <mergeCell ref="L43:M43"/>
    <mergeCell ref="N43:N44"/>
    <mergeCell ref="O43:O44"/>
    <mergeCell ref="A16:A17"/>
    <mergeCell ref="A24:E24"/>
    <mergeCell ref="A25:A26"/>
    <mergeCell ref="F26:H26"/>
    <mergeCell ref="H39:K39"/>
    <mergeCell ref="L39:M39"/>
    <mergeCell ref="A9:E9"/>
    <mergeCell ref="B12:E12"/>
    <mergeCell ref="H12:L14"/>
    <mergeCell ref="B13:E13"/>
    <mergeCell ref="B14:E14"/>
    <mergeCell ref="B15:E15"/>
    <mergeCell ref="A2:E2"/>
    <mergeCell ref="A3:E3"/>
    <mergeCell ref="B5:E5"/>
    <mergeCell ref="B6:E6"/>
    <mergeCell ref="B7:E7"/>
    <mergeCell ref="B8:E8"/>
  </mergeCells>
  <pageMargins left="0.26" right="0.32" top="0.4"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E1A4A-E81A-4421-B015-ABBA0FE14234}">
  <sheetPr>
    <outlinePr summaryBelow="0"/>
  </sheetPr>
  <dimension ref="A1:K236"/>
  <sheetViews>
    <sheetView view="pageBreakPreview" topLeftCell="B177" zoomScale="69" zoomScaleNormal="100" zoomScaleSheetLayoutView="69" workbookViewId="0">
      <selection activeCell="L225" sqref="L225"/>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51"/>
      <c r="B1" s="51"/>
      <c r="C1" s="1571" t="s">
        <v>0</v>
      </c>
      <c r="D1" s="1572"/>
      <c r="E1" s="1572"/>
      <c r="F1" s="1572"/>
      <c r="G1" s="1572"/>
      <c r="H1" s="51"/>
      <c r="I1" s="51"/>
      <c r="J1" s="51"/>
      <c r="K1" s="51"/>
    </row>
    <row r="2" spans="1:11" ht="24.95" customHeight="1" x14ac:dyDescent="0.25">
      <c r="A2" s="51"/>
      <c r="B2" s="51"/>
      <c r="C2" s="1573" t="s">
        <v>1</v>
      </c>
      <c r="D2" s="1574"/>
      <c r="E2" s="1574"/>
      <c r="F2" s="1574"/>
      <c r="G2" s="1574"/>
      <c r="H2" s="51"/>
      <c r="I2" s="51"/>
      <c r="J2" s="51"/>
      <c r="K2" s="51"/>
    </row>
    <row r="3" spans="1:11" ht="14.1" customHeight="1" x14ac:dyDescent="0.25">
      <c r="A3" s="51"/>
      <c r="B3" s="51"/>
      <c r="C3" s="27" t="s">
        <v>2</v>
      </c>
      <c r="D3" s="1569" t="s">
        <v>2643</v>
      </c>
      <c r="E3" s="1570"/>
      <c r="F3" s="1570"/>
      <c r="G3" s="1570"/>
      <c r="H3" s="51"/>
      <c r="I3" s="51"/>
      <c r="J3" s="51"/>
      <c r="K3" s="51"/>
    </row>
    <row r="4" spans="1:11" ht="14.1" customHeight="1" x14ac:dyDescent="0.25">
      <c r="A4" s="51"/>
      <c r="B4" s="51"/>
      <c r="C4" s="27" t="s">
        <v>4</v>
      </c>
      <c r="D4" s="1569" t="s">
        <v>2644</v>
      </c>
      <c r="E4" s="1570"/>
      <c r="F4" s="1570"/>
      <c r="G4" s="1570"/>
      <c r="H4" s="51"/>
      <c r="I4" s="51"/>
      <c r="J4" s="51"/>
      <c r="K4" s="51"/>
    </row>
    <row r="5" spans="1:11" ht="14.1" customHeight="1" x14ac:dyDescent="0.25">
      <c r="A5" s="51"/>
      <c r="B5" s="51"/>
      <c r="C5" s="27" t="s">
        <v>6</v>
      </c>
      <c r="D5" s="1569" t="s">
        <v>425</v>
      </c>
      <c r="E5" s="1570"/>
      <c r="F5" s="1570"/>
      <c r="G5" s="1570"/>
      <c r="H5" s="51"/>
      <c r="I5" s="51"/>
      <c r="J5" s="51"/>
      <c r="K5" s="51"/>
    </row>
    <row r="6" spans="1:11" ht="14.1" customHeight="1" x14ac:dyDescent="0.25">
      <c r="A6" s="51"/>
      <c r="B6" s="51"/>
      <c r="C6" s="27" t="s">
        <v>8</v>
      </c>
      <c r="D6" s="1569" t="s">
        <v>426</v>
      </c>
      <c r="E6" s="1570"/>
      <c r="F6" s="1570"/>
      <c r="G6" s="1570"/>
      <c r="H6" s="51"/>
      <c r="I6" s="51"/>
      <c r="J6" s="51"/>
      <c r="K6" s="51"/>
    </row>
    <row r="7" spans="1:11" ht="14.1" customHeight="1" x14ac:dyDescent="0.25">
      <c r="A7" s="51"/>
      <c r="B7" s="51"/>
      <c r="C7" s="27" t="s">
        <v>10</v>
      </c>
      <c r="D7" s="1577" t="s">
        <v>11</v>
      </c>
      <c r="E7" s="1578"/>
      <c r="F7" s="1578"/>
      <c r="G7" s="1578"/>
      <c r="H7" s="51"/>
      <c r="I7" s="51"/>
      <c r="J7" s="51"/>
      <c r="K7" s="51"/>
    </row>
    <row r="8" spans="1:11" ht="14.1" customHeight="1" x14ac:dyDescent="0.25">
      <c r="A8" s="51"/>
      <c r="B8" s="51"/>
      <c r="C8" s="1579" t="s">
        <v>12</v>
      </c>
      <c r="D8" s="1580"/>
      <c r="E8" s="1580"/>
      <c r="F8" s="1580"/>
      <c r="G8" s="1580"/>
      <c r="H8" s="51"/>
      <c r="I8" s="51"/>
      <c r="J8" s="51"/>
      <c r="K8" s="51"/>
    </row>
    <row r="9" spans="1:11" ht="41.1" customHeight="1" x14ac:dyDescent="0.25">
      <c r="A9" s="51"/>
      <c r="B9" s="51"/>
      <c r="C9" s="1581" t="s">
        <v>2645</v>
      </c>
      <c r="D9" s="1582"/>
      <c r="E9" s="1582"/>
      <c r="F9" s="1582"/>
      <c r="G9" s="1582"/>
      <c r="H9" s="51"/>
      <c r="I9" s="51"/>
      <c r="J9" s="51"/>
      <c r="K9" s="51"/>
    </row>
    <row r="10" spans="1:11" ht="110.1" customHeight="1" x14ac:dyDescent="0.25">
      <c r="A10" s="51"/>
      <c r="B10" s="51"/>
      <c r="C10" s="28" t="s">
        <v>14</v>
      </c>
      <c r="D10" s="1583" t="s">
        <v>2646</v>
      </c>
      <c r="E10" s="1584"/>
      <c r="F10" s="1584"/>
      <c r="G10" s="1584"/>
      <c r="H10" s="51"/>
      <c r="I10" s="51"/>
      <c r="J10" s="51"/>
      <c r="K10" s="51"/>
    </row>
    <row r="11" spans="1:11" ht="27.95" customHeight="1" x14ac:dyDescent="0.25">
      <c r="A11" s="51"/>
      <c r="B11" s="51"/>
      <c r="C11" s="38" t="s">
        <v>16</v>
      </c>
      <c r="D11" s="48">
        <v>2023</v>
      </c>
      <c r="E11" s="48">
        <v>2024</v>
      </c>
      <c r="F11" s="48">
        <v>2025</v>
      </c>
      <c r="G11" s="48">
        <v>2026</v>
      </c>
      <c r="H11" s="51"/>
      <c r="I11" s="51"/>
      <c r="J11" s="51"/>
      <c r="K11" s="51"/>
    </row>
    <row r="12" spans="1:11" ht="14.1" customHeight="1" x14ac:dyDescent="0.25">
      <c r="A12" s="51"/>
      <c r="B12" s="51"/>
      <c r="C12" s="49"/>
      <c r="D12" s="50" t="s">
        <v>17</v>
      </c>
      <c r="E12" s="50" t="s">
        <v>18</v>
      </c>
      <c r="F12" s="50" t="s">
        <v>18</v>
      </c>
      <c r="G12" s="50" t="s">
        <v>18</v>
      </c>
      <c r="H12" s="51"/>
      <c r="I12" s="51"/>
      <c r="J12" s="51"/>
      <c r="K12" s="51"/>
    </row>
    <row r="13" spans="1:11" ht="41.1" customHeight="1" x14ac:dyDescent="0.25">
      <c r="A13" s="51"/>
      <c r="B13" s="51"/>
      <c r="C13" s="38" t="s">
        <v>2647</v>
      </c>
      <c r="D13" s="39" t="s">
        <v>898</v>
      </c>
      <c r="E13" s="39" t="s">
        <v>899</v>
      </c>
      <c r="F13" s="39" t="s">
        <v>859</v>
      </c>
      <c r="G13" s="39" t="s">
        <v>272</v>
      </c>
      <c r="H13" s="51"/>
      <c r="I13" s="51"/>
      <c r="J13" s="51"/>
      <c r="K13" s="51"/>
    </row>
    <row r="14" spans="1:11" ht="51.95" customHeight="1" x14ac:dyDescent="0.25">
      <c r="A14" s="51"/>
      <c r="B14" s="51"/>
      <c r="C14" s="38" t="s">
        <v>2648</v>
      </c>
      <c r="D14" s="39" t="s">
        <v>898</v>
      </c>
      <c r="E14" s="39" t="s">
        <v>899</v>
      </c>
      <c r="F14" s="39" t="s">
        <v>859</v>
      </c>
      <c r="G14" s="39" t="s">
        <v>272</v>
      </c>
      <c r="H14" s="51"/>
      <c r="I14" s="51"/>
      <c r="J14" s="51"/>
      <c r="K14" s="51"/>
    </row>
    <row r="15" spans="1:11" ht="66" customHeight="1" x14ac:dyDescent="0.25">
      <c r="A15" s="51"/>
      <c r="B15" s="51"/>
      <c r="C15" s="28" t="s">
        <v>24</v>
      </c>
      <c r="D15" s="1583" t="s">
        <v>2649</v>
      </c>
      <c r="E15" s="1584"/>
      <c r="F15" s="1584"/>
      <c r="G15" s="1584"/>
      <c r="H15" s="51"/>
      <c r="I15" s="51"/>
      <c r="J15" s="51"/>
      <c r="K15" s="51"/>
    </row>
    <row r="16" spans="1:11" ht="27.95" customHeight="1" x14ac:dyDescent="0.25">
      <c r="A16" s="51"/>
      <c r="B16" s="51"/>
      <c r="C16" s="38" t="s">
        <v>26</v>
      </c>
      <c r="D16" s="48">
        <v>2023</v>
      </c>
      <c r="E16" s="48">
        <v>2024</v>
      </c>
      <c r="F16" s="48">
        <v>2025</v>
      </c>
      <c r="G16" s="48">
        <v>2026</v>
      </c>
      <c r="H16" s="51"/>
      <c r="I16" s="51"/>
      <c r="J16" s="51"/>
      <c r="K16" s="51"/>
    </row>
    <row r="17" spans="1:11" ht="14.1" customHeight="1" x14ac:dyDescent="0.25">
      <c r="A17" s="51"/>
      <c r="B17" s="51"/>
      <c r="C17" s="49"/>
      <c r="D17" s="50" t="s">
        <v>17</v>
      </c>
      <c r="E17" s="50" t="s">
        <v>18</v>
      </c>
      <c r="F17" s="50" t="s">
        <v>18</v>
      </c>
      <c r="G17" s="50" t="s">
        <v>18</v>
      </c>
      <c r="H17" s="51"/>
      <c r="I17" s="51"/>
      <c r="J17" s="51"/>
      <c r="K17" s="51"/>
    </row>
    <row r="18" spans="1:11" ht="14.1" customHeight="1" x14ac:dyDescent="0.25">
      <c r="A18" s="51"/>
      <c r="B18" s="51"/>
      <c r="C18" s="38" t="s">
        <v>2650</v>
      </c>
      <c r="D18" s="39" t="s">
        <v>898</v>
      </c>
      <c r="E18" s="39" t="s">
        <v>899</v>
      </c>
      <c r="F18" s="39" t="s">
        <v>859</v>
      </c>
      <c r="G18" s="39" t="s">
        <v>272</v>
      </c>
      <c r="H18" s="51"/>
      <c r="I18" s="51"/>
      <c r="J18" s="51"/>
      <c r="K18" s="51"/>
    </row>
    <row r="19" spans="1:11" ht="20.100000000000001" customHeight="1" x14ac:dyDescent="0.25">
      <c r="A19" s="51"/>
      <c r="B19" s="51"/>
      <c r="C19" s="38" t="s">
        <v>2651</v>
      </c>
      <c r="D19" s="39" t="s">
        <v>2652</v>
      </c>
      <c r="E19" s="39" t="s">
        <v>291</v>
      </c>
      <c r="F19" s="39" t="s">
        <v>291</v>
      </c>
      <c r="G19" s="39" t="s">
        <v>2652</v>
      </c>
      <c r="H19" s="51"/>
      <c r="I19" s="51"/>
      <c r="J19" s="51"/>
      <c r="K19" s="51"/>
    </row>
    <row r="20" spans="1:11" ht="20.100000000000001" customHeight="1" x14ac:dyDescent="0.25">
      <c r="A20" s="51"/>
      <c r="B20" s="51"/>
      <c r="C20" s="38" t="s">
        <v>2653</v>
      </c>
      <c r="D20" s="39" t="s">
        <v>2652</v>
      </c>
      <c r="E20" s="39" t="s">
        <v>899</v>
      </c>
      <c r="F20" s="39" t="s">
        <v>859</v>
      </c>
      <c r="G20" s="39" t="s">
        <v>272</v>
      </c>
      <c r="H20" s="51"/>
      <c r="I20" s="51"/>
      <c r="J20" s="51"/>
      <c r="K20" s="51"/>
    </row>
    <row r="21" spans="1:11" ht="14.1" customHeight="1" x14ac:dyDescent="0.25">
      <c r="A21" s="51"/>
      <c r="B21" s="51"/>
      <c r="C21" s="1585" t="s">
        <v>47</v>
      </c>
      <c r="D21" s="1586"/>
      <c r="E21" s="1586"/>
      <c r="F21" s="1586"/>
      <c r="G21" s="1586"/>
      <c r="H21" s="51"/>
      <c r="I21" s="51"/>
      <c r="J21" s="51"/>
      <c r="K21" s="51"/>
    </row>
    <row r="22" spans="1:11" ht="14.1" customHeight="1" x14ac:dyDescent="0.25">
      <c r="A22" s="51"/>
      <c r="B22" s="51"/>
      <c r="C22" s="29" t="s">
        <v>2654</v>
      </c>
      <c r="D22" s="1585" t="s">
        <v>2655</v>
      </c>
      <c r="E22" s="1586"/>
      <c r="F22" s="1586"/>
      <c r="G22" s="1586"/>
      <c r="H22" s="51"/>
      <c r="I22" s="51"/>
      <c r="J22" s="51"/>
      <c r="K22" s="51"/>
    </row>
    <row r="23" spans="1:11" ht="54.95" customHeight="1" x14ac:dyDescent="0.25">
      <c r="A23" s="51"/>
      <c r="B23" s="51"/>
      <c r="C23" s="30" t="s">
        <v>50</v>
      </c>
      <c r="D23" s="1575" t="s">
        <v>2656</v>
      </c>
      <c r="E23" s="1576"/>
      <c r="F23" s="1576"/>
      <c r="G23" s="1576"/>
      <c r="H23" s="51"/>
      <c r="I23" s="51"/>
      <c r="J23" s="51"/>
      <c r="K23" s="51"/>
    </row>
    <row r="24" spans="1:11" ht="54.95" customHeight="1" x14ac:dyDescent="0.25">
      <c r="A24" s="51"/>
      <c r="B24" s="51"/>
      <c r="C24" s="31" t="s">
        <v>52</v>
      </c>
      <c r="D24" s="1587" t="s">
        <v>2657</v>
      </c>
      <c r="E24" s="1588"/>
      <c r="F24" s="1588"/>
      <c r="G24" s="1588"/>
      <c r="H24" s="51"/>
      <c r="I24" s="51"/>
      <c r="J24" s="51"/>
      <c r="K24" s="51"/>
    </row>
    <row r="25" spans="1:11" ht="54.95" customHeight="1" x14ac:dyDescent="0.25">
      <c r="A25" s="51"/>
      <c r="B25" s="51"/>
      <c r="C25" s="31" t="s">
        <v>54</v>
      </c>
      <c r="D25" s="1587" t="s">
        <v>2658</v>
      </c>
      <c r="E25" s="1588"/>
      <c r="F25" s="1588"/>
      <c r="G25" s="1588"/>
      <c r="H25" s="51"/>
      <c r="I25" s="51"/>
      <c r="J25" s="51"/>
      <c r="K25" s="51"/>
    </row>
    <row r="26" spans="1:11" ht="15" customHeight="1" x14ac:dyDescent="0.25">
      <c r="A26" s="51"/>
      <c r="B26" s="51"/>
      <c r="C26" s="52"/>
      <c r="D26" s="33">
        <v>2023</v>
      </c>
      <c r="E26" s="33">
        <v>2024</v>
      </c>
      <c r="F26" s="33">
        <v>2025</v>
      </c>
      <c r="G26" s="33">
        <v>2026</v>
      </c>
      <c r="H26" s="51"/>
      <c r="I26" s="51"/>
      <c r="J26" s="51"/>
      <c r="K26" s="51"/>
    </row>
    <row r="27" spans="1:11" ht="15" customHeight="1" x14ac:dyDescent="0.25">
      <c r="A27" s="51"/>
      <c r="B27" s="51"/>
      <c r="C27" s="53"/>
      <c r="D27" s="35" t="s">
        <v>17</v>
      </c>
      <c r="E27" s="35" t="s">
        <v>18</v>
      </c>
      <c r="F27" s="35" t="s">
        <v>18</v>
      </c>
      <c r="G27" s="35" t="s">
        <v>18</v>
      </c>
      <c r="H27" s="51"/>
      <c r="I27" s="51"/>
      <c r="J27" s="51"/>
      <c r="K27" s="51"/>
    </row>
    <row r="28" spans="1:11" ht="14.1" customHeight="1" x14ac:dyDescent="0.25">
      <c r="A28" s="51"/>
      <c r="B28" s="51"/>
      <c r="C28" s="38" t="s">
        <v>56</v>
      </c>
      <c r="D28" s="39" t="s">
        <v>272</v>
      </c>
      <c r="E28" s="39" t="s">
        <v>272</v>
      </c>
      <c r="F28" s="39" t="s">
        <v>272</v>
      </c>
      <c r="G28" s="39" t="s">
        <v>272</v>
      </c>
      <c r="H28" s="51"/>
      <c r="I28" s="51"/>
      <c r="J28" s="51"/>
      <c r="K28" s="51"/>
    </row>
    <row r="29" spans="1:11" ht="14.1" customHeight="1" x14ac:dyDescent="0.25">
      <c r="A29" s="51"/>
      <c r="B29" s="51"/>
      <c r="C29" s="38" t="s">
        <v>59</v>
      </c>
      <c r="D29" s="39" t="s">
        <v>2659</v>
      </c>
      <c r="E29" s="39" t="s">
        <v>2660</v>
      </c>
      <c r="F29" s="39" t="s">
        <v>2660</v>
      </c>
      <c r="G29" s="39" t="s">
        <v>2660</v>
      </c>
      <c r="H29" s="51"/>
      <c r="I29" s="51"/>
      <c r="J29" s="51"/>
      <c r="K29" s="51"/>
    </row>
    <row r="30" spans="1:11" ht="14.1" customHeight="1" x14ac:dyDescent="0.25">
      <c r="A30" s="51"/>
      <c r="B30" s="51"/>
      <c r="C30" s="38" t="s">
        <v>63</v>
      </c>
      <c r="D30" s="39" t="s">
        <v>2661</v>
      </c>
      <c r="E30" s="39" t="s">
        <v>2662</v>
      </c>
      <c r="F30" s="39" t="s">
        <v>2662</v>
      </c>
      <c r="G30" s="39" t="s">
        <v>2662</v>
      </c>
      <c r="H30" s="51"/>
      <c r="I30" s="51"/>
      <c r="J30" s="51"/>
      <c r="K30" s="51"/>
    </row>
    <row r="31" spans="1:11" ht="14.1" customHeight="1" x14ac:dyDescent="0.25">
      <c r="A31" s="51"/>
      <c r="B31" s="51"/>
      <c r="C31" s="38" t="s">
        <v>68</v>
      </c>
      <c r="D31" s="39" t="s">
        <v>69</v>
      </c>
      <c r="E31" s="39" t="s">
        <v>75</v>
      </c>
      <c r="F31" s="39" t="s">
        <v>75</v>
      </c>
      <c r="G31" s="39" t="s">
        <v>75</v>
      </c>
      <c r="H31" s="51"/>
      <c r="I31" s="51"/>
      <c r="J31" s="51"/>
      <c r="K31" s="51"/>
    </row>
    <row r="32" spans="1:11" ht="14.1" customHeight="1" x14ac:dyDescent="0.25">
      <c r="A32" s="51"/>
      <c r="B32" s="51"/>
      <c r="C32" s="38" t="s">
        <v>73</v>
      </c>
      <c r="D32" s="39" t="s">
        <v>69</v>
      </c>
      <c r="E32" s="39" t="s">
        <v>2663</v>
      </c>
      <c r="F32" s="39" t="s">
        <v>75</v>
      </c>
      <c r="G32" s="39" t="s">
        <v>75</v>
      </c>
      <c r="H32" s="51"/>
      <c r="I32" s="51"/>
      <c r="J32" s="51"/>
      <c r="K32" s="51"/>
    </row>
    <row r="33" spans="1:11" ht="14.1" customHeight="1" x14ac:dyDescent="0.25">
      <c r="A33" s="51"/>
      <c r="B33" s="51"/>
      <c r="C33" s="38" t="s">
        <v>77</v>
      </c>
      <c r="D33" s="39" t="s">
        <v>69</v>
      </c>
      <c r="E33" s="39" t="s">
        <v>2663</v>
      </c>
      <c r="F33" s="39" t="s">
        <v>75</v>
      </c>
      <c r="G33" s="39" t="s">
        <v>75</v>
      </c>
      <c r="H33" s="51"/>
      <c r="I33" s="51"/>
      <c r="J33" s="51"/>
      <c r="K33" s="51"/>
    </row>
    <row r="34" spans="1:11" ht="14.1" customHeight="1" x14ac:dyDescent="0.25">
      <c r="A34" s="51"/>
      <c r="B34" s="51"/>
      <c r="C34" s="1589" t="s">
        <v>81</v>
      </c>
      <c r="D34" s="1590"/>
      <c r="E34" s="1590"/>
      <c r="F34" s="1590"/>
      <c r="G34" s="1590"/>
      <c r="H34" s="51"/>
      <c r="I34" s="51"/>
      <c r="J34" s="51"/>
      <c r="K34" s="51"/>
    </row>
    <row r="35" spans="1:11" ht="14.1" customHeight="1" x14ac:dyDescent="0.25">
      <c r="A35" s="51"/>
      <c r="B35" s="51"/>
      <c r="C35" s="52"/>
      <c r="D35" s="33">
        <v>2023</v>
      </c>
      <c r="E35" s="33">
        <v>2024</v>
      </c>
      <c r="F35" s="33">
        <v>2025</v>
      </c>
      <c r="G35" s="33">
        <v>2026</v>
      </c>
      <c r="H35" s="51"/>
      <c r="I35" s="51"/>
      <c r="J35" s="51"/>
      <c r="K35" s="51"/>
    </row>
    <row r="36" spans="1:11" ht="14.1" customHeight="1" x14ac:dyDescent="0.25">
      <c r="A36" s="51"/>
      <c r="B36" s="51"/>
      <c r="C36" s="53"/>
      <c r="D36" s="35" t="s">
        <v>17</v>
      </c>
      <c r="E36" s="35" t="s">
        <v>18</v>
      </c>
      <c r="F36" s="35" t="s">
        <v>18</v>
      </c>
      <c r="G36" s="35" t="s">
        <v>18</v>
      </c>
      <c r="H36" s="51"/>
      <c r="I36" s="51"/>
      <c r="J36" s="51"/>
      <c r="K36" s="51"/>
    </row>
    <row r="37" spans="1:11" ht="14.1" customHeight="1" x14ac:dyDescent="0.25">
      <c r="A37" s="51"/>
      <c r="B37" s="51"/>
      <c r="C37" s="40" t="s">
        <v>82</v>
      </c>
      <c r="D37" s="41">
        <v>0</v>
      </c>
      <c r="E37" s="41">
        <v>15370000</v>
      </c>
      <c r="F37" s="41">
        <v>15370000</v>
      </c>
      <c r="G37" s="41">
        <v>15370000</v>
      </c>
      <c r="H37" s="51"/>
      <c r="I37" s="51"/>
      <c r="J37" s="51"/>
      <c r="K37" s="51"/>
    </row>
    <row r="38" spans="1:11" ht="14.1" customHeight="1" x14ac:dyDescent="0.25">
      <c r="A38" s="51"/>
      <c r="B38" s="51"/>
      <c r="C38" s="40" t="s">
        <v>83</v>
      </c>
      <c r="D38" s="41">
        <v>0</v>
      </c>
      <c r="E38" s="41">
        <v>15370000</v>
      </c>
      <c r="F38" s="41">
        <v>15370000</v>
      </c>
      <c r="G38" s="41">
        <v>15370000</v>
      </c>
      <c r="H38" s="51"/>
      <c r="I38" s="51"/>
      <c r="J38" s="51"/>
      <c r="K38" s="51"/>
    </row>
    <row r="39" spans="1:11" ht="14.1" customHeight="1" x14ac:dyDescent="0.25">
      <c r="A39" s="51"/>
      <c r="B39" s="51"/>
      <c r="C39" s="40" t="s">
        <v>84</v>
      </c>
      <c r="D39" s="41">
        <v>0</v>
      </c>
      <c r="E39" s="41">
        <v>0</v>
      </c>
      <c r="F39" s="41">
        <v>0</v>
      </c>
      <c r="G39" s="41">
        <v>0</v>
      </c>
      <c r="H39" s="51"/>
      <c r="I39" s="51"/>
      <c r="J39" s="51"/>
      <c r="K39" s="51"/>
    </row>
    <row r="40" spans="1:11" ht="14.1" customHeight="1" x14ac:dyDescent="0.25">
      <c r="A40" s="51"/>
      <c r="B40" s="51"/>
      <c r="C40" s="40" t="s">
        <v>85</v>
      </c>
      <c r="D40" s="41">
        <v>0</v>
      </c>
      <c r="E40" s="41">
        <v>2735000</v>
      </c>
      <c r="F40" s="41">
        <v>2735000</v>
      </c>
      <c r="G40" s="41">
        <v>2735000</v>
      </c>
      <c r="H40" s="51"/>
      <c r="I40" s="51"/>
      <c r="J40" s="51"/>
      <c r="K40" s="51"/>
    </row>
    <row r="41" spans="1:11" ht="14.1" customHeight="1" x14ac:dyDescent="0.25">
      <c r="A41" s="51"/>
      <c r="B41" s="51"/>
      <c r="C41" s="40" t="s">
        <v>83</v>
      </c>
      <c r="D41" s="41">
        <v>0</v>
      </c>
      <c r="E41" s="41">
        <v>2735000</v>
      </c>
      <c r="F41" s="41">
        <v>2735000</v>
      </c>
      <c r="G41" s="41">
        <v>2735000</v>
      </c>
      <c r="H41" s="51"/>
      <c r="I41" s="51"/>
      <c r="J41" s="51"/>
      <c r="K41" s="51"/>
    </row>
    <row r="42" spans="1:11" ht="14.1" customHeight="1" x14ac:dyDescent="0.25">
      <c r="A42" s="51"/>
      <c r="B42" s="51"/>
      <c r="C42" s="40" t="s">
        <v>84</v>
      </c>
      <c r="D42" s="41">
        <v>0</v>
      </c>
      <c r="E42" s="41">
        <v>0</v>
      </c>
      <c r="F42" s="41">
        <v>0</v>
      </c>
      <c r="G42" s="41">
        <v>0</v>
      </c>
      <c r="H42" s="51"/>
      <c r="I42" s="51"/>
      <c r="J42" s="51"/>
      <c r="K42" s="51"/>
    </row>
    <row r="43" spans="1:11" ht="14.1" customHeight="1" x14ac:dyDescent="0.25">
      <c r="A43" s="51"/>
      <c r="B43" s="51"/>
      <c r="C43" s="40" t="s">
        <v>86</v>
      </c>
      <c r="D43" s="41">
        <v>0</v>
      </c>
      <c r="E43" s="41">
        <v>2200000</v>
      </c>
      <c r="F43" s="41">
        <v>2200000</v>
      </c>
      <c r="G43" s="41">
        <v>2200000</v>
      </c>
      <c r="H43" s="51"/>
      <c r="I43" s="51"/>
      <c r="J43" s="51"/>
      <c r="K43" s="51"/>
    </row>
    <row r="44" spans="1:11" ht="14.1" customHeight="1" x14ac:dyDescent="0.25">
      <c r="A44" s="51"/>
      <c r="B44" s="51"/>
      <c r="C44" s="40" t="s">
        <v>83</v>
      </c>
      <c r="D44" s="41">
        <v>0</v>
      </c>
      <c r="E44" s="41">
        <v>2200000</v>
      </c>
      <c r="F44" s="41">
        <v>2200000</v>
      </c>
      <c r="G44" s="41">
        <v>2200000</v>
      </c>
      <c r="H44" s="51"/>
      <c r="I44" s="51"/>
      <c r="J44" s="51"/>
      <c r="K44" s="51"/>
    </row>
    <row r="45" spans="1:11" ht="14.1" customHeight="1" x14ac:dyDescent="0.25">
      <c r="A45" s="51"/>
      <c r="B45" s="51"/>
      <c r="C45" s="40" t="s">
        <v>84</v>
      </c>
      <c r="D45" s="41">
        <v>0</v>
      </c>
      <c r="E45" s="41">
        <v>0</v>
      </c>
      <c r="F45" s="41">
        <v>0</v>
      </c>
      <c r="G45" s="41">
        <v>0</v>
      </c>
      <c r="H45" s="51"/>
      <c r="I45" s="51"/>
      <c r="J45" s="51"/>
      <c r="K45" s="51"/>
    </row>
    <row r="46" spans="1:11" ht="14.1" customHeight="1" x14ac:dyDescent="0.25">
      <c r="A46" s="51"/>
      <c r="B46" s="51"/>
      <c r="C46" s="40" t="s">
        <v>87</v>
      </c>
      <c r="D46" s="41">
        <v>0</v>
      </c>
      <c r="E46" s="41">
        <v>0</v>
      </c>
      <c r="F46" s="41">
        <v>0</v>
      </c>
      <c r="G46" s="41">
        <v>0</v>
      </c>
      <c r="H46" s="51"/>
      <c r="I46" s="51"/>
      <c r="J46" s="51"/>
      <c r="K46" s="51"/>
    </row>
    <row r="47" spans="1:11" ht="14.1" customHeight="1" x14ac:dyDescent="0.25">
      <c r="A47" s="51"/>
      <c r="B47" s="51"/>
      <c r="C47" s="40" t="s">
        <v>83</v>
      </c>
      <c r="D47" s="41">
        <v>0</v>
      </c>
      <c r="E47" s="41">
        <v>0</v>
      </c>
      <c r="F47" s="41">
        <v>0</v>
      </c>
      <c r="G47" s="41">
        <v>0</v>
      </c>
      <c r="H47" s="51"/>
      <c r="I47" s="51"/>
      <c r="J47" s="51"/>
      <c r="K47" s="51"/>
    </row>
    <row r="48" spans="1:11" ht="14.1" customHeight="1" x14ac:dyDescent="0.25">
      <c r="A48" s="51"/>
      <c r="B48" s="51"/>
      <c r="C48" s="40" t="s">
        <v>84</v>
      </c>
      <c r="D48" s="41">
        <v>0</v>
      </c>
      <c r="E48" s="41">
        <v>0</v>
      </c>
      <c r="F48" s="41">
        <v>0</v>
      </c>
      <c r="G48" s="41">
        <v>0</v>
      </c>
      <c r="H48" s="51"/>
      <c r="I48" s="51"/>
      <c r="J48" s="51"/>
      <c r="K48" s="51"/>
    </row>
    <row r="49" spans="1:11" ht="14.1" customHeight="1" x14ac:dyDescent="0.25">
      <c r="A49" s="51"/>
      <c r="B49" s="51"/>
      <c r="C49" s="40" t="s">
        <v>88</v>
      </c>
      <c r="D49" s="41">
        <v>0</v>
      </c>
      <c r="E49" s="41">
        <v>100000000</v>
      </c>
      <c r="F49" s="41">
        <v>100000000</v>
      </c>
      <c r="G49" s="41">
        <v>100000000</v>
      </c>
      <c r="H49" s="51"/>
      <c r="I49" s="51"/>
      <c r="J49" s="51"/>
      <c r="K49" s="51"/>
    </row>
    <row r="50" spans="1:11" ht="14.1" customHeight="1" x14ac:dyDescent="0.25">
      <c r="A50" s="51"/>
      <c r="B50" s="51"/>
      <c r="C50" s="40" t="s">
        <v>83</v>
      </c>
      <c r="D50" s="41">
        <v>0</v>
      </c>
      <c r="E50" s="41">
        <v>100000000</v>
      </c>
      <c r="F50" s="41">
        <v>100000000</v>
      </c>
      <c r="G50" s="41">
        <v>100000000</v>
      </c>
      <c r="H50" s="51"/>
      <c r="I50" s="51"/>
      <c r="J50" s="51"/>
      <c r="K50" s="51"/>
    </row>
    <row r="51" spans="1:11" ht="14.1" customHeight="1" x14ac:dyDescent="0.25">
      <c r="A51" s="51"/>
      <c r="B51" s="51"/>
      <c r="C51" s="40" t="s">
        <v>84</v>
      </c>
      <c r="D51" s="41">
        <v>0</v>
      </c>
      <c r="E51" s="41">
        <v>0</v>
      </c>
      <c r="F51" s="41">
        <v>0</v>
      </c>
      <c r="G51" s="41">
        <v>0</v>
      </c>
      <c r="H51" s="51"/>
      <c r="I51" s="51"/>
      <c r="J51" s="51"/>
      <c r="K51" s="51"/>
    </row>
    <row r="52" spans="1:11" ht="14.1" customHeight="1" x14ac:dyDescent="0.25">
      <c r="A52" s="51"/>
      <c r="B52" s="51"/>
      <c r="C52" s="40" t="s">
        <v>89</v>
      </c>
      <c r="D52" s="41">
        <v>0</v>
      </c>
      <c r="E52" s="41">
        <v>0</v>
      </c>
      <c r="F52" s="41">
        <v>0</v>
      </c>
      <c r="G52" s="41">
        <v>0</v>
      </c>
      <c r="H52" s="51"/>
      <c r="I52" s="51"/>
      <c r="J52" s="51"/>
      <c r="K52" s="51"/>
    </row>
    <row r="53" spans="1:11" ht="14.1" customHeight="1" x14ac:dyDescent="0.25">
      <c r="A53" s="51"/>
      <c r="B53" s="51"/>
      <c r="C53" s="40" t="s">
        <v>83</v>
      </c>
      <c r="D53" s="41">
        <v>0</v>
      </c>
      <c r="E53" s="41">
        <v>0</v>
      </c>
      <c r="F53" s="41">
        <v>0</v>
      </c>
      <c r="G53" s="41">
        <v>0</v>
      </c>
      <c r="H53" s="51"/>
      <c r="I53" s="51"/>
      <c r="J53" s="51"/>
      <c r="K53" s="51"/>
    </row>
    <row r="54" spans="1:11" ht="14.1" customHeight="1" x14ac:dyDescent="0.25">
      <c r="A54" s="51"/>
      <c r="B54" s="51"/>
      <c r="C54" s="40" t="s">
        <v>84</v>
      </c>
      <c r="D54" s="41">
        <v>0</v>
      </c>
      <c r="E54" s="41">
        <v>0</v>
      </c>
      <c r="F54" s="41">
        <v>0</v>
      </c>
      <c r="G54" s="41">
        <v>0</v>
      </c>
      <c r="H54" s="51"/>
      <c r="I54" s="51"/>
      <c r="J54" s="51"/>
      <c r="K54" s="51"/>
    </row>
    <row r="55" spans="1:11" ht="14.1" customHeight="1" x14ac:dyDescent="0.25">
      <c r="A55" s="51"/>
      <c r="B55" s="51"/>
      <c r="C55" s="40" t="s">
        <v>90</v>
      </c>
      <c r="D55" s="41">
        <v>0</v>
      </c>
      <c r="E55" s="41">
        <v>0</v>
      </c>
      <c r="F55" s="41">
        <v>0</v>
      </c>
      <c r="G55" s="41">
        <v>0</v>
      </c>
      <c r="H55" s="51"/>
      <c r="I55" s="51"/>
      <c r="J55" s="51"/>
      <c r="K55" s="51"/>
    </row>
    <row r="56" spans="1:11" ht="14.1" customHeight="1" x14ac:dyDescent="0.25">
      <c r="A56" s="51"/>
      <c r="B56" s="51"/>
      <c r="C56" s="40" t="s">
        <v>83</v>
      </c>
      <c r="D56" s="41">
        <v>0</v>
      </c>
      <c r="E56" s="41">
        <v>0</v>
      </c>
      <c r="F56" s="41">
        <v>0</v>
      </c>
      <c r="G56" s="41">
        <v>0</v>
      </c>
      <c r="H56" s="51"/>
      <c r="I56" s="51"/>
      <c r="J56" s="51"/>
      <c r="K56" s="51"/>
    </row>
    <row r="57" spans="1:11" ht="14.1" customHeight="1" x14ac:dyDescent="0.25">
      <c r="A57" s="51"/>
      <c r="B57" s="51"/>
      <c r="C57" s="40" t="s">
        <v>84</v>
      </c>
      <c r="D57" s="41">
        <v>0</v>
      </c>
      <c r="E57" s="41">
        <v>0</v>
      </c>
      <c r="F57" s="41">
        <v>0</v>
      </c>
      <c r="G57" s="41">
        <v>0</v>
      </c>
      <c r="H57" s="51"/>
      <c r="I57" s="51"/>
      <c r="J57" s="51"/>
      <c r="K57" s="51"/>
    </row>
    <row r="58" spans="1:11" ht="14.1" customHeight="1" x14ac:dyDescent="0.25">
      <c r="A58" s="51"/>
      <c r="B58" s="51"/>
      <c r="C58" s="40" t="s">
        <v>91</v>
      </c>
      <c r="D58" s="41">
        <v>0</v>
      </c>
      <c r="E58" s="41">
        <v>0</v>
      </c>
      <c r="F58" s="41">
        <v>0</v>
      </c>
      <c r="G58" s="41">
        <v>0</v>
      </c>
      <c r="H58" s="51"/>
      <c r="I58" s="51"/>
      <c r="J58" s="51"/>
      <c r="K58" s="51"/>
    </row>
    <row r="59" spans="1:11" ht="14.1" customHeight="1" x14ac:dyDescent="0.25">
      <c r="A59" s="51"/>
      <c r="B59" s="51"/>
      <c r="C59" s="40" t="s">
        <v>83</v>
      </c>
      <c r="D59" s="41">
        <v>0</v>
      </c>
      <c r="E59" s="41">
        <v>0</v>
      </c>
      <c r="F59" s="41">
        <v>0</v>
      </c>
      <c r="G59" s="41">
        <v>0</v>
      </c>
      <c r="H59" s="51"/>
      <c r="I59" s="51"/>
      <c r="J59" s="51"/>
      <c r="K59" s="51"/>
    </row>
    <row r="60" spans="1:11" ht="14.1" customHeight="1" x14ac:dyDescent="0.25">
      <c r="A60" s="51"/>
      <c r="B60" s="51"/>
      <c r="C60" s="40" t="s">
        <v>92</v>
      </c>
      <c r="D60" s="41">
        <v>0</v>
      </c>
      <c r="E60" s="41">
        <v>0</v>
      </c>
      <c r="F60" s="41">
        <v>0</v>
      </c>
      <c r="G60" s="41">
        <v>0</v>
      </c>
      <c r="H60" s="51"/>
      <c r="I60" s="51"/>
      <c r="J60" s="51"/>
      <c r="K60" s="51"/>
    </row>
    <row r="61" spans="1:11" ht="14.1" customHeight="1" x14ac:dyDescent="0.25">
      <c r="A61" s="51"/>
      <c r="B61" s="51"/>
      <c r="C61" s="40" t="s">
        <v>93</v>
      </c>
      <c r="D61" s="41">
        <v>0</v>
      </c>
      <c r="E61" s="41">
        <v>0</v>
      </c>
      <c r="F61" s="41">
        <v>0</v>
      </c>
      <c r="G61" s="41">
        <v>0</v>
      </c>
      <c r="H61" s="51"/>
      <c r="I61" s="51"/>
      <c r="J61" s="51"/>
      <c r="K61" s="51"/>
    </row>
    <row r="62" spans="1:11" ht="14.1" customHeight="1" x14ac:dyDescent="0.25">
      <c r="A62" s="51"/>
      <c r="B62" s="51"/>
      <c r="C62" s="40" t="s">
        <v>94</v>
      </c>
      <c r="D62" s="41">
        <v>0</v>
      </c>
      <c r="E62" s="41">
        <v>0</v>
      </c>
      <c r="F62" s="41">
        <v>0</v>
      </c>
      <c r="G62" s="41">
        <v>0</v>
      </c>
      <c r="H62" s="51"/>
      <c r="I62" s="51"/>
      <c r="J62" s="51"/>
      <c r="K62" s="51"/>
    </row>
    <row r="63" spans="1:11" ht="14.1" customHeight="1" x14ac:dyDescent="0.25">
      <c r="A63" s="51"/>
      <c r="B63" s="51"/>
      <c r="C63" s="40" t="s">
        <v>95</v>
      </c>
      <c r="D63" s="41">
        <v>0</v>
      </c>
      <c r="E63" s="41">
        <v>0</v>
      </c>
      <c r="F63" s="41">
        <v>0</v>
      </c>
      <c r="G63" s="41">
        <v>0</v>
      </c>
      <c r="H63" s="51"/>
      <c r="I63" s="51"/>
      <c r="J63" s="51"/>
      <c r="K63" s="51"/>
    </row>
    <row r="64" spans="1:11" ht="14.1" customHeight="1" x14ac:dyDescent="0.25">
      <c r="A64" s="51"/>
      <c r="B64" s="51"/>
      <c r="C64" s="40" t="s">
        <v>96</v>
      </c>
      <c r="D64" s="41">
        <v>0</v>
      </c>
      <c r="E64" s="41">
        <v>0</v>
      </c>
      <c r="F64" s="41">
        <v>0</v>
      </c>
      <c r="G64" s="41">
        <v>0</v>
      </c>
      <c r="H64" s="51"/>
      <c r="I64" s="51"/>
      <c r="J64" s="51"/>
      <c r="K64" s="51"/>
    </row>
    <row r="65" spans="1:11" ht="14.1" customHeight="1" x14ac:dyDescent="0.25">
      <c r="A65" s="51"/>
      <c r="B65" s="51"/>
      <c r="C65" s="40" t="s">
        <v>83</v>
      </c>
      <c r="D65" s="41">
        <v>0</v>
      </c>
      <c r="E65" s="41">
        <v>0</v>
      </c>
      <c r="F65" s="41">
        <v>0</v>
      </c>
      <c r="G65" s="41">
        <v>0</v>
      </c>
      <c r="H65" s="51"/>
      <c r="I65" s="51"/>
      <c r="J65" s="51"/>
      <c r="K65" s="51"/>
    </row>
    <row r="66" spans="1:11" ht="14.1" customHeight="1" x14ac:dyDescent="0.25">
      <c r="A66" s="51"/>
      <c r="B66" s="51"/>
      <c r="C66" s="40" t="s">
        <v>92</v>
      </c>
      <c r="D66" s="41">
        <v>0</v>
      </c>
      <c r="E66" s="41">
        <v>0</v>
      </c>
      <c r="F66" s="41">
        <v>0</v>
      </c>
      <c r="G66" s="41">
        <v>0</v>
      </c>
      <c r="H66" s="51"/>
      <c r="I66" s="51"/>
      <c r="J66" s="51"/>
      <c r="K66" s="51"/>
    </row>
    <row r="67" spans="1:11" ht="14.1" customHeight="1" x14ac:dyDescent="0.25">
      <c r="A67" s="51"/>
      <c r="B67" s="51"/>
      <c r="C67" s="40" t="s">
        <v>93</v>
      </c>
      <c r="D67" s="41">
        <v>0</v>
      </c>
      <c r="E67" s="41">
        <v>0</v>
      </c>
      <c r="F67" s="41">
        <v>0</v>
      </c>
      <c r="G67" s="41">
        <v>0</v>
      </c>
      <c r="H67" s="51"/>
      <c r="I67" s="51"/>
      <c r="J67" s="51"/>
      <c r="K67" s="51"/>
    </row>
    <row r="68" spans="1:11" ht="14.1" customHeight="1" x14ac:dyDescent="0.25">
      <c r="A68" s="51"/>
      <c r="B68" s="51"/>
      <c r="C68" s="40" t="s">
        <v>94</v>
      </c>
      <c r="D68" s="41">
        <v>0</v>
      </c>
      <c r="E68" s="41">
        <v>0</v>
      </c>
      <c r="F68" s="41">
        <v>0</v>
      </c>
      <c r="G68" s="41">
        <v>0</v>
      </c>
      <c r="H68" s="51"/>
      <c r="I68" s="51"/>
      <c r="J68" s="51"/>
      <c r="K68" s="51"/>
    </row>
    <row r="69" spans="1:11" ht="14.1" customHeight="1" x14ac:dyDescent="0.25">
      <c r="A69" s="51"/>
      <c r="B69" s="51"/>
      <c r="C69" s="40" t="s">
        <v>95</v>
      </c>
      <c r="D69" s="41">
        <v>0</v>
      </c>
      <c r="E69" s="41">
        <v>0</v>
      </c>
      <c r="F69" s="41">
        <v>0</v>
      </c>
      <c r="G69" s="41">
        <v>0</v>
      </c>
      <c r="H69" s="51"/>
      <c r="I69" s="51"/>
      <c r="J69" s="51"/>
      <c r="K69" s="51"/>
    </row>
    <row r="70" spans="1:11" ht="14.1" customHeight="1" x14ac:dyDescent="0.25">
      <c r="A70" s="51"/>
      <c r="B70" s="51"/>
      <c r="C70" s="40" t="s">
        <v>97</v>
      </c>
      <c r="D70" s="41">
        <v>0</v>
      </c>
      <c r="E70" s="41">
        <v>0</v>
      </c>
      <c r="F70" s="41">
        <v>0</v>
      </c>
      <c r="G70" s="41">
        <v>0</v>
      </c>
      <c r="H70" s="51"/>
      <c r="I70" s="51"/>
      <c r="J70" s="51"/>
      <c r="K70" s="51"/>
    </row>
    <row r="71" spans="1:11" ht="14.1" customHeight="1" x14ac:dyDescent="0.25">
      <c r="A71" s="51"/>
      <c r="B71" s="51"/>
      <c r="C71" s="40" t="s">
        <v>83</v>
      </c>
      <c r="D71" s="41">
        <v>0</v>
      </c>
      <c r="E71" s="41">
        <v>0</v>
      </c>
      <c r="F71" s="41">
        <v>0</v>
      </c>
      <c r="G71" s="41">
        <v>0</v>
      </c>
      <c r="H71" s="51"/>
      <c r="I71" s="51"/>
      <c r="J71" s="51"/>
      <c r="K71" s="51"/>
    </row>
    <row r="72" spans="1:11" ht="14.1" customHeight="1" x14ac:dyDescent="0.25">
      <c r="A72" s="51"/>
      <c r="B72" s="51"/>
      <c r="C72" s="40" t="s">
        <v>92</v>
      </c>
      <c r="D72" s="41">
        <v>0</v>
      </c>
      <c r="E72" s="41">
        <v>0</v>
      </c>
      <c r="F72" s="41">
        <v>0</v>
      </c>
      <c r="G72" s="41">
        <v>0</v>
      </c>
      <c r="H72" s="51"/>
      <c r="I72" s="51"/>
      <c r="J72" s="51"/>
      <c r="K72" s="51"/>
    </row>
    <row r="73" spans="1:11" ht="14.1" customHeight="1" x14ac:dyDescent="0.25">
      <c r="A73" s="51"/>
      <c r="B73" s="51"/>
      <c r="C73" s="40" t="s">
        <v>93</v>
      </c>
      <c r="D73" s="41">
        <v>0</v>
      </c>
      <c r="E73" s="41">
        <v>0</v>
      </c>
      <c r="F73" s="41">
        <v>0</v>
      </c>
      <c r="G73" s="41">
        <v>0</v>
      </c>
      <c r="H73" s="51"/>
      <c r="I73" s="51"/>
      <c r="J73" s="51"/>
      <c r="K73" s="51"/>
    </row>
    <row r="74" spans="1:11" ht="14.1" customHeight="1" x14ac:dyDescent="0.25">
      <c r="A74" s="51"/>
      <c r="B74" s="51"/>
      <c r="C74" s="40" t="s">
        <v>94</v>
      </c>
      <c r="D74" s="41">
        <v>0</v>
      </c>
      <c r="E74" s="41">
        <v>0</v>
      </c>
      <c r="F74" s="41">
        <v>0</v>
      </c>
      <c r="G74" s="41">
        <v>0</v>
      </c>
      <c r="H74" s="51"/>
      <c r="I74" s="51"/>
      <c r="J74" s="51"/>
      <c r="K74" s="51"/>
    </row>
    <row r="75" spans="1:11" ht="14.1" customHeight="1" x14ac:dyDescent="0.25">
      <c r="A75" s="51"/>
      <c r="B75" s="51"/>
      <c r="C75" s="40" t="s">
        <v>95</v>
      </c>
      <c r="D75" s="41">
        <v>0</v>
      </c>
      <c r="E75" s="41">
        <v>0</v>
      </c>
      <c r="F75" s="41">
        <v>0</v>
      </c>
      <c r="G75" s="41">
        <v>0</v>
      </c>
      <c r="H75" s="51"/>
      <c r="I75" s="51"/>
      <c r="J75" s="51"/>
      <c r="K75" s="51"/>
    </row>
    <row r="76" spans="1:11" ht="14.1" customHeight="1" x14ac:dyDescent="0.25">
      <c r="A76" s="51"/>
      <c r="B76" s="51"/>
      <c r="C76" s="40" t="s">
        <v>98</v>
      </c>
      <c r="D76" s="41">
        <v>0</v>
      </c>
      <c r="E76" s="41">
        <v>0</v>
      </c>
      <c r="F76" s="41">
        <v>0</v>
      </c>
      <c r="G76" s="41">
        <v>0</v>
      </c>
      <c r="H76" s="51"/>
      <c r="I76" s="51"/>
      <c r="J76" s="51"/>
      <c r="K76" s="51"/>
    </row>
    <row r="77" spans="1:11" ht="14.1" customHeight="1" x14ac:dyDescent="0.25">
      <c r="A77" s="51"/>
      <c r="B77" s="51"/>
      <c r="C77" s="40" t="s">
        <v>99</v>
      </c>
      <c r="D77" s="41">
        <v>0</v>
      </c>
      <c r="E77" s="41">
        <v>0</v>
      </c>
      <c r="F77" s="41">
        <v>0</v>
      </c>
      <c r="G77" s="41">
        <v>0</v>
      </c>
      <c r="H77" s="51"/>
      <c r="I77" s="51"/>
      <c r="J77" s="51"/>
      <c r="K77" s="51"/>
    </row>
    <row r="78" spans="1:11" ht="14.1" customHeight="1" x14ac:dyDescent="0.25">
      <c r="A78" s="51"/>
      <c r="B78" s="51"/>
      <c r="C78" s="36" t="s">
        <v>100</v>
      </c>
      <c r="D78" s="41">
        <v>0</v>
      </c>
      <c r="E78" s="41">
        <v>120305000</v>
      </c>
      <c r="F78" s="41">
        <v>120305000</v>
      </c>
      <c r="G78" s="41">
        <v>120305000</v>
      </c>
      <c r="H78" s="51"/>
      <c r="I78" s="51"/>
      <c r="J78" s="51"/>
      <c r="K78" s="51"/>
    </row>
    <row r="79" spans="1:11" ht="36.950000000000003" customHeight="1" x14ac:dyDescent="0.25">
      <c r="A79" s="51"/>
      <c r="B79" s="51"/>
      <c r="C79" s="30" t="s">
        <v>50</v>
      </c>
      <c r="D79" s="1575" t="s">
        <v>2664</v>
      </c>
      <c r="E79" s="1576"/>
      <c r="F79" s="1576"/>
      <c r="G79" s="1576"/>
      <c r="H79" s="51"/>
      <c r="I79" s="51"/>
      <c r="J79" s="51"/>
      <c r="K79" s="51"/>
    </row>
    <row r="80" spans="1:11" ht="36.950000000000003" customHeight="1" x14ac:dyDescent="0.25">
      <c r="A80" s="51"/>
      <c r="B80" s="51"/>
      <c r="C80" s="31" t="s">
        <v>52</v>
      </c>
      <c r="D80" s="1587" t="s">
        <v>2665</v>
      </c>
      <c r="E80" s="1588"/>
      <c r="F80" s="1588"/>
      <c r="G80" s="1588"/>
      <c r="H80" s="51"/>
      <c r="I80" s="51"/>
      <c r="J80" s="51"/>
      <c r="K80" s="51"/>
    </row>
    <row r="81" spans="1:11" ht="36.950000000000003" customHeight="1" x14ac:dyDescent="0.25">
      <c r="A81" s="51"/>
      <c r="B81" s="51"/>
      <c r="C81" s="31" t="s">
        <v>54</v>
      </c>
      <c r="D81" s="1587" t="s">
        <v>2666</v>
      </c>
      <c r="E81" s="1588"/>
      <c r="F81" s="1588"/>
      <c r="G81" s="1588"/>
      <c r="H81" s="51"/>
      <c r="I81" s="51"/>
      <c r="J81" s="51"/>
      <c r="K81" s="51"/>
    </row>
    <row r="82" spans="1:11" ht="15" customHeight="1" x14ac:dyDescent="0.25">
      <c r="A82" s="51"/>
      <c r="B82" s="51"/>
      <c r="C82" s="52"/>
      <c r="D82" s="33">
        <v>2023</v>
      </c>
      <c r="E82" s="33">
        <v>2024</v>
      </c>
      <c r="F82" s="33">
        <v>2025</v>
      </c>
      <c r="G82" s="33">
        <v>2026</v>
      </c>
      <c r="H82" s="51"/>
      <c r="I82" s="51"/>
      <c r="J82" s="51"/>
      <c r="K82" s="51"/>
    </row>
    <row r="83" spans="1:11" ht="15" customHeight="1" x14ac:dyDescent="0.25">
      <c r="A83" s="51"/>
      <c r="B83" s="51"/>
      <c r="C83" s="53"/>
      <c r="D83" s="35" t="s">
        <v>17</v>
      </c>
      <c r="E83" s="35" t="s">
        <v>18</v>
      </c>
      <c r="F83" s="35" t="s">
        <v>18</v>
      </c>
      <c r="G83" s="35" t="s">
        <v>18</v>
      </c>
      <c r="H83" s="51"/>
      <c r="I83" s="51"/>
      <c r="J83" s="51"/>
      <c r="K83" s="51"/>
    </row>
    <row r="84" spans="1:11" ht="14.1" customHeight="1" x14ac:dyDescent="0.25">
      <c r="A84" s="51"/>
      <c r="B84" s="51"/>
      <c r="C84" s="38" t="s">
        <v>56</v>
      </c>
      <c r="D84" s="39" t="s">
        <v>28</v>
      </c>
      <c r="E84" s="39" t="s">
        <v>28</v>
      </c>
      <c r="F84" s="39" t="s">
        <v>468</v>
      </c>
      <c r="G84" s="39" t="s">
        <v>272</v>
      </c>
      <c r="H84" s="51"/>
      <c r="I84" s="51"/>
      <c r="J84" s="51"/>
      <c r="K84" s="51"/>
    </row>
    <row r="85" spans="1:11" ht="14.1" customHeight="1" x14ac:dyDescent="0.25">
      <c r="A85" s="51"/>
      <c r="B85" s="51"/>
      <c r="C85" s="38" t="s">
        <v>59</v>
      </c>
      <c r="D85" s="39" t="s">
        <v>829</v>
      </c>
      <c r="E85" s="39" t="s">
        <v>2667</v>
      </c>
      <c r="F85" s="39" t="s">
        <v>2667</v>
      </c>
      <c r="G85" s="39" t="s">
        <v>2667</v>
      </c>
      <c r="H85" s="51"/>
      <c r="I85" s="51"/>
      <c r="J85" s="51"/>
      <c r="K85" s="51"/>
    </row>
    <row r="86" spans="1:11" ht="14.1" customHeight="1" x14ac:dyDescent="0.25">
      <c r="A86" s="51"/>
      <c r="B86" s="51"/>
      <c r="C86" s="38" t="s">
        <v>63</v>
      </c>
      <c r="D86" s="39" t="s">
        <v>2668</v>
      </c>
      <c r="E86" s="39" t="s">
        <v>2669</v>
      </c>
      <c r="F86" s="39" t="s">
        <v>2670</v>
      </c>
      <c r="G86" s="39" t="s">
        <v>2671</v>
      </c>
      <c r="H86" s="51"/>
      <c r="I86" s="51"/>
      <c r="J86" s="51"/>
      <c r="K86" s="51"/>
    </row>
    <row r="87" spans="1:11" ht="14.1" customHeight="1" x14ac:dyDescent="0.25">
      <c r="A87" s="51"/>
      <c r="B87" s="51"/>
      <c r="C87" s="38" t="s">
        <v>68</v>
      </c>
      <c r="D87" s="39" t="s">
        <v>69</v>
      </c>
      <c r="E87" s="39" t="s">
        <v>75</v>
      </c>
      <c r="F87" s="39" t="s">
        <v>1016</v>
      </c>
      <c r="G87" s="39" t="s">
        <v>1005</v>
      </c>
      <c r="H87" s="51"/>
      <c r="I87" s="51"/>
      <c r="J87" s="51"/>
      <c r="K87" s="51"/>
    </row>
    <row r="88" spans="1:11" ht="14.1" customHeight="1" x14ac:dyDescent="0.25">
      <c r="A88" s="51"/>
      <c r="B88" s="51"/>
      <c r="C88" s="38" t="s">
        <v>73</v>
      </c>
      <c r="D88" s="39" t="s">
        <v>69</v>
      </c>
      <c r="E88" s="39" t="s">
        <v>2672</v>
      </c>
      <c r="F88" s="39" t="s">
        <v>75</v>
      </c>
      <c r="G88" s="39" t="s">
        <v>75</v>
      </c>
      <c r="H88" s="51"/>
      <c r="I88" s="51"/>
      <c r="J88" s="51"/>
      <c r="K88" s="51"/>
    </row>
    <row r="89" spans="1:11" ht="14.1" customHeight="1" x14ac:dyDescent="0.25">
      <c r="A89" s="51"/>
      <c r="B89" s="51"/>
      <c r="C89" s="38" t="s">
        <v>77</v>
      </c>
      <c r="D89" s="39" t="s">
        <v>69</v>
      </c>
      <c r="E89" s="39" t="s">
        <v>2672</v>
      </c>
      <c r="F89" s="39" t="s">
        <v>2308</v>
      </c>
      <c r="G89" s="39" t="s">
        <v>2673</v>
      </c>
      <c r="H89" s="51"/>
      <c r="I89" s="51"/>
      <c r="J89" s="51"/>
      <c r="K89" s="51"/>
    </row>
    <row r="90" spans="1:11" ht="14.1" customHeight="1" x14ac:dyDescent="0.25">
      <c r="A90" s="51"/>
      <c r="B90" s="51"/>
      <c r="C90" s="1589" t="s">
        <v>81</v>
      </c>
      <c r="D90" s="1590"/>
      <c r="E90" s="1590"/>
      <c r="F90" s="1590"/>
      <c r="G90" s="1590"/>
      <c r="H90" s="51"/>
      <c r="I90" s="51"/>
      <c r="J90" s="51"/>
      <c r="K90" s="51"/>
    </row>
    <row r="91" spans="1:11" ht="14.1" customHeight="1" x14ac:dyDescent="0.25">
      <c r="A91" s="51"/>
      <c r="B91" s="51"/>
      <c r="C91" s="52"/>
      <c r="D91" s="33">
        <v>2023</v>
      </c>
      <c r="E91" s="33">
        <v>2024</v>
      </c>
      <c r="F91" s="33">
        <v>2025</v>
      </c>
      <c r="G91" s="33">
        <v>2026</v>
      </c>
      <c r="H91" s="51"/>
      <c r="I91" s="51"/>
      <c r="J91" s="51"/>
      <c r="K91" s="51"/>
    </row>
    <row r="92" spans="1:11" ht="14.1" customHeight="1" x14ac:dyDescent="0.25">
      <c r="A92" s="51"/>
      <c r="B92" s="51"/>
      <c r="C92" s="53"/>
      <c r="D92" s="35" t="s">
        <v>17</v>
      </c>
      <c r="E92" s="35" t="s">
        <v>18</v>
      </c>
      <c r="F92" s="35" t="s">
        <v>18</v>
      </c>
      <c r="G92" s="35" t="s">
        <v>18</v>
      </c>
      <c r="H92" s="51"/>
      <c r="I92" s="51"/>
      <c r="J92" s="51"/>
      <c r="K92" s="51"/>
    </row>
    <row r="93" spans="1:11" ht="14.1" customHeight="1" x14ac:dyDescent="0.25">
      <c r="A93" s="51"/>
      <c r="B93" s="51"/>
      <c r="C93" s="40" t="s">
        <v>82</v>
      </c>
      <c r="D93" s="41">
        <v>0</v>
      </c>
      <c r="E93" s="41">
        <v>0</v>
      </c>
      <c r="F93" s="41">
        <v>0</v>
      </c>
      <c r="G93" s="41">
        <v>0</v>
      </c>
      <c r="H93" s="51"/>
      <c r="I93" s="51"/>
      <c r="J93" s="51"/>
      <c r="K93" s="51"/>
    </row>
    <row r="94" spans="1:11" ht="14.1" customHeight="1" x14ac:dyDescent="0.25">
      <c r="A94" s="51"/>
      <c r="B94" s="51"/>
      <c r="C94" s="40" t="s">
        <v>83</v>
      </c>
      <c r="D94" s="41">
        <v>0</v>
      </c>
      <c r="E94" s="41">
        <v>0</v>
      </c>
      <c r="F94" s="41">
        <v>0</v>
      </c>
      <c r="G94" s="41">
        <v>0</v>
      </c>
      <c r="H94" s="51"/>
      <c r="I94" s="51"/>
      <c r="J94" s="51"/>
      <c r="K94" s="51"/>
    </row>
    <row r="95" spans="1:11" ht="14.1" customHeight="1" x14ac:dyDescent="0.25">
      <c r="A95" s="51"/>
      <c r="B95" s="51"/>
      <c r="C95" s="40" t="s">
        <v>84</v>
      </c>
      <c r="D95" s="41">
        <v>0</v>
      </c>
      <c r="E95" s="41">
        <v>0</v>
      </c>
      <c r="F95" s="41">
        <v>0</v>
      </c>
      <c r="G95" s="41">
        <v>0</v>
      </c>
      <c r="H95" s="51"/>
      <c r="I95" s="51"/>
      <c r="J95" s="51"/>
      <c r="K95" s="51"/>
    </row>
    <row r="96" spans="1:11" ht="14.1" customHeight="1" x14ac:dyDescent="0.25">
      <c r="A96" s="51"/>
      <c r="B96" s="51"/>
      <c r="C96" s="40" t="s">
        <v>85</v>
      </c>
      <c r="D96" s="41">
        <v>0</v>
      </c>
      <c r="E96" s="41">
        <v>0</v>
      </c>
      <c r="F96" s="41">
        <v>0</v>
      </c>
      <c r="G96" s="41">
        <v>0</v>
      </c>
      <c r="H96" s="51"/>
      <c r="I96" s="51"/>
      <c r="J96" s="51"/>
      <c r="K96" s="51"/>
    </row>
    <row r="97" spans="1:11" ht="14.1" customHeight="1" x14ac:dyDescent="0.25">
      <c r="A97" s="51"/>
      <c r="B97" s="51"/>
      <c r="C97" s="40" t="s">
        <v>83</v>
      </c>
      <c r="D97" s="41">
        <v>0</v>
      </c>
      <c r="E97" s="41">
        <v>0</v>
      </c>
      <c r="F97" s="41">
        <v>0</v>
      </c>
      <c r="G97" s="41">
        <v>0</v>
      </c>
      <c r="H97" s="51"/>
      <c r="I97" s="51"/>
      <c r="J97" s="51"/>
      <c r="K97" s="51"/>
    </row>
    <row r="98" spans="1:11" ht="14.1" customHeight="1" x14ac:dyDescent="0.25">
      <c r="A98" s="51"/>
      <c r="B98" s="51"/>
      <c r="C98" s="40" t="s">
        <v>84</v>
      </c>
      <c r="D98" s="41">
        <v>0</v>
      </c>
      <c r="E98" s="41">
        <v>0</v>
      </c>
      <c r="F98" s="41">
        <v>0</v>
      </c>
      <c r="G98" s="41">
        <v>0</v>
      </c>
      <c r="H98" s="51"/>
      <c r="I98" s="51"/>
      <c r="J98" s="51"/>
      <c r="K98" s="51"/>
    </row>
    <row r="99" spans="1:11" ht="14.1" customHeight="1" x14ac:dyDescent="0.25">
      <c r="A99" s="51"/>
      <c r="B99" s="51"/>
      <c r="C99" s="40" t="s">
        <v>86</v>
      </c>
      <c r="D99" s="41">
        <v>0</v>
      </c>
      <c r="E99" s="41">
        <v>4195000</v>
      </c>
      <c r="F99" s="41">
        <v>4195000</v>
      </c>
      <c r="G99" s="41">
        <v>4195000</v>
      </c>
      <c r="H99" s="51"/>
      <c r="I99" s="51"/>
      <c r="J99" s="51"/>
      <c r="K99" s="51"/>
    </row>
    <row r="100" spans="1:11" ht="14.1" customHeight="1" x14ac:dyDescent="0.25">
      <c r="A100" s="51"/>
      <c r="B100" s="51"/>
      <c r="C100" s="40" t="s">
        <v>83</v>
      </c>
      <c r="D100" s="41">
        <v>0</v>
      </c>
      <c r="E100" s="41">
        <v>4195000</v>
      </c>
      <c r="F100" s="41">
        <v>4195000</v>
      </c>
      <c r="G100" s="41">
        <v>4195000</v>
      </c>
      <c r="H100" s="51"/>
      <c r="I100" s="51"/>
      <c r="J100" s="51"/>
      <c r="K100" s="51"/>
    </row>
    <row r="101" spans="1:11" ht="14.1" customHeight="1" x14ac:dyDescent="0.25">
      <c r="A101" s="51"/>
      <c r="B101" s="51"/>
      <c r="C101" s="40" t="s">
        <v>84</v>
      </c>
      <c r="D101" s="41">
        <v>0</v>
      </c>
      <c r="E101" s="41">
        <v>0</v>
      </c>
      <c r="F101" s="41">
        <v>0</v>
      </c>
      <c r="G101" s="41">
        <v>0</v>
      </c>
      <c r="H101" s="51"/>
      <c r="I101" s="51"/>
      <c r="J101" s="51"/>
      <c r="K101" s="51"/>
    </row>
    <row r="102" spans="1:11" ht="14.1" customHeight="1" x14ac:dyDescent="0.25">
      <c r="A102" s="51"/>
      <c r="B102" s="51"/>
      <c r="C102" s="40" t="s">
        <v>87</v>
      </c>
      <c r="D102" s="41">
        <v>0</v>
      </c>
      <c r="E102" s="41">
        <v>0</v>
      </c>
      <c r="F102" s="41">
        <v>0</v>
      </c>
      <c r="G102" s="41">
        <v>0</v>
      </c>
      <c r="H102" s="51"/>
      <c r="I102" s="51"/>
      <c r="J102" s="51"/>
      <c r="K102" s="51"/>
    </row>
    <row r="103" spans="1:11" ht="14.1" customHeight="1" x14ac:dyDescent="0.25">
      <c r="A103" s="51"/>
      <c r="B103" s="51"/>
      <c r="C103" s="40" t="s">
        <v>83</v>
      </c>
      <c r="D103" s="41">
        <v>0</v>
      </c>
      <c r="E103" s="41">
        <v>0</v>
      </c>
      <c r="F103" s="41">
        <v>0</v>
      </c>
      <c r="G103" s="41">
        <v>0</v>
      </c>
      <c r="H103" s="51"/>
      <c r="I103" s="51"/>
      <c r="J103" s="51"/>
      <c r="K103" s="51"/>
    </row>
    <row r="104" spans="1:11" ht="14.1" customHeight="1" x14ac:dyDescent="0.25">
      <c r="A104" s="51"/>
      <c r="B104" s="51"/>
      <c r="C104" s="40" t="s">
        <v>84</v>
      </c>
      <c r="D104" s="41">
        <v>0</v>
      </c>
      <c r="E104" s="41">
        <v>0</v>
      </c>
      <c r="F104" s="41">
        <v>0</v>
      </c>
      <c r="G104" s="41">
        <v>0</v>
      </c>
      <c r="H104" s="51"/>
      <c r="I104" s="51"/>
      <c r="J104" s="51"/>
      <c r="K104" s="51"/>
    </row>
    <row r="105" spans="1:11" ht="14.1" customHeight="1" x14ac:dyDescent="0.25">
      <c r="A105" s="51"/>
      <c r="B105" s="51"/>
      <c r="C105" s="40" t="s">
        <v>88</v>
      </c>
      <c r="D105" s="41">
        <v>0</v>
      </c>
      <c r="E105" s="41">
        <v>0</v>
      </c>
      <c r="F105" s="41">
        <v>0</v>
      </c>
      <c r="G105" s="41">
        <v>0</v>
      </c>
      <c r="H105" s="51"/>
      <c r="I105" s="51"/>
      <c r="J105" s="51"/>
      <c r="K105" s="51"/>
    </row>
    <row r="106" spans="1:11" ht="14.1" customHeight="1" x14ac:dyDescent="0.25">
      <c r="A106" s="51"/>
      <c r="B106" s="51"/>
      <c r="C106" s="40" t="s">
        <v>83</v>
      </c>
      <c r="D106" s="41">
        <v>0</v>
      </c>
      <c r="E106" s="41">
        <v>0</v>
      </c>
      <c r="F106" s="41">
        <v>0</v>
      </c>
      <c r="G106" s="41">
        <v>0</v>
      </c>
      <c r="H106" s="51"/>
      <c r="I106" s="51"/>
      <c r="J106" s="51"/>
      <c r="K106" s="51"/>
    </row>
    <row r="107" spans="1:11" ht="14.1" customHeight="1" x14ac:dyDescent="0.25">
      <c r="A107" s="51"/>
      <c r="B107" s="51"/>
      <c r="C107" s="40" t="s">
        <v>84</v>
      </c>
      <c r="D107" s="41">
        <v>0</v>
      </c>
      <c r="E107" s="41">
        <v>0</v>
      </c>
      <c r="F107" s="41">
        <v>0</v>
      </c>
      <c r="G107" s="41">
        <v>0</v>
      </c>
      <c r="H107" s="51"/>
      <c r="I107" s="51"/>
      <c r="J107" s="51"/>
      <c r="K107" s="51"/>
    </row>
    <row r="108" spans="1:11" ht="14.1" customHeight="1" x14ac:dyDescent="0.25">
      <c r="A108" s="51"/>
      <c r="B108" s="51"/>
      <c r="C108" s="40" t="s">
        <v>89</v>
      </c>
      <c r="D108" s="41">
        <v>0</v>
      </c>
      <c r="E108" s="41">
        <v>0</v>
      </c>
      <c r="F108" s="41">
        <v>0</v>
      </c>
      <c r="G108" s="41">
        <v>0</v>
      </c>
      <c r="H108" s="51"/>
      <c r="I108" s="51"/>
      <c r="J108" s="51"/>
      <c r="K108" s="51"/>
    </row>
    <row r="109" spans="1:11" ht="14.1" customHeight="1" x14ac:dyDescent="0.25">
      <c r="A109" s="51"/>
      <c r="B109" s="51"/>
      <c r="C109" s="40" t="s">
        <v>83</v>
      </c>
      <c r="D109" s="41">
        <v>0</v>
      </c>
      <c r="E109" s="41">
        <v>0</v>
      </c>
      <c r="F109" s="41">
        <v>0</v>
      </c>
      <c r="G109" s="41">
        <v>0</v>
      </c>
      <c r="H109" s="51"/>
      <c r="I109" s="51"/>
      <c r="J109" s="51"/>
      <c r="K109" s="51"/>
    </row>
    <row r="110" spans="1:11" ht="14.1" customHeight="1" x14ac:dyDescent="0.25">
      <c r="A110" s="51"/>
      <c r="B110" s="51"/>
      <c r="C110" s="40" t="s">
        <v>84</v>
      </c>
      <c r="D110" s="41">
        <v>0</v>
      </c>
      <c r="E110" s="41">
        <v>0</v>
      </c>
      <c r="F110" s="41">
        <v>0</v>
      </c>
      <c r="G110" s="41">
        <v>0</v>
      </c>
      <c r="H110" s="51"/>
      <c r="I110" s="51"/>
      <c r="J110" s="51"/>
      <c r="K110" s="51"/>
    </row>
    <row r="111" spans="1:11" ht="14.1" customHeight="1" x14ac:dyDescent="0.25">
      <c r="A111" s="51"/>
      <c r="B111" s="51"/>
      <c r="C111" s="40" t="s">
        <v>90</v>
      </c>
      <c r="D111" s="41">
        <v>0</v>
      </c>
      <c r="E111" s="41">
        <v>0</v>
      </c>
      <c r="F111" s="41">
        <v>0</v>
      </c>
      <c r="G111" s="41">
        <v>0</v>
      </c>
      <c r="H111" s="51"/>
      <c r="I111" s="51"/>
      <c r="J111" s="51"/>
      <c r="K111" s="51"/>
    </row>
    <row r="112" spans="1:11" ht="14.1" customHeight="1" x14ac:dyDescent="0.25">
      <c r="A112" s="51"/>
      <c r="B112" s="51"/>
      <c r="C112" s="40" t="s">
        <v>83</v>
      </c>
      <c r="D112" s="41">
        <v>0</v>
      </c>
      <c r="E112" s="41">
        <v>0</v>
      </c>
      <c r="F112" s="41">
        <v>0</v>
      </c>
      <c r="G112" s="41">
        <v>0</v>
      </c>
      <c r="H112" s="51"/>
      <c r="I112" s="51"/>
      <c r="J112" s="51"/>
      <c r="K112" s="51"/>
    </row>
    <row r="113" spans="1:11" ht="14.1" customHeight="1" x14ac:dyDescent="0.25">
      <c r="A113" s="51"/>
      <c r="B113" s="51"/>
      <c r="C113" s="40" t="s">
        <v>84</v>
      </c>
      <c r="D113" s="41">
        <v>0</v>
      </c>
      <c r="E113" s="41">
        <v>0</v>
      </c>
      <c r="F113" s="41">
        <v>0</v>
      </c>
      <c r="G113" s="41">
        <v>0</v>
      </c>
      <c r="H113" s="51"/>
      <c r="I113" s="51"/>
      <c r="J113" s="51"/>
      <c r="K113" s="51"/>
    </row>
    <row r="114" spans="1:11" ht="14.1" customHeight="1" x14ac:dyDescent="0.25">
      <c r="A114" s="51"/>
      <c r="B114" s="51"/>
      <c r="C114" s="40" t="s">
        <v>91</v>
      </c>
      <c r="D114" s="41">
        <v>0</v>
      </c>
      <c r="E114" s="41">
        <v>0</v>
      </c>
      <c r="F114" s="41">
        <v>0</v>
      </c>
      <c r="G114" s="41">
        <v>0</v>
      </c>
      <c r="H114" s="51"/>
      <c r="I114" s="51"/>
      <c r="J114" s="51"/>
      <c r="K114" s="51"/>
    </row>
    <row r="115" spans="1:11" ht="14.1" customHeight="1" x14ac:dyDescent="0.25">
      <c r="A115" s="51"/>
      <c r="B115" s="51"/>
      <c r="C115" s="40" t="s">
        <v>83</v>
      </c>
      <c r="D115" s="41">
        <v>0</v>
      </c>
      <c r="E115" s="41">
        <v>0</v>
      </c>
      <c r="F115" s="41">
        <v>0</v>
      </c>
      <c r="G115" s="41">
        <v>0</v>
      </c>
      <c r="H115" s="51"/>
      <c r="I115" s="51"/>
      <c r="J115" s="51"/>
      <c r="K115" s="51"/>
    </row>
    <row r="116" spans="1:11" ht="14.1" customHeight="1" x14ac:dyDescent="0.25">
      <c r="A116" s="51"/>
      <c r="B116" s="51"/>
      <c r="C116" s="40" t="s">
        <v>92</v>
      </c>
      <c r="D116" s="41">
        <v>0</v>
      </c>
      <c r="E116" s="41">
        <v>0</v>
      </c>
      <c r="F116" s="41">
        <v>0</v>
      </c>
      <c r="G116" s="41">
        <v>0</v>
      </c>
      <c r="H116" s="51"/>
      <c r="I116" s="51"/>
      <c r="J116" s="51"/>
      <c r="K116" s="51"/>
    </row>
    <row r="117" spans="1:11" ht="14.1" customHeight="1" x14ac:dyDescent="0.25">
      <c r="A117" s="51"/>
      <c r="B117" s="51"/>
      <c r="C117" s="40" t="s">
        <v>93</v>
      </c>
      <c r="D117" s="41">
        <v>0</v>
      </c>
      <c r="E117" s="41">
        <v>0</v>
      </c>
      <c r="F117" s="41">
        <v>0</v>
      </c>
      <c r="G117" s="41">
        <v>0</v>
      </c>
      <c r="H117" s="51"/>
      <c r="I117" s="51"/>
      <c r="J117" s="51"/>
      <c r="K117" s="51"/>
    </row>
    <row r="118" spans="1:11" ht="14.1" customHeight="1" x14ac:dyDescent="0.25">
      <c r="A118" s="51"/>
      <c r="B118" s="51"/>
      <c r="C118" s="40" t="s">
        <v>94</v>
      </c>
      <c r="D118" s="41">
        <v>0</v>
      </c>
      <c r="E118" s="41">
        <v>0</v>
      </c>
      <c r="F118" s="41">
        <v>0</v>
      </c>
      <c r="G118" s="41">
        <v>0</v>
      </c>
      <c r="H118" s="51"/>
      <c r="I118" s="51"/>
      <c r="J118" s="51"/>
      <c r="K118" s="51"/>
    </row>
    <row r="119" spans="1:11" ht="14.1" customHeight="1" x14ac:dyDescent="0.25">
      <c r="A119" s="51"/>
      <c r="B119" s="51"/>
      <c r="C119" s="40" t="s">
        <v>95</v>
      </c>
      <c r="D119" s="41">
        <v>0</v>
      </c>
      <c r="E119" s="41">
        <v>0</v>
      </c>
      <c r="F119" s="41">
        <v>0</v>
      </c>
      <c r="G119" s="41">
        <v>0</v>
      </c>
      <c r="H119" s="51"/>
      <c r="I119" s="51"/>
      <c r="J119" s="51"/>
      <c r="K119" s="51"/>
    </row>
    <row r="120" spans="1:11" ht="14.1" customHeight="1" x14ac:dyDescent="0.25">
      <c r="A120" s="51"/>
      <c r="B120" s="51"/>
      <c r="C120" s="40" t="s">
        <v>96</v>
      </c>
      <c r="D120" s="41">
        <v>0</v>
      </c>
      <c r="E120" s="41">
        <v>0</v>
      </c>
      <c r="F120" s="41">
        <v>0</v>
      </c>
      <c r="G120" s="41">
        <v>0</v>
      </c>
      <c r="H120" s="51"/>
      <c r="I120" s="51"/>
      <c r="J120" s="51"/>
      <c r="K120" s="51"/>
    </row>
    <row r="121" spans="1:11" ht="14.1" customHeight="1" x14ac:dyDescent="0.25">
      <c r="A121" s="51"/>
      <c r="B121" s="51"/>
      <c r="C121" s="40" t="s">
        <v>83</v>
      </c>
      <c r="D121" s="41">
        <v>0</v>
      </c>
      <c r="E121" s="41">
        <v>0</v>
      </c>
      <c r="F121" s="41">
        <v>0</v>
      </c>
      <c r="G121" s="41">
        <v>0</v>
      </c>
      <c r="H121" s="51"/>
      <c r="I121" s="51"/>
      <c r="J121" s="51"/>
      <c r="K121" s="51"/>
    </row>
    <row r="122" spans="1:11" ht="14.1" customHeight="1" x14ac:dyDescent="0.25">
      <c r="A122" s="51"/>
      <c r="B122" s="51"/>
      <c r="C122" s="40" t="s">
        <v>92</v>
      </c>
      <c r="D122" s="41">
        <v>0</v>
      </c>
      <c r="E122" s="41">
        <v>0</v>
      </c>
      <c r="F122" s="41">
        <v>0</v>
      </c>
      <c r="G122" s="41">
        <v>0</v>
      </c>
      <c r="H122" s="51"/>
      <c r="I122" s="51"/>
      <c r="J122" s="51"/>
      <c r="K122" s="51"/>
    </row>
    <row r="123" spans="1:11" ht="14.1" customHeight="1" x14ac:dyDescent="0.25">
      <c r="A123" s="51"/>
      <c r="B123" s="51"/>
      <c r="C123" s="40" t="s">
        <v>93</v>
      </c>
      <c r="D123" s="41">
        <v>0</v>
      </c>
      <c r="E123" s="41">
        <v>0</v>
      </c>
      <c r="F123" s="41">
        <v>0</v>
      </c>
      <c r="G123" s="41">
        <v>0</v>
      </c>
      <c r="H123" s="51"/>
      <c r="I123" s="51"/>
      <c r="J123" s="51"/>
      <c r="K123" s="51"/>
    </row>
    <row r="124" spans="1:11" ht="14.1" customHeight="1" x14ac:dyDescent="0.25">
      <c r="A124" s="51"/>
      <c r="B124" s="51"/>
      <c r="C124" s="40" t="s">
        <v>94</v>
      </c>
      <c r="D124" s="41">
        <v>0</v>
      </c>
      <c r="E124" s="41">
        <v>0</v>
      </c>
      <c r="F124" s="41">
        <v>0</v>
      </c>
      <c r="G124" s="41">
        <v>0</v>
      </c>
      <c r="H124" s="51"/>
      <c r="I124" s="51"/>
      <c r="J124" s="51"/>
      <c r="K124" s="51"/>
    </row>
    <row r="125" spans="1:11" ht="14.1" customHeight="1" x14ac:dyDescent="0.25">
      <c r="A125" s="51"/>
      <c r="B125" s="51"/>
      <c r="C125" s="40" t="s">
        <v>95</v>
      </c>
      <c r="D125" s="41">
        <v>0</v>
      </c>
      <c r="E125" s="41">
        <v>0</v>
      </c>
      <c r="F125" s="41">
        <v>0</v>
      </c>
      <c r="G125" s="41">
        <v>0</v>
      </c>
      <c r="H125" s="51"/>
      <c r="I125" s="51"/>
      <c r="J125" s="51"/>
      <c r="K125" s="51"/>
    </row>
    <row r="126" spans="1:11" ht="14.1" customHeight="1" x14ac:dyDescent="0.25">
      <c r="A126" s="51"/>
      <c r="B126" s="51"/>
      <c r="C126" s="40" t="s">
        <v>97</v>
      </c>
      <c r="D126" s="41">
        <v>0</v>
      </c>
      <c r="E126" s="41">
        <v>0</v>
      </c>
      <c r="F126" s="41">
        <v>0</v>
      </c>
      <c r="G126" s="41">
        <v>0</v>
      </c>
      <c r="H126" s="51"/>
      <c r="I126" s="51"/>
      <c r="J126" s="51"/>
      <c r="K126" s="51"/>
    </row>
    <row r="127" spans="1:11" ht="14.1" customHeight="1" x14ac:dyDescent="0.25">
      <c r="A127" s="51"/>
      <c r="B127" s="51"/>
      <c r="C127" s="40" t="s">
        <v>83</v>
      </c>
      <c r="D127" s="41">
        <v>0</v>
      </c>
      <c r="E127" s="41">
        <v>0</v>
      </c>
      <c r="F127" s="41">
        <v>0</v>
      </c>
      <c r="G127" s="41">
        <v>0</v>
      </c>
      <c r="H127" s="51"/>
      <c r="I127" s="51"/>
      <c r="J127" s="51"/>
      <c r="K127" s="51"/>
    </row>
    <row r="128" spans="1:11" ht="14.1" customHeight="1" x14ac:dyDescent="0.25">
      <c r="A128" s="51"/>
      <c r="B128" s="51"/>
      <c r="C128" s="40" t="s">
        <v>92</v>
      </c>
      <c r="D128" s="41">
        <v>0</v>
      </c>
      <c r="E128" s="41">
        <v>0</v>
      </c>
      <c r="F128" s="41">
        <v>0</v>
      </c>
      <c r="G128" s="41">
        <v>0</v>
      </c>
      <c r="H128" s="51"/>
      <c r="I128" s="51"/>
      <c r="J128" s="51"/>
      <c r="K128" s="51"/>
    </row>
    <row r="129" spans="1:11" ht="14.1" customHeight="1" x14ac:dyDescent="0.25">
      <c r="A129" s="51"/>
      <c r="B129" s="51"/>
      <c r="C129" s="40" t="s">
        <v>93</v>
      </c>
      <c r="D129" s="41">
        <v>0</v>
      </c>
      <c r="E129" s="41">
        <v>0</v>
      </c>
      <c r="F129" s="41">
        <v>0</v>
      </c>
      <c r="G129" s="41">
        <v>0</v>
      </c>
      <c r="H129" s="51"/>
      <c r="I129" s="51"/>
      <c r="J129" s="51"/>
      <c r="K129" s="51"/>
    </row>
    <row r="130" spans="1:11" ht="14.1" customHeight="1" x14ac:dyDescent="0.25">
      <c r="A130" s="51"/>
      <c r="B130" s="51"/>
      <c r="C130" s="40" t="s">
        <v>94</v>
      </c>
      <c r="D130" s="41">
        <v>0</v>
      </c>
      <c r="E130" s="41">
        <v>0</v>
      </c>
      <c r="F130" s="41">
        <v>0</v>
      </c>
      <c r="G130" s="41">
        <v>0</v>
      </c>
      <c r="H130" s="51"/>
      <c r="I130" s="51"/>
      <c r="J130" s="51"/>
      <c r="K130" s="51"/>
    </row>
    <row r="131" spans="1:11" ht="14.1" customHeight="1" x14ac:dyDescent="0.25">
      <c r="A131" s="51"/>
      <c r="B131" s="51"/>
      <c r="C131" s="40" t="s">
        <v>95</v>
      </c>
      <c r="D131" s="41">
        <v>0</v>
      </c>
      <c r="E131" s="41">
        <v>0</v>
      </c>
      <c r="F131" s="41">
        <v>0</v>
      </c>
      <c r="G131" s="41">
        <v>0</v>
      </c>
      <c r="H131" s="51"/>
      <c r="I131" s="51"/>
      <c r="J131" s="51"/>
      <c r="K131" s="51"/>
    </row>
    <row r="132" spans="1:11" ht="14.1" customHeight="1" x14ac:dyDescent="0.25">
      <c r="A132" s="51"/>
      <c r="B132" s="51"/>
      <c r="C132" s="40" t="s">
        <v>98</v>
      </c>
      <c r="D132" s="41">
        <v>0</v>
      </c>
      <c r="E132" s="41">
        <v>0</v>
      </c>
      <c r="F132" s="41">
        <v>0</v>
      </c>
      <c r="G132" s="41">
        <v>0</v>
      </c>
      <c r="H132" s="51"/>
      <c r="I132" s="51"/>
      <c r="J132" s="51"/>
      <c r="K132" s="51"/>
    </row>
    <row r="133" spans="1:11" ht="14.1" customHeight="1" x14ac:dyDescent="0.25">
      <c r="A133" s="51"/>
      <c r="B133" s="51"/>
      <c r="C133" s="40" t="s">
        <v>99</v>
      </c>
      <c r="D133" s="41">
        <v>0</v>
      </c>
      <c r="E133" s="41">
        <v>0</v>
      </c>
      <c r="F133" s="41">
        <v>0</v>
      </c>
      <c r="G133" s="41">
        <v>0</v>
      </c>
      <c r="H133" s="51"/>
      <c r="I133" s="51"/>
      <c r="J133" s="51"/>
      <c r="K133" s="51"/>
    </row>
    <row r="134" spans="1:11" ht="14.1" customHeight="1" x14ac:dyDescent="0.25">
      <c r="A134" s="51"/>
      <c r="B134" s="51"/>
      <c r="C134" s="36" t="s">
        <v>100</v>
      </c>
      <c r="D134" s="41">
        <v>0</v>
      </c>
      <c r="E134" s="41">
        <v>4195000</v>
      </c>
      <c r="F134" s="41">
        <v>4195000</v>
      </c>
      <c r="G134" s="41">
        <v>4195000</v>
      </c>
      <c r="H134" s="51"/>
      <c r="I134" s="51"/>
      <c r="J134" s="51"/>
      <c r="K134" s="51"/>
    </row>
    <row r="135" spans="1:11" ht="14.1" customHeight="1" x14ac:dyDescent="0.25">
      <c r="A135" s="51"/>
      <c r="B135" s="51"/>
      <c r="C135" s="1585" t="s">
        <v>101</v>
      </c>
      <c r="D135" s="1586"/>
      <c r="E135" s="1586"/>
      <c r="F135" s="1586"/>
      <c r="G135" s="1586"/>
      <c r="H135" s="51"/>
      <c r="I135" s="51"/>
      <c r="J135" s="51"/>
      <c r="K135" s="51"/>
    </row>
    <row r="136" spans="1:11" ht="14.1" customHeight="1" x14ac:dyDescent="0.25">
      <c r="A136" s="51"/>
      <c r="B136" s="51"/>
      <c r="C136" s="29" t="s">
        <v>2674</v>
      </c>
      <c r="D136" s="1585" t="s">
        <v>103</v>
      </c>
      <c r="E136" s="1586"/>
      <c r="F136" s="1586"/>
      <c r="G136" s="1586"/>
      <c r="H136" s="51"/>
      <c r="I136" s="51"/>
      <c r="J136" s="51"/>
      <c r="K136" s="51"/>
    </row>
    <row r="137" spans="1:11" ht="14.1" customHeight="1" x14ac:dyDescent="0.25">
      <c r="A137" s="51"/>
      <c r="B137" s="51"/>
      <c r="C137" s="30" t="s">
        <v>50</v>
      </c>
      <c r="D137" s="1575" t="s">
        <v>2675</v>
      </c>
      <c r="E137" s="1576"/>
      <c r="F137" s="1576"/>
      <c r="G137" s="1576"/>
      <c r="H137" s="51"/>
      <c r="I137" s="51"/>
      <c r="J137" s="51"/>
      <c r="K137" s="51"/>
    </row>
    <row r="138" spans="1:11" ht="14.1" customHeight="1" x14ac:dyDescent="0.25">
      <c r="A138" s="51"/>
      <c r="B138" s="51"/>
      <c r="C138" s="31" t="s">
        <v>52</v>
      </c>
      <c r="D138" s="1587" t="s">
        <v>2676</v>
      </c>
      <c r="E138" s="1588"/>
      <c r="F138" s="1588"/>
      <c r="G138" s="1588"/>
      <c r="H138" s="51"/>
      <c r="I138" s="51"/>
      <c r="J138" s="51"/>
      <c r="K138" s="51"/>
    </row>
    <row r="139" spans="1:11" ht="14.1" customHeight="1" x14ac:dyDescent="0.25">
      <c r="A139" s="51"/>
      <c r="B139" s="51"/>
      <c r="C139" s="31" t="s">
        <v>54</v>
      </c>
      <c r="D139" s="1587" t="s">
        <v>2677</v>
      </c>
      <c r="E139" s="1588"/>
      <c r="F139" s="1588"/>
      <c r="G139" s="1588"/>
      <c r="H139" s="51"/>
      <c r="I139" s="51"/>
      <c r="J139" s="51"/>
      <c r="K139" s="51"/>
    </row>
    <row r="140" spans="1:11" ht="15" customHeight="1" x14ac:dyDescent="0.25">
      <c r="A140" s="51"/>
      <c r="B140" s="51"/>
      <c r="C140" s="52"/>
      <c r="D140" s="33">
        <v>2023</v>
      </c>
      <c r="E140" s="33">
        <v>2024</v>
      </c>
      <c r="F140" s="33">
        <v>2025</v>
      </c>
      <c r="G140" s="33">
        <v>2026</v>
      </c>
      <c r="H140" s="51"/>
      <c r="I140" s="51"/>
      <c r="J140" s="51"/>
      <c r="K140" s="51"/>
    </row>
    <row r="141" spans="1:11" ht="15" customHeight="1" x14ac:dyDescent="0.25">
      <c r="A141" s="51"/>
      <c r="B141" s="51"/>
      <c r="C141" s="53"/>
      <c r="D141" s="35" t="s">
        <v>17</v>
      </c>
      <c r="E141" s="35" t="s">
        <v>18</v>
      </c>
      <c r="F141" s="35" t="s">
        <v>18</v>
      </c>
      <c r="G141" s="35" t="s">
        <v>18</v>
      </c>
      <c r="H141" s="51"/>
      <c r="I141" s="51"/>
      <c r="J141" s="51"/>
      <c r="K141" s="51"/>
    </row>
    <row r="142" spans="1:11" ht="14.1" customHeight="1" x14ac:dyDescent="0.25">
      <c r="A142" s="51"/>
      <c r="B142" s="51"/>
      <c r="C142" s="38" t="s">
        <v>56</v>
      </c>
      <c r="D142" s="39" t="s">
        <v>237</v>
      </c>
      <c r="E142" s="39" t="s">
        <v>324</v>
      </c>
      <c r="F142" s="39" t="s">
        <v>212</v>
      </c>
      <c r="G142" s="39" t="s">
        <v>212</v>
      </c>
      <c r="H142" s="51"/>
      <c r="I142" s="51"/>
      <c r="J142" s="51"/>
      <c r="K142" s="51"/>
    </row>
    <row r="143" spans="1:11" ht="14.1" customHeight="1" x14ac:dyDescent="0.25">
      <c r="A143" s="51"/>
      <c r="B143" s="51"/>
      <c r="C143" s="38" t="s">
        <v>59</v>
      </c>
      <c r="D143" s="39" t="s">
        <v>317</v>
      </c>
      <c r="E143" s="39" t="s">
        <v>317</v>
      </c>
      <c r="F143" s="39" t="s">
        <v>317</v>
      </c>
      <c r="G143" s="39" t="s">
        <v>317</v>
      </c>
      <c r="H143" s="51"/>
      <c r="I143" s="51"/>
      <c r="J143" s="51"/>
      <c r="K143" s="51"/>
    </row>
    <row r="144" spans="1:11" ht="14.1" customHeight="1" x14ac:dyDescent="0.25">
      <c r="A144" s="51"/>
      <c r="B144" s="51"/>
      <c r="C144" s="38" t="s">
        <v>63</v>
      </c>
      <c r="D144" s="39" t="s">
        <v>460</v>
      </c>
      <c r="E144" s="39" t="s">
        <v>1057</v>
      </c>
      <c r="F144" s="39" t="s">
        <v>319</v>
      </c>
      <c r="G144" s="39" t="s">
        <v>319</v>
      </c>
      <c r="H144" s="51"/>
      <c r="I144" s="51"/>
      <c r="J144" s="51"/>
      <c r="K144" s="51"/>
    </row>
    <row r="145" spans="1:11" ht="14.1" customHeight="1" x14ac:dyDescent="0.25">
      <c r="A145" s="51"/>
      <c r="B145" s="51"/>
      <c r="C145" s="38" t="s">
        <v>68</v>
      </c>
      <c r="D145" s="39" t="s">
        <v>69</v>
      </c>
      <c r="E145" s="39" t="s">
        <v>225</v>
      </c>
      <c r="F145" s="39" t="s">
        <v>1512</v>
      </c>
      <c r="G145" s="39" t="s">
        <v>75</v>
      </c>
      <c r="H145" s="51"/>
      <c r="I145" s="51"/>
      <c r="J145" s="51"/>
      <c r="K145" s="51"/>
    </row>
    <row r="146" spans="1:11" ht="14.1" customHeight="1" x14ac:dyDescent="0.25">
      <c r="A146" s="51"/>
      <c r="B146" s="51"/>
      <c r="C146" s="38" t="s">
        <v>73</v>
      </c>
      <c r="D146" s="39" t="s">
        <v>69</v>
      </c>
      <c r="E146" s="39" t="s">
        <v>75</v>
      </c>
      <c r="F146" s="39" t="s">
        <v>75</v>
      </c>
      <c r="G146" s="39" t="s">
        <v>75</v>
      </c>
      <c r="H146" s="51"/>
      <c r="I146" s="51"/>
      <c r="J146" s="51"/>
      <c r="K146" s="51"/>
    </row>
    <row r="147" spans="1:11" ht="14.1" customHeight="1" x14ac:dyDescent="0.25">
      <c r="A147" s="51"/>
      <c r="B147" s="51"/>
      <c r="C147" s="38" t="s">
        <v>77</v>
      </c>
      <c r="D147" s="39" t="s">
        <v>69</v>
      </c>
      <c r="E147" s="39" t="s">
        <v>112</v>
      </c>
      <c r="F147" s="39" t="s">
        <v>2678</v>
      </c>
      <c r="G147" s="39" t="s">
        <v>75</v>
      </c>
      <c r="H147" s="51"/>
      <c r="I147" s="51"/>
      <c r="J147" s="51"/>
      <c r="K147" s="51"/>
    </row>
    <row r="148" spans="1:11" ht="14.1" customHeight="1" x14ac:dyDescent="0.25">
      <c r="A148" s="51"/>
      <c r="B148" s="51"/>
      <c r="C148" s="1589" t="s">
        <v>81</v>
      </c>
      <c r="D148" s="1590"/>
      <c r="E148" s="1590"/>
      <c r="F148" s="1590"/>
      <c r="G148" s="1590"/>
      <c r="H148" s="51"/>
      <c r="I148" s="51"/>
      <c r="J148" s="51"/>
      <c r="K148" s="51"/>
    </row>
    <row r="149" spans="1:11" ht="14.1" customHeight="1" x14ac:dyDescent="0.25">
      <c r="A149" s="51"/>
      <c r="B149" s="51"/>
      <c r="C149" s="52"/>
      <c r="D149" s="33">
        <v>2023</v>
      </c>
      <c r="E149" s="33">
        <v>2024</v>
      </c>
      <c r="F149" s="33">
        <v>2025</v>
      </c>
      <c r="G149" s="33">
        <v>2026</v>
      </c>
      <c r="H149" s="51"/>
      <c r="I149" s="51"/>
      <c r="J149" s="51"/>
      <c r="K149" s="51"/>
    </row>
    <row r="150" spans="1:11" ht="14.1" customHeight="1" x14ac:dyDescent="0.25">
      <c r="A150" s="51"/>
      <c r="B150" s="51"/>
      <c r="C150" s="53"/>
      <c r="D150" s="35" t="s">
        <v>17</v>
      </c>
      <c r="E150" s="35" t="s">
        <v>18</v>
      </c>
      <c r="F150" s="35" t="s">
        <v>18</v>
      </c>
      <c r="G150" s="35" t="s">
        <v>18</v>
      </c>
      <c r="H150" s="51"/>
      <c r="I150" s="51"/>
      <c r="J150" s="51"/>
      <c r="K150" s="51"/>
    </row>
    <row r="151" spans="1:11" ht="14.1" customHeight="1" x14ac:dyDescent="0.25">
      <c r="A151" s="51"/>
      <c r="B151" s="51"/>
      <c r="C151" s="40" t="s">
        <v>82</v>
      </c>
      <c r="D151" s="41">
        <v>0</v>
      </c>
      <c r="E151" s="41">
        <v>0</v>
      </c>
      <c r="F151" s="41">
        <v>0</v>
      </c>
      <c r="G151" s="41">
        <v>0</v>
      </c>
      <c r="H151" s="51"/>
      <c r="I151" s="51"/>
      <c r="J151" s="51"/>
      <c r="K151" s="51"/>
    </row>
    <row r="152" spans="1:11" ht="14.1" customHeight="1" x14ac:dyDescent="0.25">
      <c r="A152" s="51"/>
      <c r="B152" s="51"/>
      <c r="C152" s="40" t="s">
        <v>83</v>
      </c>
      <c r="D152" s="41">
        <v>0</v>
      </c>
      <c r="E152" s="41">
        <v>0</v>
      </c>
      <c r="F152" s="41">
        <v>0</v>
      </c>
      <c r="G152" s="41">
        <v>0</v>
      </c>
      <c r="H152" s="51"/>
      <c r="I152" s="51"/>
      <c r="J152" s="51"/>
      <c r="K152" s="51"/>
    </row>
    <row r="153" spans="1:11" ht="14.1" customHeight="1" x14ac:dyDescent="0.25">
      <c r="A153" s="51"/>
      <c r="B153" s="51"/>
      <c r="C153" s="40" t="s">
        <v>84</v>
      </c>
      <c r="D153" s="41">
        <v>0</v>
      </c>
      <c r="E153" s="41">
        <v>0</v>
      </c>
      <c r="F153" s="41">
        <v>0</v>
      </c>
      <c r="G153" s="41">
        <v>0</v>
      </c>
      <c r="H153" s="51"/>
      <c r="I153" s="51"/>
      <c r="J153" s="51"/>
      <c r="K153" s="51"/>
    </row>
    <row r="154" spans="1:11" ht="14.1" customHeight="1" x14ac:dyDescent="0.25">
      <c r="A154" s="51"/>
      <c r="B154" s="51"/>
      <c r="C154" s="40" t="s">
        <v>85</v>
      </c>
      <c r="D154" s="41">
        <v>0</v>
      </c>
      <c r="E154" s="41">
        <v>0</v>
      </c>
      <c r="F154" s="41">
        <v>0</v>
      </c>
      <c r="G154" s="41">
        <v>0</v>
      </c>
      <c r="H154" s="51"/>
      <c r="I154" s="51"/>
      <c r="J154" s="51"/>
      <c r="K154" s="51"/>
    </row>
    <row r="155" spans="1:11" ht="14.1" customHeight="1" x14ac:dyDescent="0.25">
      <c r="A155" s="51"/>
      <c r="B155" s="51"/>
      <c r="C155" s="40" t="s">
        <v>83</v>
      </c>
      <c r="D155" s="41">
        <v>0</v>
      </c>
      <c r="E155" s="41">
        <v>0</v>
      </c>
      <c r="F155" s="41">
        <v>0</v>
      </c>
      <c r="G155" s="41">
        <v>0</v>
      </c>
      <c r="H155" s="51"/>
      <c r="I155" s="51"/>
      <c r="J155" s="51"/>
      <c r="K155" s="51"/>
    </row>
    <row r="156" spans="1:11" ht="14.1" customHeight="1" x14ac:dyDescent="0.25">
      <c r="A156" s="51"/>
      <c r="B156" s="51"/>
      <c r="C156" s="40" t="s">
        <v>84</v>
      </c>
      <c r="D156" s="41">
        <v>0</v>
      </c>
      <c r="E156" s="41">
        <v>0</v>
      </c>
      <c r="F156" s="41">
        <v>0</v>
      </c>
      <c r="G156" s="41">
        <v>0</v>
      </c>
      <c r="H156" s="51"/>
      <c r="I156" s="51"/>
      <c r="J156" s="51"/>
      <c r="K156" s="51"/>
    </row>
    <row r="157" spans="1:11" ht="14.1" customHeight="1" x14ac:dyDescent="0.25">
      <c r="A157" s="51"/>
      <c r="B157" s="51"/>
      <c r="C157" s="40" t="s">
        <v>86</v>
      </c>
      <c r="D157" s="41">
        <v>0</v>
      </c>
      <c r="E157" s="41">
        <v>0</v>
      </c>
      <c r="F157" s="41">
        <v>0</v>
      </c>
      <c r="G157" s="41">
        <v>0</v>
      </c>
      <c r="H157" s="51"/>
      <c r="I157" s="51"/>
      <c r="J157" s="51"/>
      <c r="K157" s="51"/>
    </row>
    <row r="158" spans="1:11" ht="14.1" customHeight="1" x14ac:dyDescent="0.25">
      <c r="A158" s="51"/>
      <c r="B158" s="51"/>
      <c r="C158" s="40" t="s">
        <v>83</v>
      </c>
      <c r="D158" s="41">
        <v>0</v>
      </c>
      <c r="E158" s="41">
        <v>0</v>
      </c>
      <c r="F158" s="41">
        <v>0</v>
      </c>
      <c r="G158" s="41">
        <v>0</v>
      </c>
      <c r="H158" s="51"/>
      <c r="I158" s="51"/>
      <c r="J158" s="51"/>
      <c r="K158" s="51"/>
    </row>
    <row r="159" spans="1:11" ht="14.1" customHeight="1" x14ac:dyDescent="0.25">
      <c r="A159" s="51"/>
      <c r="B159" s="51"/>
      <c r="C159" s="40" t="s">
        <v>84</v>
      </c>
      <c r="D159" s="41">
        <v>0</v>
      </c>
      <c r="E159" s="41">
        <v>0</v>
      </c>
      <c r="F159" s="41">
        <v>0</v>
      </c>
      <c r="G159" s="41">
        <v>0</v>
      </c>
      <c r="H159" s="51"/>
      <c r="I159" s="51"/>
      <c r="J159" s="51"/>
      <c r="K159" s="51"/>
    </row>
    <row r="160" spans="1:11" ht="14.1" customHeight="1" x14ac:dyDescent="0.25">
      <c r="A160" s="51"/>
      <c r="B160" s="51"/>
      <c r="C160" s="40" t="s">
        <v>87</v>
      </c>
      <c r="D160" s="41">
        <v>0</v>
      </c>
      <c r="E160" s="41">
        <v>0</v>
      </c>
      <c r="F160" s="41">
        <v>0</v>
      </c>
      <c r="G160" s="41">
        <v>0</v>
      </c>
      <c r="H160" s="51"/>
      <c r="I160" s="51"/>
      <c r="J160" s="51"/>
      <c r="K160" s="51"/>
    </row>
    <row r="161" spans="1:11" ht="14.1" customHeight="1" x14ac:dyDescent="0.25">
      <c r="A161" s="51"/>
      <c r="B161" s="51"/>
      <c r="C161" s="40" t="s">
        <v>83</v>
      </c>
      <c r="D161" s="41">
        <v>0</v>
      </c>
      <c r="E161" s="41">
        <v>0</v>
      </c>
      <c r="F161" s="41">
        <v>0</v>
      </c>
      <c r="G161" s="41">
        <v>0</v>
      </c>
      <c r="H161" s="51"/>
      <c r="I161" s="51"/>
      <c r="J161" s="51"/>
      <c r="K161" s="51"/>
    </row>
    <row r="162" spans="1:11" ht="14.1" customHeight="1" x14ac:dyDescent="0.25">
      <c r="A162" s="51"/>
      <c r="B162" s="51"/>
      <c r="C162" s="40" t="s">
        <v>84</v>
      </c>
      <c r="D162" s="41">
        <v>0</v>
      </c>
      <c r="E162" s="41">
        <v>0</v>
      </c>
      <c r="F162" s="41">
        <v>0</v>
      </c>
      <c r="G162" s="41">
        <v>0</v>
      </c>
      <c r="H162" s="51"/>
      <c r="I162" s="51"/>
      <c r="J162" s="51"/>
      <c r="K162" s="51"/>
    </row>
    <row r="163" spans="1:11" ht="14.1" customHeight="1" x14ac:dyDescent="0.25">
      <c r="A163" s="51"/>
      <c r="B163" s="51"/>
      <c r="C163" s="40" t="s">
        <v>88</v>
      </c>
      <c r="D163" s="41">
        <v>0</v>
      </c>
      <c r="E163" s="41">
        <v>0</v>
      </c>
      <c r="F163" s="41">
        <v>0</v>
      </c>
      <c r="G163" s="41">
        <v>0</v>
      </c>
      <c r="H163" s="51"/>
      <c r="I163" s="51"/>
      <c r="J163" s="51"/>
      <c r="K163" s="51"/>
    </row>
    <row r="164" spans="1:11" ht="14.1" customHeight="1" x14ac:dyDescent="0.25">
      <c r="A164" s="51"/>
      <c r="B164" s="51"/>
      <c r="C164" s="40" t="s">
        <v>83</v>
      </c>
      <c r="D164" s="41">
        <v>0</v>
      </c>
      <c r="E164" s="41">
        <v>0</v>
      </c>
      <c r="F164" s="41">
        <v>0</v>
      </c>
      <c r="G164" s="41">
        <v>0</v>
      </c>
      <c r="H164" s="51"/>
      <c r="I164" s="51"/>
      <c r="J164" s="51"/>
      <c r="K164" s="51"/>
    </row>
    <row r="165" spans="1:11" ht="14.1" customHeight="1" x14ac:dyDescent="0.25">
      <c r="A165" s="51"/>
      <c r="B165" s="51"/>
      <c r="C165" s="40" t="s">
        <v>84</v>
      </c>
      <c r="D165" s="41">
        <v>0</v>
      </c>
      <c r="E165" s="41">
        <v>0</v>
      </c>
      <c r="F165" s="41">
        <v>0</v>
      </c>
      <c r="G165" s="41">
        <v>0</v>
      </c>
      <c r="H165" s="51"/>
      <c r="I165" s="51"/>
      <c r="J165" s="51"/>
      <c r="K165" s="51"/>
    </row>
    <row r="166" spans="1:11" ht="14.1" customHeight="1" x14ac:dyDescent="0.25">
      <c r="A166" s="51"/>
      <c r="B166" s="51"/>
      <c r="C166" s="40" t="s">
        <v>89</v>
      </c>
      <c r="D166" s="41">
        <v>0</v>
      </c>
      <c r="E166" s="41">
        <v>0</v>
      </c>
      <c r="F166" s="41">
        <v>0</v>
      </c>
      <c r="G166" s="41">
        <v>0</v>
      </c>
      <c r="H166" s="51"/>
      <c r="I166" s="51"/>
      <c r="J166" s="51"/>
      <c r="K166" s="51"/>
    </row>
    <row r="167" spans="1:11" ht="14.1" customHeight="1" x14ac:dyDescent="0.25">
      <c r="A167" s="51"/>
      <c r="B167" s="51"/>
      <c r="C167" s="40" t="s">
        <v>83</v>
      </c>
      <c r="D167" s="41">
        <v>0</v>
      </c>
      <c r="E167" s="41">
        <v>0</v>
      </c>
      <c r="F167" s="41">
        <v>0</v>
      </c>
      <c r="G167" s="41">
        <v>0</v>
      </c>
      <c r="H167" s="51"/>
      <c r="I167" s="51"/>
      <c r="J167" s="51"/>
      <c r="K167" s="51"/>
    </row>
    <row r="168" spans="1:11" ht="14.1" customHeight="1" x14ac:dyDescent="0.25">
      <c r="A168" s="51"/>
      <c r="B168" s="51"/>
      <c r="C168" s="40" t="s">
        <v>84</v>
      </c>
      <c r="D168" s="41">
        <v>0</v>
      </c>
      <c r="E168" s="41">
        <v>0</v>
      </c>
      <c r="F168" s="41">
        <v>0</v>
      </c>
      <c r="G168" s="41">
        <v>0</v>
      </c>
      <c r="H168" s="51"/>
      <c r="I168" s="51"/>
      <c r="J168" s="51"/>
      <c r="K168" s="51"/>
    </row>
    <row r="169" spans="1:11" ht="14.1" customHeight="1" x14ac:dyDescent="0.25">
      <c r="A169" s="51"/>
      <c r="B169" s="51"/>
      <c r="C169" s="40" t="s">
        <v>90</v>
      </c>
      <c r="D169" s="41">
        <v>0</v>
      </c>
      <c r="E169" s="41">
        <v>0</v>
      </c>
      <c r="F169" s="41">
        <v>0</v>
      </c>
      <c r="G169" s="41">
        <v>0</v>
      </c>
      <c r="H169" s="51"/>
      <c r="I169" s="51"/>
      <c r="J169" s="51"/>
      <c r="K169" s="51"/>
    </row>
    <row r="170" spans="1:11" ht="14.1" customHeight="1" x14ac:dyDescent="0.25">
      <c r="A170" s="51"/>
      <c r="B170" s="51"/>
      <c r="C170" s="40" t="s">
        <v>83</v>
      </c>
      <c r="D170" s="41">
        <v>0</v>
      </c>
      <c r="E170" s="41">
        <v>0</v>
      </c>
      <c r="F170" s="41">
        <v>0</v>
      </c>
      <c r="G170" s="41">
        <v>0</v>
      </c>
      <c r="H170" s="51"/>
      <c r="I170" s="51"/>
      <c r="J170" s="51"/>
      <c r="K170" s="51"/>
    </row>
    <row r="171" spans="1:11" ht="14.1" customHeight="1" x14ac:dyDescent="0.25">
      <c r="A171" s="51"/>
      <c r="B171" s="51"/>
      <c r="C171" s="40" t="s">
        <v>84</v>
      </c>
      <c r="D171" s="41">
        <v>0</v>
      </c>
      <c r="E171" s="41">
        <v>0</v>
      </c>
      <c r="F171" s="41">
        <v>0</v>
      </c>
      <c r="G171" s="41">
        <v>0</v>
      </c>
      <c r="H171" s="51"/>
      <c r="I171" s="51"/>
      <c r="J171" s="51"/>
      <c r="K171" s="51"/>
    </row>
    <row r="172" spans="1:11" ht="14.1" customHeight="1" x14ac:dyDescent="0.25">
      <c r="A172" s="51"/>
      <c r="B172" s="51"/>
      <c r="C172" s="40" t="s">
        <v>91</v>
      </c>
      <c r="D172" s="41">
        <v>0</v>
      </c>
      <c r="E172" s="41">
        <v>0</v>
      </c>
      <c r="F172" s="41">
        <v>0</v>
      </c>
      <c r="G172" s="41">
        <v>0</v>
      </c>
      <c r="H172" s="51"/>
      <c r="I172" s="51"/>
      <c r="J172" s="51"/>
      <c r="K172" s="51"/>
    </row>
    <row r="173" spans="1:11" ht="14.1" customHeight="1" x14ac:dyDescent="0.25">
      <c r="A173" s="51"/>
      <c r="B173" s="51"/>
      <c r="C173" s="40" t="s">
        <v>83</v>
      </c>
      <c r="D173" s="41">
        <v>0</v>
      </c>
      <c r="E173" s="41">
        <v>0</v>
      </c>
      <c r="F173" s="41">
        <v>0</v>
      </c>
      <c r="G173" s="41">
        <v>0</v>
      </c>
      <c r="H173" s="51"/>
      <c r="I173" s="51"/>
      <c r="J173" s="51"/>
      <c r="K173" s="51"/>
    </row>
    <row r="174" spans="1:11" ht="14.1" customHeight="1" x14ac:dyDescent="0.25">
      <c r="A174" s="51"/>
      <c r="B174" s="51"/>
      <c r="C174" s="40" t="s">
        <v>92</v>
      </c>
      <c r="D174" s="41">
        <v>0</v>
      </c>
      <c r="E174" s="41">
        <v>0</v>
      </c>
      <c r="F174" s="41">
        <v>0</v>
      </c>
      <c r="G174" s="41">
        <v>0</v>
      </c>
      <c r="H174" s="51"/>
      <c r="I174" s="51"/>
      <c r="J174" s="51"/>
      <c r="K174" s="51"/>
    </row>
    <row r="175" spans="1:11" ht="14.1" customHeight="1" x14ac:dyDescent="0.25">
      <c r="A175" s="51"/>
      <c r="B175" s="51"/>
      <c r="C175" s="40" t="s">
        <v>93</v>
      </c>
      <c r="D175" s="41">
        <v>0</v>
      </c>
      <c r="E175" s="41">
        <v>0</v>
      </c>
      <c r="F175" s="41">
        <v>0</v>
      </c>
      <c r="G175" s="41">
        <v>0</v>
      </c>
      <c r="H175" s="51"/>
      <c r="I175" s="51"/>
      <c r="J175" s="51"/>
      <c r="K175" s="51"/>
    </row>
    <row r="176" spans="1:11" ht="14.1" customHeight="1" x14ac:dyDescent="0.25">
      <c r="A176" s="51"/>
      <c r="B176" s="51"/>
      <c r="C176" s="40" t="s">
        <v>94</v>
      </c>
      <c r="D176" s="41">
        <v>0</v>
      </c>
      <c r="E176" s="41">
        <v>0</v>
      </c>
      <c r="F176" s="41">
        <v>0</v>
      </c>
      <c r="G176" s="41">
        <v>0</v>
      </c>
      <c r="H176" s="51"/>
      <c r="I176" s="51"/>
      <c r="J176" s="51"/>
      <c r="K176" s="51"/>
    </row>
    <row r="177" spans="1:11" ht="14.1" customHeight="1" x14ac:dyDescent="0.25">
      <c r="A177" s="51"/>
      <c r="B177" s="51"/>
      <c r="C177" s="40" t="s">
        <v>95</v>
      </c>
      <c r="D177" s="41">
        <v>0</v>
      </c>
      <c r="E177" s="41">
        <v>0</v>
      </c>
      <c r="F177" s="41">
        <v>0</v>
      </c>
      <c r="G177" s="41">
        <v>0</v>
      </c>
      <c r="H177" s="51"/>
      <c r="I177" s="51"/>
      <c r="J177" s="51"/>
      <c r="K177" s="51"/>
    </row>
    <row r="178" spans="1:11" ht="14.1" customHeight="1" x14ac:dyDescent="0.25">
      <c r="A178" s="51"/>
      <c r="B178" s="51"/>
      <c r="C178" s="40" t="s">
        <v>96</v>
      </c>
      <c r="D178" s="41">
        <v>0</v>
      </c>
      <c r="E178" s="41">
        <v>1000000</v>
      </c>
      <c r="F178" s="41">
        <v>1000000</v>
      </c>
      <c r="G178" s="41">
        <v>1000000</v>
      </c>
      <c r="H178" s="51"/>
      <c r="I178" s="51"/>
      <c r="J178" s="51"/>
      <c r="K178" s="51"/>
    </row>
    <row r="179" spans="1:11" ht="14.1" customHeight="1" x14ac:dyDescent="0.25">
      <c r="A179" s="51"/>
      <c r="B179" s="51"/>
      <c r="C179" s="40" t="s">
        <v>83</v>
      </c>
      <c r="D179" s="41">
        <v>0</v>
      </c>
      <c r="E179" s="41">
        <v>1000000</v>
      </c>
      <c r="F179" s="41">
        <v>1000000</v>
      </c>
      <c r="G179" s="41">
        <v>1000000</v>
      </c>
      <c r="H179" s="51"/>
      <c r="I179" s="51"/>
      <c r="J179" s="51"/>
      <c r="K179" s="51"/>
    </row>
    <row r="180" spans="1:11" ht="14.1" customHeight="1" x14ac:dyDescent="0.25">
      <c r="A180" s="51"/>
      <c r="B180" s="51"/>
      <c r="C180" s="40" t="s">
        <v>92</v>
      </c>
      <c r="D180" s="41">
        <v>0</v>
      </c>
      <c r="E180" s="41">
        <v>0</v>
      </c>
      <c r="F180" s="41">
        <v>0</v>
      </c>
      <c r="G180" s="41">
        <v>0</v>
      </c>
      <c r="H180" s="51"/>
      <c r="I180" s="51"/>
      <c r="J180" s="51"/>
      <c r="K180" s="51"/>
    </row>
    <row r="181" spans="1:11" ht="14.1" customHeight="1" x14ac:dyDescent="0.25">
      <c r="A181" s="51"/>
      <c r="B181" s="51"/>
      <c r="C181" s="40" t="s">
        <v>93</v>
      </c>
      <c r="D181" s="41">
        <v>0</v>
      </c>
      <c r="E181" s="41">
        <v>0</v>
      </c>
      <c r="F181" s="41">
        <v>0</v>
      </c>
      <c r="G181" s="41">
        <v>0</v>
      </c>
      <c r="H181" s="51"/>
      <c r="I181" s="51"/>
      <c r="J181" s="51"/>
      <c r="K181" s="51"/>
    </row>
    <row r="182" spans="1:11" ht="14.1" customHeight="1" x14ac:dyDescent="0.25">
      <c r="A182" s="51"/>
      <c r="B182" s="51"/>
      <c r="C182" s="40" t="s">
        <v>94</v>
      </c>
      <c r="D182" s="41">
        <v>0</v>
      </c>
      <c r="E182" s="41">
        <v>0</v>
      </c>
      <c r="F182" s="41">
        <v>0</v>
      </c>
      <c r="G182" s="41">
        <v>0</v>
      </c>
      <c r="H182" s="51"/>
      <c r="I182" s="51"/>
      <c r="J182" s="51"/>
      <c r="K182" s="51"/>
    </row>
    <row r="183" spans="1:11" ht="14.1" customHeight="1" x14ac:dyDescent="0.25">
      <c r="A183" s="51"/>
      <c r="B183" s="51"/>
      <c r="C183" s="40" t="s">
        <v>95</v>
      </c>
      <c r="D183" s="41">
        <v>0</v>
      </c>
      <c r="E183" s="41">
        <v>0</v>
      </c>
      <c r="F183" s="41">
        <v>0</v>
      </c>
      <c r="G183" s="41">
        <v>0</v>
      </c>
      <c r="H183" s="51"/>
      <c r="I183" s="51"/>
      <c r="J183" s="51"/>
      <c r="K183" s="51"/>
    </row>
    <row r="184" spans="1:11" ht="14.1" customHeight="1" x14ac:dyDescent="0.25">
      <c r="A184" s="51"/>
      <c r="B184" s="51"/>
      <c r="C184" s="40" t="s">
        <v>97</v>
      </c>
      <c r="D184" s="41">
        <v>0</v>
      </c>
      <c r="E184" s="41">
        <v>0</v>
      </c>
      <c r="F184" s="41">
        <v>0</v>
      </c>
      <c r="G184" s="41">
        <v>0</v>
      </c>
      <c r="H184" s="51"/>
      <c r="I184" s="51"/>
      <c r="J184" s="51"/>
      <c r="K184" s="51"/>
    </row>
    <row r="185" spans="1:11" ht="14.1" customHeight="1" x14ac:dyDescent="0.25">
      <c r="A185" s="51"/>
      <c r="B185" s="51"/>
      <c r="C185" s="40" t="s">
        <v>83</v>
      </c>
      <c r="D185" s="41">
        <v>0</v>
      </c>
      <c r="E185" s="41">
        <v>0</v>
      </c>
      <c r="F185" s="41">
        <v>0</v>
      </c>
      <c r="G185" s="41">
        <v>0</v>
      </c>
      <c r="H185" s="51"/>
      <c r="I185" s="51"/>
      <c r="J185" s="51"/>
      <c r="K185" s="51"/>
    </row>
    <row r="186" spans="1:11" ht="14.1" customHeight="1" x14ac:dyDescent="0.25">
      <c r="A186" s="51"/>
      <c r="B186" s="51"/>
      <c r="C186" s="40" t="s">
        <v>92</v>
      </c>
      <c r="D186" s="41">
        <v>0</v>
      </c>
      <c r="E186" s="41">
        <v>0</v>
      </c>
      <c r="F186" s="41">
        <v>0</v>
      </c>
      <c r="G186" s="41">
        <v>0</v>
      </c>
      <c r="H186" s="51"/>
      <c r="I186" s="51"/>
      <c r="J186" s="51"/>
      <c r="K186" s="51"/>
    </row>
    <row r="187" spans="1:11" ht="14.1" customHeight="1" x14ac:dyDescent="0.25">
      <c r="A187" s="51"/>
      <c r="B187" s="51"/>
      <c r="C187" s="40" t="s">
        <v>93</v>
      </c>
      <c r="D187" s="41">
        <v>0</v>
      </c>
      <c r="E187" s="41">
        <v>0</v>
      </c>
      <c r="F187" s="41">
        <v>0</v>
      </c>
      <c r="G187" s="41">
        <v>0</v>
      </c>
      <c r="H187" s="51"/>
      <c r="I187" s="51"/>
      <c r="J187" s="51"/>
      <c r="K187" s="51"/>
    </row>
    <row r="188" spans="1:11" ht="14.1" customHeight="1" x14ac:dyDescent="0.25">
      <c r="A188" s="51"/>
      <c r="B188" s="51"/>
      <c r="C188" s="40" t="s">
        <v>94</v>
      </c>
      <c r="D188" s="41">
        <v>0</v>
      </c>
      <c r="E188" s="41">
        <v>0</v>
      </c>
      <c r="F188" s="41">
        <v>0</v>
      </c>
      <c r="G188" s="41">
        <v>0</v>
      </c>
      <c r="H188" s="51"/>
      <c r="I188" s="51"/>
      <c r="J188" s="51"/>
      <c r="K188" s="51"/>
    </row>
    <row r="189" spans="1:11" ht="14.1" customHeight="1" x14ac:dyDescent="0.25">
      <c r="A189" s="51"/>
      <c r="B189" s="51"/>
      <c r="C189" s="40" t="s">
        <v>95</v>
      </c>
      <c r="D189" s="41">
        <v>0</v>
      </c>
      <c r="E189" s="41">
        <v>0</v>
      </c>
      <c r="F189" s="41">
        <v>0</v>
      </c>
      <c r="G189" s="41">
        <v>0</v>
      </c>
      <c r="H189" s="51"/>
      <c r="I189" s="51"/>
      <c r="J189" s="51"/>
      <c r="K189" s="51"/>
    </row>
    <row r="190" spans="1:11" ht="14.1" customHeight="1" x14ac:dyDescent="0.25">
      <c r="A190" s="51"/>
      <c r="B190" s="51"/>
      <c r="C190" s="40" t="s">
        <v>98</v>
      </c>
      <c r="D190" s="41">
        <v>0</v>
      </c>
      <c r="E190" s="41">
        <v>0</v>
      </c>
      <c r="F190" s="41">
        <v>0</v>
      </c>
      <c r="G190" s="41">
        <v>0</v>
      </c>
      <c r="H190" s="51"/>
      <c r="I190" s="51"/>
      <c r="J190" s="51"/>
      <c r="K190" s="51"/>
    </row>
    <row r="191" spans="1:11" ht="14.1" customHeight="1" x14ac:dyDescent="0.25">
      <c r="A191" s="51"/>
      <c r="B191" s="51"/>
      <c r="C191" s="40" t="s">
        <v>99</v>
      </c>
      <c r="D191" s="41">
        <v>0</v>
      </c>
      <c r="E191" s="41">
        <v>0</v>
      </c>
      <c r="F191" s="41">
        <v>0</v>
      </c>
      <c r="G191" s="41">
        <v>0</v>
      </c>
      <c r="H191" s="51"/>
      <c r="I191" s="51"/>
      <c r="J191" s="51"/>
      <c r="K191" s="51"/>
    </row>
    <row r="192" spans="1:11" ht="14.1" customHeight="1" x14ac:dyDescent="0.25">
      <c r="A192" s="51"/>
      <c r="B192" s="51"/>
      <c r="C192" s="36" t="s">
        <v>100</v>
      </c>
      <c r="D192" s="41">
        <v>0</v>
      </c>
      <c r="E192" s="41">
        <v>1000000</v>
      </c>
      <c r="F192" s="41">
        <v>1000000</v>
      </c>
      <c r="G192" s="41">
        <v>1000000</v>
      </c>
      <c r="H192" s="51"/>
      <c r="I192" s="51"/>
      <c r="J192" s="51"/>
      <c r="K192" s="51"/>
    </row>
    <row r="193" spans="1:11" ht="15" customHeight="1" x14ac:dyDescent="0.25">
      <c r="A193" s="51"/>
      <c r="B193" s="51"/>
      <c r="C193" s="42" t="s">
        <v>69</v>
      </c>
      <c r="D193" s="43" t="s">
        <v>69</v>
      </c>
      <c r="E193" s="43" t="s">
        <v>69</v>
      </c>
      <c r="F193" s="43" t="s">
        <v>69</v>
      </c>
      <c r="G193" s="43" t="s">
        <v>69</v>
      </c>
      <c r="H193" s="51"/>
      <c r="I193" s="51"/>
      <c r="J193" s="51"/>
      <c r="K193" s="51"/>
    </row>
    <row r="194" spans="1:11" ht="15" customHeight="1" x14ac:dyDescent="0.25">
      <c r="A194" s="51"/>
      <c r="B194" s="51"/>
      <c r="C194" s="28" t="s">
        <v>113</v>
      </c>
      <c r="D194" s="44">
        <v>0</v>
      </c>
      <c r="E194" s="44">
        <v>125500000</v>
      </c>
      <c r="F194" s="44">
        <v>125500000</v>
      </c>
      <c r="G194" s="44">
        <v>125500000</v>
      </c>
      <c r="H194" s="51"/>
      <c r="I194" s="51"/>
      <c r="J194" s="51"/>
      <c r="K194" s="51"/>
    </row>
    <row r="195" spans="1:11" ht="15" customHeight="1" x14ac:dyDescent="0.25">
      <c r="A195" s="51"/>
      <c r="B195" s="51"/>
      <c r="C195" s="38" t="s">
        <v>82</v>
      </c>
      <c r="D195" s="45">
        <v>0</v>
      </c>
      <c r="E195" s="45">
        <v>15370000</v>
      </c>
      <c r="F195" s="45">
        <v>15370000</v>
      </c>
      <c r="G195" s="45">
        <v>15370000</v>
      </c>
      <c r="H195" s="51"/>
      <c r="I195" s="51"/>
      <c r="J195" s="51"/>
      <c r="K195" s="51"/>
    </row>
    <row r="196" spans="1:11" ht="15" customHeight="1" x14ac:dyDescent="0.25">
      <c r="A196" s="51"/>
      <c r="B196" s="51"/>
      <c r="C196" s="38" t="s">
        <v>83</v>
      </c>
      <c r="D196" s="45">
        <v>0</v>
      </c>
      <c r="E196" s="45">
        <v>15370000</v>
      </c>
      <c r="F196" s="45">
        <v>15370000</v>
      </c>
      <c r="G196" s="45">
        <v>15370000</v>
      </c>
      <c r="H196" s="51"/>
      <c r="I196" s="51"/>
      <c r="J196" s="51"/>
      <c r="K196" s="51"/>
    </row>
    <row r="197" spans="1:11" ht="15" customHeight="1" x14ac:dyDescent="0.25">
      <c r="A197" s="51"/>
      <c r="B197" s="51"/>
      <c r="C197" s="38" t="s">
        <v>84</v>
      </c>
      <c r="D197" s="45">
        <v>0</v>
      </c>
      <c r="E197" s="45">
        <v>0</v>
      </c>
      <c r="F197" s="45">
        <v>0</v>
      </c>
      <c r="G197" s="45">
        <v>0</v>
      </c>
      <c r="H197" s="51"/>
      <c r="I197" s="51"/>
      <c r="J197" s="51"/>
      <c r="K197" s="51"/>
    </row>
    <row r="198" spans="1:11" ht="15" customHeight="1" x14ac:dyDescent="0.25">
      <c r="A198" s="51"/>
      <c r="B198" s="51"/>
      <c r="C198" s="38" t="s">
        <v>85</v>
      </c>
      <c r="D198" s="45">
        <v>0</v>
      </c>
      <c r="E198" s="45">
        <v>2735000</v>
      </c>
      <c r="F198" s="45">
        <v>2735000</v>
      </c>
      <c r="G198" s="45">
        <v>2735000</v>
      </c>
      <c r="H198" s="51"/>
      <c r="I198" s="51"/>
      <c r="J198" s="51"/>
      <c r="K198" s="51"/>
    </row>
    <row r="199" spans="1:11" ht="15" customHeight="1" x14ac:dyDescent="0.25">
      <c r="A199" s="51"/>
      <c r="B199" s="51"/>
      <c r="C199" s="38" t="s">
        <v>83</v>
      </c>
      <c r="D199" s="45">
        <v>0</v>
      </c>
      <c r="E199" s="45">
        <v>2735000</v>
      </c>
      <c r="F199" s="45">
        <v>2735000</v>
      </c>
      <c r="G199" s="45">
        <v>2735000</v>
      </c>
      <c r="H199" s="51"/>
      <c r="I199" s="51"/>
      <c r="J199" s="51"/>
      <c r="K199" s="51"/>
    </row>
    <row r="200" spans="1:11" ht="15" customHeight="1" x14ac:dyDescent="0.25">
      <c r="A200" s="51"/>
      <c r="B200" s="51"/>
      <c r="C200" s="38" t="s">
        <v>84</v>
      </c>
      <c r="D200" s="45">
        <v>0</v>
      </c>
      <c r="E200" s="45">
        <v>0</v>
      </c>
      <c r="F200" s="45">
        <v>0</v>
      </c>
      <c r="G200" s="45">
        <v>0</v>
      </c>
      <c r="H200" s="51"/>
      <c r="I200" s="51"/>
      <c r="J200" s="51"/>
      <c r="K200" s="51"/>
    </row>
    <row r="201" spans="1:11" ht="15" customHeight="1" x14ac:dyDescent="0.25">
      <c r="A201" s="51"/>
      <c r="B201" s="51"/>
      <c r="C201" s="38" t="s">
        <v>86</v>
      </c>
      <c r="D201" s="45">
        <v>0</v>
      </c>
      <c r="E201" s="45">
        <v>6395000</v>
      </c>
      <c r="F201" s="45">
        <v>6395000</v>
      </c>
      <c r="G201" s="45">
        <v>6395000</v>
      </c>
      <c r="H201" s="51"/>
      <c r="I201" s="51"/>
      <c r="J201" s="51"/>
      <c r="K201" s="51"/>
    </row>
    <row r="202" spans="1:11" ht="15" customHeight="1" x14ac:dyDescent="0.25">
      <c r="A202" s="51"/>
      <c r="B202" s="51"/>
      <c r="C202" s="38" t="s">
        <v>83</v>
      </c>
      <c r="D202" s="45">
        <v>0</v>
      </c>
      <c r="E202" s="45">
        <v>6395000</v>
      </c>
      <c r="F202" s="45">
        <v>6395000</v>
      </c>
      <c r="G202" s="45">
        <v>6395000</v>
      </c>
      <c r="H202" s="51"/>
      <c r="I202" s="51"/>
      <c r="J202" s="51"/>
      <c r="K202" s="51"/>
    </row>
    <row r="203" spans="1:11" ht="15" customHeight="1" x14ac:dyDescent="0.25">
      <c r="A203" s="51"/>
      <c r="B203" s="51"/>
      <c r="C203" s="38" t="s">
        <v>84</v>
      </c>
      <c r="D203" s="45">
        <v>0</v>
      </c>
      <c r="E203" s="45">
        <v>0</v>
      </c>
      <c r="F203" s="45">
        <v>0</v>
      </c>
      <c r="G203" s="45">
        <v>0</v>
      </c>
      <c r="H203" s="51"/>
      <c r="I203" s="51"/>
      <c r="J203" s="51"/>
      <c r="K203" s="51"/>
    </row>
    <row r="204" spans="1:11" ht="15" customHeight="1" x14ac:dyDescent="0.25">
      <c r="A204" s="51"/>
      <c r="B204" s="51"/>
      <c r="C204" s="38" t="s">
        <v>87</v>
      </c>
      <c r="D204" s="45">
        <v>0</v>
      </c>
      <c r="E204" s="45">
        <v>0</v>
      </c>
      <c r="F204" s="45">
        <v>0</v>
      </c>
      <c r="G204" s="45">
        <v>0</v>
      </c>
      <c r="H204" s="51"/>
      <c r="I204" s="51"/>
      <c r="J204" s="51"/>
      <c r="K204" s="51"/>
    </row>
    <row r="205" spans="1:11" ht="15" customHeight="1" x14ac:dyDescent="0.25">
      <c r="A205" s="51"/>
      <c r="B205" s="51"/>
      <c r="C205" s="38" t="s">
        <v>83</v>
      </c>
      <c r="D205" s="45">
        <v>0</v>
      </c>
      <c r="E205" s="45">
        <v>0</v>
      </c>
      <c r="F205" s="45">
        <v>0</v>
      </c>
      <c r="G205" s="45">
        <v>0</v>
      </c>
      <c r="H205" s="51"/>
      <c r="I205" s="51"/>
      <c r="J205" s="51"/>
      <c r="K205" s="51"/>
    </row>
    <row r="206" spans="1:11" ht="15" customHeight="1" x14ac:dyDescent="0.25">
      <c r="A206" s="51"/>
      <c r="B206" s="51"/>
      <c r="C206" s="38" t="s">
        <v>84</v>
      </c>
      <c r="D206" s="45">
        <v>0</v>
      </c>
      <c r="E206" s="45">
        <v>0</v>
      </c>
      <c r="F206" s="45">
        <v>0</v>
      </c>
      <c r="G206" s="45">
        <v>0</v>
      </c>
      <c r="H206" s="51"/>
      <c r="I206" s="51"/>
      <c r="J206" s="51"/>
      <c r="K206" s="51"/>
    </row>
    <row r="207" spans="1:11" ht="20.100000000000001" customHeight="1" x14ac:dyDescent="0.25">
      <c r="A207" s="51"/>
      <c r="B207" s="51"/>
      <c r="C207" s="38" t="s">
        <v>114</v>
      </c>
      <c r="D207" s="46">
        <v>0</v>
      </c>
      <c r="E207" s="46">
        <v>100000000</v>
      </c>
      <c r="F207" s="46">
        <v>100000000</v>
      </c>
      <c r="G207" s="46">
        <v>100000000</v>
      </c>
      <c r="H207" s="51"/>
      <c r="I207" s="51"/>
      <c r="J207" s="51"/>
      <c r="K207" s="51"/>
    </row>
    <row r="208" spans="1:11" ht="15" customHeight="1" x14ac:dyDescent="0.25">
      <c r="A208" s="51"/>
      <c r="B208" s="51"/>
      <c r="C208" s="38" t="s">
        <v>83</v>
      </c>
      <c r="D208" s="45">
        <v>0</v>
      </c>
      <c r="E208" s="45">
        <v>100000000</v>
      </c>
      <c r="F208" s="45">
        <v>100000000</v>
      </c>
      <c r="G208" s="45">
        <v>100000000</v>
      </c>
      <c r="H208" s="51"/>
      <c r="I208" s="51"/>
      <c r="J208" s="51"/>
      <c r="K208" s="51"/>
    </row>
    <row r="209" spans="1:11" ht="15" customHeight="1" x14ac:dyDescent="0.25">
      <c r="A209" s="51"/>
      <c r="B209" s="51"/>
      <c r="C209" s="38" t="s">
        <v>84</v>
      </c>
      <c r="D209" s="45">
        <v>0</v>
      </c>
      <c r="E209" s="45">
        <v>0</v>
      </c>
      <c r="F209" s="45">
        <v>0</v>
      </c>
      <c r="G209" s="45">
        <v>0</v>
      </c>
      <c r="H209" s="51"/>
      <c r="I209" s="51"/>
      <c r="J209" s="51"/>
      <c r="K209" s="51"/>
    </row>
    <row r="210" spans="1:11" ht="15" customHeight="1" x14ac:dyDescent="0.25">
      <c r="A210" s="51"/>
      <c r="B210" s="51"/>
      <c r="C210" s="38" t="s">
        <v>89</v>
      </c>
      <c r="D210" s="45">
        <v>0</v>
      </c>
      <c r="E210" s="45">
        <v>0</v>
      </c>
      <c r="F210" s="45">
        <v>0</v>
      </c>
      <c r="G210" s="45">
        <v>0</v>
      </c>
      <c r="H210" s="51"/>
      <c r="I210" s="51"/>
      <c r="J210" s="51"/>
      <c r="K210" s="51"/>
    </row>
    <row r="211" spans="1:11" ht="15" customHeight="1" x14ac:dyDescent="0.25">
      <c r="A211" s="51"/>
      <c r="B211" s="51"/>
      <c r="C211" s="38" t="s">
        <v>83</v>
      </c>
      <c r="D211" s="45">
        <v>0</v>
      </c>
      <c r="E211" s="45">
        <v>0</v>
      </c>
      <c r="F211" s="45">
        <v>0</v>
      </c>
      <c r="G211" s="45">
        <v>0</v>
      </c>
      <c r="H211" s="51"/>
      <c r="I211" s="51"/>
      <c r="J211" s="51"/>
      <c r="K211" s="51"/>
    </row>
    <row r="212" spans="1:11" ht="15" customHeight="1" x14ac:dyDescent="0.25">
      <c r="A212" s="51"/>
      <c r="B212" s="51"/>
      <c r="C212" s="38" t="s">
        <v>84</v>
      </c>
      <c r="D212" s="45">
        <v>0</v>
      </c>
      <c r="E212" s="45">
        <v>0</v>
      </c>
      <c r="F212" s="45">
        <v>0</v>
      </c>
      <c r="G212" s="45">
        <v>0</v>
      </c>
      <c r="H212" s="51"/>
      <c r="I212" s="51"/>
      <c r="J212" s="51"/>
      <c r="K212" s="51"/>
    </row>
    <row r="213" spans="1:11" ht="15" customHeight="1" x14ac:dyDescent="0.25">
      <c r="A213" s="51"/>
      <c r="B213" s="51"/>
      <c r="C213" s="38" t="s">
        <v>90</v>
      </c>
      <c r="D213" s="45">
        <v>0</v>
      </c>
      <c r="E213" s="45">
        <v>0</v>
      </c>
      <c r="F213" s="45">
        <v>0</v>
      </c>
      <c r="G213" s="45">
        <v>0</v>
      </c>
      <c r="H213" s="51"/>
      <c r="I213" s="51"/>
      <c r="J213" s="51"/>
      <c r="K213" s="51"/>
    </row>
    <row r="214" spans="1:11" ht="15" customHeight="1" x14ac:dyDescent="0.25">
      <c r="A214" s="51"/>
      <c r="B214" s="51"/>
      <c r="C214" s="38" t="s">
        <v>83</v>
      </c>
      <c r="D214" s="45">
        <v>0</v>
      </c>
      <c r="E214" s="45">
        <v>0</v>
      </c>
      <c r="F214" s="45">
        <v>0</v>
      </c>
      <c r="G214" s="45">
        <v>0</v>
      </c>
      <c r="H214" s="51"/>
      <c r="I214" s="51"/>
      <c r="J214" s="51"/>
      <c r="K214" s="51"/>
    </row>
    <row r="215" spans="1:11" ht="15" customHeight="1" x14ac:dyDescent="0.25">
      <c r="A215" s="51"/>
      <c r="B215" s="51"/>
      <c r="C215" s="38" t="s">
        <v>84</v>
      </c>
      <c r="D215" s="45">
        <v>0</v>
      </c>
      <c r="E215" s="45">
        <v>0</v>
      </c>
      <c r="F215" s="45">
        <v>0</v>
      </c>
      <c r="G215" s="45">
        <v>0</v>
      </c>
      <c r="H215" s="51"/>
      <c r="I215" s="51"/>
      <c r="J215" s="51"/>
      <c r="K215" s="51"/>
    </row>
    <row r="216" spans="1:11" ht="15" customHeight="1" x14ac:dyDescent="0.25">
      <c r="A216" s="51"/>
      <c r="B216" s="51"/>
      <c r="C216" s="38" t="s">
        <v>91</v>
      </c>
      <c r="D216" s="45">
        <v>0</v>
      </c>
      <c r="E216" s="45">
        <v>0</v>
      </c>
      <c r="F216" s="45">
        <v>0</v>
      </c>
      <c r="G216" s="45">
        <v>0</v>
      </c>
      <c r="H216" s="51"/>
      <c r="I216" s="51"/>
      <c r="J216" s="51"/>
      <c r="K216" s="51"/>
    </row>
    <row r="217" spans="1:11" ht="15" customHeight="1" x14ac:dyDescent="0.25">
      <c r="A217" s="51"/>
      <c r="B217" s="51"/>
      <c r="C217" s="38" t="s">
        <v>83</v>
      </c>
      <c r="D217" s="45">
        <v>0</v>
      </c>
      <c r="E217" s="45">
        <v>0</v>
      </c>
      <c r="F217" s="45">
        <v>0</v>
      </c>
      <c r="G217" s="45">
        <v>0</v>
      </c>
      <c r="H217" s="51"/>
      <c r="I217" s="51"/>
      <c r="J217" s="51"/>
      <c r="K217" s="51"/>
    </row>
    <row r="218" spans="1:11" ht="15" customHeight="1" x14ac:dyDescent="0.25">
      <c r="A218" s="51"/>
      <c r="B218" s="51"/>
      <c r="C218" s="38" t="s">
        <v>92</v>
      </c>
      <c r="D218" s="45">
        <v>0</v>
      </c>
      <c r="E218" s="45">
        <v>0</v>
      </c>
      <c r="F218" s="45">
        <v>0</v>
      </c>
      <c r="G218" s="45">
        <v>0</v>
      </c>
      <c r="H218" s="51"/>
      <c r="I218" s="51"/>
      <c r="J218" s="51"/>
      <c r="K218" s="51"/>
    </row>
    <row r="219" spans="1:11" ht="15" customHeight="1" x14ac:dyDescent="0.25">
      <c r="A219" s="51"/>
      <c r="B219" s="51"/>
      <c r="C219" s="38" t="s">
        <v>93</v>
      </c>
      <c r="D219" s="45">
        <v>0</v>
      </c>
      <c r="E219" s="45">
        <v>0</v>
      </c>
      <c r="F219" s="45">
        <v>0</v>
      </c>
      <c r="G219" s="45">
        <v>0</v>
      </c>
      <c r="H219" s="51"/>
      <c r="I219" s="51"/>
      <c r="J219" s="51"/>
      <c r="K219" s="51"/>
    </row>
    <row r="220" spans="1:11" ht="15" customHeight="1" x14ac:dyDescent="0.25">
      <c r="A220" s="51"/>
      <c r="B220" s="51"/>
      <c r="C220" s="38" t="s">
        <v>94</v>
      </c>
      <c r="D220" s="45">
        <v>0</v>
      </c>
      <c r="E220" s="45">
        <v>0</v>
      </c>
      <c r="F220" s="45">
        <v>0</v>
      </c>
      <c r="G220" s="45">
        <v>0</v>
      </c>
      <c r="H220" s="51"/>
      <c r="I220" s="51"/>
      <c r="J220" s="51"/>
      <c r="K220" s="51"/>
    </row>
    <row r="221" spans="1:11" ht="15" customHeight="1" x14ac:dyDescent="0.25">
      <c r="A221" s="51"/>
      <c r="B221" s="51"/>
      <c r="C221" s="38" t="s">
        <v>95</v>
      </c>
      <c r="D221" s="45">
        <v>0</v>
      </c>
      <c r="E221" s="45">
        <v>0</v>
      </c>
      <c r="F221" s="45">
        <v>0</v>
      </c>
      <c r="G221" s="45">
        <v>0</v>
      </c>
      <c r="H221" s="51"/>
      <c r="I221" s="51"/>
      <c r="J221" s="51"/>
      <c r="K221" s="51"/>
    </row>
    <row r="222" spans="1:11" ht="15" customHeight="1" x14ac:dyDescent="0.25">
      <c r="A222" s="51"/>
      <c r="B222" s="51"/>
      <c r="C222" s="38" t="s">
        <v>96</v>
      </c>
      <c r="D222" s="45">
        <v>0</v>
      </c>
      <c r="E222" s="45">
        <v>1000000</v>
      </c>
      <c r="F222" s="45">
        <v>1000000</v>
      </c>
      <c r="G222" s="45">
        <v>1000000</v>
      </c>
      <c r="H222" s="51"/>
      <c r="I222" s="51"/>
      <c r="J222" s="51"/>
      <c r="K222" s="51"/>
    </row>
    <row r="223" spans="1:11" ht="15" customHeight="1" x14ac:dyDescent="0.25">
      <c r="A223" s="51"/>
      <c r="B223" s="51"/>
      <c r="C223" s="38" t="s">
        <v>83</v>
      </c>
      <c r="D223" s="45">
        <v>0</v>
      </c>
      <c r="E223" s="45">
        <v>1000000</v>
      </c>
      <c r="F223" s="45">
        <v>1000000</v>
      </c>
      <c r="G223" s="45">
        <v>1000000</v>
      </c>
      <c r="H223" s="51"/>
      <c r="I223" s="51"/>
      <c r="J223" s="51"/>
      <c r="K223" s="51"/>
    </row>
    <row r="224" spans="1:11" ht="15" customHeight="1" x14ac:dyDescent="0.25">
      <c r="A224" s="51"/>
      <c r="B224" s="51"/>
      <c r="C224" s="38" t="s">
        <v>92</v>
      </c>
      <c r="D224" s="45">
        <v>0</v>
      </c>
      <c r="E224" s="45">
        <v>0</v>
      </c>
      <c r="F224" s="45">
        <v>0</v>
      </c>
      <c r="G224" s="45">
        <v>0</v>
      </c>
      <c r="H224" s="51"/>
      <c r="I224" s="51"/>
      <c r="J224" s="51"/>
      <c r="K224" s="51"/>
    </row>
    <row r="225" spans="1:11" ht="15" customHeight="1" x14ac:dyDescent="0.25">
      <c r="A225" s="51"/>
      <c r="B225" s="51"/>
      <c r="C225" s="38" t="s">
        <v>93</v>
      </c>
      <c r="D225" s="45">
        <v>0</v>
      </c>
      <c r="E225" s="45">
        <v>0</v>
      </c>
      <c r="F225" s="45">
        <v>0</v>
      </c>
      <c r="G225" s="45">
        <v>0</v>
      </c>
      <c r="H225" s="51"/>
      <c r="I225" s="51"/>
      <c r="J225" s="51"/>
      <c r="K225" s="51"/>
    </row>
    <row r="226" spans="1:11" ht="15" customHeight="1" x14ac:dyDescent="0.25">
      <c r="A226" s="51"/>
      <c r="B226" s="51"/>
      <c r="C226" s="38" t="s">
        <v>94</v>
      </c>
      <c r="D226" s="45">
        <v>0</v>
      </c>
      <c r="E226" s="45">
        <v>0</v>
      </c>
      <c r="F226" s="45">
        <v>0</v>
      </c>
      <c r="G226" s="45">
        <v>0</v>
      </c>
      <c r="H226" s="51"/>
      <c r="I226" s="51"/>
      <c r="J226" s="51"/>
      <c r="K226" s="51"/>
    </row>
    <row r="227" spans="1:11" ht="15" customHeight="1" x14ac:dyDescent="0.25">
      <c r="A227" s="51"/>
      <c r="B227" s="51"/>
      <c r="C227" s="38" t="s">
        <v>95</v>
      </c>
      <c r="D227" s="45">
        <v>0</v>
      </c>
      <c r="E227" s="45">
        <v>0</v>
      </c>
      <c r="F227" s="45">
        <v>0</v>
      </c>
      <c r="G227" s="45">
        <v>0</v>
      </c>
      <c r="H227" s="51"/>
      <c r="I227" s="51"/>
      <c r="J227" s="51"/>
      <c r="K227" s="51"/>
    </row>
    <row r="228" spans="1:11" ht="15" customHeight="1" x14ac:dyDescent="0.25">
      <c r="A228" s="51"/>
      <c r="B228" s="51"/>
      <c r="C228" s="38" t="s">
        <v>97</v>
      </c>
      <c r="D228" s="45">
        <v>0</v>
      </c>
      <c r="E228" s="45">
        <v>0</v>
      </c>
      <c r="F228" s="45">
        <v>0</v>
      </c>
      <c r="G228" s="45">
        <v>0</v>
      </c>
      <c r="H228" s="51"/>
      <c r="I228" s="51"/>
      <c r="J228" s="51"/>
      <c r="K228" s="51"/>
    </row>
    <row r="229" spans="1:11" ht="15" customHeight="1" x14ac:dyDescent="0.25">
      <c r="A229" s="51"/>
      <c r="B229" s="51"/>
      <c r="C229" s="38" t="s">
        <v>83</v>
      </c>
      <c r="D229" s="45">
        <v>0</v>
      </c>
      <c r="E229" s="45">
        <v>0</v>
      </c>
      <c r="F229" s="45">
        <v>0</v>
      </c>
      <c r="G229" s="45">
        <v>0</v>
      </c>
      <c r="H229" s="51"/>
      <c r="I229" s="51"/>
      <c r="J229" s="51"/>
      <c r="K229" s="51"/>
    </row>
    <row r="230" spans="1:11" ht="15" customHeight="1" x14ac:dyDescent="0.25">
      <c r="A230" s="51"/>
      <c r="B230" s="51"/>
      <c r="C230" s="38" t="s">
        <v>92</v>
      </c>
      <c r="D230" s="45">
        <v>0</v>
      </c>
      <c r="E230" s="45">
        <v>0</v>
      </c>
      <c r="F230" s="45">
        <v>0</v>
      </c>
      <c r="G230" s="45">
        <v>0</v>
      </c>
      <c r="H230" s="51"/>
      <c r="I230" s="51"/>
      <c r="J230" s="51"/>
      <c r="K230" s="51"/>
    </row>
    <row r="231" spans="1:11" ht="15" customHeight="1" x14ac:dyDescent="0.25">
      <c r="A231" s="51"/>
      <c r="B231" s="51"/>
      <c r="C231" s="38" t="s">
        <v>93</v>
      </c>
      <c r="D231" s="45">
        <v>0</v>
      </c>
      <c r="E231" s="45">
        <v>0</v>
      </c>
      <c r="F231" s="45">
        <v>0</v>
      </c>
      <c r="G231" s="45">
        <v>0</v>
      </c>
      <c r="H231" s="51"/>
      <c r="I231" s="51"/>
      <c r="J231" s="51"/>
      <c r="K231" s="51"/>
    </row>
    <row r="232" spans="1:11" ht="15" customHeight="1" x14ac:dyDescent="0.25">
      <c r="A232" s="51"/>
      <c r="B232" s="51"/>
      <c r="C232" s="38" t="s">
        <v>94</v>
      </c>
      <c r="D232" s="45">
        <v>0</v>
      </c>
      <c r="E232" s="45">
        <v>0</v>
      </c>
      <c r="F232" s="45">
        <v>0</v>
      </c>
      <c r="G232" s="45">
        <v>0</v>
      </c>
      <c r="H232" s="51"/>
      <c r="I232" s="51"/>
      <c r="J232" s="51"/>
      <c r="K232" s="51"/>
    </row>
    <row r="233" spans="1:11" ht="15" customHeight="1" x14ac:dyDescent="0.25">
      <c r="A233" s="51"/>
      <c r="B233" s="51"/>
      <c r="C233" s="38" t="s">
        <v>95</v>
      </c>
      <c r="D233" s="45">
        <v>0</v>
      </c>
      <c r="E233" s="45">
        <v>0</v>
      </c>
      <c r="F233" s="45">
        <v>0</v>
      </c>
      <c r="G233" s="45">
        <v>0</v>
      </c>
      <c r="H233" s="51"/>
      <c r="I233" s="51"/>
      <c r="J233" s="51"/>
      <c r="K233" s="51"/>
    </row>
    <row r="234" spans="1:11" ht="15" customHeight="1" x14ac:dyDescent="0.25">
      <c r="A234" s="51"/>
      <c r="B234" s="51"/>
      <c r="C234" s="38" t="s">
        <v>98</v>
      </c>
      <c r="D234" s="45">
        <v>0</v>
      </c>
      <c r="E234" s="45">
        <v>0</v>
      </c>
      <c r="F234" s="45">
        <v>0</v>
      </c>
      <c r="G234" s="45">
        <v>0</v>
      </c>
      <c r="H234" s="51"/>
      <c r="I234" s="51"/>
      <c r="J234" s="51"/>
      <c r="K234" s="51"/>
    </row>
    <row r="235" spans="1:11" ht="15" customHeight="1" x14ac:dyDescent="0.25">
      <c r="A235" s="51"/>
      <c r="B235" s="51"/>
      <c r="C235" s="38" t="s">
        <v>99</v>
      </c>
      <c r="D235" s="45">
        <v>0</v>
      </c>
      <c r="E235" s="45">
        <v>0</v>
      </c>
      <c r="F235" s="45">
        <v>0</v>
      </c>
      <c r="G235" s="45">
        <v>0</v>
      </c>
      <c r="H235" s="51"/>
      <c r="I235" s="51"/>
      <c r="J235" s="51"/>
      <c r="K235" s="51"/>
    </row>
    <row r="236" spans="1:11" ht="20.100000000000001" customHeight="1" x14ac:dyDescent="0.25">
      <c r="A236" s="51"/>
      <c r="B236" s="51"/>
      <c r="C236" s="47" t="s">
        <v>69</v>
      </c>
      <c r="D236" s="51"/>
      <c r="E236" s="51"/>
      <c r="F236" s="51"/>
      <c r="G236" s="51"/>
      <c r="H236" s="51"/>
      <c r="I236" s="51"/>
      <c r="J236" s="51"/>
      <c r="K236" s="51"/>
    </row>
  </sheetData>
  <mergeCells count="27">
    <mergeCell ref="D138:G138"/>
    <mergeCell ref="D139:G139"/>
    <mergeCell ref="C148:G148"/>
    <mergeCell ref="D80:G80"/>
    <mergeCell ref="D81:G81"/>
    <mergeCell ref="C90:G90"/>
    <mergeCell ref="C135:G135"/>
    <mergeCell ref="D136:G136"/>
    <mergeCell ref="D137:G137"/>
    <mergeCell ref="D79:G79"/>
    <mergeCell ref="D7:G7"/>
    <mergeCell ref="C8:G8"/>
    <mergeCell ref="C9:G9"/>
    <mergeCell ref="D10:G10"/>
    <mergeCell ref="D15:G15"/>
    <mergeCell ref="C21:G21"/>
    <mergeCell ref="D22:G22"/>
    <mergeCell ref="D23:G23"/>
    <mergeCell ref="D24:G24"/>
    <mergeCell ref="D25:G25"/>
    <mergeCell ref="C34:G34"/>
    <mergeCell ref="D6:G6"/>
    <mergeCell ref="C1:G1"/>
    <mergeCell ref="C2:G2"/>
    <mergeCell ref="D3:G3"/>
    <mergeCell ref="D4:G4"/>
    <mergeCell ref="D5:G5"/>
  </mergeCells>
  <pageMargins left="0" right="0" top="0" bottom="0" header="0" footer="0"/>
  <pageSetup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D3CD7-FCAE-4477-8625-9B733C9EFFED}">
  <sheetPr>
    <outlinePr summaryBelow="0"/>
  </sheetPr>
  <dimension ref="A1:K239"/>
  <sheetViews>
    <sheetView view="pageBreakPreview" topLeftCell="B196" zoomScale="77" zoomScaleNormal="100" zoomScaleSheetLayoutView="77" workbookViewId="0">
      <selection activeCell="M221" sqref="M221"/>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51"/>
      <c r="B1" s="51"/>
      <c r="C1" s="1571" t="s">
        <v>0</v>
      </c>
      <c r="D1" s="1572"/>
      <c r="E1" s="1572"/>
      <c r="F1" s="1572"/>
      <c r="G1" s="1572"/>
      <c r="H1" s="51"/>
      <c r="I1" s="51"/>
      <c r="J1" s="51"/>
      <c r="K1" s="51"/>
    </row>
    <row r="2" spans="1:11" ht="24.95" customHeight="1" x14ac:dyDescent="0.25">
      <c r="A2" s="51"/>
      <c r="B2" s="51"/>
      <c r="C2" s="1573" t="s">
        <v>1</v>
      </c>
      <c r="D2" s="1574"/>
      <c r="E2" s="1574"/>
      <c r="F2" s="1574"/>
      <c r="G2" s="1574"/>
      <c r="H2" s="51"/>
      <c r="I2" s="51"/>
      <c r="J2" s="51"/>
      <c r="K2" s="51"/>
    </row>
    <row r="3" spans="1:11" ht="14.1" customHeight="1" x14ac:dyDescent="0.25">
      <c r="A3" s="51"/>
      <c r="B3" s="51"/>
      <c r="C3" s="27" t="s">
        <v>2</v>
      </c>
      <c r="D3" s="1569" t="s">
        <v>2679</v>
      </c>
      <c r="E3" s="1570"/>
      <c r="F3" s="1570"/>
      <c r="G3" s="1570"/>
      <c r="H3" s="51"/>
      <c r="I3" s="51"/>
      <c r="J3" s="51"/>
      <c r="K3" s="51"/>
    </row>
    <row r="4" spans="1:11" ht="14.1" customHeight="1" x14ac:dyDescent="0.25">
      <c r="A4" s="51"/>
      <c r="B4" s="51"/>
      <c r="C4" s="27" t="s">
        <v>4</v>
      </c>
      <c r="D4" s="1569" t="s">
        <v>468</v>
      </c>
      <c r="E4" s="1570"/>
      <c r="F4" s="1570"/>
      <c r="G4" s="1570"/>
      <c r="H4" s="51"/>
      <c r="I4" s="51"/>
      <c r="J4" s="51"/>
      <c r="K4" s="51"/>
    </row>
    <row r="5" spans="1:11" ht="14.1" customHeight="1" x14ac:dyDescent="0.25">
      <c r="A5" s="51"/>
      <c r="B5" s="51"/>
      <c r="C5" s="27" t="s">
        <v>6</v>
      </c>
      <c r="D5" s="1569" t="s">
        <v>425</v>
      </c>
      <c r="E5" s="1570"/>
      <c r="F5" s="1570"/>
      <c r="G5" s="1570"/>
      <c r="H5" s="51"/>
      <c r="I5" s="51"/>
      <c r="J5" s="51"/>
      <c r="K5" s="51"/>
    </row>
    <row r="6" spans="1:11" ht="14.1" customHeight="1" x14ac:dyDescent="0.25">
      <c r="A6" s="51"/>
      <c r="B6" s="51"/>
      <c r="C6" s="27" t="s">
        <v>8</v>
      </c>
      <c r="D6" s="1569" t="s">
        <v>426</v>
      </c>
      <c r="E6" s="1570"/>
      <c r="F6" s="1570"/>
      <c r="G6" s="1570"/>
      <c r="H6" s="51"/>
      <c r="I6" s="51"/>
      <c r="J6" s="51"/>
      <c r="K6" s="51"/>
    </row>
    <row r="7" spans="1:11" ht="14.1" customHeight="1" x14ac:dyDescent="0.25">
      <c r="A7" s="51"/>
      <c r="B7" s="51"/>
      <c r="C7" s="27" t="s">
        <v>10</v>
      </c>
      <c r="D7" s="1577" t="s">
        <v>11</v>
      </c>
      <c r="E7" s="1578"/>
      <c r="F7" s="1578"/>
      <c r="G7" s="1578"/>
      <c r="H7" s="51"/>
      <c r="I7" s="51"/>
      <c r="J7" s="51"/>
      <c r="K7" s="51"/>
    </row>
    <row r="8" spans="1:11" ht="14.1" customHeight="1" x14ac:dyDescent="0.25">
      <c r="A8" s="51"/>
      <c r="B8" s="51"/>
      <c r="C8" s="1579" t="s">
        <v>12</v>
      </c>
      <c r="D8" s="1580"/>
      <c r="E8" s="1580"/>
      <c r="F8" s="1580"/>
      <c r="G8" s="1580"/>
      <c r="H8" s="51"/>
      <c r="I8" s="51"/>
      <c r="J8" s="51"/>
      <c r="K8" s="51"/>
    </row>
    <row r="9" spans="1:11" ht="41.1" customHeight="1" x14ac:dyDescent="0.25">
      <c r="A9" s="51"/>
      <c r="B9" s="51"/>
      <c r="C9" s="1581" t="s">
        <v>2680</v>
      </c>
      <c r="D9" s="1582"/>
      <c r="E9" s="1582"/>
      <c r="F9" s="1582"/>
      <c r="G9" s="1582"/>
      <c r="H9" s="51"/>
      <c r="I9" s="51"/>
      <c r="J9" s="51"/>
      <c r="K9" s="51"/>
    </row>
    <row r="10" spans="1:11" ht="65.099999999999994" customHeight="1" x14ac:dyDescent="0.25">
      <c r="A10" s="51"/>
      <c r="B10" s="51"/>
      <c r="C10" s="28" t="s">
        <v>14</v>
      </c>
      <c r="D10" s="1583" t="s">
        <v>2681</v>
      </c>
      <c r="E10" s="1584"/>
      <c r="F10" s="1584"/>
      <c r="G10" s="1584"/>
      <c r="H10" s="51"/>
      <c r="I10" s="51"/>
      <c r="J10" s="51"/>
      <c r="K10" s="51"/>
    </row>
    <row r="11" spans="1:11" ht="27.95" customHeight="1" x14ac:dyDescent="0.25">
      <c r="A11" s="51"/>
      <c r="B11" s="51"/>
      <c r="C11" s="38" t="s">
        <v>16</v>
      </c>
      <c r="D11" s="48">
        <v>2023</v>
      </c>
      <c r="E11" s="48">
        <v>2024</v>
      </c>
      <c r="F11" s="48">
        <v>2025</v>
      </c>
      <c r="G11" s="48">
        <v>2026</v>
      </c>
      <c r="H11" s="51"/>
      <c r="I11" s="51"/>
      <c r="J11" s="51"/>
      <c r="K11" s="51"/>
    </row>
    <row r="12" spans="1:11" ht="14.1" customHeight="1" x14ac:dyDescent="0.25">
      <c r="A12" s="51"/>
      <c r="B12" s="51"/>
      <c r="C12" s="49"/>
      <c r="D12" s="50" t="s">
        <v>17</v>
      </c>
      <c r="E12" s="50" t="s">
        <v>18</v>
      </c>
      <c r="F12" s="50" t="s">
        <v>18</v>
      </c>
      <c r="G12" s="50" t="s">
        <v>18</v>
      </c>
      <c r="H12" s="51"/>
      <c r="I12" s="51"/>
      <c r="J12" s="51"/>
      <c r="K12" s="51"/>
    </row>
    <row r="13" spans="1:11" ht="51.95" customHeight="1" x14ac:dyDescent="0.25">
      <c r="A13" s="51"/>
      <c r="B13" s="51"/>
      <c r="C13" s="38" t="s">
        <v>2682</v>
      </c>
      <c r="D13" s="39" t="s">
        <v>2683</v>
      </c>
      <c r="E13" s="39" t="s">
        <v>2684</v>
      </c>
      <c r="F13" s="39" t="s">
        <v>2685</v>
      </c>
      <c r="G13" s="39" t="s">
        <v>2685</v>
      </c>
      <c r="H13" s="51"/>
      <c r="I13" s="51"/>
      <c r="J13" s="51"/>
      <c r="K13" s="51"/>
    </row>
    <row r="14" spans="1:11" ht="42.95" customHeight="1" x14ac:dyDescent="0.25">
      <c r="A14" s="51"/>
      <c r="B14" s="51"/>
      <c r="C14" s="28" t="s">
        <v>24</v>
      </c>
      <c r="D14" s="1583" t="s">
        <v>2686</v>
      </c>
      <c r="E14" s="1584"/>
      <c r="F14" s="1584"/>
      <c r="G14" s="1584"/>
      <c r="H14" s="51"/>
      <c r="I14" s="51"/>
      <c r="J14" s="51"/>
      <c r="K14" s="51"/>
    </row>
    <row r="15" spans="1:11" ht="27.95" customHeight="1" x14ac:dyDescent="0.25">
      <c r="A15" s="51"/>
      <c r="B15" s="51"/>
      <c r="C15" s="38" t="s">
        <v>26</v>
      </c>
      <c r="D15" s="48">
        <v>2023</v>
      </c>
      <c r="E15" s="48">
        <v>2024</v>
      </c>
      <c r="F15" s="48">
        <v>2025</v>
      </c>
      <c r="G15" s="48">
        <v>2026</v>
      </c>
      <c r="H15" s="51"/>
      <c r="I15" s="51"/>
      <c r="J15" s="51"/>
      <c r="K15" s="51"/>
    </row>
    <row r="16" spans="1:11" ht="14.1" customHeight="1" x14ac:dyDescent="0.25">
      <c r="A16" s="51"/>
      <c r="B16" s="51"/>
      <c r="C16" s="49"/>
      <c r="D16" s="50" t="s">
        <v>17</v>
      </c>
      <c r="E16" s="50" t="s">
        <v>18</v>
      </c>
      <c r="F16" s="50" t="s">
        <v>18</v>
      </c>
      <c r="G16" s="50" t="s">
        <v>18</v>
      </c>
      <c r="H16" s="51"/>
      <c r="I16" s="51"/>
      <c r="J16" s="51"/>
      <c r="K16" s="51"/>
    </row>
    <row r="17" spans="1:11" ht="30.95" customHeight="1" x14ac:dyDescent="0.25">
      <c r="A17" s="51"/>
      <c r="B17" s="51"/>
      <c r="C17" s="38" t="s">
        <v>2687</v>
      </c>
      <c r="D17" s="39" t="s">
        <v>201</v>
      </c>
      <c r="E17" s="39" t="s">
        <v>212</v>
      </c>
      <c r="F17" s="39" t="s">
        <v>212</v>
      </c>
      <c r="G17" s="39" t="s">
        <v>212</v>
      </c>
      <c r="H17" s="51"/>
      <c r="I17" s="51"/>
      <c r="J17" s="51"/>
      <c r="K17" s="51"/>
    </row>
    <row r="18" spans="1:11" ht="14.1" customHeight="1" x14ac:dyDescent="0.25">
      <c r="A18" s="51"/>
      <c r="B18" s="51"/>
      <c r="C18" s="1585" t="s">
        <v>101</v>
      </c>
      <c r="D18" s="1586"/>
      <c r="E18" s="1586"/>
      <c r="F18" s="1586"/>
      <c r="G18" s="1586"/>
      <c r="H18" s="51"/>
      <c r="I18" s="51"/>
      <c r="J18" s="51"/>
      <c r="K18" s="51"/>
    </row>
    <row r="19" spans="1:11" ht="14.1" customHeight="1" x14ac:dyDescent="0.25">
      <c r="A19" s="51"/>
      <c r="B19" s="51"/>
      <c r="C19" s="29" t="s">
        <v>2688</v>
      </c>
      <c r="D19" s="1585" t="s">
        <v>960</v>
      </c>
      <c r="E19" s="1586"/>
      <c r="F19" s="1586"/>
      <c r="G19" s="1586"/>
      <c r="H19" s="51"/>
      <c r="I19" s="51"/>
      <c r="J19" s="51"/>
      <c r="K19" s="51"/>
    </row>
    <row r="20" spans="1:11" ht="14.1" customHeight="1" x14ac:dyDescent="0.25">
      <c r="A20" s="51"/>
      <c r="B20" s="51"/>
      <c r="C20" s="30" t="s">
        <v>50</v>
      </c>
      <c r="D20" s="1575" t="s">
        <v>2689</v>
      </c>
      <c r="E20" s="1576"/>
      <c r="F20" s="1576"/>
      <c r="G20" s="1576"/>
      <c r="H20" s="51"/>
      <c r="I20" s="51"/>
      <c r="J20" s="51"/>
      <c r="K20" s="51"/>
    </row>
    <row r="21" spans="1:11" ht="14.1" customHeight="1" x14ac:dyDescent="0.25">
      <c r="A21" s="51"/>
      <c r="B21" s="51"/>
      <c r="C21" s="31" t="s">
        <v>52</v>
      </c>
      <c r="D21" s="1587" t="s">
        <v>2690</v>
      </c>
      <c r="E21" s="1588"/>
      <c r="F21" s="1588"/>
      <c r="G21" s="1588"/>
      <c r="H21" s="51"/>
      <c r="I21" s="51"/>
      <c r="J21" s="51"/>
      <c r="K21" s="51"/>
    </row>
    <row r="22" spans="1:11" ht="14.1" customHeight="1" x14ac:dyDescent="0.25">
      <c r="A22" s="51"/>
      <c r="B22" s="51"/>
      <c r="C22" s="31" t="s">
        <v>54</v>
      </c>
      <c r="D22" s="1587" t="s">
        <v>182</v>
      </c>
      <c r="E22" s="1588"/>
      <c r="F22" s="1588"/>
      <c r="G22" s="1588"/>
      <c r="H22" s="51"/>
      <c r="I22" s="51"/>
      <c r="J22" s="51"/>
      <c r="K22" s="51"/>
    </row>
    <row r="23" spans="1:11" ht="15" customHeight="1" x14ac:dyDescent="0.25">
      <c r="A23" s="51"/>
      <c r="B23" s="51"/>
      <c r="C23" s="52"/>
      <c r="D23" s="33">
        <v>2023</v>
      </c>
      <c r="E23" s="33">
        <v>2024</v>
      </c>
      <c r="F23" s="33">
        <v>2025</v>
      </c>
      <c r="G23" s="33">
        <v>2026</v>
      </c>
      <c r="H23" s="51"/>
      <c r="I23" s="51"/>
      <c r="J23" s="51"/>
      <c r="K23" s="51"/>
    </row>
    <row r="24" spans="1:11" ht="15" customHeight="1" x14ac:dyDescent="0.25">
      <c r="A24" s="51"/>
      <c r="B24" s="51"/>
      <c r="C24" s="53"/>
      <c r="D24" s="35" t="s">
        <v>17</v>
      </c>
      <c r="E24" s="35" t="s">
        <v>18</v>
      </c>
      <c r="F24" s="35" t="s">
        <v>18</v>
      </c>
      <c r="G24" s="35" t="s">
        <v>18</v>
      </c>
      <c r="H24" s="51"/>
      <c r="I24" s="51"/>
      <c r="J24" s="51"/>
      <c r="K24" s="51"/>
    </row>
    <row r="25" spans="1:11" ht="14.1" customHeight="1" x14ac:dyDescent="0.25">
      <c r="A25" s="51"/>
      <c r="B25" s="51"/>
      <c r="C25" s="38" t="s">
        <v>56</v>
      </c>
      <c r="D25" s="39" t="s">
        <v>479</v>
      </c>
      <c r="E25" s="39" t="s">
        <v>405</v>
      </c>
      <c r="F25" s="39" t="s">
        <v>144</v>
      </c>
      <c r="G25" s="39" t="s">
        <v>144</v>
      </c>
      <c r="H25" s="51"/>
      <c r="I25" s="51"/>
      <c r="J25" s="51"/>
      <c r="K25" s="51"/>
    </row>
    <row r="26" spans="1:11" ht="14.1" customHeight="1" x14ac:dyDescent="0.25">
      <c r="A26" s="51"/>
      <c r="B26" s="51"/>
      <c r="C26" s="38" t="s">
        <v>59</v>
      </c>
      <c r="D26" s="39" t="s">
        <v>2635</v>
      </c>
      <c r="E26" s="39" t="s">
        <v>75</v>
      </c>
      <c r="F26" s="39" t="s">
        <v>75</v>
      </c>
      <c r="G26" s="39" t="s">
        <v>317</v>
      </c>
      <c r="H26" s="51"/>
      <c r="I26" s="51"/>
      <c r="J26" s="51"/>
      <c r="K26" s="51"/>
    </row>
    <row r="27" spans="1:11" ht="14.1" customHeight="1" x14ac:dyDescent="0.25">
      <c r="A27" s="51"/>
      <c r="B27" s="51"/>
      <c r="C27" s="38" t="s">
        <v>63</v>
      </c>
      <c r="D27" s="39" t="s">
        <v>2691</v>
      </c>
      <c r="E27" s="39" t="s">
        <v>75</v>
      </c>
      <c r="F27" s="39" t="s">
        <v>75</v>
      </c>
      <c r="G27" s="39" t="s">
        <v>111</v>
      </c>
      <c r="H27" s="51"/>
      <c r="I27" s="51"/>
      <c r="J27" s="51"/>
      <c r="K27" s="51"/>
    </row>
    <row r="28" spans="1:11" ht="14.1" customHeight="1" x14ac:dyDescent="0.25">
      <c r="A28" s="51"/>
      <c r="B28" s="51"/>
      <c r="C28" s="38" t="s">
        <v>68</v>
      </c>
      <c r="D28" s="39" t="s">
        <v>69</v>
      </c>
      <c r="E28" s="39" t="s">
        <v>2692</v>
      </c>
      <c r="F28" s="39" t="s">
        <v>830</v>
      </c>
      <c r="G28" s="39" t="s">
        <v>75</v>
      </c>
      <c r="H28" s="51"/>
      <c r="I28" s="51"/>
      <c r="J28" s="51"/>
      <c r="K28" s="51"/>
    </row>
    <row r="29" spans="1:11" ht="14.1" customHeight="1" x14ac:dyDescent="0.25">
      <c r="A29" s="51"/>
      <c r="B29" s="51"/>
      <c r="C29" s="38" t="s">
        <v>73</v>
      </c>
      <c r="D29" s="39" t="s">
        <v>69</v>
      </c>
      <c r="E29" s="39" t="s">
        <v>206</v>
      </c>
      <c r="F29" s="39" t="s">
        <v>69</v>
      </c>
      <c r="G29" s="39" t="s">
        <v>69</v>
      </c>
      <c r="H29" s="51"/>
      <c r="I29" s="51"/>
      <c r="J29" s="51"/>
      <c r="K29" s="51"/>
    </row>
    <row r="30" spans="1:11" ht="14.1" customHeight="1" x14ac:dyDescent="0.25">
      <c r="A30" s="51"/>
      <c r="B30" s="51"/>
      <c r="C30" s="38" t="s">
        <v>77</v>
      </c>
      <c r="D30" s="39" t="s">
        <v>69</v>
      </c>
      <c r="E30" s="39" t="s">
        <v>206</v>
      </c>
      <c r="F30" s="39" t="s">
        <v>69</v>
      </c>
      <c r="G30" s="39" t="s">
        <v>69</v>
      </c>
      <c r="H30" s="51"/>
      <c r="I30" s="51"/>
      <c r="J30" s="51"/>
      <c r="K30" s="51"/>
    </row>
    <row r="31" spans="1:11" ht="14.1" customHeight="1" x14ac:dyDescent="0.25">
      <c r="A31" s="51"/>
      <c r="B31" s="51"/>
      <c r="C31" s="1589" t="s">
        <v>81</v>
      </c>
      <c r="D31" s="1590"/>
      <c r="E31" s="1590"/>
      <c r="F31" s="1590"/>
      <c r="G31" s="1590"/>
      <c r="H31" s="51"/>
      <c r="I31" s="51"/>
      <c r="J31" s="51"/>
      <c r="K31" s="51"/>
    </row>
    <row r="32" spans="1:11" ht="14.1" customHeight="1" x14ac:dyDescent="0.25">
      <c r="A32" s="51"/>
      <c r="B32" s="51"/>
      <c r="C32" s="52"/>
      <c r="D32" s="33">
        <v>2023</v>
      </c>
      <c r="E32" s="33">
        <v>2024</v>
      </c>
      <c r="F32" s="33">
        <v>2025</v>
      </c>
      <c r="G32" s="33">
        <v>2026</v>
      </c>
      <c r="H32" s="51"/>
      <c r="I32" s="51"/>
      <c r="J32" s="51"/>
      <c r="K32" s="51"/>
    </row>
    <row r="33" spans="1:11" ht="14.1" customHeight="1" x14ac:dyDescent="0.25">
      <c r="A33" s="51"/>
      <c r="B33" s="51"/>
      <c r="C33" s="53"/>
      <c r="D33" s="35" t="s">
        <v>17</v>
      </c>
      <c r="E33" s="35" t="s">
        <v>18</v>
      </c>
      <c r="F33" s="35" t="s">
        <v>18</v>
      </c>
      <c r="G33" s="35" t="s">
        <v>18</v>
      </c>
      <c r="H33" s="51"/>
      <c r="I33" s="51"/>
      <c r="J33" s="51"/>
      <c r="K33" s="51"/>
    </row>
    <row r="34" spans="1:11" ht="14.1" customHeight="1" x14ac:dyDescent="0.25">
      <c r="A34" s="51"/>
      <c r="B34" s="51"/>
      <c r="C34" s="40" t="s">
        <v>82</v>
      </c>
      <c r="D34" s="41">
        <v>0</v>
      </c>
      <c r="E34" s="41">
        <v>0</v>
      </c>
      <c r="F34" s="41">
        <v>0</v>
      </c>
      <c r="G34" s="41">
        <v>0</v>
      </c>
      <c r="H34" s="51"/>
      <c r="I34" s="51"/>
      <c r="J34" s="51"/>
      <c r="K34" s="51"/>
    </row>
    <row r="35" spans="1:11" ht="14.1" customHeight="1" x14ac:dyDescent="0.25">
      <c r="A35" s="51"/>
      <c r="B35" s="51"/>
      <c r="C35" s="40" t="s">
        <v>83</v>
      </c>
      <c r="D35" s="41">
        <v>0</v>
      </c>
      <c r="E35" s="41">
        <v>0</v>
      </c>
      <c r="F35" s="41">
        <v>0</v>
      </c>
      <c r="G35" s="41">
        <v>0</v>
      </c>
      <c r="H35" s="51"/>
      <c r="I35" s="51"/>
      <c r="J35" s="51"/>
      <c r="K35" s="51"/>
    </row>
    <row r="36" spans="1:11" ht="14.1" customHeight="1" x14ac:dyDescent="0.25">
      <c r="A36" s="51"/>
      <c r="B36" s="51"/>
      <c r="C36" s="40" t="s">
        <v>84</v>
      </c>
      <c r="D36" s="41">
        <v>0</v>
      </c>
      <c r="E36" s="41">
        <v>0</v>
      </c>
      <c r="F36" s="41">
        <v>0</v>
      </c>
      <c r="G36" s="41">
        <v>0</v>
      </c>
      <c r="H36" s="51"/>
      <c r="I36" s="51"/>
      <c r="J36" s="51"/>
      <c r="K36" s="51"/>
    </row>
    <row r="37" spans="1:11" ht="14.1" customHeight="1" x14ac:dyDescent="0.25">
      <c r="A37" s="51"/>
      <c r="B37" s="51"/>
      <c r="C37" s="40" t="s">
        <v>85</v>
      </c>
      <c r="D37" s="41">
        <v>0</v>
      </c>
      <c r="E37" s="41">
        <v>0</v>
      </c>
      <c r="F37" s="41">
        <v>0</v>
      </c>
      <c r="G37" s="41">
        <v>0</v>
      </c>
      <c r="H37" s="51"/>
      <c r="I37" s="51"/>
      <c r="J37" s="51"/>
      <c r="K37" s="51"/>
    </row>
    <row r="38" spans="1:11" ht="14.1" customHeight="1" x14ac:dyDescent="0.25">
      <c r="A38" s="51"/>
      <c r="B38" s="51"/>
      <c r="C38" s="40" t="s">
        <v>83</v>
      </c>
      <c r="D38" s="41">
        <v>0</v>
      </c>
      <c r="E38" s="41">
        <v>0</v>
      </c>
      <c r="F38" s="41">
        <v>0</v>
      </c>
      <c r="G38" s="41">
        <v>0</v>
      </c>
      <c r="H38" s="51"/>
      <c r="I38" s="51"/>
      <c r="J38" s="51"/>
      <c r="K38" s="51"/>
    </row>
    <row r="39" spans="1:11" ht="14.1" customHeight="1" x14ac:dyDescent="0.25">
      <c r="A39" s="51"/>
      <c r="B39" s="51"/>
      <c r="C39" s="40" t="s">
        <v>84</v>
      </c>
      <c r="D39" s="41">
        <v>0</v>
      </c>
      <c r="E39" s="41">
        <v>0</v>
      </c>
      <c r="F39" s="41">
        <v>0</v>
      </c>
      <c r="G39" s="41">
        <v>0</v>
      </c>
      <c r="H39" s="51"/>
      <c r="I39" s="51"/>
      <c r="J39" s="51"/>
      <c r="K39" s="51"/>
    </row>
    <row r="40" spans="1:11" ht="14.1" customHeight="1" x14ac:dyDescent="0.25">
      <c r="A40" s="51"/>
      <c r="B40" s="51"/>
      <c r="C40" s="40" t="s">
        <v>86</v>
      </c>
      <c r="D40" s="41">
        <v>0</v>
      </c>
      <c r="E40" s="41">
        <v>0</v>
      </c>
      <c r="F40" s="41">
        <v>0</v>
      </c>
      <c r="G40" s="41">
        <v>0</v>
      </c>
      <c r="H40" s="51"/>
      <c r="I40" s="51"/>
      <c r="J40" s="51"/>
      <c r="K40" s="51"/>
    </row>
    <row r="41" spans="1:11" ht="14.1" customHeight="1" x14ac:dyDescent="0.25">
      <c r="A41" s="51"/>
      <c r="B41" s="51"/>
      <c r="C41" s="40" t="s">
        <v>83</v>
      </c>
      <c r="D41" s="41">
        <v>0</v>
      </c>
      <c r="E41" s="41">
        <v>0</v>
      </c>
      <c r="F41" s="41">
        <v>0</v>
      </c>
      <c r="G41" s="41">
        <v>0</v>
      </c>
      <c r="H41" s="51"/>
      <c r="I41" s="51"/>
      <c r="J41" s="51"/>
      <c r="K41" s="51"/>
    </row>
    <row r="42" spans="1:11" ht="14.1" customHeight="1" x14ac:dyDescent="0.25">
      <c r="A42" s="51"/>
      <c r="B42" s="51"/>
      <c r="C42" s="40" t="s">
        <v>84</v>
      </c>
      <c r="D42" s="41">
        <v>0</v>
      </c>
      <c r="E42" s="41">
        <v>0</v>
      </c>
      <c r="F42" s="41">
        <v>0</v>
      </c>
      <c r="G42" s="41">
        <v>0</v>
      </c>
      <c r="H42" s="51"/>
      <c r="I42" s="51"/>
      <c r="J42" s="51"/>
      <c r="K42" s="51"/>
    </row>
    <row r="43" spans="1:11" ht="14.1" customHeight="1" x14ac:dyDescent="0.25">
      <c r="A43" s="51"/>
      <c r="B43" s="51"/>
      <c r="C43" s="40" t="s">
        <v>87</v>
      </c>
      <c r="D43" s="41">
        <v>0</v>
      </c>
      <c r="E43" s="41">
        <v>0</v>
      </c>
      <c r="F43" s="41">
        <v>0</v>
      </c>
      <c r="G43" s="41">
        <v>0</v>
      </c>
      <c r="H43" s="51"/>
      <c r="I43" s="51"/>
      <c r="J43" s="51"/>
      <c r="K43" s="51"/>
    </row>
    <row r="44" spans="1:11" ht="14.1" customHeight="1" x14ac:dyDescent="0.25">
      <c r="A44" s="51"/>
      <c r="B44" s="51"/>
      <c r="C44" s="40" t="s">
        <v>83</v>
      </c>
      <c r="D44" s="41">
        <v>0</v>
      </c>
      <c r="E44" s="41">
        <v>0</v>
      </c>
      <c r="F44" s="41">
        <v>0</v>
      </c>
      <c r="G44" s="41">
        <v>0</v>
      </c>
      <c r="H44" s="51"/>
      <c r="I44" s="51"/>
      <c r="J44" s="51"/>
      <c r="K44" s="51"/>
    </row>
    <row r="45" spans="1:11" ht="14.1" customHeight="1" x14ac:dyDescent="0.25">
      <c r="A45" s="51"/>
      <c r="B45" s="51"/>
      <c r="C45" s="40" t="s">
        <v>84</v>
      </c>
      <c r="D45" s="41">
        <v>0</v>
      </c>
      <c r="E45" s="41">
        <v>0</v>
      </c>
      <c r="F45" s="41">
        <v>0</v>
      </c>
      <c r="G45" s="41">
        <v>0</v>
      </c>
      <c r="H45" s="51"/>
      <c r="I45" s="51"/>
      <c r="J45" s="51"/>
      <c r="K45" s="51"/>
    </row>
    <row r="46" spans="1:11" ht="14.1" customHeight="1" x14ac:dyDescent="0.25">
      <c r="A46" s="51"/>
      <c r="B46" s="51"/>
      <c r="C46" s="40" t="s">
        <v>88</v>
      </c>
      <c r="D46" s="41">
        <v>0</v>
      </c>
      <c r="E46" s="41">
        <v>0</v>
      </c>
      <c r="F46" s="41">
        <v>0</v>
      </c>
      <c r="G46" s="41">
        <v>0</v>
      </c>
      <c r="H46" s="51"/>
      <c r="I46" s="51"/>
      <c r="J46" s="51"/>
      <c r="K46" s="51"/>
    </row>
    <row r="47" spans="1:11" ht="14.1" customHeight="1" x14ac:dyDescent="0.25">
      <c r="A47" s="51"/>
      <c r="B47" s="51"/>
      <c r="C47" s="40" t="s">
        <v>83</v>
      </c>
      <c r="D47" s="41">
        <v>0</v>
      </c>
      <c r="E47" s="41">
        <v>0</v>
      </c>
      <c r="F47" s="41">
        <v>0</v>
      </c>
      <c r="G47" s="41">
        <v>0</v>
      </c>
      <c r="H47" s="51"/>
      <c r="I47" s="51"/>
      <c r="J47" s="51"/>
      <c r="K47" s="51"/>
    </row>
    <row r="48" spans="1:11" ht="14.1" customHeight="1" x14ac:dyDescent="0.25">
      <c r="A48" s="51"/>
      <c r="B48" s="51"/>
      <c r="C48" s="40" t="s">
        <v>84</v>
      </c>
      <c r="D48" s="41">
        <v>0</v>
      </c>
      <c r="E48" s="41">
        <v>0</v>
      </c>
      <c r="F48" s="41">
        <v>0</v>
      </c>
      <c r="G48" s="41">
        <v>0</v>
      </c>
      <c r="H48" s="51"/>
      <c r="I48" s="51"/>
      <c r="J48" s="51"/>
      <c r="K48" s="51"/>
    </row>
    <row r="49" spans="1:11" ht="14.1" customHeight="1" x14ac:dyDescent="0.25">
      <c r="A49" s="51"/>
      <c r="B49" s="51"/>
      <c r="C49" s="40" t="s">
        <v>89</v>
      </c>
      <c r="D49" s="41">
        <v>0</v>
      </c>
      <c r="E49" s="41">
        <v>0</v>
      </c>
      <c r="F49" s="41">
        <v>0</v>
      </c>
      <c r="G49" s="41">
        <v>0</v>
      </c>
      <c r="H49" s="51"/>
      <c r="I49" s="51"/>
      <c r="J49" s="51"/>
      <c r="K49" s="51"/>
    </row>
    <row r="50" spans="1:11" ht="14.1" customHeight="1" x14ac:dyDescent="0.25">
      <c r="A50" s="51"/>
      <c r="B50" s="51"/>
      <c r="C50" s="40" t="s">
        <v>83</v>
      </c>
      <c r="D50" s="41">
        <v>0</v>
      </c>
      <c r="E50" s="41">
        <v>0</v>
      </c>
      <c r="F50" s="41">
        <v>0</v>
      </c>
      <c r="G50" s="41">
        <v>0</v>
      </c>
      <c r="H50" s="51"/>
      <c r="I50" s="51"/>
      <c r="J50" s="51"/>
      <c r="K50" s="51"/>
    </row>
    <row r="51" spans="1:11" ht="14.1" customHeight="1" x14ac:dyDescent="0.25">
      <c r="A51" s="51"/>
      <c r="B51" s="51"/>
      <c r="C51" s="40" t="s">
        <v>84</v>
      </c>
      <c r="D51" s="41">
        <v>0</v>
      </c>
      <c r="E51" s="41">
        <v>0</v>
      </c>
      <c r="F51" s="41">
        <v>0</v>
      </c>
      <c r="G51" s="41">
        <v>0</v>
      </c>
      <c r="H51" s="51"/>
      <c r="I51" s="51"/>
      <c r="J51" s="51"/>
      <c r="K51" s="51"/>
    </row>
    <row r="52" spans="1:11" ht="14.1" customHeight="1" x14ac:dyDescent="0.25">
      <c r="A52" s="51"/>
      <c r="B52" s="51"/>
      <c r="C52" s="40" t="s">
        <v>90</v>
      </c>
      <c r="D52" s="41">
        <v>0</v>
      </c>
      <c r="E52" s="41">
        <v>0</v>
      </c>
      <c r="F52" s="41">
        <v>0</v>
      </c>
      <c r="G52" s="41">
        <v>0</v>
      </c>
      <c r="H52" s="51"/>
      <c r="I52" s="51"/>
      <c r="J52" s="51"/>
      <c r="K52" s="51"/>
    </row>
    <row r="53" spans="1:11" ht="14.1" customHeight="1" x14ac:dyDescent="0.25">
      <c r="A53" s="51"/>
      <c r="B53" s="51"/>
      <c r="C53" s="40" t="s">
        <v>83</v>
      </c>
      <c r="D53" s="41">
        <v>0</v>
      </c>
      <c r="E53" s="41">
        <v>0</v>
      </c>
      <c r="F53" s="41">
        <v>0</v>
      </c>
      <c r="G53" s="41">
        <v>0</v>
      </c>
      <c r="H53" s="51"/>
      <c r="I53" s="51"/>
      <c r="J53" s="51"/>
      <c r="K53" s="51"/>
    </row>
    <row r="54" spans="1:11" ht="14.1" customHeight="1" x14ac:dyDescent="0.25">
      <c r="A54" s="51"/>
      <c r="B54" s="51"/>
      <c r="C54" s="40" t="s">
        <v>84</v>
      </c>
      <c r="D54" s="41">
        <v>0</v>
      </c>
      <c r="E54" s="41">
        <v>0</v>
      </c>
      <c r="F54" s="41">
        <v>0</v>
      </c>
      <c r="G54" s="41">
        <v>0</v>
      </c>
      <c r="H54" s="51"/>
      <c r="I54" s="51"/>
      <c r="J54" s="51"/>
      <c r="K54" s="51"/>
    </row>
    <row r="55" spans="1:11" ht="14.1" customHeight="1" x14ac:dyDescent="0.25">
      <c r="A55" s="51"/>
      <c r="B55" s="51"/>
      <c r="C55" s="40" t="s">
        <v>91</v>
      </c>
      <c r="D55" s="41">
        <v>0</v>
      </c>
      <c r="E55" s="41">
        <v>0</v>
      </c>
      <c r="F55" s="41">
        <v>0</v>
      </c>
      <c r="G55" s="41">
        <v>0</v>
      </c>
      <c r="H55" s="51"/>
      <c r="I55" s="51"/>
      <c r="J55" s="51"/>
      <c r="K55" s="51"/>
    </row>
    <row r="56" spans="1:11" ht="14.1" customHeight="1" x14ac:dyDescent="0.25">
      <c r="A56" s="51"/>
      <c r="B56" s="51"/>
      <c r="C56" s="40" t="s">
        <v>83</v>
      </c>
      <c r="D56" s="41">
        <v>0</v>
      </c>
      <c r="E56" s="41">
        <v>0</v>
      </c>
      <c r="F56" s="41">
        <v>0</v>
      </c>
      <c r="G56" s="41">
        <v>0</v>
      </c>
      <c r="H56" s="51"/>
      <c r="I56" s="51"/>
      <c r="J56" s="51"/>
      <c r="K56" s="51"/>
    </row>
    <row r="57" spans="1:11" ht="14.1" customHeight="1" x14ac:dyDescent="0.25">
      <c r="A57" s="51"/>
      <c r="B57" s="51"/>
      <c r="C57" s="40" t="s">
        <v>92</v>
      </c>
      <c r="D57" s="41">
        <v>0</v>
      </c>
      <c r="E57" s="41">
        <v>0</v>
      </c>
      <c r="F57" s="41">
        <v>0</v>
      </c>
      <c r="G57" s="41">
        <v>0</v>
      </c>
      <c r="H57" s="51"/>
      <c r="I57" s="51"/>
      <c r="J57" s="51"/>
      <c r="K57" s="51"/>
    </row>
    <row r="58" spans="1:11" ht="14.1" customHeight="1" x14ac:dyDescent="0.25">
      <c r="A58" s="51"/>
      <c r="B58" s="51"/>
      <c r="C58" s="40" t="s">
        <v>93</v>
      </c>
      <c r="D58" s="41">
        <v>0</v>
      </c>
      <c r="E58" s="41">
        <v>0</v>
      </c>
      <c r="F58" s="41">
        <v>0</v>
      </c>
      <c r="G58" s="41">
        <v>0</v>
      </c>
      <c r="H58" s="51"/>
      <c r="I58" s="51"/>
      <c r="J58" s="51"/>
      <c r="K58" s="51"/>
    </row>
    <row r="59" spans="1:11" ht="14.1" customHeight="1" x14ac:dyDescent="0.25">
      <c r="A59" s="51"/>
      <c r="B59" s="51"/>
      <c r="C59" s="40" t="s">
        <v>94</v>
      </c>
      <c r="D59" s="41">
        <v>0</v>
      </c>
      <c r="E59" s="41">
        <v>0</v>
      </c>
      <c r="F59" s="41">
        <v>0</v>
      </c>
      <c r="G59" s="41">
        <v>0</v>
      </c>
      <c r="H59" s="51"/>
      <c r="I59" s="51"/>
      <c r="J59" s="51"/>
      <c r="K59" s="51"/>
    </row>
    <row r="60" spans="1:11" ht="14.1" customHeight="1" x14ac:dyDescent="0.25">
      <c r="A60" s="51"/>
      <c r="B60" s="51"/>
      <c r="C60" s="40" t="s">
        <v>95</v>
      </c>
      <c r="D60" s="41">
        <v>0</v>
      </c>
      <c r="E60" s="41">
        <v>0</v>
      </c>
      <c r="F60" s="41">
        <v>0</v>
      </c>
      <c r="G60" s="41">
        <v>0</v>
      </c>
      <c r="H60" s="51"/>
      <c r="I60" s="51"/>
      <c r="J60" s="51"/>
      <c r="K60" s="51"/>
    </row>
    <row r="61" spans="1:11" ht="14.1" customHeight="1" x14ac:dyDescent="0.25">
      <c r="A61" s="51"/>
      <c r="B61" s="51"/>
      <c r="C61" s="40" t="s">
        <v>96</v>
      </c>
      <c r="D61" s="41">
        <v>0</v>
      </c>
      <c r="E61" s="41">
        <v>0</v>
      </c>
      <c r="F61" s="41">
        <v>0</v>
      </c>
      <c r="G61" s="41">
        <v>1000000</v>
      </c>
      <c r="H61" s="51"/>
      <c r="I61" s="51"/>
      <c r="J61" s="51"/>
      <c r="K61" s="51"/>
    </row>
    <row r="62" spans="1:11" ht="14.1" customHeight="1" x14ac:dyDescent="0.25">
      <c r="A62" s="51"/>
      <c r="B62" s="51"/>
      <c r="C62" s="40" t="s">
        <v>83</v>
      </c>
      <c r="D62" s="41">
        <v>0</v>
      </c>
      <c r="E62" s="41">
        <v>0</v>
      </c>
      <c r="F62" s="41">
        <v>0</v>
      </c>
      <c r="G62" s="41">
        <v>1000000</v>
      </c>
      <c r="H62" s="51"/>
      <c r="I62" s="51"/>
      <c r="J62" s="51"/>
      <c r="K62" s="51"/>
    </row>
    <row r="63" spans="1:11" ht="14.1" customHeight="1" x14ac:dyDescent="0.25">
      <c r="A63" s="51"/>
      <c r="B63" s="51"/>
      <c r="C63" s="40" t="s">
        <v>92</v>
      </c>
      <c r="D63" s="41">
        <v>0</v>
      </c>
      <c r="E63" s="41">
        <v>0</v>
      </c>
      <c r="F63" s="41">
        <v>0</v>
      </c>
      <c r="G63" s="41">
        <v>0</v>
      </c>
      <c r="H63" s="51"/>
      <c r="I63" s="51"/>
      <c r="J63" s="51"/>
      <c r="K63" s="51"/>
    </row>
    <row r="64" spans="1:11" ht="14.1" customHeight="1" x14ac:dyDescent="0.25">
      <c r="A64" s="51"/>
      <c r="B64" s="51"/>
      <c r="C64" s="40" t="s">
        <v>93</v>
      </c>
      <c r="D64" s="41">
        <v>0</v>
      </c>
      <c r="E64" s="41">
        <v>0</v>
      </c>
      <c r="F64" s="41">
        <v>0</v>
      </c>
      <c r="G64" s="41">
        <v>0</v>
      </c>
      <c r="H64" s="51"/>
      <c r="I64" s="51"/>
      <c r="J64" s="51"/>
      <c r="K64" s="51"/>
    </row>
    <row r="65" spans="1:11" ht="14.1" customHeight="1" x14ac:dyDescent="0.25">
      <c r="A65" s="51"/>
      <c r="B65" s="51"/>
      <c r="C65" s="40" t="s">
        <v>94</v>
      </c>
      <c r="D65" s="41">
        <v>0</v>
      </c>
      <c r="E65" s="41">
        <v>0</v>
      </c>
      <c r="F65" s="41">
        <v>0</v>
      </c>
      <c r="G65" s="41">
        <v>0</v>
      </c>
      <c r="H65" s="51"/>
      <c r="I65" s="51"/>
      <c r="J65" s="51"/>
      <c r="K65" s="51"/>
    </row>
    <row r="66" spans="1:11" ht="14.1" customHeight="1" x14ac:dyDescent="0.25">
      <c r="A66" s="51"/>
      <c r="B66" s="51"/>
      <c r="C66" s="40" t="s">
        <v>95</v>
      </c>
      <c r="D66" s="41">
        <v>0</v>
      </c>
      <c r="E66" s="41">
        <v>0</v>
      </c>
      <c r="F66" s="41">
        <v>0</v>
      </c>
      <c r="G66" s="41">
        <v>0</v>
      </c>
      <c r="H66" s="51"/>
      <c r="I66" s="51"/>
      <c r="J66" s="51"/>
      <c r="K66" s="51"/>
    </row>
    <row r="67" spans="1:11" ht="14.1" customHeight="1" x14ac:dyDescent="0.25">
      <c r="A67" s="51"/>
      <c r="B67" s="51"/>
      <c r="C67" s="40" t="s">
        <v>97</v>
      </c>
      <c r="D67" s="41">
        <v>0</v>
      </c>
      <c r="E67" s="41">
        <v>0</v>
      </c>
      <c r="F67" s="41">
        <v>0</v>
      </c>
      <c r="G67" s="41">
        <v>0</v>
      </c>
      <c r="H67" s="51"/>
      <c r="I67" s="51"/>
      <c r="J67" s="51"/>
      <c r="K67" s="51"/>
    </row>
    <row r="68" spans="1:11" ht="14.1" customHeight="1" x14ac:dyDescent="0.25">
      <c r="A68" s="51"/>
      <c r="B68" s="51"/>
      <c r="C68" s="40" t="s">
        <v>83</v>
      </c>
      <c r="D68" s="41">
        <v>0</v>
      </c>
      <c r="E68" s="41">
        <v>0</v>
      </c>
      <c r="F68" s="41">
        <v>0</v>
      </c>
      <c r="G68" s="41">
        <v>0</v>
      </c>
      <c r="H68" s="51"/>
      <c r="I68" s="51"/>
      <c r="J68" s="51"/>
      <c r="K68" s="51"/>
    </row>
    <row r="69" spans="1:11" ht="14.1" customHeight="1" x14ac:dyDescent="0.25">
      <c r="A69" s="51"/>
      <c r="B69" s="51"/>
      <c r="C69" s="40" t="s">
        <v>92</v>
      </c>
      <c r="D69" s="41">
        <v>0</v>
      </c>
      <c r="E69" s="41">
        <v>0</v>
      </c>
      <c r="F69" s="41">
        <v>0</v>
      </c>
      <c r="G69" s="41">
        <v>0</v>
      </c>
      <c r="H69" s="51"/>
      <c r="I69" s="51"/>
      <c r="J69" s="51"/>
      <c r="K69" s="51"/>
    </row>
    <row r="70" spans="1:11" ht="14.1" customHeight="1" x14ac:dyDescent="0.25">
      <c r="A70" s="51"/>
      <c r="B70" s="51"/>
      <c r="C70" s="40" t="s">
        <v>93</v>
      </c>
      <c r="D70" s="41">
        <v>0</v>
      </c>
      <c r="E70" s="41">
        <v>0</v>
      </c>
      <c r="F70" s="41">
        <v>0</v>
      </c>
      <c r="G70" s="41">
        <v>0</v>
      </c>
      <c r="H70" s="51"/>
      <c r="I70" s="51"/>
      <c r="J70" s="51"/>
      <c r="K70" s="51"/>
    </row>
    <row r="71" spans="1:11" ht="14.1" customHeight="1" x14ac:dyDescent="0.25">
      <c r="A71" s="51"/>
      <c r="B71" s="51"/>
      <c r="C71" s="40" t="s">
        <v>94</v>
      </c>
      <c r="D71" s="41">
        <v>0</v>
      </c>
      <c r="E71" s="41">
        <v>0</v>
      </c>
      <c r="F71" s="41">
        <v>0</v>
      </c>
      <c r="G71" s="41">
        <v>0</v>
      </c>
      <c r="H71" s="51"/>
      <c r="I71" s="51"/>
      <c r="J71" s="51"/>
      <c r="K71" s="51"/>
    </row>
    <row r="72" spans="1:11" ht="14.1" customHeight="1" x14ac:dyDescent="0.25">
      <c r="A72" s="51"/>
      <c r="B72" s="51"/>
      <c r="C72" s="40" t="s">
        <v>95</v>
      </c>
      <c r="D72" s="41">
        <v>0</v>
      </c>
      <c r="E72" s="41">
        <v>0</v>
      </c>
      <c r="F72" s="41">
        <v>0</v>
      </c>
      <c r="G72" s="41">
        <v>0</v>
      </c>
      <c r="H72" s="51"/>
      <c r="I72" s="51"/>
      <c r="J72" s="51"/>
      <c r="K72" s="51"/>
    </row>
    <row r="73" spans="1:11" ht="14.1" customHeight="1" x14ac:dyDescent="0.25">
      <c r="A73" s="51"/>
      <c r="B73" s="51"/>
      <c r="C73" s="40" t="s">
        <v>98</v>
      </c>
      <c r="D73" s="41">
        <v>0</v>
      </c>
      <c r="E73" s="41">
        <v>0</v>
      </c>
      <c r="F73" s="41">
        <v>0</v>
      </c>
      <c r="G73" s="41">
        <v>0</v>
      </c>
      <c r="H73" s="51"/>
      <c r="I73" s="51"/>
      <c r="J73" s="51"/>
      <c r="K73" s="51"/>
    </row>
    <row r="74" spans="1:11" ht="14.1" customHeight="1" x14ac:dyDescent="0.25">
      <c r="A74" s="51"/>
      <c r="B74" s="51"/>
      <c r="C74" s="40" t="s">
        <v>99</v>
      </c>
      <c r="D74" s="41">
        <v>0</v>
      </c>
      <c r="E74" s="41">
        <v>0</v>
      </c>
      <c r="F74" s="41">
        <v>0</v>
      </c>
      <c r="G74" s="41">
        <v>0</v>
      </c>
      <c r="H74" s="51"/>
      <c r="I74" s="51"/>
      <c r="J74" s="51"/>
      <c r="K74" s="51"/>
    </row>
    <row r="75" spans="1:11" ht="14.1" customHeight="1" x14ac:dyDescent="0.25">
      <c r="A75" s="51"/>
      <c r="B75" s="51"/>
      <c r="C75" s="36" t="s">
        <v>100</v>
      </c>
      <c r="D75" s="41">
        <v>0</v>
      </c>
      <c r="E75" s="41">
        <v>0</v>
      </c>
      <c r="F75" s="41">
        <v>0</v>
      </c>
      <c r="G75" s="41">
        <v>1000000</v>
      </c>
      <c r="H75" s="51"/>
      <c r="I75" s="51"/>
      <c r="J75" s="51"/>
      <c r="K75" s="51"/>
    </row>
    <row r="76" spans="1:11" ht="53.1" customHeight="1" x14ac:dyDescent="0.25">
      <c r="A76" s="51"/>
      <c r="B76" s="51"/>
      <c r="C76" s="28" t="s">
        <v>24</v>
      </c>
      <c r="D76" s="1583" t="s">
        <v>2693</v>
      </c>
      <c r="E76" s="1584"/>
      <c r="F76" s="1584"/>
      <c r="G76" s="1584"/>
      <c r="H76" s="51"/>
      <c r="I76" s="51"/>
      <c r="J76" s="51"/>
      <c r="K76" s="51"/>
    </row>
    <row r="77" spans="1:11" ht="27.95" customHeight="1" x14ac:dyDescent="0.25">
      <c r="A77" s="51"/>
      <c r="B77" s="51"/>
      <c r="C77" s="38" t="s">
        <v>26</v>
      </c>
      <c r="D77" s="48">
        <v>2023</v>
      </c>
      <c r="E77" s="48">
        <v>2024</v>
      </c>
      <c r="F77" s="48">
        <v>2025</v>
      </c>
      <c r="G77" s="48">
        <v>2026</v>
      </c>
      <c r="H77" s="51"/>
      <c r="I77" s="51"/>
      <c r="J77" s="51"/>
      <c r="K77" s="51"/>
    </row>
    <row r="78" spans="1:11" ht="14.1" customHeight="1" x14ac:dyDescent="0.25">
      <c r="A78" s="51"/>
      <c r="B78" s="51"/>
      <c r="C78" s="49"/>
      <c r="D78" s="50" t="s">
        <v>17</v>
      </c>
      <c r="E78" s="50" t="s">
        <v>18</v>
      </c>
      <c r="F78" s="50" t="s">
        <v>18</v>
      </c>
      <c r="G78" s="50" t="s">
        <v>18</v>
      </c>
      <c r="H78" s="51"/>
      <c r="I78" s="51"/>
      <c r="J78" s="51"/>
      <c r="K78" s="51"/>
    </row>
    <row r="79" spans="1:11" ht="41.1" customHeight="1" x14ac:dyDescent="0.25">
      <c r="A79" s="51"/>
      <c r="B79" s="51"/>
      <c r="C79" s="38" t="s">
        <v>2694</v>
      </c>
      <c r="D79" s="39" t="s">
        <v>2683</v>
      </c>
      <c r="E79" s="39" t="s">
        <v>2684</v>
      </c>
      <c r="F79" s="39" t="s">
        <v>2685</v>
      </c>
      <c r="G79" s="39" t="s">
        <v>2685</v>
      </c>
      <c r="H79" s="51"/>
      <c r="I79" s="51"/>
      <c r="J79" s="51"/>
      <c r="K79" s="51"/>
    </row>
    <row r="80" spans="1:11" ht="14.1" customHeight="1" x14ac:dyDescent="0.25">
      <c r="A80" s="51"/>
      <c r="B80" s="51"/>
      <c r="C80" s="1585" t="s">
        <v>47</v>
      </c>
      <c r="D80" s="1586"/>
      <c r="E80" s="1586"/>
      <c r="F80" s="1586"/>
      <c r="G80" s="1586"/>
      <c r="H80" s="51"/>
      <c r="I80" s="51"/>
      <c r="J80" s="51"/>
      <c r="K80" s="51"/>
    </row>
    <row r="81" spans="1:11" ht="14.1" customHeight="1" x14ac:dyDescent="0.25">
      <c r="A81" s="51"/>
      <c r="B81" s="51"/>
      <c r="C81" s="29" t="s">
        <v>2695</v>
      </c>
      <c r="D81" s="1585" t="s">
        <v>2696</v>
      </c>
      <c r="E81" s="1586"/>
      <c r="F81" s="1586"/>
      <c r="G81" s="1586"/>
      <c r="H81" s="51"/>
      <c r="I81" s="51"/>
      <c r="J81" s="51"/>
      <c r="K81" s="51"/>
    </row>
    <row r="82" spans="1:11" ht="14.1" customHeight="1" x14ac:dyDescent="0.25">
      <c r="A82" s="51"/>
      <c r="B82" s="51"/>
      <c r="C82" s="30" t="s">
        <v>50</v>
      </c>
      <c r="D82" s="1575" t="s">
        <v>2697</v>
      </c>
      <c r="E82" s="1576"/>
      <c r="F82" s="1576"/>
      <c r="G82" s="1576"/>
      <c r="H82" s="51"/>
      <c r="I82" s="51"/>
      <c r="J82" s="51"/>
      <c r="K82" s="51"/>
    </row>
    <row r="83" spans="1:11" ht="14.1" customHeight="1" x14ac:dyDescent="0.25">
      <c r="A83" s="51"/>
      <c r="B83" s="51"/>
      <c r="C83" s="31" t="s">
        <v>52</v>
      </c>
      <c r="D83" s="1587" t="s">
        <v>2698</v>
      </c>
      <c r="E83" s="1588"/>
      <c r="F83" s="1588"/>
      <c r="G83" s="1588"/>
      <c r="H83" s="51"/>
      <c r="I83" s="51"/>
      <c r="J83" s="51"/>
      <c r="K83" s="51"/>
    </row>
    <row r="84" spans="1:11" ht="14.1" customHeight="1" x14ac:dyDescent="0.25">
      <c r="A84" s="51"/>
      <c r="B84" s="51"/>
      <c r="C84" s="31" t="s">
        <v>54</v>
      </c>
      <c r="D84" s="1587" t="s">
        <v>742</v>
      </c>
      <c r="E84" s="1588"/>
      <c r="F84" s="1588"/>
      <c r="G84" s="1588"/>
      <c r="H84" s="51"/>
      <c r="I84" s="51"/>
      <c r="J84" s="51"/>
      <c r="K84" s="51"/>
    </row>
    <row r="85" spans="1:11" ht="15" customHeight="1" x14ac:dyDescent="0.25">
      <c r="A85" s="51"/>
      <c r="B85" s="51"/>
      <c r="C85" s="52"/>
      <c r="D85" s="33">
        <v>2023</v>
      </c>
      <c r="E85" s="33">
        <v>2024</v>
      </c>
      <c r="F85" s="33">
        <v>2025</v>
      </c>
      <c r="G85" s="33">
        <v>2026</v>
      </c>
      <c r="H85" s="51"/>
      <c r="I85" s="51"/>
      <c r="J85" s="51"/>
      <c r="K85" s="51"/>
    </row>
    <row r="86" spans="1:11" ht="15" customHeight="1" x14ac:dyDescent="0.25">
      <c r="A86" s="51"/>
      <c r="B86" s="51"/>
      <c r="C86" s="53"/>
      <c r="D86" s="35" t="s">
        <v>17</v>
      </c>
      <c r="E86" s="35" t="s">
        <v>18</v>
      </c>
      <c r="F86" s="35" t="s">
        <v>18</v>
      </c>
      <c r="G86" s="35" t="s">
        <v>18</v>
      </c>
      <c r="H86" s="51"/>
      <c r="I86" s="51"/>
      <c r="J86" s="51"/>
      <c r="K86" s="51"/>
    </row>
    <row r="87" spans="1:11" ht="14.1" customHeight="1" x14ac:dyDescent="0.25">
      <c r="A87" s="51"/>
      <c r="B87" s="51"/>
      <c r="C87" s="38" t="s">
        <v>56</v>
      </c>
      <c r="D87" s="39" t="s">
        <v>2683</v>
      </c>
      <c r="E87" s="39" t="s">
        <v>2684</v>
      </c>
      <c r="F87" s="39" t="s">
        <v>2699</v>
      </c>
      <c r="G87" s="39" t="s">
        <v>2699</v>
      </c>
      <c r="H87" s="51"/>
      <c r="I87" s="51"/>
      <c r="J87" s="51"/>
      <c r="K87" s="51"/>
    </row>
    <row r="88" spans="1:11" ht="14.1" customHeight="1" x14ac:dyDescent="0.25">
      <c r="A88" s="51"/>
      <c r="B88" s="51"/>
      <c r="C88" s="38" t="s">
        <v>59</v>
      </c>
      <c r="D88" s="39" t="s">
        <v>2700</v>
      </c>
      <c r="E88" s="39" t="s">
        <v>2701</v>
      </c>
      <c r="F88" s="39" t="s">
        <v>2702</v>
      </c>
      <c r="G88" s="39" t="s">
        <v>2702</v>
      </c>
      <c r="H88" s="51"/>
      <c r="I88" s="51"/>
      <c r="J88" s="51"/>
      <c r="K88" s="51"/>
    </row>
    <row r="89" spans="1:11" ht="14.1" customHeight="1" x14ac:dyDescent="0.25">
      <c r="A89" s="51"/>
      <c r="B89" s="51"/>
      <c r="C89" s="38" t="s">
        <v>63</v>
      </c>
      <c r="D89" s="39" t="s">
        <v>2703</v>
      </c>
      <c r="E89" s="39" t="s">
        <v>2704</v>
      </c>
      <c r="F89" s="39" t="s">
        <v>2705</v>
      </c>
      <c r="G89" s="39" t="s">
        <v>2705</v>
      </c>
      <c r="H89" s="51"/>
      <c r="I89" s="51"/>
      <c r="J89" s="51"/>
      <c r="K89" s="51"/>
    </row>
    <row r="90" spans="1:11" ht="14.1" customHeight="1" x14ac:dyDescent="0.25">
      <c r="A90" s="51"/>
      <c r="B90" s="51"/>
      <c r="C90" s="38" t="s">
        <v>68</v>
      </c>
      <c r="D90" s="39" t="s">
        <v>69</v>
      </c>
      <c r="E90" s="39" t="s">
        <v>2706</v>
      </c>
      <c r="F90" s="39" t="s">
        <v>627</v>
      </c>
      <c r="G90" s="39" t="s">
        <v>75</v>
      </c>
      <c r="H90" s="51"/>
      <c r="I90" s="51"/>
      <c r="J90" s="51"/>
      <c r="K90" s="51"/>
    </row>
    <row r="91" spans="1:11" ht="14.1" customHeight="1" x14ac:dyDescent="0.25">
      <c r="A91" s="51"/>
      <c r="B91" s="51"/>
      <c r="C91" s="38" t="s">
        <v>73</v>
      </c>
      <c r="D91" s="39" t="s">
        <v>69</v>
      </c>
      <c r="E91" s="39" t="s">
        <v>2707</v>
      </c>
      <c r="F91" s="39" t="s">
        <v>2708</v>
      </c>
      <c r="G91" s="39" t="s">
        <v>75</v>
      </c>
      <c r="H91" s="51"/>
      <c r="I91" s="51"/>
      <c r="J91" s="51"/>
      <c r="K91" s="51"/>
    </row>
    <row r="92" spans="1:11" ht="14.1" customHeight="1" x14ac:dyDescent="0.25">
      <c r="A92" s="51"/>
      <c r="B92" s="51"/>
      <c r="C92" s="38" t="s">
        <v>77</v>
      </c>
      <c r="D92" s="39" t="s">
        <v>69</v>
      </c>
      <c r="E92" s="39" t="s">
        <v>2709</v>
      </c>
      <c r="F92" s="39" t="s">
        <v>2710</v>
      </c>
      <c r="G92" s="39" t="s">
        <v>75</v>
      </c>
      <c r="H92" s="51"/>
      <c r="I92" s="51"/>
      <c r="J92" s="51"/>
      <c r="K92" s="51"/>
    </row>
    <row r="93" spans="1:11" ht="14.1" customHeight="1" x14ac:dyDescent="0.25">
      <c r="A93" s="51"/>
      <c r="B93" s="51"/>
      <c r="C93" s="1589" t="s">
        <v>81</v>
      </c>
      <c r="D93" s="1590"/>
      <c r="E93" s="1590"/>
      <c r="F93" s="1590"/>
      <c r="G93" s="1590"/>
      <c r="H93" s="51"/>
      <c r="I93" s="51"/>
      <c r="J93" s="51"/>
      <c r="K93" s="51"/>
    </row>
    <row r="94" spans="1:11" ht="14.1" customHeight="1" x14ac:dyDescent="0.25">
      <c r="A94" s="51"/>
      <c r="B94" s="51"/>
      <c r="C94" s="52"/>
      <c r="D94" s="33">
        <v>2023</v>
      </c>
      <c r="E94" s="33">
        <v>2024</v>
      </c>
      <c r="F94" s="33">
        <v>2025</v>
      </c>
      <c r="G94" s="33">
        <v>2026</v>
      </c>
      <c r="H94" s="51"/>
      <c r="I94" s="51"/>
      <c r="J94" s="51"/>
      <c r="K94" s="51"/>
    </row>
    <row r="95" spans="1:11" ht="14.1" customHeight="1" x14ac:dyDescent="0.25">
      <c r="A95" s="51"/>
      <c r="B95" s="51"/>
      <c r="C95" s="53"/>
      <c r="D95" s="35" t="s">
        <v>17</v>
      </c>
      <c r="E95" s="35" t="s">
        <v>18</v>
      </c>
      <c r="F95" s="35" t="s">
        <v>18</v>
      </c>
      <c r="G95" s="35" t="s">
        <v>18</v>
      </c>
      <c r="H95" s="51"/>
      <c r="I95" s="51"/>
      <c r="J95" s="51"/>
      <c r="K95" s="51"/>
    </row>
    <row r="96" spans="1:11" ht="14.1" customHeight="1" x14ac:dyDescent="0.25">
      <c r="A96" s="51"/>
      <c r="B96" s="51"/>
      <c r="C96" s="40" t="s">
        <v>82</v>
      </c>
      <c r="D96" s="41">
        <v>0</v>
      </c>
      <c r="E96" s="41">
        <v>50800000</v>
      </c>
      <c r="F96" s="41">
        <v>50800000</v>
      </c>
      <c r="G96" s="41">
        <v>50800000</v>
      </c>
      <c r="H96" s="51"/>
      <c r="I96" s="51"/>
      <c r="J96" s="51"/>
      <c r="K96" s="51"/>
    </row>
    <row r="97" spans="1:11" ht="14.1" customHeight="1" x14ac:dyDescent="0.25">
      <c r="A97" s="51"/>
      <c r="B97" s="51"/>
      <c r="C97" s="40" t="s">
        <v>83</v>
      </c>
      <c r="D97" s="41">
        <v>0</v>
      </c>
      <c r="E97" s="41">
        <v>50800000</v>
      </c>
      <c r="F97" s="41">
        <v>50800000</v>
      </c>
      <c r="G97" s="41">
        <v>50800000</v>
      </c>
      <c r="H97" s="51"/>
      <c r="I97" s="51"/>
      <c r="J97" s="51"/>
      <c r="K97" s="51"/>
    </row>
    <row r="98" spans="1:11" ht="14.1" customHeight="1" x14ac:dyDescent="0.25">
      <c r="A98" s="51"/>
      <c r="B98" s="51"/>
      <c r="C98" s="40" t="s">
        <v>84</v>
      </c>
      <c r="D98" s="41">
        <v>0</v>
      </c>
      <c r="E98" s="41">
        <v>0</v>
      </c>
      <c r="F98" s="41">
        <v>0</v>
      </c>
      <c r="G98" s="41">
        <v>0</v>
      </c>
      <c r="H98" s="51"/>
      <c r="I98" s="51"/>
      <c r="J98" s="51"/>
      <c r="K98" s="51"/>
    </row>
    <row r="99" spans="1:11" ht="14.1" customHeight="1" x14ac:dyDescent="0.25">
      <c r="A99" s="51"/>
      <c r="B99" s="51"/>
      <c r="C99" s="40" t="s">
        <v>85</v>
      </c>
      <c r="D99" s="41">
        <v>0</v>
      </c>
      <c r="E99" s="41">
        <v>10200000</v>
      </c>
      <c r="F99" s="41">
        <v>10200000</v>
      </c>
      <c r="G99" s="41">
        <v>10200000</v>
      </c>
      <c r="H99" s="51"/>
      <c r="I99" s="51"/>
      <c r="J99" s="51"/>
      <c r="K99" s="51"/>
    </row>
    <row r="100" spans="1:11" ht="14.1" customHeight="1" x14ac:dyDescent="0.25">
      <c r="A100" s="51"/>
      <c r="B100" s="51"/>
      <c r="C100" s="40" t="s">
        <v>83</v>
      </c>
      <c r="D100" s="41">
        <v>0</v>
      </c>
      <c r="E100" s="41">
        <v>10200000</v>
      </c>
      <c r="F100" s="41">
        <v>10200000</v>
      </c>
      <c r="G100" s="41">
        <v>10200000</v>
      </c>
      <c r="H100" s="51"/>
      <c r="I100" s="51"/>
      <c r="J100" s="51"/>
      <c r="K100" s="51"/>
    </row>
    <row r="101" spans="1:11" ht="14.1" customHeight="1" x14ac:dyDescent="0.25">
      <c r="A101" s="51"/>
      <c r="B101" s="51"/>
      <c r="C101" s="40" t="s">
        <v>84</v>
      </c>
      <c r="D101" s="41">
        <v>0</v>
      </c>
      <c r="E101" s="41">
        <v>0</v>
      </c>
      <c r="F101" s="41">
        <v>0</v>
      </c>
      <c r="G101" s="41">
        <v>0</v>
      </c>
      <c r="H101" s="51"/>
      <c r="I101" s="51"/>
      <c r="J101" s="51"/>
      <c r="K101" s="51"/>
    </row>
    <row r="102" spans="1:11" ht="14.1" customHeight="1" x14ac:dyDescent="0.25">
      <c r="A102" s="51"/>
      <c r="B102" s="51"/>
      <c r="C102" s="40" t="s">
        <v>86</v>
      </c>
      <c r="D102" s="41">
        <v>0</v>
      </c>
      <c r="E102" s="41">
        <v>17200000</v>
      </c>
      <c r="F102" s="41">
        <v>17300000</v>
      </c>
      <c r="G102" s="41">
        <v>17300000</v>
      </c>
      <c r="H102" s="51"/>
      <c r="I102" s="51"/>
      <c r="J102" s="51"/>
      <c r="K102" s="51"/>
    </row>
    <row r="103" spans="1:11" ht="14.1" customHeight="1" x14ac:dyDescent="0.25">
      <c r="A103" s="51"/>
      <c r="B103" s="51"/>
      <c r="C103" s="40" t="s">
        <v>83</v>
      </c>
      <c r="D103" s="41">
        <v>0</v>
      </c>
      <c r="E103" s="41">
        <v>17200000</v>
      </c>
      <c r="F103" s="41">
        <v>17300000</v>
      </c>
      <c r="G103" s="41">
        <v>17300000</v>
      </c>
      <c r="H103" s="51"/>
      <c r="I103" s="51"/>
      <c r="J103" s="51"/>
      <c r="K103" s="51"/>
    </row>
    <row r="104" spans="1:11" ht="14.1" customHeight="1" x14ac:dyDescent="0.25">
      <c r="A104" s="51"/>
      <c r="B104" s="51"/>
      <c r="C104" s="40" t="s">
        <v>84</v>
      </c>
      <c r="D104" s="41">
        <v>0</v>
      </c>
      <c r="E104" s="41">
        <v>0</v>
      </c>
      <c r="F104" s="41">
        <v>0</v>
      </c>
      <c r="G104" s="41">
        <v>0</v>
      </c>
      <c r="H104" s="51"/>
      <c r="I104" s="51"/>
      <c r="J104" s="51"/>
      <c r="K104" s="51"/>
    </row>
    <row r="105" spans="1:11" ht="14.1" customHeight="1" x14ac:dyDescent="0.25">
      <c r="A105" s="51"/>
      <c r="B105" s="51"/>
      <c r="C105" s="40" t="s">
        <v>87</v>
      </c>
      <c r="D105" s="41">
        <v>0</v>
      </c>
      <c r="E105" s="41">
        <v>0</v>
      </c>
      <c r="F105" s="41">
        <v>0</v>
      </c>
      <c r="G105" s="41">
        <v>0</v>
      </c>
      <c r="H105" s="51"/>
      <c r="I105" s="51"/>
      <c r="J105" s="51"/>
      <c r="K105" s="51"/>
    </row>
    <row r="106" spans="1:11" ht="14.1" customHeight="1" x14ac:dyDescent="0.25">
      <c r="A106" s="51"/>
      <c r="B106" s="51"/>
      <c r="C106" s="40" t="s">
        <v>83</v>
      </c>
      <c r="D106" s="41">
        <v>0</v>
      </c>
      <c r="E106" s="41">
        <v>0</v>
      </c>
      <c r="F106" s="41">
        <v>0</v>
      </c>
      <c r="G106" s="41">
        <v>0</v>
      </c>
      <c r="H106" s="51"/>
      <c r="I106" s="51"/>
      <c r="J106" s="51"/>
      <c r="K106" s="51"/>
    </row>
    <row r="107" spans="1:11" ht="14.1" customHeight="1" x14ac:dyDescent="0.25">
      <c r="A107" s="51"/>
      <c r="B107" s="51"/>
      <c r="C107" s="40" t="s">
        <v>84</v>
      </c>
      <c r="D107" s="41">
        <v>0</v>
      </c>
      <c r="E107" s="41">
        <v>0</v>
      </c>
      <c r="F107" s="41">
        <v>0</v>
      </c>
      <c r="G107" s="41">
        <v>0</v>
      </c>
      <c r="H107" s="51"/>
      <c r="I107" s="51"/>
      <c r="J107" s="51"/>
      <c r="K107" s="51"/>
    </row>
    <row r="108" spans="1:11" ht="14.1" customHeight="1" x14ac:dyDescent="0.25">
      <c r="A108" s="51"/>
      <c r="B108" s="51"/>
      <c r="C108" s="40" t="s">
        <v>88</v>
      </c>
      <c r="D108" s="41">
        <v>0</v>
      </c>
      <c r="E108" s="41">
        <v>0</v>
      </c>
      <c r="F108" s="41">
        <v>0</v>
      </c>
      <c r="G108" s="41">
        <v>0</v>
      </c>
      <c r="H108" s="51"/>
      <c r="I108" s="51"/>
      <c r="J108" s="51"/>
      <c r="K108" s="51"/>
    </row>
    <row r="109" spans="1:11" ht="14.1" customHeight="1" x14ac:dyDescent="0.25">
      <c r="A109" s="51"/>
      <c r="B109" s="51"/>
      <c r="C109" s="40" t="s">
        <v>83</v>
      </c>
      <c r="D109" s="41">
        <v>0</v>
      </c>
      <c r="E109" s="41">
        <v>0</v>
      </c>
      <c r="F109" s="41">
        <v>0</v>
      </c>
      <c r="G109" s="41">
        <v>0</v>
      </c>
      <c r="H109" s="51"/>
      <c r="I109" s="51"/>
      <c r="J109" s="51"/>
      <c r="K109" s="51"/>
    </row>
    <row r="110" spans="1:11" ht="14.1" customHeight="1" x14ac:dyDescent="0.25">
      <c r="A110" s="51"/>
      <c r="B110" s="51"/>
      <c r="C110" s="40" t="s">
        <v>84</v>
      </c>
      <c r="D110" s="41">
        <v>0</v>
      </c>
      <c r="E110" s="41">
        <v>0</v>
      </c>
      <c r="F110" s="41">
        <v>0</v>
      </c>
      <c r="G110" s="41">
        <v>0</v>
      </c>
      <c r="H110" s="51"/>
      <c r="I110" s="51"/>
      <c r="J110" s="51"/>
      <c r="K110" s="51"/>
    </row>
    <row r="111" spans="1:11" ht="14.1" customHeight="1" x14ac:dyDescent="0.25">
      <c r="A111" s="51"/>
      <c r="B111" s="51"/>
      <c r="C111" s="40" t="s">
        <v>89</v>
      </c>
      <c r="D111" s="41">
        <v>0</v>
      </c>
      <c r="E111" s="41">
        <v>0</v>
      </c>
      <c r="F111" s="41">
        <v>0</v>
      </c>
      <c r="G111" s="41">
        <v>0</v>
      </c>
      <c r="H111" s="51"/>
      <c r="I111" s="51"/>
      <c r="J111" s="51"/>
      <c r="K111" s="51"/>
    </row>
    <row r="112" spans="1:11" ht="14.1" customHeight="1" x14ac:dyDescent="0.25">
      <c r="A112" s="51"/>
      <c r="B112" s="51"/>
      <c r="C112" s="40" t="s">
        <v>83</v>
      </c>
      <c r="D112" s="41">
        <v>0</v>
      </c>
      <c r="E112" s="41">
        <v>0</v>
      </c>
      <c r="F112" s="41">
        <v>0</v>
      </c>
      <c r="G112" s="41">
        <v>0</v>
      </c>
      <c r="H112" s="51"/>
      <c r="I112" s="51"/>
      <c r="J112" s="51"/>
      <c r="K112" s="51"/>
    </row>
    <row r="113" spans="1:11" ht="14.1" customHeight="1" x14ac:dyDescent="0.25">
      <c r="A113" s="51"/>
      <c r="B113" s="51"/>
      <c r="C113" s="40" t="s">
        <v>84</v>
      </c>
      <c r="D113" s="41">
        <v>0</v>
      </c>
      <c r="E113" s="41">
        <v>0</v>
      </c>
      <c r="F113" s="41">
        <v>0</v>
      </c>
      <c r="G113" s="41">
        <v>0</v>
      </c>
      <c r="H113" s="51"/>
      <c r="I113" s="51"/>
      <c r="J113" s="51"/>
      <c r="K113" s="51"/>
    </row>
    <row r="114" spans="1:11" ht="14.1" customHeight="1" x14ac:dyDescent="0.25">
      <c r="A114" s="51"/>
      <c r="B114" s="51"/>
      <c r="C114" s="40" t="s">
        <v>90</v>
      </c>
      <c r="D114" s="41">
        <v>0</v>
      </c>
      <c r="E114" s="41">
        <v>300000</v>
      </c>
      <c r="F114" s="41">
        <v>300000</v>
      </c>
      <c r="G114" s="41">
        <v>300000</v>
      </c>
      <c r="H114" s="51"/>
      <c r="I114" s="51"/>
      <c r="J114" s="51"/>
      <c r="K114" s="51"/>
    </row>
    <row r="115" spans="1:11" ht="14.1" customHeight="1" x14ac:dyDescent="0.25">
      <c r="A115" s="51"/>
      <c r="B115" s="51"/>
      <c r="C115" s="40" t="s">
        <v>83</v>
      </c>
      <c r="D115" s="41">
        <v>0</v>
      </c>
      <c r="E115" s="41">
        <v>300000</v>
      </c>
      <c r="F115" s="41">
        <v>300000</v>
      </c>
      <c r="G115" s="41">
        <v>300000</v>
      </c>
      <c r="H115" s="51"/>
      <c r="I115" s="51"/>
      <c r="J115" s="51"/>
      <c r="K115" s="51"/>
    </row>
    <row r="116" spans="1:11" ht="14.1" customHeight="1" x14ac:dyDescent="0.25">
      <c r="A116" s="51"/>
      <c r="B116" s="51"/>
      <c r="C116" s="40" t="s">
        <v>84</v>
      </c>
      <c r="D116" s="41">
        <v>0</v>
      </c>
      <c r="E116" s="41">
        <v>0</v>
      </c>
      <c r="F116" s="41">
        <v>0</v>
      </c>
      <c r="G116" s="41">
        <v>0</v>
      </c>
      <c r="H116" s="51"/>
      <c r="I116" s="51"/>
      <c r="J116" s="51"/>
      <c r="K116" s="51"/>
    </row>
    <row r="117" spans="1:11" ht="14.1" customHeight="1" x14ac:dyDescent="0.25">
      <c r="A117" s="51"/>
      <c r="B117" s="51"/>
      <c r="C117" s="40" t="s">
        <v>91</v>
      </c>
      <c r="D117" s="41">
        <v>0</v>
      </c>
      <c r="E117" s="41">
        <v>0</v>
      </c>
      <c r="F117" s="41">
        <v>0</v>
      </c>
      <c r="G117" s="41">
        <v>0</v>
      </c>
      <c r="H117" s="51"/>
      <c r="I117" s="51"/>
      <c r="J117" s="51"/>
      <c r="K117" s="51"/>
    </row>
    <row r="118" spans="1:11" ht="14.1" customHeight="1" x14ac:dyDescent="0.25">
      <c r="A118" s="51"/>
      <c r="B118" s="51"/>
      <c r="C118" s="40" t="s">
        <v>83</v>
      </c>
      <c r="D118" s="41">
        <v>0</v>
      </c>
      <c r="E118" s="41">
        <v>0</v>
      </c>
      <c r="F118" s="41">
        <v>0</v>
      </c>
      <c r="G118" s="41">
        <v>0</v>
      </c>
      <c r="H118" s="51"/>
      <c r="I118" s="51"/>
      <c r="J118" s="51"/>
      <c r="K118" s="51"/>
    </row>
    <row r="119" spans="1:11" ht="14.1" customHeight="1" x14ac:dyDescent="0.25">
      <c r="A119" s="51"/>
      <c r="B119" s="51"/>
      <c r="C119" s="40" t="s">
        <v>92</v>
      </c>
      <c r="D119" s="41">
        <v>0</v>
      </c>
      <c r="E119" s="41">
        <v>0</v>
      </c>
      <c r="F119" s="41">
        <v>0</v>
      </c>
      <c r="G119" s="41">
        <v>0</v>
      </c>
      <c r="H119" s="51"/>
      <c r="I119" s="51"/>
      <c r="J119" s="51"/>
      <c r="K119" s="51"/>
    </row>
    <row r="120" spans="1:11" ht="14.1" customHeight="1" x14ac:dyDescent="0.25">
      <c r="A120" s="51"/>
      <c r="B120" s="51"/>
      <c r="C120" s="40" t="s">
        <v>93</v>
      </c>
      <c r="D120" s="41">
        <v>0</v>
      </c>
      <c r="E120" s="41">
        <v>0</v>
      </c>
      <c r="F120" s="41">
        <v>0</v>
      </c>
      <c r="G120" s="41">
        <v>0</v>
      </c>
      <c r="H120" s="51"/>
      <c r="I120" s="51"/>
      <c r="J120" s="51"/>
      <c r="K120" s="51"/>
    </row>
    <row r="121" spans="1:11" ht="14.1" customHeight="1" x14ac:dyDescent="0.25">
      <c r="A121" s="51"/>
      <c r="B121" s="51"/>
      <c r="C121" s="40" t="s">
        <v>94</v>
      </c>
      <c r="D121" s="41">
        <v>0</v>
      </c>
      <c r="E121" s="41">
        <v>0</v>
      </c>
      <c r="F121" s="41">
        <v>0</v>
      </c>
      <c r="G121" s="41">
        <v>0</v>
      </c>
      <c r="H121" s="51"/>
      <c r="I121" s="51"/>
      <c r="J121" s="51"/>
      <c r="K121" s="51"/>
    </row>
    <row r="122" spans="1:11" ht="14.1" customHeight="1" x14ac:dyDescent="0.25">
      <c r="A122" s="51"/>
      <c r="B122" s="51"/>
      <c r="C122" s="40" t="s">
        <v>95</v>
      </c>
      <c r="D122" s="41">
        <v>0</v>
      </c>
      <c r="E122" s="41">
        <v>0</v>
      </c>
      <c r="F122" s="41">
        <v>0</v>
      </c>
      <c r="G122" s="41">
        <v>0</v>
      </c>
      <c r="H122" s="51"/>
      <c r="I122" s="51"/>
      <c r="J122" s="51"/>
      <c r="K122" s="51"/>
    </row>
    <row r="123" spans="1:11" ht="14.1" customHeight="1" x14ac:dyDescent="0.25">
      <c r="A123" s="51"/>
      <c r="B123" s="51"/>
      <c r="C123" s="40" t="s">
        <v>96</v>
      </c>
      <c r="D123" s="41">
        <v>0</v>
      </c>
      <c r="E123" s="41">
        <v>0</v>
      </c>
      <c r="F123" s="41">
        <v>0</v>
      </c>
      <c r="G123" s="41">
        <v>0</v>
      </c>
      <c r="H123" s="51"/>
      <c r="I123" s="51"/>
      <c r="J123" s="51"/>
      <c r="K123" s="51"/>
    </row>
    <row r="124" spans="1:11" ht="14.1" customHeight="1" x14ac:dyDescent="0.25">
      <c r="A124" s="51"/>
      <c r="B124" s="51"/>
      <c r="C124" s="40" t="s">
        <v>83</v>
      </c>
      <c r="D124" s="41">
        <v>0</v>
      </c>
      <c r="E124" s="41">
        <v>0</v>
      </c>
      <c r="F124" s="41">
        <v>0</v>
      </c>
      <c r="G124" s="41">
        <v>0</v>
      </c>
      <c r="H124" s="51"/>
      <c r="I124" s="51"/>
      <c r="J124" s="51"/>
      <c r="K124" s="51"/>
    </row>
    <row r="125" spans="1:11" ht="14.1" customHeight="1" x14ac:dyDescent="0.25">
      <c r="A125" s="51"/>
      <c r="B125" s="51"/>
      <c r="C125" s="40" t="s">
        <v>92</v>
      </c>
      <c r="D125" s="41">
        <v>0</v>
      </c>
      <c r="E125" s="41">
        <v>0</v>
      </c>
      <c r="F125" s="41">
        <v>0</v>
      </c>
      <c r="G125" s="41">
        <v>0</v>
      </c>
      <c r="H125" s="51"/>
      <c r="I125" s="51"/>
      <c r="J125" s="51"/>
      <c r="K125" s="51"/>
    </row>
    <row r="126" spans="1:11" ht="14.1" customHeight="1" x14ac:dyDescent="0.25">
      <c r="A126" s="51"/>
      <c r="B126" s="51"/>
      <c r="C126" s="40" t="s">
        <v>93</v>
      </c>
      <c r="D126" s="41">
        <v>0</v>
      </c>
      <c r="E126" s="41">
        <v>0</v>
      </c>
      <c r="F126" s="41">
        <v>0</v>
      </c>
      <c r="G126" s="41">
        <v>0</v>
      </c>
      <c r="H126" s="51"/>
      <c r="I126" s="51"/>
      <c r="J126" s="51"/>
      <c r="K126" s="51"/>
    </row>
    <row r="127" spans="1:11" ht="14.1" customHeight="1" x14ac:dyDescent="0.25">
      <c r="A127" s="51"/>
      <c r="B127" s="51"/>
      <c r="C127" s="40" t="s">
        <v>94</v>
      </c>
      <c r="D127" s="41">
        <v>0</v>
      </c>
      <c r="E127" s="41">
        <v>0</v>
      </c>
      <c r="F127" s="41">
        <v>0</v>
      </c>
      <c r="G127" s="41">
        <v>0</v>
      </c>
      <c r="H127" s="51"/>
      <c r="I127" s="51"/>
      <c r="J127" s="51"/>
      <c r="K127" s="51"/>
    </row>
    <row r="128" spans="1:11" ht="14.1" customHeight="1" x14ac:dyDescent="0.25">
      <c r="A128" s="51"/>
      <c r="B128" s="51"/>
      <c r="C128" s="40" t="s">
        <v>95</v>
      </c>
      <c r="D128" s="41">
        <v>0</v>
      </c>
      <c r="E128" s="41">
        <v>0</v>
      </c>
      <c r="F128" s="41">
        <v>0</v>
      </c>
      <c r="G128" s="41">
        <v>0</v>
      </c>
      <c r="H128" s="51"/>
      <c r="I128" s="51"/>
      <c r="J128" s="51"/>
      <c r="K128" s="51"/>
    </row>
    <row r="129" spans="1:11" ht="14.1" customHeight="1" x14ac:dyDescent="0.25">
      <c r="A129" s="51"/>
      <c r="B129" s="51"/>
      <c r="C129" s="40" t="s">
        <v>97</v>
      </c>
      <c r="D129" s="41">
        <v>0</v>
      </c>
      <c r="E129" s="41">
        <v>0</v>
      </c>
      <c r="F129" s="41">
        <v>0</v>
      </c>
      <c r="G129" s="41">
        <v>0</v>
      </c>
      <c r="H129" s="51"/>
      <c r="I129" s="51"/>
      <c r="J129" s="51"/>
      <c r="K129" s="51"/>
    </row>
    <row r="130" spans="1:11" ht="14.1" customHeight="1" x14ac:dyDescent="0.25">
      <c r="A130" s="51"/>
      <c r="B130" s="51"/>
      <c r="C130" s="40" t="s">
        <v>83</v>
      </c>
      <c r="D130" s="41">
        <v>0</v>
      </c>
      <c r="E130" s="41">
        <v>0</v>
      </c>
      <c r="F130" s="41">
        <v>0</v>
      </c>
      <c r="G130" s="41">
        <v>0</v>
      </c>
      <c r="H130" s="51"/>
      <c r="I130" s="51"/>
      <c r="J130" s="51"/>
      <c r="K130" s="51"/>
    </row>
    <row r="131" spans="1:11" ht="14.1" customHeight="1" x14ac:dyDescent="0.25">
      <c r="A131" s="51"/>
      <c r="B131" s="51"/>
      <c r="C131" s="40" t="s">
        <v>92</v>
      </c>
      <c r="D131" s="41">
        <v>0</v>
      </c>
      <c r="E131" s="41">
        <v>0</v>
      </c>
      <c r="F131" s="41">
        <v>0</v>
      </c>
      <c r="G131" s="41">
        <v>0</v>
      </c>
      <c r="H131" s="51"/>
      <c r="I131" s="51"/>
      <c r="J131" s="51"/>
      <c r="K131" s="51"/>
    </row>
    <row r="132" spans="1:11" ht="14.1" customHeight="1" x14ac:dyDescent="0.25">
      <c r="A132" s="51"/>
      <c r="B132" s="51"/>
      <c r="C132" s="40" t="s">
        <v>93</v>
      </c>
      <c r="D132" s="41">
        <v>0</v>
      </c>
      <c r="E132" s="41">
        <v>0</v>
      </c>
      <c r="F132" s="41">
        <v>0</v>
      </c>
      <c r="G132" s="41">
        <v>0</v>
      </c>
      <c r="H132" s="51"/>
      <c r="I132" s="51"/>
      <c r="J132" s="51"/>
      <c r="K132" s="51"/>
    </row>
    <row r="133" spans="1:11" ht="14.1" customHeight="1" x14ac:dyDescent="0.25">
      <c r="A133" s="51"/>
      <c r="B133" s="51"/>
      <c r="C133" s="40" t="s">
        <v>94</v>
      </c>
      <c r="D133" s="41">
        <v>0</v>
      </c>
      <c r="E133" s="41">
        <v>0</v>
      </c>
      <c r="F133" s="41">
        <v>0</v>
      </c>
      <c r="G133" s="41">
        <v>0</v>
      </c>
      <c r="H133" s="51"/>
      <c r="I133" s="51"/>
      <c r="J133" s="51"/>
      <c r="K133" s="51"/>
    </row>
    <row r="134" spans="1:11" ht="14.1" customHeight="1" x14ac:dyDescent="0.25">
      <c r="A134" s="51"/>
      <c r="B134" s="51"/>
      <c r="C134" s="40" t="s">
        <v>95</v>
      </c>
      <c r="D134" s="41">
        <v>0</v>
      </c>
      <c r="E134" s="41">
        <v>0</v>
      </c>
      <c r="F134" s="41">
        <v>0</v>
      </c>
      <c r="G134" s="41">
        <v>0</v>
      </c>
      <c r="H134" s="51"/>
      <c r="I134" s="51"/>
      <c r="J134" s="51"/>
      <c r="K134" s="51"/>
    </row>
    <row r="135" spans="1:11" ht="14.1" customHeight="1" x14ac:dyDescent="0.25">
      <c r="A135" s="51"/>
      <c r="B135" s="51"/>
      <c r="C135" s="40" t="s">
        <v>98</v>
      </c>
      <c r="D135" s="41">
        <v>0</v>
      </c>
      <c r="E135" s="41">
        <v>0</v>
      </c>
      <c r="F135" s="41">
        <v>0</v>
      </c>
      <c r="G135" s="41">
        <v>0</v>
      </c>
      <c r="H135" s="51"/>
      <c r="I135" s="51"/>
      <c r="J135" s="51"/>
      <c r="K135" s="51"/>
    </row>
    <row r="136" spans="1:11" ht="14.1" customHeight="1" x14ac:dyDescent="0.25">
      <c r="A136" s="51"/>
      <c r="B136" s="51"/>
      <c r="C136" s="40" t="s">
        <v>99</v>
      </c>
      <c r="D136" s="41">
        <v>0</v>
      </c>
      <c r="E136" s="41">
        <v>0</v>
      </c>
      <c r="F136" s="41">
        <v>0</v>
      </c>
      <c r="G136" s="41">
        <v>0</v>
      </c>
      <c r="H136" s="51"/>
      <c r="I136" s="51"/>
      <c r="J136" s="51"/>
      <c r="K136" s="51"/>
    </row>
    <row r="137" spans="1:11" ht="14.1" customHeight="1" x14ac:dyDescent="0.25">
      <c r="A137" s="51"/>
      <c r="B137" s="51"/>
      <c r="C137" s="36" t="s">
        <v>100</v>
      </c>
      <c r="D137" s="41">
        <v>0</v>
      </c>
      <c r="E137" s="41">
        <v>78500000</v>
      </c>
      <c r="F137" s="41">
        <v>78600000</v>
      </c>
      <c r="G137" s="41">
        <v>78600000</v>
      </c>
      <c r="H137" s="51"/>
      <c r="I137" s="51"/>
      <c r="J137" s="51"/>
      <c r="K137" s="51"/>
    </row>
    <row r="138" spans="1:11" ht="14.1" customHeight="1" x14ac:dyDescent="0.25">
      <c r="A138" s="51"/>
      <c r="B138" s="51"/>
      <c r="C138" s="1585" t="s">
        <v>101</v>
      </c>
      <c r="D138" s="1586"/>
      <c r="E138" s="1586"/>
      <c r="F138" s="1586"/>
      <c r="G138" s="1586"/>
      <c r="H138" s="51"/>
      <c r="I138" s="51"/>
      <c r="J138" s="51"/>
      <c r="K138" s="51"/>
    </row>
    <row r="139" spans="1:11" ht="14.1" customHeight="1" x14ac:dyDescent="0.25">
      <c r="A139" s="51"/>
      <c r="B139" s="51"/>
      <c r="C139" s="29" t="s">
        <v>2711</v>
      </c>
      <c r="D139" s="1585" t="s">
        <v>2712</v>
      </c>
      <c r="E139" s="1586"/>
      <c r="F139" s="1586"/>
      <c r="G139" s="1586"/>
      <c r="H139" s="51"/>
      <c r="I139" s="51"/>
      <c r="J139" s="51"/>
      <c r="K139" s="51"/>
    </row>
    <row r="140" spans="1:11" ht="14.1" customHeight="1" x14ac:dyDescent="0.25">
      <c r="A140" s="51"/>
      <c r="B140" s="51"/>
      <c r="C140" s="30" t="s">
        <v>50</v>
      </c>
      <c r="D140" s="1575" t="s">
        <v>2713</v>
      </c>
      <c r="E140" s="1576"/>
      <c r="F140" s="1576"/>
      <c r="G140" s="1576"/>
      <c r="H140" s="51"/>
      <c r="I140" s="51"/>
      <c r="J140" s="51"/>
      <c r="K140" s="51"/>
    </row>
    <row r="141" spans="1:11" ht="14.1" customHeight="1" x14ac:dyDescent="0.25">
      <c r="A141" s="51"/>
      <c r="B141" s="51"/>
      <c r="C141" s="31" t="s">
        <v>52</v>
      </c>
      <c r="D141" s="1587" t="s">
        <v>2714</v>
      </c>
      <c r="E141" s="1588"/>
      <c r="F141" s="1588"/>
      <c r="G141" s="1588"/>
      <c r="H141" s="51"/>
      <c r="I141" s="51"/>
      <c r="J141" s="51"/>
      <c r="K141" s="51"/>
    </row>
    <row r="142" spans="1:11" ht="14.1" customHeight="1" x14ac:dyDescent="0.25">
      <c r="A142" s="51"/>
      <c r="B142" s="51"/>
      <c r="C142" s="31" t="s">
        <v>54</v>
      </c>
      <c r="D142" s="1587" t="s">
        <v>236</v>
      </c>
      <c r="E142" s="1588"/>
      <c r="F142" s="1588"/>
      <c r="G142" s="1588"/>
      <c r="H142" s="51"/>
      <c r="I142" s="51"/>
      <c r="J142" s="51"/>
      <c r="K142" s="51"/>
    </row>
    <row r="143" spans="1:11" ht="15" customHeight="1" x14ac:dyDescent="0.25">
      <c r="A143" s="51"/>
      <c r="B143" s="51"/>
      <c r="C143" s="52"/>
      <c r="D143" s="33">
        <v>2023</v>
      </c>
      <c r="E143" s="33">
        <v>2024</v>
      </c>
      <c r="F143" s="33">
        <v>2025</v>
      </c>
      <c r="G143" s="33">
        <v>2026</v>
      </c>
      <c r="H143" s="51"/>
      <c r="I143" s="51"/>
      <c r="J143" s="51"/>
      <c r="K143" s="51"/>
    </row>
    <row r="144" spans="1:11" ht="15" customHeight="1" x14ac:dyDescent="0.25">
      <c r="A144" s="51"/>
      <c r="B144" s="51"/>
      <c r="C144" s="53"/>
      <c r="D144" s="35" t="s">
        <v>17</v>
      </c>
      <c r="E144" s="35" t="s">
        <v>18</v>
      </c>
      <c r="F144" s="35" t="s">
        <v>18</v>
      </c>
      <c r="G144" s="35" t="s">
        <v>18</v>
      </c>
      <c r="H144" s="51"/>
      <c r="I144" s="51"/>
      <c r="J144" s="51"/>
      <c r="K144" s="51"/>
    </row>
    <row r="145" spans="1:11" ht="14.1" customHeight="1" x14ac:dyDescent="0.25">
      <c r="A145" s="51"/>
      <c r="B145" s="51"/>
      <c r="C145" s="38" t="s">
        <v>56</v>
      </c>
      <c r="D145" s="39" t="s">
        <v>128</v>
      </c>
      <c r="E145" s="39" t="s">
        <v>128</v>
      </c>
      <c r="F145" s="39" t="s">
        <v>128</v>
      </c>
      <c r="G145" s="39" t="s">
        <v>75</v>
      </c>
      <c r="H145" s="51"/>
      <c r="I145" s="51"/>
      <c r="J145" s="51"/>
      <c r="K145" s="51"/>
    </row>
    <row r="146" spans="1:11" ht="14.1" customHeight="1" x14ac:dyDescent="0.25">
      <c r="A146" s="51"/>
      <c r="B146" s="51"/>
      <c r="C146" s="38" t="s">
        <v>59</v>
      </c>
      <c r="D146" s="39" t="s">
        <v>2421</v>
      </c>
      <c r="E146" s="39" t="s">
        <v>317</v>
      </c>
      <c r="F146" s="39" t="s">
        <v>317</v>
      </c>
      <c r="G146" s="39" t="s">
        <v>75</v>
      </c>
      <c r="H146" s="51"/>
      <c r="I146" s="51"/>
      <c r="J146" s="51"/>
      <c r="K146" s="51"/>
    </row>
    <row r="147" spans="1:11" ht="14.1" customHeight="1" x14ac:dyDescent="0.25">
      <c r="A147" s="51"/>
      <c r="B147" s="51"/>
      <c r="C147" s="38" t="s">
        <v>63</v>
      </c>
      <c r="D147" s="39" t="s">
        <v>2421</v>
      </c>
      <c r="E147" s="39" t="s">
        <v>317</v>
      </c>
      <c r="F147" s="39" t="s">
        <v>317</v>
      </c>
      <c r="G147" s="39" t="s">
        <v>75</v>
      </c>
      <c r="H147" s="51"/>
      <c r="I147" s="51"/>
      <c r="J147" s="51"/>
      <c r="K147" s="51"/>
    </row>
    <row r="148" spans="1:11" ht="14.1" customHeight="1" x14ac:dyDescent="0.25">
      <c r="A148" s="51"/>
      <c r="B148" s="51"/>
      <c r="C148" s="38" t="s">
        <v>68</v>
      </c>
      <c r="D148" s="39" t="s">
        <v>69</v>
      </c>
      <c r="E148" s="39" t="s">
        <v>75</v>
      </c>
      <c r="F148" s="39" t="s">
        <v>75</v>
      </c>
      <c r="G148" s="39" t="s">
        <v>206</v>
      </c>
      <c r="H148" s="51"/>
      <c r="I148" s="51"/>
      <c r="J148" s="51"/>
      <c r="K148" s="51"/>
    </row>
    <row r="149" spans="1:11" ht="14.1" customHeight="1" x14ac:dyDescent="0.25">
      <c r="A149" s="51"/>
      <c r="B149" s="51"/>
      <c r="C149" s="38" t="s">
        <v>73</v>
      </c>
      <c r="D149" s="39" t="s">
        <v>69</v>
      </c>
      <c r="E149" s="39" t="s">
        <v>2715</v>
      </c>
      <c r="F149" s="39" t="s">
        <v>75</v>
      </c>
      <c r="G149" s="39" t="s">
        <v>206</v>
      </c>
      <c r="H149" s="51"/>
      <c r="I149" s="51"/>
      <c r="J149" s="51"/>
      <c r="K149" s="51"/>
    </row>
    <row r="150" spans="1:11" ht="14.1" customHeight="1" x14ac:dyDescent="0.25">
      <c r="A150" s="51"/>
      <c r="B150" s="51"/>
      <c r="C150" s="38" t="s">
        <v>77</v>
      </c>
      <c r="D150" s="39" t="s">
        <v>69</v>
      </c>
      <c r="E150" s="39" t="s">
        <v>2715</v>
      </c>
      <c r="F150" s="39" t="s">
        <v>75</v>
      </c>
      <c r="G150" s="39" t="s">
        <v>206</v>
      </c>
      <c r="H150" s="51"/>
      <c r="I150" s="51"/>
      <c r="J150" s="51"/>
      <c r="K150" s="51"/>
    </row>
    <row r="151" spans="1:11" ht="14.1" customHeight="1" x14ac:dyDescent="0.25">
      <c r="A151" s="51"/>
      <c r="B151" s="51"/>
      <c r="C151" s="1589" t="s">
        <v>81</v>
      </c>
      <c r="D151" s="1590"/>
      <c r="E151" s="1590"/>
      <c r="F151" s="1590"/>
      <c r="G151" s="1590"/>
      <c r="H151" s="51"/>
      <c r="I151" s="51"/>
      <c r="J151" s="51"/>
      <c r="K151" s="51"/>
    </row>
    <row r="152" spans="1:11" ht="14.1" customHeight="1" x14ac:dyDescent="0.25">
      <c r="A152" s="51"/>
      <c r="B152" s="51"/>
      <c r="C152" s="52"/>
      <c r="D152" s="33">
        <v>2023</v>
      </c>
      <c r="E152" s="33">
        <v>2024</v>
      </c>
      <c r="F152" s="33">
        <v>2025</v>
      </c>
      <c r="G152" s="33">
        <v>2026</v>
      </c>
      <c r="H152" s="51"/>
      <c r="I152" s="51"/>
      <c r="J152" s="51"/>
      <c r="K152" s="51"/>
    </row>
    <row r="153" spans="1:11" ht="14.1" customHeight="1" x14ac:dyDescent="0.25">
      <c r="A153" s="51"/>
      <c r="B153" s="51"/>
      <c r="C153" s="53"/>
      <c r="D153" s="35" t="s">
        <v>17</v>
      </c>
      <c r="E153" s="35" t="s">
        <v>18</v>
      </c>
      <c r="F153" s="35" t="s">
        <v>18</v>
      </c>
      <c r="G153" s="35" t="s">
        <v>18</v>
      </c>
      <c r="H153" s="51"/>
      <c r="I153" s="51"/>
      <c r="J153" s="51"/>
      <c r="K153" s="51"/>
    </row>
    <row r="154" spans="1:11" ht="14.1" customHeight="1" x14ac:dyDescent="0.25">
      <c r="A154" s="51"/>
      <c r="B154" s="51"/>
      <c r="C154" s="40" t="s">
        <v>82</v>
      </c>
      <c r="D154" s="41">
        <v>0</v>
      </c>
      <c r="E154" s="41">
        <v>0</v>
      </c>
      <c r="F154" s="41">
        <v>0</v>
      </c>
      <c r="G154" s="41">
        <v>0</v>
      </c>
      <c r="H154" s="51"/>
      <c r="I154" s="51"/>
      <c r="J154" s="51"/>
      <c r="K154" s="51"/>
    </row>
    <row r="155" spans="1:11" ht="14.1" customHeight="1" x14ac:dyDescent="0.25">
      <c r="A155" s="51"/>
      <c r="B155" s="51"/>
      <c r="C155" s="40" t="s">
        <v>83</v>
      </c>
      <c r="D155" s="41">
        <v>0</v>
      </c>
      <c r="E155" s="41">
        <v>0</v>
      </c>
      <c r="F155" s="41">
        <v>0</v>
      </c>
      <c r="G155" s="41">
        <v>0</v>
      </c>
      <c r="H155" s="51"/>
      <c r="I155" s="51"/>
      <c r="J155" s="51"/>
      <c r="K155" s="51"/>
    </row>
    <row r="156" spans="1:11" ht="14.1" customHeight="1" x14ac:dyDescent="0.25">
      <c r="A156" s="51"/>
      <c r="B156" s="51"/>
      <c r="C156" s="40" t="s">
        <v>84</v>
      </c>
      <c r="D156" s="41">
        <v>0</v>
      </c>
      <c r="E156" s="41">
        <v>0</v>
      </c>
      <c r="F156" s="41">
        <v>0</v>
      </c>
      <c r="G156" s="41">
        <v>0</v>
      </c>
      <c r="H156" s="51"/>
      <c r="I156" s="51"/>
      <c r="J156" s="51"/>
      <c r="K156" s="51"/>
    </row>
    <row r="157" spans="1:11" ht="14.1" customHeight="1" x14ac:dyDescent="0.25">
      <c r="A157" s="51"/>
      <c r="B157" s="51"/>
      <c r="C157" s="40" t="s">
        <v>85</v>
      </c>
      <c r="D157" s="41">
        <v>0</v>
      </c>
      <c r="E157" s="41">
        <v>0</v>
      </c>
      <c r="F157" s="41">
        <v>0</v>
      </c>
      <c r="G157" s="41">
        <v>0</v>
      </c>
      <c r="H157" s="51"/>
      <c r="I157" s="51"/>
      <c r="J157" s="51"/>
      <c r="K157" s="51"/>
    </row>
    <row r="158" spans="1:11" ht="14.1" customHeight="1" x14ac:dyDescent="0.25">
      <c r="A158" s="51"/>
      <c r="B158" s="51"/>
      <c r="C158" s="40" t="s">
        <v>83</v>
      </c>
      <c r="D158" s="41">
        <v>0</v>
      </c>
      <c r="E158" s="41">
        <v>0</v>
      </c>
      <c r="F158" s="41">
        <v>0</v>
      </c>
      <c r="G158" s="41">
        <v>0</v>
      </c>
      <c r="H158" s="51"/>
      <c r="I158" s="51"/>
      <c r="J158" s="51"/>
      <c r="K158" s="51"/>
    </row>
    <row r="159" spans="1:11" ht="14.1" customHeight="1" x14ac:dyDescent="0.25">
      <c r="A159" s="51"/>
      <c r="B159" s="51"/>
      <c r="C159" s="40" t="s">
        <v>84</v>
      </c>
      <c r="D159" s="41">
        <v>0</v>
      </c>
      <c r="E159" s="41">
        <v>0</v>
      </c>
      <c r="F159" s="41">
        <v>0</v>
      </c>
      <c r="G159" s="41">
        <v>0</v>
      </c>
      <c r="H159" s="51"/>
      <c r="I159" s="51"/>
      <c r="J159" s="51"/>
      <c r="K159" s="51"/>
    </row>
    <row r="160" spans="1:11" ht="14.1" customHeight="1" x14ac:dyDescent="0.25">
      <c r="A160" s="51"/>
      <c r="B160" s="51"/>
      <c r="C160" s="40" t="s">
        <v>86</v>
      </c>
      <c r="D160" s="41">
        <v>0</v>
      </c>
      <c r="E160" s="41">
        <v>0</v>
      </c>
      <c r="F160" s="41">
        <v>0</v>
      </c>
      <c r="G160" s="41">
        <v>0</v>
      </c>
      <c r="H160" s="51"/>
      <c r="I160" s="51"/>
      <c r="J160" s="51"/>
      <c r="K160" s="51"/>
    </row>
    <row r="161" spans="1:11" ht="14.1" customHeight="1" x14ac:dyDescent="0.25">
      <c r="A161" s="51"/>
      <c r="B161" s="51"/>
      <c r="C161" s="40" t="s">
        <v>83</v>
      </c>
      <c r="D161" s="41">
        <v>0</v>
      </c>
      <c r="E161" s="41">
        <v>0</v>
      </c>
      <c r="F161" s="41">
        <v>0</v>
      </c>
      <c r="G161" s="41">
        <v>0</v>
      </c>
      <c r="H161" s="51"/>
      <c r="I161" s="51"/>
      <c r="J161" s="51"/>
      <c r="K161" s="51"/>
    </row>
    <row r="162" spans="1:11" ht="14.1" customHeight="1" x14ac:dyDescent="0.25">
      <c r="A162" s="51"/>
      <c r="B162" s="51"/>
      <c r="C162" s="40" t="s">
        <v>84</v>
      </c>
      <c r="D162" s="41">
        <v>0</v>
      </c>
      <c r="E162" s="41">
        <v>0</v>
      </c>
      <c r="F162" s="41">
        <v>0</v>
      </c>
      <c r="G162" s="41">
        <v>0</v>
      </c>
      <c r="H162" s="51"/>
      <c r="I162" s="51"/>
      <c r="J162" s="51"/>
      <c r="K162" s="51"/>
    </row>
    <row r="163" spans="1:11" ht="14.1" customHeight="1" x14ac:dyDescent="0.25">
      <c r="A163" s="51"/>
      <c r="B163" s="51"/>
      <c r="C163" s="40" t="s">
        <v>87</v>
      </c>
      <c r="D163" s="41">
        <v>0</v>
      </c>
      <c r="E163" s="41">
        <v>0</v>
      </c>
      <c r="F163" s="41">
        <v>0</v>
      </c>
      <c r="G163" s="41">
        <v>0</v>
      </c>
      <c r="H163" s="51"/>
      <c r="I163" s="51"/>
      <c r="J163" s="51"/>
      <c r="K163" s="51"/>
    </row>
    <row r="164" spans="1:11" ht="14.1" customHeight="1" x14ac:dyDescent="0.25">
      <c r="A164" s="51"/>
      <c r="B164" s="51"/>
      <c r="C164" s="40" t="s">
        <v>83</v>
      </c>
      <c r="D164" s="41">
        <v>0</v>
      </c>
      <c r="E164" s="41">
        <v>0</v>
      </c>
      <c r="F164" s="41">
        <v>0</v>
      </c>
      <c r="G164" s="41">
        <v>0</v>
      </c>
      <c r="H164" s="51"/>
      <c r="I164" s="51"/>
      <c r="J164" s="51"/>
      <c r="K164" s="51"/>
    </row>
    <row r="165" spans="1:11" ht="14.1" customHeight="1" x14ac:dyDescent="0.25">
      <c r="A165" s="51"/>
      <c r="B165" s="51"/>
      <c r="C165" s="40" t="s">
        <v>84</v>
      </c>
      <c r="D165" s="41">
        <v>0</v>
      </c>
      <c r="E165" s="41">
        <v>0</v>
      </c>
      <c r="F165" s="41">
        <v>0</v>
      </c>
      <c r="G165" s="41">
        <v>0</v>
      </c>
      <c r="H165" s="51"/>
      <c r="I165" s="51"/>
      <c r="J165" s="51"/>
      <c r="K165" s="51"/>
    </row>
    <row r="166" spans="1:11" ht="14.1" customHeight="1" x14ac:dyDescent="0.25">
      <c r="A166" s="51"/>
      <c r="B166" s="51"/>
      <c r="C166" s="40" t="s">
        <v>88</v>
      </c>
      <c r="D166" s="41">
        <v>0</v>
      </c>
      <c r="E166" s="41">
        <v>0</v>
      </c>
      <c r="F166" s="41">
        <v>0</v>
      </c>
      <c r="G166" s="41">
        <v>0</v>
      </c>
      <c r="H166" s="51"/>
      <c r="I166" s="51"/>
      <c r="J166" s="51"/>
      <c r="K166" s="51"/>
    </row>
    <row r="167" spans="1:11" ht="14.1" customHeight="1" x14ac:dyDescent="0.25">
      <c r="A167" s="51"/>
      <c r="B167" s="51"/>
      <c r="C167" s="40" t="s">
        <v>83</v>
      </c>
      <c r="D167" s="41">
        <v>0</v>
      </c>
      <c r="E167" s="41">
        <v>0</v>
      </c>
      <c r="F167" s="41">
        <v>0</v>
      </c>
      <c r="G167" s="41">
        <v>0</v>
      </c>
      <c r="H167" s="51"/>
      <c r="I167" s="51"/>
      <c r="J167" s="51"/>
      <c r="K167" s="51"/>
    </row>
    <row r="168" spans="1:11" ht="14.1" customHeight="1" x14ac:dyDescent="0.25">
      <c r="A168" s="51"/>
      <c r="B168" s="51"/>
      <c r="C168" s="40" t="s">
        <v>84</v>
      </c>
      <c r="D168" s="41">
        <v>0</v>
      </c>
      <c r="E168" s="41">
        <v>0</v>
      </c>
      <c r="F168" s="41">
        <v>0</v>
      </c>
      <c r="G168" s="41">
        <v>0</v>
      </c>
      <c r="H168" s="51"/>
      <c r="I168" s="51"/>
      <c r="J168" s="51"/>
      <c r="K168" s="51"/>
    </row>
    <row r="169" spans="1:11" ht="14.1" customHeight="1" x14ac:dyDescent="0.25">
      <c r="A169" s="51"/>
      <c r="B169" s="51"/>
      <c r="C169" s="40" t="s">
        <v>89</v>
      </c>
      <c r="D169" s="41">
        <v>0</v>
      </c>
      <c r="E169" s="41">
        <v>0</v>
      </c>
      <c r="F169" s="41">
        <v>0</v>
      </c>
      <c r="G169" s="41">
        <v>0</v>
      </c>
      <c r="H169" s="51"/>
      <c r="I169" s="51"/>
      <c r="J169" s="51"/>
      <c r="K169" s="51"/>
    </row>
    <row r="170" spans="1:11" ht="14.1" customHeight="1" x14ac:dyDescent="0.25">
      <c r="A170" s="51"/>
      <c r="B170" s="51"/>
      <c r="C170" s="40" t="s">
        <v>83</v>
      </c>
      <c r="D170" s="41">
        <v>0</v>
      </c>
      <c r="E170" s="41">
        <v>0</v>
      </c>
      <c r="F170" s="41">
        <v>0</v>
      </c>
      <c r="G170" s="41">
        <v>0</v>
      </c>
      <c r="H170" s="51"/>
      <c r="I170" s="51"/>
      <c r="J170" s="51"/>
      <c r="K170" s="51"/>
    </row>
    <row r="171" spans="1:11" ht="14.1" customHeight="1" x14ac:dyDescent="0.25">
      <c r="A171" s="51"/>
      <c r="B171" s="51"/>
      <c r="C171" s="40" t="s">
        <v>84</v>
      </c>
      <c r="D171" s="41">
        <v>0</v>
      </c>
      <c r="E171" s="41">
        <v>0</v>
      </c>
      <c r="F171" s="41">
        <v>0</v>
      </c>
      <c r="G171" s="41">
        <v>0</v>
      </c>
      <c r="H171" s="51"/>
      <c r="I171" s="51"/>
      <c r="J171" s="51"/>
      <c r="K171" s="51"/>
    </row>
    <row r="172" spans="1:11" ht="14.1" customHeight="1" x14ac:dyDescent="0.25">
      <c r="A172" s="51"/>
      <c r="B172" s="51"/>
      <c r="C172" s="40" t="s">
        <v>90</v>
      </c>
      <c r="D172" s="41">
        <v>0</v>
      </c>
      <c r="E172" s="41">
        <v>0</v>
      </c>
      <c r="F172" s="41">
        <v>0</v>
      </c>
      <c r="G172" s="41">
        <v>0</v>
      </c>
      <c r="H172" s="51"/>
      <c r="I172" s="51"/>
      <c r="J172" s="51"/>
      <c r="K172" s="51"/>
    </row>
    <row r="173" spans="1:11" ht="14.1" customHeight="1" x14ac:dyDescent="0.25">
      <c r="A173" s="51"/>
      <c r="B173" s="51"/>
      <c r="C173" s="40" t="s">
        <v>83</v>
      </c>
      <c r="D173" s="41">
        <v>0</v>
      </c>
      <c r="E173" s="41">
        <v>0</v>
      </c>
      <c r="F173" s="41">
        <v>0</v>
      </c>
      <c r="G173" s="41">
        <v>0</v>
      </c>
      <c r="H173" s="51"/>
      <c r="I173" s="51"/>
      <c r="J173" s="51"/>
      <c r="K173" s="51"/>
    </row>
    <row r="174" spans="1:11" ht="14.1" customHeight="1" x14ac:dyDescent="0.25">
      <c r="A174" s="51"/>
      <c r="B174" s="51"/>
      <c r="C174" s="40" t="s">
        <v>84</v>
      </c>
      <c r="D174" s="41">
        <v>0</v>
      </c>
      <c r="E174" s="41">
        <v>0</v>
      </c>
      <c r="F174" s="41">
        <v>0</v>
      </c>
      <c r="G174" s="41">
        <v>0</v>
      </c>
      <c r="H174" s="51"/>
      <c r="I174" s="51"/>
      <c r="J174" s="51"/>
      <c r="K174" s="51"/>
    </row>
    <row r="175" spans="1:11" ht="14.1" customHeight="1" x14ac:dyDescent="0.25">
      <c r="A175" s="51"/>
      <c r="B175" s="51"/>
      <c r="C175" s="40" t="s">
        <v>91</v>
      </c>
      <c r="D175" s="41">
        <v>0</v>
      </c>
      <c r="E175" s="41">
        <v>0</v>
      </c>
      <c r="F175" s="41">
        <v>0</v>
      </c>
      <c r="G175" s="41">
        <v>0</v>
      </c>
      <c r="H175" s="51"/>
      <c r="I175" s="51"/>
      <c r="J175" s="51"/>
      <c r="K175" s="51"/>
    </row>
    <row r="176" spans="1:11" ht="14.1" customHeight="1" x14ac:dyDescent="0.25">
      <c r="A176" s="51"/>
      <c r="B176" s="51"/>
      <c r="C176" s="40" t="s">
        <v>83</v>
      </c>
      <c r="D176" s="41">
        <v>0</v>
      </c>
      <c r="E176" s="41">
        <v>0</v>
      </c>
      <c r="F176" s="41">
        <v>0</v>
      </c>
      <c r="G176" s="41">
        <v>0</v>
      </c>
      <c r="H176" s="51"/>
      <c r="I176" s="51"/>
      <c r="J176" s="51"/>
      <c r="K176" s="51"/>
    </row>
    <row r="177" spans="1:11" ht="14.1" customHeight="1" x14ac:dyDescent="0.25">
      <c r="A177" s="51"/>
      <c r="B177" s="51"/>
      <c r="C177" s="40" t="s">
        <v>92</v>
      </c>
      <c r="D177" s="41">
        <v>0</v>
      </c>
      <c r="E177" s="41">
        <v>0</v>
      </c>
      <c r="F177" s="41">
        <v>0</v>
      </c>
      <c r="G177" s="41">
        <v>0</v>
      </c>
      <c r="H177" s="51"/>
      <c r="I177" s="51"/>
      <c r="J177" s="51"/>
      <c r="K177" s="51"/>
    </row>
    <row r="178" spans="1:11" ht="14.1" customHeight="1" x14ac:dyDescent="0.25">
      <c r="A178" s="51"/>
      <c r="B178" s="51"/>
      <c r="C178" s="40" t="s">
        <v>93</v>
      </c>
      <c r="D178" s="41">
        <v>0</v>
      </c>
      <c r="E178" s="41">
        <v>0</v>
      </c>
      <c r="F178" s="41">
        <v>0</v>
      </c>
      <c r="G178" s="41">
        <v>0</v>
      </c>
      <c r="H178" s="51"/>
      <c r="I178" s="51"/>
      <c r="J178" s="51"/>
      <c r="K178" s="51"/>
    </row>
    <row r="179" spans="1:11" ht="14.1" customHeight="1" x14ac:dyDescent="0.25">
      <c r="A179" s="51"/>
      <c r="B179" s="51"/>
      <c r="C179" s="40" t="s">
        <v>94</v>
      </c>
      <c r="D179" s="41">
        <v>0</v>
      </c>
      <c r="E179" s="41">
        <v>0</v>
      </c>
      <c r="F179" s="41">
        <v>0</v>
      </c>
      <c r="G179" s="41">
        <v>0</v>
      </c>
      <c r="H179" s="51"/>
      <c r="I179" s="51"/>
      <c r="J179" s="51"/>
      <c r="K179" s="51"/>
    </row>
    <row r="180" spans="1:11" ht="14.1" customHeight="1" x14ac:dyDescent="0.25">
      <c r="A180" s="51"/>
      <c r="B180" s="51"/>
      <c r="C180" s="40" t="s">
        <v>95</v>
      </c>
      <c r="D180" s="41">
        <v>0</v>
      </c>
      <c r="E180" s="41">
        <v>0</v>
      </c>
      <c r="F180" s="41">
        <v>0</v>
      </c>
      <c r="G180" s="41">
        <v>0</v>
      </c>
      <c r="H180" s="51"/>
      <c r="I180" s="51"/>
      <c r="J180" s="51"/>
      <c r="K180" s="51"/>
    </row>
    <row r="181" spans="1:11" ht="14.1" customHeight="1" x14ac:dyDescent="0.25">
      <c r="A181" s="51"/>
      <c r="B181" s="51"/>
      <c r="C181" s="40" t="s">
        <v>96</v>
      </c>
      <c r="D181" s="41">
        <v>0</v>
      </c>
      <c r="E181" s="41">
        <v>1000000</v>
      </c>
      <c r="F181" s="41">
        <v>1000000</v>
      </c>
      <c r="G181" s="41">
        <v>0</v>
      </c>
      <c r="H181" s="51"/>
      <c r="I181" s="51"/>
      <c r="J181" s="51"/>
      <c r="K181" s="51"/>
    </row>
    <row r="182" spans="1:11" ht="14.1" customHeight="1" x14ac:dyDescent="0.25">
      <c r="A182" s="51"/>
      <c r="B182" s="51"/>
      <c r="C182" s="40" t="s">
        <v>83</v>
      </c>
      <c r="D182" s="41">
        <v>0</v>
      </c>
      <c r="E182" s="41">
        <v>1000000</v>
      </c>
      <c r="F182" s="41">
        <v>1000000</v>
      </c>
      <c r="G182" s="41">
        <v>0</v>
      </c>
      <c r="H182" s="51"/>
      <c r="I182" s="51"/>
      <c r="J182" s="51"/>
      <c r="K182" s="51"/>
    </row>
    <row r="183" spans="1:11" ht="14.1" customHeight="1" x14ac:dyDescent="0.25">
      <c r="A183" s="51"/>
      <c r="B183" s="51"/>
      <c r="C183" s="40" t="s">
        <v>92</v>
      </c>
      <c r="D183" s="41">
        <v>0</v>
      </c>
      <c r="E183" s="41">
        <v>0</v>
      </c>
      <c r="F183" s="41">
        <v>0</v>
      </c>
      <c r="G183" s="41">
        <v>0</v>
      </c>
      <c r="H183" s="51"/>
      <c r="I183" s="51"/>
      <c r="J183" s="51"/>
      <c r="K183" s="51"/>
    </row>
    <row r="184" spans="1:11" ht="14.1" customHeight="1" x14ac:dyDescent="0.25">
      <c r="A184" s="51"/>
      <c r="B184" s="51"/>
      <c r="C184" s="40" t="s">
        <v>93</v>
      </c>
      <c r="D184" s="41">
        <v>0</v>
      </c>
      <c r="E184" s="41">
        <v>0</v>
      </c>
      <c r="F184" s="41">
        <v>0</v>
      </c>
      <c r="G184" s="41">
        <v>0</v>
      </c>
      <c r="H184" s="51"/>
      <c r="I184" s="51"/>
      <c r="J184" s="51"/>
      <c r="K184" s="51"/>
    </row>
    <row r="185" spans="1:11" ht="14.1" customHeight="1" x14ac:dyDescent="0.25">
      <c r="A185" s="51"/>
      <c r="B185" s="51"/>
      <c r="C185" s="40" t="s">
        <v>94</v>
      </c>
      <c r="D185" s="41">
        <v>0</v>
      </c>
      <c r="E185" s="41">
        <v>0</v>
      </c>
      <c r="F185" s="41">
        <v>0</v>
      </c>
      <c r="G185" s="41">
        <v>0</v>
      </c>
      <c r="H185" s="51"/>
      <c r="I185" s="51"/>
      <c r="J185" s="51"/>
      <c r="K185" s="51"/>
    </row>
    <row r="186" spans="1:11" ht="14.1" customHeight="1" x14ac:dyDescent="0.25">
      <c r="A186" s="51"/>
      <c r="B186" s="51"/>
      <c r="C186" s="40" t="s">
        <v>95</v>
      </c>
      <c r="D186" s="41">
        <v>0</v>
      </c>
      <c r="E186" s="41">
        <v>0</v>
      </c>
      <c r="F186" s="41">
        <v>0</v>
      </c>
      <c r="G186" s="41">
        <v>0</v>
      </c>
      <c r="H186" s="51"/>
      <c r="I186" s="51"/>
      <c r="J186" s="51"/>
      <c r="K186" s="51"/>
    </row>
    <row r="187" spans="1:11" ht="14.1" customHeight="1" x14ac:dyDescent="0.25">
      <c r="A187" s="51"/>
      <c r="B187" s="51"/>
      <c r="C187" s="40" t="s">
        <v>97</v>
      </c>
      <c r="D187" s="41">
        <v>0</v>
      </c>
      <c r="E187" s="41">
        <v>0</v>
      </c>
      <c r="F187" s="41">
        <v>0</v>
      </c>
      <c r="G187" s="41">
        <v>0</v>
      </c>
      <c r="H187" s="51"/>
      <c r="I187" s="51"/>
      <c r="J187" s="51"/>
      <c r="K187" s="51"/>
    </row>
    <row r="188" spans="1:11" ht="14.1" customHeight="1" x14ac:dyDescent="0.25">
      <c r="A188" s="51"/>
      <c r="B188" s="51"/>
      <c r="C188" s="40" t="s">
        <v>83</v>
      </c>
      <c r="D188" s="41">
        <v>0</v>
      </c>
      <c r="E188" s="41">
        <v>0</v>
      </c>
      <c r="F188" s="41">
        <v>0</v>
      </c>
      <c r="G188" s="41">
        <v>0</v>
      </c>
      <c r="H188" s="51"/>
      <c r="I188" s="51"/>
      <c r="J188" s="51"/>
      <c r="K188" s="51"/>
    </row>
    <row r="189" spans="1:11" ht="14.1" customHeight="1" x14ac:dyDescent="0.25">
      <c r="A189" s="51"/>
      <c r="B189" s="51"/>
      <c r="C189" s="40" t="s">
        <v>92</v>
      </c>
      <c r="D189" s="41">
        <v>0</v>
      </c>
      <c r="E189" s="41">
        <v>0</v>
      </c>
      <c r="F189" s="41">
        <v>0</v>
      </c>
      <c r="G189" s="41">
        <v>0</v>
      </c>
      <c r="H189" s="51"/>
      <c r="I189" s="51"/>
      <c r="J189" s="51"/>
      <c r="K189" s="51"/>
    </row>
    <row r="190" spans="1:11" ht="14.1" customHeight="1" x14ac:dyDescent="0.25">
      <c r="A190" s="51"/>
      <c r="B190" s="51"/>
      <c r="C190" s="40" t="s">
        <v>93</v>
      </c>
      <c r="D190" s="41">
        <v>0</v>
      </c>
      <c r="E190" s="41">
        <v>0</v>
      </c>
      <c r="F190" s="41">
        <v>0</v>
      </c>
      <c r="G190" s="41">
        <v>0</v>
      </c>
      <c r="H190" s="51"/>
      <c r="I190" s="51"/>
      <c r="J190" s="51"/>
      <c r="K190" s="51"/>
    </row>
    <row r="191" spans="1:11" ht="14.1" customHeight="1" x14ac:dyDescent="0.25">
      <c r="A191" s="51"/>
      <c r="B191" s="51"/>
      <c r="C191" s="40" t="s">
        <v>94</v>
      </c>
      <c r="D191" s="41">
        <v>0</v>
      </c>
      <c r="E191" s="41">
        <v>0</v>
      </c>
      <c r="F191" s="41">
        <v>0</v>
      </c>
      <c r="G191" s="41">
        <v>0</v>
      </c>
      <c r="H191" s="51"/>
      <c r="I191" s="51"/>
      <c r="J191" s="51"/>
      <c r="K191" s="51"/>
    </row>
    <row r="192" spans="1:11" ht="14.1" customHeight="1" x14ac:dyDescent="0.25">
      <c r="A192" s="51"/>
      <c r="B192" s="51"/>
      <c r="C192" s="40" t="s">
        <v>95</v>
      </c>
      <c r="D192" s="41">
        <v>0</v>
      </c>
      <c r="E192" s="41">
        <v>0</v>
      </c>
      <c r="F192" s="41">
        <v>0</v>
      </c>
      <c r="G192" s="41">
        <v>0</v>
      </c>
      <c r="H192" s="51"/>
      <c r="I192" s="51"/>
      <c r="J192" s="51"/>
      <c r="K192" s="51"/>
    </row>
    <row r="193" spans="1:11" ht="14.1" customHeight="1" x14ac:dyDescent="0.25">
      <c r="A193" s="51"/>
      <c r="B193" s="51"/>
      <c r="C193" s="40" t="s">
        <v>98</v>
      </c>
      <c r="D193" s="41">
        <v>0</v>
      </c>
      <c r="E193" s="41">
        <v>0</v>
      </c>
      <c r="F193" s="41">
        <v>0</v>
      </c>
      <c r="G193" s="41">
        <v>0</v>
      </c>
      <c r="H193" s="51"/>
      <c r="I193" s="51"/>
      <c r="J193" s="51"/>
      <c r="K193" s="51"/>
    </row>
    <row r="194" spans="1:11" ht="14.1" customHeight="1" x14ac:dyDescent="0.25">
      <c r="A194" s="51"/>
      <c r="B194" s="51"/>
      <c r="C194" s="40" t="s">
        <v>99</v>
      </c>
      <c r="D194" s="41">
        <v>0</v>
      </c>
      <c r="E194" s="41">
        <v>0</v>
      </c>
      <c r="F194" s="41">
        <v>0</v>
      </c>
      <c r="G194" s="41">
        <v>0</v>
      </c>
      <c r="H194" s="51"/>
      <c r="I194" s="51"/>
      <c r="J194" s="51"/>
      <c r="K194" s="51"/>
    </row>
    <row r="195" spans="1:11" ht="14.1" customHeight="1" x14ac:dyDescent="0.25">
      <c r="A195" s="51"/>
      <c r="B195" s="51"/>
      <c r="C195" s="36" t="s">
        <v>100</v>
      </c>
      <c r="D195" s="41">
        <v>0</v>
      </c>
      <c r="E195" s="41">
        <v>1000000</v>
      </c>
      <c r="F195" s="41">
        <v>1000000</v>
      </c>
      <c r="G195" s="41">
        <v>0</v>
      </c>
      <c r="H195" s="51"/>
      <c r="I195" s="51"/>
      <c r="J195" s="51"/>
      <c r="K195" s="51"/>
    </row>
    <row r="196" spans="1:11" ht="15" customHeight="1" x14ac:dyDescent="0.25">
      <c r="A196" s="51"/>
      <c r="B196" s="51"/>
      <c r="C196" s="42" t="s">
        <v>69</v>
      </c>
      <c r="D196" s="43" t="s">
        <v>69</v>
      </c>
      <c r="E196" s="43" t="s">
        <v>69</v>
      </c>
      <c r="F196" s="43" t="s">
        <v>69</v>
      </c>
      <c r="G196" s="43" t="s">
        <v>69</v>
      </c>
      <c r="H196" s="51"/>
      <c r="I196" s="51"/>
      <c r="J196" s="51"/>
      <c r="K196" s="51"/>
    </row>
    <row r="197" spans="1:11" ht="15" customHeight="1" x14ac:dyDescent="0.25">
      <c r="A197" s="51"/>
      <c r="B197" s="51"/>
      <c r="C197" s="28" t="s">
        <v>113</v>
      </c>
      <c r="D197" s="44">
        <v>0</v>
      </c>
      <c r="E197" s="44">
        <v>79500000</v>
      </c>
      <c r="F197" s="44">
        <v>79600000</v>
      </c>
      <c r="G197" s="44">
        <v>79600000</v>
      </c>
      <c r="H197" s="51"/>
      <c r="I197" s="51"/>
      <c r="J197" s="51"/>
      <c r="K197" s="51"/>
    </row>
    <row r="198" spans="1:11" ht="15" customHeight="1" x14ac:dyDescent="0.25">
      <c r="A198" s="51"/>
      <c r="B198" s="51"/>
      <c r="C198" s="38" t="s">
        <v>82</v>
      </c>
      <c r="D198" s="45">
        <v>0</v>
      </c>
      <c r="E198" s="45">
        <v>50800000</v>
      </c>
      <c r="F198" s="45">
        <v>50800000</v>
      </c>
      <c r="G198" s="45">
        <v>50800000</v>
      </c>
      <c r="H198" s="51"/>
      <c r="I198" s="51"/>
      <c r="J198" s="51"/>
      <c r="K198" s="51"/>
    </row>
    <row r="199" spans="1:11" ht="15" customHeight="1" x14ac:dyDescent="0.25">
      <c r="A199" s="51"/>
      <c r="B199" s="51"/>
      <c r="C199" s="38" t="s">
        <v>83</v>
      </c>
      <c r="D199" s="45">
        <v>0</v>
      </c>
      <c r="E199" s="45">
        <v>50800000</v>
      </c>
      <c r="F199" s="45">
        <v>50800000</v>
      </c>
      <c r="G199" s="45">
        <v>50800000</v>
      </c>
      <c r="H199" s="51"/>
      <c r="I199" s="51"/>
      <c r="J199" s="51"/>
      <c r="K199" s="51"/>
    </row>
    <row r="200" spans="1:11" ht="15" customHeight="1" x14ac:dyDescent="0.25">
      <c r="A200" s="51"/>
      <c r="B200" s="51"/>
      <c r="C200" s="38" t="s">
        <v>84</v>
      </c>
      <c r="D200" s="45">
        <v>0</v>
      </c>
      <c r="E200" s="45">
        <v>0</v>
      </c>
      <c r="F200" s="45">
        <v>0</v>
      </c>
      <c r="G200" s="45">
        <v>0</v>
      </c>
      <c r="H200" s="51"/>
      <c r="I200" s="51"/>
      <c r="J200" s="51"/>
      <c r="K200" s="51"/>
    </row>
    <row r="201" spans="1:11" ht="15" customHeight="1" x14ac:dyDescent="0.25">
      <c r="A201" s="51"/>
      <c r="B201" s="51"/>
      <c r="C201" s="38" t="s">
        <v>85</v>
      </c>
      <c r="D201" s="45">
        <v>0</v>
      </c>
      <c r="E201" s="45">
        <v>10200000</v>
      </c>
      <c r="F201" s="45">
        <v>10200000</v>
      </c>
      <c r="G201" s="45">
        <v>10200000</v>
      </c>
      <c r="H201" s="51"/>
      <c r="I201" s="51"/>
      <c r="J201" s="51"/>
      <c r="K201" s="51"/>
    </row>
    <row r="202" spans="1:11" ht="15" customHeight="1" x14ac:dyDescent="0.25">
      <c r="A202" s="51"/>
      <c r="B202" s="51"/>
      <c r="C202" s="38" t="s">
        <v>83</v>
      </c>
      <c r="D202" s="45">
        <v>0</v>
      </c>
      <c r="E202" s="45">
        <v>10200000</v>
      </c>
      <c r="F202" s="45">
        <v>10200000</v>
      </c>
      <c r="G202" s="45">
        <v>10200000</v>
      </c>
      <c r="H202" s="51"/>
      <c r="I202" s="51"/>
      <c r="J202" s="51"/>
      <c r="K202" s="51"/>
    </row>
    <row r="203" spans="1:11" ht="15" customHeight="1" x14ac:dyDescent="0.25">
      <c r="A203" s="51"/>
      <c r="B203" s="51"/>
      <c r="C203" s="38" t="s">
        <v>84</v>
      </c>
      <c r="D203" s="45">
        <v>0</v>
      </c>
      <c r="E203" s="45">
        <v>0</v>
      </c>
      <c r="F203" s="45">
        <v>0</v>
      </c>
      <c r="G203" s="45">
        <v>0</v>
      </c>
      <c r="H203" s="51"/>
      <c r="I203" s="51"/>
      <c r="J203" s="51"/>
      <c r="K203" s="51"/>
    </row>
    <row r="204" spans="1:11" ht="15" customHeight="1" x14ac:dyDescent="0.25">
      <c r="A204" s="51"/>
      <c r="B204" s="51"/>
      <c r="C204" s="38" t="s">
        <v>86</v>
      </c>
      <c r="D204" s="45">
        <v>0</v>
      </c>
      <c r="E204" s="45">
        <v>17200000</v>
      </c>
      <c r="F204" s="45">
        <v>17300000</v>
      </c>
      <c r="G204" s="45">
        <v>17300000</v>
      </c>
      <c r="H204" s="51"/>
      <c r="I204" s="51"/>
      <c r="J204" s="51"/>
      <c r="K204" s="51"/>
    </row>
    <row r="205" spans="1:11" ht="15" customHeight="1" x14ac:dyDescent="0.25">
      <c r="A205" s="51"/>
      <c r="B205" s="51"/>
      <c r="C205" s="38" t="s">
        <v>83</v>
      </c>
      <c r="D205" s="45">
        <v>0</v>
      </c>
      <c r="E205" s="45">
        <v>17200000</v>
      </c>
      <c r="F205" s="45">
        <v>17300000</v>
      </c>
      <c r="G205" s="45">
        <v>17300000</v>
      </c>
      <c r="H205" s="51"/>
      <c r="I205" s="51"/>
      <c r="J205" s="51"/>
      <c r="K205" s="51"/>
    </row>
    <row r="206" spans="1:11" ht="15" customHeight="1" x14ac:dyDescent="0.25">
      <c r="A206" s="51"/>
      <c r="B206" s="51"/>
      <c r="C206" s="38" t="s">
        <v>84</v>
      </c>
      <c r="D206" s="45">
        <v>0</v>
      </c>
      <c r="E206" s="45">
        <v>0</v>
      </c>
      <c r="F206" s="45">
        <v>0</v>
      </c>
      <c r="G206" s="45">
        <v>0</v>
      </c>
      <c r="H206" s="51"/>
      <c r="I206" s="51"/>
      <c r="J206" s="51"/>
      <c r="K206" s="51"/>
    </row>
    <row r="207" spans="1:11" ht="15" customHeight="1" x14ac:dyDescent="0.25">
      <c r="A207" s="51"/>
      <c r="B207" s="51"/>
      <c r="C207" s="38" t="s">
        <v>87</v>
      </c>
      <c r="D207" s="45">
        <v>0</v>
      </c>
      <c r="E207" s="45">
        <v>0</v>
      </c>
      <c r="F207" s="45">
        <v>0</v>
      </c>
      <c r="G207" s="45">
        <v>0</v>
      </c>
      <c r="H207" s="51"/>
      <c r="I207" s="51"/>
      <c r="J207" s="51"/>
      <c r="K207" s="51"/>
    </row>
    <row r="208" spans="1:11" ht="15" customHeight="1" x14ac:dyDescent="0.25">
      <c r="A208" s="51"/>
      <c r="B208" s="51"/>
      <c r="C208" s="38" t="s">
        <v>83</v>
      </c>
      <c r="D208" s="45">
        <v>0</v>
      </c>
      <c r="E208" s="45">
        <v>0</v>
      </c>
      <c r="F208" s="45">
        <v>0</v>
      </c>
      <c r="G208" s="45">
        <v>0</v>
      </c>
      <c r="H208" s="51"/>
      <c r="I208" s="51"/>
      <c r="J208" s="51"/>
      <c r="K208" s="51"/>
    </row>
    <row r="209" spans="1:11" ht="15" customHeight="1" x14ac:dyDescent="0.25">
      <c r="A209" s="51"/>
      <c r="B209" s="51"/>
      <c r="C209" s="38" t="s">
        <v>84</v>
      </c>
      <c r="D209" s="45">
        <v>0</v>
      </c>
      <c r="E209" s="45">
        <v>0</v>
      </c>
      <c r="F209" s="45">
        <v>0</v>
      </c>
      <c r="G209" s="45">
        <v>0</v>
      </c>
      <c r="H209" s="51"/>
      <c r="I209" s="51"/>
      <c r="J209" s="51"/>
      <c r="K209" s="51"/>
    </row>
    <row r="210" spans="1:11" ht="20.100000000000001" customHeight="1" x14ac:dyDescent="0.25">
      <c r="A210" s="51"/>
      <c r="B210" s="51"/>
      <c r="C210" s="38" t="s">
        <v>114</v>
      </c>
      <c r="D210" s="46">
        <v>0</v>
      </c>
      <c r="E210" s="46">
        <v>0</v>
      </c>
      <c r="F210" s="46">
        <v>0</v>
      </c>
      <c r="G210" s="46">
        <v>0</v>
      </c>
      <c r="H210" s="51"/>
      <c r="I210" s="51"/>
      <c r="J210" s="51"/>
      <c r="K210" s="51"/>
    </row>
    <row r="211" spans="1:11" ht="15" customHeight="1" x14ac:dyDescent="0.25">
      <c r="A211" s="51"/>
      <c r="B211" s="51"/>
      <c r="C211" s="38" t="s">
        <v>83</v>
      </c>
      <c r="D211" s="45">
        <v>0</v>
      </c>
      <c r="E211" s="45">
        <v>0</v>
      </c>
      <c r="F211" s="45">
        <v>0</v>
      </c>
      <c r="G211" s="45">
        <v>0</v>
      </c>
      <c r="H211" s="51"/>
      <c r="I211" s="51"/>
      <c r="J211" s="51"/>
      <c r="K211" s="51"/>
    </row>
    <row r="212" spans="1:11" ht="15" customHeight="1" x14ac:dyDescent="0.25">
      <c r="A212" s="51"/>
      <c r="B212" s="51"/>
      <c r="C212" s="38" t="s">
        <v>84</v>
      </c>
      <c r="D212" s="45">
        <v>0</v>
      </c>
      <c r="E212" s="45">
        <v>0</v>
      </c>
      <c r="F212" s="45">
        <v>0</v>
      </c>
      <c r="G212" s="45">
        <v>0</v>
      </c>
      <c r="H212" s="51"/>
      <c r="I212" s="51"/>
      <c r="J212" s="51"/>
      <c r="K212" s="51"/>
    </row>
    <row r="213" spans="1:11" ht="15" customHeight="1" x14ac:dyDescent="0.25">
      <c r="A213" s="51"/>
      <c r="B213" s="51"/>
      <c r="C213" s="38" t="s">
        <v>89</v>
      </c>
      <c r="D213" s="45">
        <v>0</v>
      </c>
      <c r="E213" s="45">
        <v>0</v>
      </c>
      <c r="F213" s="45">
        <v>0</v>
      </c>
      <c r="G213" s="45">
        <v>0</v>
      </c>
      <c r="H213" s="51"/>
      <c r="I213" s="51"/>
      <c r="J213" s="51"/>
      <c r="K213" s="51"/>
    </row>
    <row r="214" spans="1:11" ht="15" customHeight="1" x14ac:dyDescent="0.25">
      <c r="A214" s="51"/>
      <c r="B214" s="51"/>
      <c r="C214" s="38" t="s">
        <v>83</v>
      </c>
      <c r="D214" s="45">
        <v>0</v>
      </c>
      <c r="E214" s="45">
        <v>0</v>
      </c>
      <c r="F214" s="45">
        <v>0</v>
      </c>
      <c r="G214" s="45">
        <v>0</v>
      </c>
      <c r="H214" s="51"/>
      <c r="I214" s="51"/>
      <c r="J214" s="51"/>
      <c r="K214" s="51"/>
    </row>
    <row r="215" spans="1:11" ht="15" customHeight="1" x14ac:dyDescent="0.25">
      <c r="A215" s="51"/>
      <c r="B215" s="51"/>
      <c r="C215" s="38" t="s">
        <v>84</v>
      </c>
      <c r="D215" s="45">
        <v>0</v>
      </c>
      <c r="E215" s="45">
        <v>0</v>
      </c>
      <c r="F215" s="45">
        <v>0</v>
      </c>
      <c r="G215" s="45">
        <v>0</v>
      </c>
      <c r="H215" s="51"/>
      <c r="I215" s="51"/>
      <c r="J215" s="51"/>
      <c r="K215" s="51"/>
    </row>
    <row r="216" spans="1:11" ht="15" customHeight="1" x14ac:dyDescent="0.25">
      <c r="A216" s="51"/>
      <c r="B216" s="51"/>
      <c r="C216" s="38" t="s">
        <v>90</v>
      </c>
      <c r="D216" s="45">
        <v>0</v>
      </c>
      <c r="E216" s="45">
        <v>300000</v>
      </c>
      <c r="F216" s="45">
        <v>300000</v>
      </c>
      <c r="G216" s="45">
        <v>300000</v>
      </c>
      <c r="H216" s="51"/>
      <c r="I216" s="51"/>
      <c r="J216" s="51"/>
      <c r="K216" s="51"/>
    </row>
    <row r="217" spans="1:11" ht="15" customHeight="1" x14ac:dyDescent="0.25">
      <c r="A217" s="51"/>
      <c r="B217" s="51"/>
      <c r="C217" s="38" t="s">
        <v>83</v>
      </c>
      <c r="D217" s="45">
        <v>0</v>
      </c>
      <c r="E217" s="45">
        <v>300000</v>
      </c>
      <c r="F217" s="45">
        <v>300000</v>
      </c>
      <c r="G217" s="45">
        <v>300000</v>
      </c>
      <c r="H217" s="51"/>
      <c r="I217" s="51"/>
      <c r="J217" s="51"/>
      <c r="K217" s="51"/>
    </row>
    <row r="218" spans="1:11" ht="15" customHeight="1" x14ac:dyDescent="0.25">
      <c r="A218" s="51"/>
      <c r="B218" s="51"/>
      <c r="C218" s="38" t="s">
        <v>84</v>
      </c>
      <c r="D218" s="45">
        <v>0</v>
      </c>
      <c r="E218" s="45">
        <v>0</v>
      </c>
      <c r="F218" s="45">
        <v>0</v>
      </c>
      <c r="G218" s="45">
        <v>0</v>
      </c>
      <c r="H218" s="51"/>
      <c r="I218" s="51"/>
      <c r="J218" s="51"/>
      <c r="K218" s="51"/>
    </row>
    <row r="219" spans="1:11" ht="15" customHeight="1" x14ac:dyDescent="0.25">
      <c r="A219" s="51"/>
      <c r="B219" s="51"/>
      <c r="C219" s="38" t="s">
        <v>91</v>
      </c>
      <c r="D219" s="45">
        <v>0</v>
      </c>
      <c r="E219" s="45">
        <v>0</v>
      </c>
      <c r="F219" s="45">
        <v>0</v>
      </c>
      <c r="G219" s="45">
        <v>0</v>
      </c>
      <c r="H219" s="51"/>
      <c r="I219" s="51"/>
      <c r="J219" s="51"/>
      <c r="K219" s="51"/>
    </row>
    <row r="220" spans="1:11" ht="15" customHeight="1" x14ac:dyDescent="0.25">
      <c r="A220" s="51"/>
      <c r="B220" s="51"/>
      <c r="C220" s="38" t="s">
        <v>83</v>
      </c>
      <c r="D220" s="45">
        <v>0</v>
      </c>
      <c r="E220" s="45">
        <v>0</v>
      </c>
      <c r="F220" s="45">
        <v>0</v>
      </c>
      <c r="G220" s="45">
        <v>0</v>
      </c>
      <c r="H220" s="51"/>
      <c r="I220" s="51"/>
      <c r="J220" s="51"/>
      <c r="K220" s="51"/>
    </row>
    <row r="221" spans="1:11" ht="15" customHeight="1" x14ac:dyDescent="0.25">
      <c r="A221" s="51"/>
      <c r="B221" s="51"/>
      <c r="C221" s="38" t="s">
        <v>92</v>
      </c>
      <c r="D221" s="45">
        <v>0</v>
      </c>
      <c r="E221" s="45">
        <v>0</v>
      </c>
      <c r="F221" s="45">
        <v>0</v>
      </c>
      <c r="G221" s="45">
        <v>0</v>
      </c>
      <c r="H221" s="51"/>
      <c r="I221" s="51"/>
      <c r="J221" s="51"/>
      <c r="K221" s="51"/>
    </row>
    <row r="222" spans="1:11" ht="15" customHeight="1" x14ac:dyDescent="0.25">
      <c r="A222" s="51"/>
      <c r="B222" s="51"/>
      <c r="C222" s="38" t="s">
        <v>93</v>
      </c>
      <c r="D222" s="45">
        <v>0</v>
      </c>
      <c r="E222" s="45">
        <v>0</v>
      </c>
      <c r="F222" s="45">
        <v>0</v>
      </c>
      <c r="G222" s="45">
        <v>0</v>
      </c>
      <c r="H222" s="51"/>
      <c r="I222" s="51"/>
      <c r="J222" s="51"/>
      <c r="K222" s="51"/>
    </row>
    <row r="223" spans="1:11" ht="15" customHeight="1" x14ac:dyDescent="0.25">
      <c r="A223" s="51"/>
      <c r="B223" s="51"/>
      <c r="C223" s="38" t="s">
        <v>94</v>
      </c>
      <c r="D223" s="45">
        <v>0</v>
      </c>
      <c r="E223" s="45">
        <v>0</v>
      </c>
      <c r="F223" s="45">
        <v>0</v>
      </c>
      <c r="G223" s="45">
        <v>0</v>
      </c>
      <c r="H223" s="51"/>
      <c r="I223" s="51"/>
      <c r="J223" s="51"/>
      <c r="K223" s="51"/>
    </row>
    <row r="224" spans="1:11" ht="15" customHeight="1" x14ac:dyDescent="0.25">
      <c r="A224" s="51"/>
      <c r="B224" s="51"/>
      <c r="C224" s="38" t="s">
        <v>95</v>
      </c>
      <c r="D224" s="45">
        <v>0</v>
      </c>
      <c r="E224" s="45">
        <v>0</v>
      </c>
      <c r="F224" s="45">
        <v>0</v>
      </c>
      <c r="G224" s="45">
        <v>0</v>
      </c>
      <c r="H224" s="51"/>
      <c r="I224" s="51"/>
      <c r="J224" s="51"/>
      <c r="K224" s="51"/>
    </row>
    <row r="225" spans="1:11" ht="15" customHeight="1" x14ac:dyDescent="0.25">
      <c r="A225" s="51"/>
      <c r="B225" s="51"/>
      <c r="C225" s="38" t="s">
        <v>96</v>
      </c>
      <c r="D225" s="45">
        <v>0</v>
      </c>
      <c r="E225" s="45">
        <v>1000000</v>
      </c>
      <c r="F225" s="45">
        <v>1000000</v>
      </c>
      <c r="G225" s="45">
        <v>1000000</v>
      </c>
      <c r="H225" s="51"/>
      <c r="I225" s="51"/>
      <c r="J225" s="51"/>
      <c r="K225" s="51"/>
    </row>
    <row r="226" spans="1:11" ht="15" customHeight="1" x14ac:dyDescent="0.25">
      <c r="A226" s="51"/>
      <c r="B226" s="51"/>
      <c r="C226" s="38" t="s">
        <v>83</v>
      </c>
      <c r="D226" s="45">
        <v>0</v>
      </c>
      <c r="E226" s="45">
        <v>1000000</v>
      </c>
      <c r="F226" s="45">
        <v>1000000</v>
      </c>
      <c r="G226" s="45">
        <v>1000000</v>
      </c>
      <c r="H226" s="51"/>
      <c r="I226" s="51"/>
      <c r="J226" s="51"/>
      <c r="K226" s="51"/>
    </row>
    <row r="227" spans="1:11" ht="15" customHeight="1" x14ac:dyDescent="0.25">
      <c r="A227" s="51"/>
      <c r="B227" s="51"/>
      <c r="C227" s="38" t="s">
        <v>92</v>
      </c>
      <c r="D227" s="45">
        <v>0</v>
      </c>
      <c r="E227" s="45">
        <v>0</v>
      </c>
      <c r="F227" s="45">
        <v>0</v>
      </c>
      <c r="G227" s="45">
        <v>0</v>
      </c>
      <c r="H227" s="51"/>
      <c r="I227" s="51"/>
      <c r="J227" s="51"/>
      <c r="K227" s="51"/>
    </row>
    <row r="228" spans="1:11" ht="15" customHeight="1" x14ac:dyDescent="0.25">
      <c r="A228" s="51"/>
      <c r="B228" s="51"/>
      <c r="C228" s="38" t="s">
        <v>93</v>
      </c>
      <c r="D228" s="45">
        <v>0</v>
      </c>
      <c r="E228" s="45">
        <v>0</v>
      </c>
      <c r="F228" s="45">
        <v>0</v>
      </c>
      <c r="G228" s="45">
        <v>0</v>
      </c>
      <c r="H228" s="51"/>
      <c r="I228" s="51"/>
      <c r="J228" s="51"/>
      <c r="K228" s="51"/>
    </row>
    <row r="229" spans="1:11" ht="15" customHeight="1" x14ac:dyDescent="0.25">
      <c r="A229" s="51"/>
      <c r="B229" s="51"/>
      <c r="C229" s="38" t="s">
        <v>94</v>
      </c>
      <c r="D229" s="45">
        <v>0</v>
      </c>
      <c r="E229" s="45">
        <v>0</v>
      </c>
      <c r="F229" s="45">
        <v>0</v>
      </c>
      <c r="G229" s="45">
        <v>0</v>
      </c>
      <c r="H229" s="51"/>
      <c r="I229" s="51"/>
      <c r="J229" s="51"/>
      <c r="K229" s="51"/>
    </row>
    <row r="230" spans="1:11" ht="15" customHeight="1" x14ac:dyDescent="0.25">
      <c r="A230" s="51"/>
      <c r="B230" s="51"/>
      <c r="C230" s="38" t="s">
        <v>95</v>
      </c>
      <c r="D230" s="45">
        <v>0</v>
      </c>
      <c r="E230" s="45">
        <v>0</v>
      </c>
      <c r="F230" s="45">
        <v>0</v>
      </c>
      <c r="G230" s="45">
        <v>0</v>
      </c>
      <c r="H230" s="51"/>
      <c r="I230" s="51"/>
      <c r="J230" s="51"/>
      <c r="K230" s="51"/>
    </row>
    <row r="231" spans="1:11" ht="15" customHeight="1" x14ac:dyDescent="0.25">
      <c r="A231" s="51"/>
      <c r="B231" s="51"/>
      <c r="C231" s="38" t="s">
        <v>97</v>
      </c>
      <c r="D231" s="45">
        <v>0</v>
      </c>
      <c r="E231" s="45">
        <v>0</v>
      </c>
      <c r="F231" s="45">
        <v>0</v>
      </c>
      <c r="G231" s="45">
        <v>0</v>
      </c>
      <c r="H231" s="51"/>
      <c r="I231" s="51"/>
      <c r="J231" s="51"/>
      <c r="K231" s="51"/>
    </row>
    <row r="232" spans="1:11" ht="15" customHeight="1" x14ac:dyDescent="0.25">
      <c r="A232" s="51"/>
      <c r="B232" s="51"/>
      <c r="C232" s="38" t="s">
        <v>83</v>
      </c>
      <c r="D232" s="45">
        <v>0</v>
      </c>
      <c r="E232" s="45">
        <v>0</v>
      </c>
      <c r="F232" s="45">
        <v>0</v>
      </c>
      <c r="G232" s="45">
        <v>0</v>
      </c>
      <c r="H232" s="51"/>
      <c r="I232" s="51"/>
      <c r="J232" s="51"/>
      <c r="K232" s="51"/>
    </row>
    <row r="233" spans="1:11" ht="15" customHeight="1" x14ac:dyDescent="0.25">
      <c r="A233" s="51"/>
      <c r="B233" s="51"/>
      <c r="C233" s="38" t="s">
        <v>92</v>
      </c>
      <c r="D233" s="45">
        <v>0</v>
      </c>
      <c r="E233" s="45">
        <v>0</v>
      </c>
      <c r="F233" s="45">
        <v>0</v>
      </c>
      <c r="G233" s="45">
        <v>0</v>
      </c>
      <c r="H233" s="51"/>
      <c r="I233" s="51"/>
      <c r="J233" s="51"/>
      <c r="K233" s="51"/>
    </row>
    <row r="234" spans="1:11" ht="15" customHeight="1" x14ac:dyDescent="0.25">
      <c r="A234" s="51"/>
      <c r="B234" s="51"/>
      <c r="C234" s="38" t="s">
        <v>93</v>
      </c>
      <c r="D234" s="45">
        <v>0</v>
      </c>
      <c r="E234" s="45">
        <v>0</v>
      </c>
      <c r="F234" s="45">
        <v>0</v>
      </c>
      <c r="G234" s="45">
        <v>0</v>
      </c>
      <c r="H234" s="51"/>
      <c r="I234" s="51"/>
      <c r="J234" s="51"/>
      <c r="K234" s="51"/>
    </row>
    <row r="235" spans="1:11" ht="15" customHeight="1" x14ac:dyDescent="0.25">
      <c r="A235" s="51"/>
      <c r="B235" s="51"/>
      <c r="C235" s="38" t="s">
        <v>94</v>
      </c>
      <c r="D235" s="45">
        <v>0</v>
      </c>
      <c r="E235" s="45">
        <v>0</v>
      </c>
      <c r="F235" s="45">
        <v>0</v>
      </c>
      <c r="G235" s="45">
        <v>0</v>
      </c>
      <c r="H235" s="51"/>
      <c r="I235" s="51"/>
      <c r="J235" s="51"/>
      <c r="K235" s="51"/>
    </row>
    <row r="236" spans="1:11" ht="15" customHeight="1" x14ac:dyDescent="0.25">
      <c r="A236" s="51"/>
      <c r="B236" s="51"/>
      <c r="C236" s="38" t="s">
        <v>95</v>
      </c>
      <c r="D236" s="45">
        <v>0</v>
      </c>
      <c r="E236" s="45">
        <v>0</v>
      </c>
      <c r="F236" s="45">
        <v>0</v>
      </c>
      <c r="G236" s="45">
        <v>0</v>
      </c>
      <c r="H236" s="51"/>
      <c r="I236" s="51"/>
      <c r="J236" s="51"/>
      <c r="K236" s="51"/>
    </row>
    <row r="237" spans="1:11" ht="15" customHeight="1" x14ac:dyDescent="0.25">
      <c r="A237" s="51"/>
      <c r="B237" s="51"/>
      <c r="C237" s="38" t="s">
        <v>98</v>
      </c>
      <c r="D237" s="45">
        <v>0</v>
      </c>
      <c r="E237" s="45">
        <v>0</v>
      </c>
      <c r="F237" s="45">
        <v>0</v>
      </c>
      <c r="G237" s="45">
        <v>0</v>
      </c>
      <c r="H237" s="51"/>
      <c r="I237" s="51"/>
      <c r="J237" s="51"/>
      <c r="K237" s="51"/>
    </row>
    <row r="238" spans="1:11" ht="15" customHeight="1" x14ac:dyDescent="0.25">
      <c r="A238" s="51"/>
      <c r="B238" s="51"/>
      <c r="C238" s="38" t="s">
        <v>99</v>
      </c>
      <c r="D238" s="45">
        <v>0</v>
      </c>
      <c r="E238" s="45">
        <v>0</v>
      </c>
      <c r="F238" s="45">
        <v>0</v>
      </c>
      <c r="G238" s="45">
        <v>0</v>
      </c>
      <c r="H238" s="51"/>
      <c r="I238" s="51"/>
      <c r="J238" s="51"/>
      <c r="K238" s="51"/>
    </row>
    <row r="239" spans="1:11" ht="20.100000000000001" customHeight="1" x14ac:dyDescent="0.25">
      <c r="A239" s="51"/>
      <c r="B239" s="51"/>
      <c r="C239" s="47" t="s">
        <v>69</v>
      </c>
      <c r="D239" s="51"/>
      <c r="E239" s="51"/>
      <c r="F239" s="51"/>
      <c r="G239" s="51"/>
      <c r="H239" s="51"/>
      <c r="I239" s="51"/>
      <c r="J239" s="51"/>
      <c r="K239" s="51"/>
    </row>
  </sheetData>
  <mergeCells count="30">
    <mergeCell ref="C151:G151"/>
    <mergeCell ref="C80:G80"/>
    <mergeCell ref="D81:G81"/>
    <mergeCell ref="D82:G82"/>
    <mergeCell ref="D83:G83"/>
    <mergeCell ref="D84:G84"/>
    <mergeCell ref="C93:G93"/>
    <mergeCell ref="C138:G138"/>
    <mergeCell ref="D139:G139"/>
    <mergeCell ref="D140:G140"/>
    <mergeCell ref="D141:G141"/>
    <mergeCell ref="D142:G142"/>
    <mergeCell ref="D76:G76"/>
    <mergeCell ref="D7:G7"/>
    <mergeCell ref="C8:G8"/>
    <mergeCell ref="C9:G9"/>
    <mergeCell ref="D10:G10"/>
    <mergeCell ref="D14:G14"/>
    <mergeCell ref="C18:G18"/>
    <mergeCell ref="D19:G19"/>
    <mergeCell ref="D20:G20"/>
    <mergeCell ref="D21:G21"/>
    <mergeCell ref="D22:G22"/>
    <mergeCell ref="C31:G31"/>
    <mergeCell ref="D6:G6"/>
    <mergeCell ref="C1:G1"/>
    <mergeCell ref="C2:G2"/>
    <mergeCell ref="D3:G3"/>
    <mergeCell ref="D4:G4"/>
    <mergeCell ref="D5:G5"/>
  </mergeCells>
  <pageMargins left="0" right="0" top="0" bottom="0" header="0" footer="0"/>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D6AB1-CF34-4FB6-8335-ADA28CF5B9EB}">
  <sheetPr>
    <outlinePr summaryBelow="0"/>
  </sheetPr>
  <dimension ref="A1:K296"/>
  <sheetViews>
    <sheetView view="pageBreakPreview" topLeftCell="B252" zoomScale="73" zoomScaleNormal="100" zoomScaleSheetLayoutView="73" workbookViewId="0">
      <selection activeCell="N282" sqref="N282"/>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51"/>
      <c r="B1" s="51"/>
      <c r="C1" s="1571" t="s">
        <v>0</v>
      </c>
      <c r="D1" s="1572"/>
      <c r="E1" s="1572"/>
      <c r="F1" s="1572"/>
      <c r="G1" s="1572"/>
      <c r="H1" s="51"/>
      <c r="I1" s="51"/>
      <c r="J1" s="51"/>
      <c r="K1" s="51"/>
    </row>
    <row r="2" spans="1:11" ht="24.95" customHeight="1" x14ac:dyDescent="0.25">
      <c r="A2" s="51"/>
      <c r="B2" s="51"/>
      <c r="C2" s="1573" t="s">
        <v>1</v>
      </c>
      <c r="D2" s="1574"/>
      <c r="E2" s="1574"/>
      <c r="F2" s="1574"/>
      <c r="G2" s="1574"/>
      <c r="H2" s="51"/>
      <c r="I2" s="51"/>
      <c r="J2" s="51"/>
      <c r="K2" s="51"/>
    </row>
    <row r="3" spans="1:11" ht="14.1" customHeight="1" x14ac:dyDescent="0.25">
      <c r="A3" s="51"/>
      <c r="B3" s="51"/>
      <c r="C3" s="27" t="s">
        <v>2</v>
      </c>
      <c r="D3" s="1569" t="s">
        <v>2716</v>
      </c>
      <c r="E3" s="1570"/>
      <c r="F3" s="1570"/>
      <c r="G3" s="1570"/>
      <c r="H3" s="51"/>
      <c r="I3" s="51"/>
      <c r="J3" s="51"/>
      <c r="K3" s="51"/>
    </row>
    <row r="4" spans="1:11" ht="14.1" customHeight="1" x14ac:dyDescent="0.25">
      <c r="A4" s="51"/>
      <c r="B4" s="51"/>
      <c r="C4" s="27" t="s">
        <v>4</v>
      </c>
      <c r="D4" s="1569" t="s">
        <v>469</v>
      </c>
      <c r="E4" s="1570"/>
      <c r="F4" s="1570"/>
      <c r="G4" s="1570"/>
      <c r="H4" s="51"/>
      <c r="I4" s="51"/>
      <c r="J4" s="51"/>
      <c r="K4" s="51"/>
    </row>
    <row r="5" spans="1:11" ht="14.1" customHeight="1" x14ac:dyDescent="0.25">
      <c r="A5" s="51"/>
      <c r="B5" s="51"/>
      <c r="C5" s="27" t="s">
        <v>6</v>
      </c>
      <c r="D5" s="1569" t="s">
        <v>425</v>
      </c>
      <c r="E5" s="1570"/>
      <c r="F5" s="1570"/>
      <c r="G5" s="1570"/>
      <c r="H5" s="51"/>
      <c r="I5" s="51"/>
      <c r="J5" s="51"/>
      <c r="K5" s="51"/>
    </row>
    <row r="6" spans="1:11" ht="14.1" customHeight="1" x14ac:dyDescent="0.25">
      <c r="A6" s="51"/>
      <c r="B6" s="51"/>
      <c r="C6" s="27" t="s">
        <v>8</v>
      </c>
      <c r="D6" s="1569" t="s">
        <v>426</v>
      </c>
      <c r="E6" s="1570"/>
      <c r="F6" s="1570"/>
      <c r="G6" s="1570"/>
      <c r="H6" s="51"/>
      <c r="I6" s="51"/>
      <c r="J6" s="51"/>
      <c r="K6" s="51"/>
    </row>
    <row r="7" spans="1:11" ht="14.1" customHeight="1" x14ac:dyDescent="0.25">
      <c r="A7" s="51"/>
      <c r="B7" s="51"/>
      <c r="C7" s="27" t="s">
        <v>10</v>
      </c>
      <c r="D7" s="1577" t="s">
        <v>11</v>
      </c>
      <c r="E7" s="1578"/>
      <c r="F7" s="1578"/>
      <c r="G7" s="1578"/>
      <c r="H7" s="51"/>
      <c r="I7" s="51"/>
      <c r="J7" s="51"/>
      <c r="K7" s="51"/>
    </row>
    <row r="8" spans="1:11" ht="14.1" customHeight="1" x14ac:dyDescent="0.25">
      <c r="A8" s="51"/>
      <c r="B8" s="51"/>
      <c r="C8" s="1579" t="s">
        <v>12</v>
      </c>
      <c r="D8" s="1580"/>
      <c r="E8" s="1580"/>
      <c r="F8" s="1580"/>
      <c r="G8" s="1580"/>
      <c r="H8" s="51"/>
      <c r="I8" s="51"/>
      <c r="J8" s="51"/>
      <c r="K8" s="51"/>
    </row>
    <row r="9" spans="1:11" ht="72.95" customHeight="1" x14ac:dyDescent="0.25">
      <c r="A9" s="51"/>
      <c r="B9" s="51"/>
      <c r="C9" s="1581" t="s">
        <v>2717</v>
      </c>
      <c r="D9" s="1582"/>
      <c r="E9" s="1582"/>
      <c r="F9" s="1582"/>
      <c r="G9" s="1582"/>
      <c r="H9" s="51"/>
      <c r="I9" s="51"/>
      <c r="J9" s="51"/>
      <c r="K9" s="51"/>
    </row>
    <row r="10" spans="1:11" ht="99.95" customHeight="1" x14ac:dyDescent="0.25">
      <c r="A10" s="51"/>
      <c r="B10" s="51"/>
      <c r="C10" s="28" t="s">
        <v>14</v>
      </c>
      <c r="D10" s="1583" t="s">
        <v>2718</v>
      </c>
      <c r="E10" s="1584"/>
      <c r="F10" s="1584"/>
      <c r="G10" s="1584"/>
      <c r="H10" s="51"/>
      <c r="I10" s="51"/>
      <c r="J10" s="51"/>
      <c r="K10" s="51"/>
    </row>
    <row r="11" spans="1:11" ht="27.95" customHeight="1" x14ac:dyDescent="0.25">
      <c r="A11" s="51"/>
      <c r="B11" s="51"/>
      <c r="C11" s="38" t="s">
        <v>16</v>
      </c>
      <c r="D11" s="48">
        <v>2023</v>
      </c>
      <c r="E11" s="48">
        <v>2024</v>
      </c>
      <c r="F11" s="48">
        <v>2025</v>
      </c>
      <c r="G11" s="48">
        <v>2026</v>
      </c>
      <c r="H11" s="51"/>
      <c r="I11" s="51"/>
      <c r="J11" s="51"/>
      <c r="K11" s="51"/>
    </row>
    <row r="12" spans="1:11" ht="14.1" customHeight="1" x14ac:dyDescent="0.25">
      <c r="A12" s="51"/>
      <c r="B12" s="51"/>
      <c r="C12" s="49"/>
      <c r="D12" s="50" t="s">
        <v>17</v>
      </c>
      <c r="E12" s="50" t="s">
        <v>18</v>
      </c>
      <c r="F12" s="50" t="s">
        <v>18</v>
      </c>
      <c r="G12" s="50" t="s">
        <v>18</v>
      </c>
      <c r="H12" s="51"/>
      <c r="I12" s="51"/>
      <c r="J12" s="51"/>
      <c r="K12" s="51"/>
    </row>
    <row r="13" spans="1:11" ht="72.95" customHeight="1" x14ac:dyDescent="0.25">
      <c r="A13" s="51"/>
      <c r="B13" s="51"/>
      <c r="C13" s="38" t="s">
        <v>2719</v>
      </c>
      <c r="D13" s="39" t="s">
        <v>544</v>
      </c>
      <c r="E13" s="39" t="s">
        <v>544</v>
      </c>
      <c r="F13" s="39" t="s">
        <v>544</v>
      </c>
      <c r="G13" s="39" t="s">
        <v>544</v>
      </c>
      <c r="H13" s="51"/>
      <c r="I13" s="51"/>
      <c r="J13" s="51"/>
      <c r="K13" s="51"/>
    </row>
    <row r="14" spans="1:11" ht="221.1" customHeight="1" x14ac:dyDescent="0.25">
      <c r="A14" s="51"/>
      <c r="B14" s="51"/>
      <c r="C14" s="28" t="s">
        <v>24</v>
      </c>
      <c r="D14" s="1583" t="s">
        <v>2720</v>
      </c>
      <c r="E14" s="1584"/>
      <c r="F14" s="1584"/>
      <c r="G14" s="1584"/>
      <c r="H14" s="51"/>
      <c r="I14" s="51"/>
      <c r="J14" s="51"/>
      <c r="K14" s="51"/>
    </row>
    <row r="15" spans="1:11" ht="27.95" customHeight="1" x14ac:dyDescent="0.25">
      <c r="A15" s="51"/>
      <c r="B15" s="51"/>
      <c r="C15" s="38" t="s">
        <v>26</v>
      </c>
      <c r="D15" s="48">
        <v>2023</v>
      </c>
      <c r="E15" s="48">
        <v>2024</v>
      </c>
      <c r="F15" s="48">
        <v>2025</v>
      </c>
      <c r="G15" s="48">
        <v>2026</v>
      </c>
      <c r="H15" s="51"/>
      <c r="I15" s="51"/>
      <c r="J15" s="51"/>
      <c r="K15" s="51"/>
    </row>
    <row r="16" spans="1:11" ht="14.1" customHeight="1" x14ac:dyDescent="0.25">
      <c r="A16" s="51"/>
      <c r="B16" s="51"/>
      <c r="C16" s="49"/>
      <c r="D16" s="50" t="s">
        <v>17</v>
      </c>
      <c r="E16" s="50" t="s">
        <v>18</v>
      </c>
      <c r="F16" s="50" t="s">
        <v>18</v>
      </c>
      <c r="G16" s="50" t="s">
        <v>18</v>
      </c>
      <c r="H16" s="51"/>
      <c r="I16" s="51"/>
      <c r="J16" s="51"/>
      <c r="K16" s="51"/>
    </row>
    <row r="17" spans="1:11" ht="14.1" customHeight="1" x14ac:dyDescent="0.25">
      <c r="A17" s="51"/>
      <c r="B17" s="51"/>
      <c r="C17" s="38" t="s">
        <v>2721</v>
      </c>
      <c r="D17" s="39" t="s">
        <v>1491</v>
      </c>
      <c r="E17" s="39" t="s">
        <v>1491</v>
      </c>
      <c r="F17" s="39" t="s">
        <v>1491</v>
      </c>
      <c r="G17" s="39" t="s">
        <v>1491</v>
      </c>
      <c r="H17" s="51"/>
      <c r="I17" s="51"/>
      <c r="J17" s="51"/>
      <c r="K17" s="51"/>
    </row>
    <row r="18" spans="1:11" ht="14.1" customHeight="1" x14ac:dyDescent="0.25">
      <c r="A18" s="51"/>
      <c r="B18" s="51"/>
      <c r="C18" s="38" t="s">
        <v>2722</v>
      </c>
      <c r="D18" s="39" t="s">
        <v>2723</v>
      </c>
      <c r="E18" s="39" t="s">
        <v>2723</v>
      </c>
      <c r="F18" s="39" t="s">
        <v>2723</v>
      </c>
      <c r="G18" s="39" t="s">
        <v>2723</v>
      </c>
      <c r="H18" s="51"/>
      <c r="I18" s="51"/>
      <c r="J18" s="51"/>
      <c r="K18" s="51"/>
    </row>
    <row r="19" spans="1:11" ht="14.1" customHeight="1" x14ac:dyDescent="0.25">
      <c r="A19" s="51"/>
      <c r="B19" s="51"/>
      <c r="C19" s="38" t="s">
        <v>2724</v>
      </c>
      <c r="D19" s="39" t="s">
        <v>2725</v>
      </c>
      <c r="E19" s="39" t="s">
        <v>2725</v>
      </c>
      <c r="F19" s="39" t="s">
        <v>2725</v>
      </c>
      <c r="G19" s="39" t="s">
        <v>2725</v>
      </c>
      <c r="H19" s="51"/>
      <c r="I19" s="51"/>
      <c r="J19" s="51"/>
      <c r="K19" s="51"/>
    </row>
    <row r="20" spans="1:11" ht="20.100000000000001" customHeight="1" x14ac:dyDescent="0.25">
      <c r="A20" s="51"/>
      <c r="B20" s="51"/>
      <c r="C20" s="38" t="s">
        <v>2726</v>
      </c>
      <c r="D20" s="39" t="s">
        <v>2727</v>
      </c>
      <c r="E20" s="39" t="s">
        <v>2727</v>
      </c>
      <c r="F20" s="39" t="s">
        <v>2727</v>
      </c>
      <c r="G20" s="39" t="s">
        <v>2727</v>
      </c>
      <c r="H20" s="51"/>
      <c r="I20" s="51"/>
      <c r="J20" s="51"/>
      <c r="K20" s="51"/>
    </row>
    <row r="21" spans="1:11" ht="72.95" customHeight="1" x14ac:dyDescent="0.25">
      <c r="A21" s="51"/>
      <c r="B21" s="51"/>
      <c r="C21" s="38" t="s">
        <v>2728</v>
      </c>
      <c r="D21" s="39" t="s">
        <v>1071</v>
      </c>
      <c r="E21" s="39" t="s">
        <v>1071</v>
      </c>
      <c r="F21" s="39" t="s">
        <v>1071</v>
      </c>
      <c r="G21" s="39" t="s">
        <v>1071</v>
      </c>
      <c r="H21" s="51"/>
      <c r="I21" s="51"/>
      <c r="J21" s="51"/>
      <c r="K21" s="51"/>
    </row>
    <row r="22" spans="1:11" ht="14.1" customHeight="1" x14ac:dyDescent="0.25">
      <c r="A22" s="51"/>
      <c r="B22" s="51"/>
      <c r="C22" s="38" t="s">
        <v>2729</v>
      </c>
      <c r="D22" s="39" t="s">
        <v>2730</v>
      </c>
      <c r="E22" s="39" t="s">
        <v>2730</v>
      </c>
      <c r="F22" s="39" t="s">
        <v>2730</v>
      </c>
      <c r="G22" s="39" t="s">
        <v>2730</v>
      </c>
      <c r="H22" s="51"/>
      <c r="I22" s="51"/>
      <c r="J22" s="51"/>
      <c r="K22" s="51"/>
    </row>
    <row r="23" spans="1:11" ht="30.95" customHeight="1" x14ac:dyDescent="0.25">
      <c r="A23" s="51"/>
      <c r="B23" s="51"/>
      <c r="C23" s="38" t="s">
        <v>2731</v>
      </c>
      <c r="D23" s="39" t="s">
        <v>562</v>
      </c>
      <c r="E23" s="39" t="s">
        <v>562</v>
      </c>
      <c r="F23" s="39" t="s">
        <v>562</v>
      </c>
      <c r="G23" s="39" t="s">
        <v>562</v>
      </c>
      <c r="H23" s="51"/>
      <c r="I23" s="51"/>
      <c r="J23" s="51"/>
      <c r="K23" s="51"/>
    </row>
    <row r="24" spans="1:11" ht="14.1" customHeight="1" x14ac:dyDescent="0.25">
      <c r="A24" s="51"/>
      <c r="B24" s="51"/>
      <c r="C24" s="38" t="s">
        <v>2732</v>
      </c>
      <c r="D24" s="39" t="s">
        <v>2733</v>
      </c>
      <c r="E24" s="39" t="s">
        <v>2733</v>
      </c>
      <c r="F24" s="39" t="s">
        <v>2733</v>
      </c>
      <c r="G24" s="39" t="s">
        <v>2733</v>
      </c>
      <c r="H24" s="51"/>
      <c r="I24" s="51"/>
      <c r="J24" s="51"/>
      <c r="K24" s="51"/>
    </row>
    <row r="25" spans="1:11" ht="14.1" customHeight="1" x14ac:dyDescent="0.25">
      <c r="A25" s="51"/>
      <c r="B25" s="51"/>
      <c r="C25" s="1585" t="s">
        <v>47</v>
      </c>
      <c r="D25" s="1586"/>
      <c r="E25" s="1586"/>
      <c r="F25" s="1586"/>
      <c r="G25" s="1586"/>
      <c r="H25" s="51"/>
      <c r="I25" s="51"/>
      <c r="J25" s="51"/>
      <c r="K25" s="51"/>
    </row>
    <row r="26" spans="1:11" ht="14.1" customHeight="1" x14ac:dyDescent="0.25">
      <c r="A26" s="51"/>
      <c r="B26" s="51"/>
      <c r="C26" s="29" t="s">
        <v>2734</v>
      </c>
      <c r="D26" s="1585" t="s">
        <v>2735</v>
      </c>
      <c r="E26" s="1586"/>
      <c r="F26" s="1586"/>
      <c r="G26" s="1586"/>
      <c r="H26" s="51"/>
      <c r="I26" s="51"/>
      <c r="J26" s="51"/>
      <c r="K26" s="51"/>
    </row>
    <row r="27" spans="1:11" ht="41.1" customHeight="1" x14ac:dyDescent="0.25">
      <c r="A27" s="51"/>
      <c r="B27" s="51"/>
      <c r="C27" s="30" t="s">
        <v>50</v>
      </c>
      <c r="D27" s="1575" t="s">
        <v>2736</v>
      </c>
      <c r="E27" s="1576"/>
      <c r="F27" s="1576"/>
      <c r="G27" s="1576"/>
      <c r="H27" s="51"/>
      <c r="I27" s="51"/>
      <c r="J27" s="51"/>
      <c r="K27" s="51"/>
    </row>
    <row r="28" spans="1:11" ht="41.1" customHeight="1" x14ac:dyDescent="0.25">
      <c r="A28" s="51"/>
      <c r="B28" s="51"/>
      <c r="C28" s="31" t="s">
        <v>52</v>
      </c>
      <c r="D28" s="1587" t="s">
        <v>2737</v>
      </c>
      <c r="E28" s="1588"/>
      <c r="F28" s="1588"/>
      <c r="G28" s="1588"/>
      <c r="H28" s="51"/>
      <c r="I28" s="51"/>
      <c r="J28" s="51"/>
      <c r="K28" s="51"/>
    </row>
    <row r="29" spans="1:11" ht="41.1" customHeight="1" x14ac:dyDescent="0.25">
      <c r="A29" s="51"/>
      <c r="B29" s="51"/>
      <c r="C29" s="31" t="s">
        <v>54</v>
      </c>
      <c r="D29" s="1587" t="s">
        <v>1623</v>
      </c>
      <c r="E29" s="1588"/>
      <c r="F29" s="1588"/>
      <c r="G29" s="1588"/>
      <c r="H29" s="51"/>
      <c r="I29" s="51"/>
      <c r="J29" s="51"/>
      <c r="K29" s="51"/>
    </row>
    <row r="30" spans="1:11" ht="15" customHeight="1" x14ac:dyDescent="0.25">
      <c r="A30" s="51"/>
      <c r="B30" s="51"/>
      <c r="C30" s="52"/>
      <c r="D30" s="33">
        <v>2023</v>
      </c>
      <c r="E30" s="33">
        <v>2024</v>
      </c>
      <c r="F30" s="33">
        <v>2025</v>
      </c>
      <c r="G30" s="33">
        <v>2026</v>
      </c>
      <c r="H30" s="51"/>
      <c r="I30" s="51"/>
      <c r="J30" s="51"/>
      <c r="K30" s="51"/>
    </row>
    <row r="31" spans="1:11" ht="15" customHeight="1" x14ac:dyDescent="0.25">
      <c r="A31" s="51"/>
      <c r="B31" s="51"/>
      <c r="C31" s="53"/>
      <c r="D31" s="35" t="s">
        <v>17</v>
      </c>
      <c r="E31" s="35" t="s">
        <v>18</v>
      </c>
      <c r="F31" s="35" t="s">
        <v>18</v>
      </c>
      <c r="G31" s="35" t="s">
        <v>18</v>
      </c>
      <c r="H31" s="51"/>
      <c r="I31" s="51"/>
      <c r="J31" s="51"/>
      <c r="K31" s="51"/>
    </row>
    <row r="32" spans="1:11" ht="14.1" customHeight="1" x14ac:dyDescent="0.25">
      <c r="A32" s="51"/>
      <c r="B32" s="51"/>
      <c r="C32" s="38" t="s">
        <v>56</v>
      </c>
      <c r="D32" s="39" t="s">
        <v>2738</v>
      </c>
      <c r="E32" s="39" t="s">
        <v>2738</v>
      </c>
      <c r="F32" s="39" t="s">
        <v>2738</v>
      </c>
      <c r="G32" s="39" t="s">
        <v>2738</v>
      </c>
      <c r="H32" s="51"/>
      <c r="I32" s="51"/>
      <c r="J32" s="51"/>
      <c r="K32" s="51"/>
    </row>
    <row r="33" spans="1:11" ht="14.1" customHeight="1" x14ac:dyDescent="0.25">
      <c r="A33" s="51"/>
      <c r="B33" s="51"/>
      <c r="C33" s="38" t="s">
        <v>59</v>
      </c>
      <c r="D33" s="39" t="s">
        <v>2739</v>
      </c>
      <c r="E33" s="39" t="s">
        <v>2740</v>
      </c>
      <c r="F33" s="39" t="s">
        <v>2272</v>
      </c>
      <c r="G33" s="39" t="s">
        <v>2272</v>
      </c>
      <c r="H33" s="51"/>
      <c r="I33" s="51"/>
      <c r="J33" s="51"/>
      <c r="K33" s="51"/>
    </row>
    <row r="34" spans="1:11" ht="14.1" customHeight="1" x14ac:dyDescent="0.25">
      <c r="A34" s="51"/>
      <c r="B34" s="51"/>
      <c r="C34" s="38" t="s">
        <v>63</v>
      </c>
      <c r="D34" s="39" t="s">
        <v>2741</v>
      </c>
      <c r="E34" s="39" t="s">
        <v>2742</v>
      </c>
      <c r="F34" s="39" t="s">
        <v>2743</v>
      </c>
      <c r="G34" s="39" t="s">
        <v>2743</v>
      </c>
      <c r="H34" s="51"/>
      <c r="I34" s="51"/>
      <c r="J34" s="51"/>
      <c r="K34" s="51"/>
    </row>
    <row r="35" spans="1:11" ht="14.1" customHeight="1" x14ac:dyDescent="0.25">
      <c r="A35" s="51"/>
      <c r="B35" s="51"/>
      <c r="C35" s="38" t="s">
        <v>68</v>
      </c>
      <c r="D35" s="39" t="s">
        <v>69</v>
      </c>
      <c r="E35" s="39" t="s">
        <v>75</v>
      </c>
      <c r="F35" s="39" t="s">
        <v>75</v>
      </c>
      <c r="G35" s="39" t="s">
        <v>75</v>
      </c>
      <c r="H35" s="51"/>
      <c r="I35" s="51"/>
      <c r="J35" s="51"/>
      <c r="K35" s="51"/>
    </row>
    <row r="36" spans="1:11" ht="14.1" customHeight="1" x14ac:dyDescent="0.25">
      <c r="A36" s="51"/>
      <c r="B36" s="51"/>
      <c r="C36" s="38" t="s">
        <v>73</v>
      </c>
      <c r="D36" s="39" t="s">
        <v>69</v>
      </c>
      <c r="E36" s="39" t="s">
        <v>2744</v>
      </c>
      <c r="F36" s="39" t="s">
        <v>2745</v>
      </c>
      <c r="G36" s="39" t="s">
        <v>75</v>
      </c>
      <c r="H36" s="51"/>
      <c r="I36" s="51"/>
      <c r="J36" s="51"/>
      <c r="K36" s="51"/>
    </row>
    <row r="37" spans="1:11" ht="14.1" customHeight="1" x14ac:dyDescent="0.25">
      <c r="A37" s="51"/>
      <c r="B37" s="51"/>
      <c r="C37" s="38" t="s">
        <v>77</v>
      </c>
      <c r="D37" s="39" t="s">
        <v>69</v>
      </c>
      <c r="E37" s="39" t="s">
        <v>2744</v>
      </c>
      <c r="F37" s="39" t="s">
        <v>2745</v>
      </c>
      <c r="G37" s="39" t="s">
        <v>75</v>
      </c>
      <c r="H37" s="51"/>
      <c r="I37" s="51"/>
      <c r="J37" s="51"/>
      <c r="K37" s="51"/>
    </row>
    <row r="38" spans="1:11" ht="14.1" customHeight="1" x14ac:dyDescent="0.25">
      <c r="A38" s="51"/>
      <c r="B38" s="51"/>
      <c r="C38" s="1589" t="s">
        <v>81</v>
      </c>
      <c r="D38" s="1590"/>
      <c r="E38" s="1590"/>
      <c r="F38" s="1590"/>
      <c r="G38" s="1590"/>
      <c r="H38" s="51"/>
      <c r="I38" s="51"/>
      <c r="J38" s="51"/>
      <c r="K38" s="51"/>
    </row>
    <row r="39" spans="1:11" ht="14.1" customHeight="1" x14ac:dyDescent="0.25">
      <c r="A39" s="51"/>
      <c r="B39" s="51"/>
      <c r="C39" s="52"/>
      <c r="D39" s="33">
        <v>2023</v>
      </c>
      <c r="E39" s="33">
        <v>2024</v>
      </c>
      <c r="F39" s="33">
        <v>2025</v>
      </c>
      <c r="G39" s="33">
        <v>2026</v>
      </c>
      <c r="H39" s="51"/>
      <c r="I39" s="51"/>
      <c r="J39" s="51"/>
      <c r="K39" s="51"/>
    </row>
    <row r="40" spans="1:11" ht="14.1" customHeight="1" x14ac:dyDescent="0.25">
      <c r="A40" s="51"/>
      <c r="B40" s="51"/>
      <c r="C40" s="53"/>
      <c r="D40" s="35" t="s">
        <v>17</v>
      </c>
      <c r="E40" s="35" t="s">
        <v>18</v>
      </c>
      <c r="F40" s="35" t="s">
        <v>18</v>
      </c>
      <c r="G40" s="35" t="s">
        <v>18</v>
      </c>
      <c r="H40" s="51"/>
      <c r="I40" s="51"/>
      <c r="J40" s="51"/>
      <c r="K40" s="51"/>
    </row>
    <row r="41" spans="1:11" ht="14.1" customHeight="1" x14ac:dyDescent="0.25">
      <c r="A41" s="51"/>
      <c r="B41" s="51"/>
      <c r="C41" s="40" t="s">
        <v>82</v>
      </c>
      <c r="D41" s="41">
        <v>0</v>
      </c>
      <c r="E41" s="41">
        <v>36600000</v>
      </c>
      <c r="F41" s="41">
        <v>36600000</v>
      </c>
      <c r="G41" s="41">
        <v>36600000</v>
      </c>
      <c r="H41" s="51"/>
      <c r="I41" s="51"/>
      <c r="J41" s="51"/>
      <c r="K41" s="51"/>
    </row>
    <row r="42" spans="1:11" ht="14.1" customHeight="1" x14ac:dyDescent="0.25">
      <c r="A42" s="51"/>
      <c r="B42" s="51"/>
      <c r="C42" s="40" t="s">
        <v>83</v>
      </c>
      <c r="D42" s="41">
        <v>0</v>
      </c>
      <c r="E42" s="41">
        <v>36600000</v>
      </c>
      <c r="F42" s="41">
        <v>36600000</v>
      </c>
      <c r="G42" s="41">
        <v>36600000</v>
      </c>
      <c r="H42" s="51"/>
      <c r="I42" s="51"/>
      <c r="J42" s="51"/>
      <c r="K42" s="51"/>
    </row>
    <row r="43" spans="1:11" ht="14.1" customHeight="1" x14ac:dyDescent="0.25">
      <c r="A43" s="51"/>
      <c r="B43" s="51"/>
      <c r="C43" s="40" t="s">
        <v>84</v>
      </c>
      <c r="D43" s="41">
        <v>0</v>
      </c>
      <c r="E43" s="41">
        <v>0</v>
      </c>
      <c r="F43" s="41">
        <v>0</v>
      </c>
      <c r="G43" s="41">
        <v>0</v>
      </c>
      <c r="H43" s="51"/>
      <c r="I43" s="51"/>
      <c r="J43" s="51"/>
      <c r="K43" s="51"/>
    </row>
    <row r="44" spans="1:11" ht="14.1" customHeight="1" x14ac:dyDescent="0.25">
      <c r="A44" s="51"/>
      <c r="B44" s="51"/>
      <c r="C44" s="40" t="s">
        <v>85</v>
      </c>
      <c r="D44" s="41">
        <v>0</v>
      </c>
      <c r="E44" s="41">
        <v>6330000</v>
      </c>
      <c r="F44" s="41">
        <v>6330000</v>
      </c>
      <c r="G44" s="41">
        <v>6330000</v>
      </c>
      <c r="H44" s="51"/>
      <c r="I44" s="51"/>
      <c r="J44" s="51"/>
      <c r="K44" s="51"/>
    </row>
    <row r="45" spans="1:11" ht="14.1" customHeight="1" x14ac:dyDescent="0.25">
      <c r="A45" s="51"/>
      <c r="B45" s="51"/>
      <c r="C45" s="40" t="s">
        <v>83</v>
      </c>
      <c r="D45" s="41">
        <v>0</v>
      </c>
      <c r="E45" s="41">
        <v>6330000</v>
      </c>
      <c r="F45" s="41">
        <v>6330000</v>
      </c>
      <c r="G45" s="41">
        <v>6330000</v>
      </c>
      <c r="H45" s="51"/>
      <c r="I45" s="51"/>
      <c r="J45" s="51"/>
      <c r="K45" s="51"/>
    </row>
    <row r="46" spans="1:11" ht="14.1" customHeight="1" x14ac:dyDescent="0.25">
      <c r="A46" s="51"/>
      <c r="B46" s="51"/>
      <c r="C46" s="40" t="s">
        <v>84</v>
      </c>
      <c r="D46" s="41">
        <v>0</v>
      </c>
      <c r="E46" s="41">
        <v>0</v>
      </c>
      <c r="F46" s="41">
        <v>0</v>
      </c>
      <c r="G46" s="41">
        <v>0</v>
      </c>
      <c r="H46" s="51"/>
      <c r="I46" s="51"/>
      <c r="J46" s="51"/>
      <c r="K46" s="51"/>
    </row>
    <row r="47" spans="1:11" ht="14.1" customHeight="1" x14ac:dyDescent="0.25">
      <c r="A47" s="51"/>
      <c r="B47" s="51"/>
      <c r="C47" s="40" t="s">
        <v>86</v>
      </c>
      <c r="D47" s="41">
        <v>0</v>
      </c>
      <c r="E47" s="41">
        <v>6880000</v>
      </c>
      <c r="F47" s="41">
        <v>7330000</v>
      </c>
      <c r="G47" s="41">
        <v>7330000</v>
      </c>
      <c r="H47" s="51"/>
      <c r="I47" s="51"/>
      <c r="J47" s="51"/>
      <c r="K47" s="51"/>
    </row>
    <row r="48" spans="1:11" ht="14.1" customHeight="1" x14ac:dyDescent="0.25">
      <c r="A48" s="51"/>
      <c r="B48" s="51"/>
      <c r="C48" s="40" t="s">
        <v>83</v>
      </c>
      <c r="D48" s="41">
        <v>0</v>
      </c>
      <c r="E48" s="41">
        <v>6880000</v>
      </c>
      <c r="F48" s="41">
        <v>7330000</v>
      </c>
      <c r="G48" s="41">
        <v>7330000</v>
      </c>
      <c r="H48" s="51"/>
      <c r="I48" s="51"/>
      <c r="J48" s="51"/>
      <c r="K48" s="51"/>
    </row>
    <row r="49" spans="1:11" ht="14.1" customHeight="1" x14ac:dyDescent="0.25">
      <c r="A49" s="51"/>
      <c r="B49" s="51"/>
      <c r="C49" s="40" t="s">
        <v>84</v>
      </c>
      <c r="D49" s="41">
        <v>0</v>
      </c>
      <c r="E49" s="41">
        <v>0</v>
      </c>
      <c r="F49" s="41">
        <v>0</v>
      </c>
      <c r="G49" s="41">
        <v>0</v>
      </c>
      <c r="H49" s="51"/>
      <c r="I49" s="51"/>
      <c r="J49" s="51"/>
      <c r="K49" s="51"/>
    </row>
    <row r="50" spans="1:11" ht="14.1" customHeight="1" x14ac:dyDescent="0.25">
      <c r="A50" s="51"/>
      <c r="B50" s="51"/>
      <c r="C50" s="40" t="s">
        <v>87</v>
      </c>
      <c r="D50" s="41">
        <v>0</v>
      </c>
      <c r="E50" s="41">
        <v>0</v>
      </c>
      <c r="F50" s="41">
        <v>0</v>
      </c>
      <c r="G50" s="41">
        <v>0</v>
      </c>
      <c r="H50" s="51"/>
      <c r="I50" s="51"/>
      <c r="J50" s="51"/>
      <c r="K50" s="51"/>
    </row>
    <row r="51" spans="1:11" ht="14.1" customHeight="1" x14ac:dyDescent="0.25">
      <c r="A51" s="51"/>
      <c r="B51" s="51"/>
      <c r="C51" s="40" t="s">
        <v>83</v>
      </c>
      <c r="D51" s="41">
        <v>0</v>
      </c>
      <c r="E51" s="41">
        <v>0</v>
      </c>
      <c r="F51" s="41">
        <v>0</v>
      </c>
      <c r="G51" s="41">
        <v>0</v>
      </c>
      <c r="H51" s="51"/>
      <c r="I51" s="51"/>
      <c r="J51" s="51"/>
      <c r="K51" s="51"/>
    </row>
    <row r="52" spans="1:11" ht="14.1" customHeight="1" x14ac:dyDescent="0.25">
      <c r="A52" s="51"/>
      <c r="B52" s="51"/>
      <c r="C52" s="40" t="s">
        <v>84</v>
      </c>
      <c r="D52" s="41">
        <v>0</v>
      </c>
      <c r="E52" s="41">
        <v>0</v>
      </c>
      <c r="F52" s="41">
        <v>0</v>
      </c>
      <c r="G52" s="41">
        <v>0</v>
      </c>
      <c r="H52" s="51"/>
      <c r="I52" s="51"/>
      <c r="J52" s="51"/>
      <c r="K52" s="51"/>
    </row>
    <row r="53" spans="1:11" ht="14.1" customHeight="1" x14ac:dyDescent="0.25">
      <c r="A53" s="51"/>
      <c r="B53" s="51"/>
      <c r="C53" s="40" t="s">
        <v>88</v>
      </c>
      <c r="D53" s="41">
        <v>0</v>
      </c>
      <c r="E53" s="41">
        <v>0</v>
      </c>
      <c r="F53" s="41">
        <v>0</v>
      </c>
      <c r="G53" s="41">
        <v>0</v>
      </c>
      <c r="H53" s="51"/>
      <c r="I53" s="51"/>
      <c r="J53" s="51"/>
      <c r="K53" s="51"/>
    </row>
    <row r="54" spans="1:11" ht="14.1" customHeight="1" x14ac:dyDescent="0.25">
      <c r="A54" s="51"/>
      <c r="B54" s="51"/>
      <c r="C54" s="40" t="s">
        <v>83</v>
      </c>
      <c r="D54" s="41">
        <v>0</v>
      </c>
      <c r="E54" s="41">
        <v>0</v>
      </c>
      <c r="F54" s="41">
        <v>0</v>
      </c>
      <c r="G54" s="41">
        <v>0</v>
      </c>
      <c r="H54" s="51"/>
      <c r="I54" s="51"/>
      <c r="J54" s="51"/>
      <c r="K54" s="51"/>
    </row>
    <row r="55" spans="1:11" ht="14.1" customHeight="1" x14ac:dyDescent="0.25">
      <c r="A55" s="51"/>
      <c r="B55" s="51"/>
      <c r="C55" s="40" t="s">
        <v>84</v>
      </c>
      <c r="D55" s="41">
        <v>0</v>
      </c>
      <c r="E55" s="41">
        <v>0</v>
      </c>
      <c r="F55" s="41">
        <v>0</v>
      </c>
      <c r="G55" s="41">
        <v>0</v>
      </c>
      <c r="H55" s="51"/>
      <c r="I55" s="51"/>
      <c r="J55" s="51"/>
      <c r="K55" s="51"/>
    </row>
    <row r="56" spans="1:11" ht="14.1" customHeight="1" x14ac:dyDescent="0.25">
      <c r="A56" s="51"/>
      <c r="B56" s="51"/>
      <c r="C56" s="40" t="s">
        <v>89</v>
      </c>
      <c r="D56" s="41">
        <v>0</v>
      </c>
      <c r="E56" s="41">
        <v>0</v>
      </c>
      <c r="F56" s="41">
        <v>0</v>
      </c>
      <c r="G56" s="41">
        <v>0</v>
      </c>
      <c r="H56" s="51"/>
      <c r="I56" s="51"/>
      <c r="J56" s="51"/>
      <c r="K56" s="51"/>
    </row>
    <row r="57" spans="1:11" ht="14.1" customHeight="1" x14ac:dyDescent="0.25">
      <c r="A57" s="51"/>
      <c r="B57" s="51"/>
      <c r="C57" s="40" t="s">
        <v>83</v>
      </c>
      <c r="D57" s="41">
        <v>0</v>
      </c>
      <c r="E57" s="41">
        <v>0</v>
      </c>
      <c r="F57" s="41">
        <v>0</v>
      </c>
      <c r="G57" s="41">
        <v>0</v>
      </c>
      <c r="H57" s="51"/>
      <c r="I57" s="51"/>
      <c r="J57" s="51"/>
      <c r="K57" s="51"/>
    </row>
    <row r="58" spans="1:11" ht="14.1" customHeight="1" x14ac:dyDescent="0.25">
      <c r="A58" s="51"/>
      <c r="B58" s="51"/>
      <c r="C58" s="40" t="s">
        <v>84</v>
      </c>
      <c r="D58" s="41">
        <v>0</v>
      </c>
      <c r="E58" s="41">
        <v>0</v>
      </c>
      <c r="F58" s="41">
        <v>0</v>
      </c>
      <c r="G58" s="41">
        <v>0</v>
      </c>
      <c r="H58" s="51"/>
      <c r="I58" s="51"/>
      <c r="J58" s="51"/>
      <c r="K58" s="51"/>
    </row>
    <row r="59" spans="1:11" ht="14.1" customHeight="1" x14ac:dyDescent="0.25">
      <c r="A59" s="51"/>
      <c r="B59" s="51"/>
      <c r="C59" s="40" t="s">
        <v>90</v>
      </c>
      <c r="D59" s="41">
        <v>0</v>
      </c>
      <c r="E59" s="41">
        <v>240000</v>
      </c>
      <c r="F59" s="41">
        <v>240000</v>
      </c>
      <c r="G59" s="41">
        <v>240000</v>
      </c>
      <c r="H59" s="51"/>
      <c r="I59" s="51"/>
      <c r="J59" s="51"/>
      <c r="K59" s="51"/>
    </row>
    <row r="60" spans="1:11" ht="14.1" customHeight="1" x14ac:dyDescent="0.25">
      <c r="A60" s="51"/>
      <c r="B60" s="51"/>
      <c r="C60" s="40" t="s">
        <v>83</v>
      </c>
      <c r="D60" s="41">
        <v>0</v>
      </c>
      <c r="E60" s="41">
        <v>240000</v>
      </c>
      <c r="F60" s="41">
        <v>240000</v>
      </c>
      <c r="G60" s="41">
        <v>240000</v>
      </c>
      <c r="H60" s="51"/>
      <c r="I60" s="51"/>
      <c r="J60" s="51"/>
      <c r="K60" s="51"/>
    </row>
    <row r="61" spans="1:11" ht="14.1" customHeight="1" x14ac:dyDescent="0.25">
      <c r="A61" s="51"/>
      <c r="B61" s="51"/>
      <c r="C61" s="40" t="s">
        <v>84</v>
      </c>
      <c r="D61" s="41">
        <v>0</v>
      </c>
      <c r="E61" s="41">
        <v>0</v>
      </c>
      <c r="F61" s="41">
        <v>0</v>
      </c>
      <c r="G61" s="41">
        <v>0</v>
      </c>
      <c r="H61" s="51"/>
      <c r="I61" s="51"/>
      <c r="J61" s="51"/>
      <c r="K61" s="51"/>
    </row>
    <row r="62" spans="1:11" ht="14.1" customHeight="1" x14ac:dyDescent="0.25">
      <c r="A62" s="51"/>
      <c r="B62" s="51"/>
      <c r="C62" s="40" t="s">
        <v>91</v>
      </c>
      <c r="D62" s="41">
        <v>0</v>
      </c>
      <c r="E62" s="41">
        <v>0</v>
      </c>
      <c r="F62" s="41">
        <v>0</v>
      </c>
      <c r="G62" s="41">
        <v>0</v>
      </c>
      <c r="H62" s="51"/>
      <c r="I62" s="51"/>
      <c r="J62" s="51"/>
      <c r="K62" s="51"/>
    </row>
    <row r="63" spans="1:11" ht="14.1" customHeight="1" x14ac:dyDescent="0.25">
      <c r="A63" s="51"/>
      <c r="B63" s="51"/>
      <c r="C63" s="40" t="s">
        <v>83</v>
      </c>
      <c r="D63" s="41">
        <v>0</v>
      </c>
      <c r="E63" s="41">
        <v>0</v>
      </c>
      <c r="F63" s="41">
        <v>0</v>
      </c>
      <c r="G63" s="41">
        <v>0</v>
      </c>
      <c r="H63" s="51"/>
      <c r="I63" s="51"/>
      <c r="J63" s="51"/>
      <c r="K63" s="51"/>
    </row>
    <row r="64" spans="1:11" ht="14.1" customHeight="1" x14ac:dyDescent="0.25">
      <c r="A64" s="51"/>
      <c r="B64" s="51"/>
      <c r="C64" s="40" t="s">
        <v>92</v>
      </c>
      <c r="D64" s="41">
        <v>0</v>
      </c>
      <c r="E64" s="41">
        <v>0</v>
      </c>
      <c r="F64" s="41">
        <v>0</v>
      </c>
      <c r="G64" s="41">
        <v>0</v>
      </c>
      <c r="H64" s="51"/>
      <c r="I64" s="51"/>
      <c r="J64" s="51"/>
      <c r="K64" s="51"/>
    </row>
    <row r="65" spans="1:11" ht="14.1" customHeight="1" x14ac:dyDescent="0.25">
      <c r="A65" s="51"/>
      <c r="B65" s="51"/>
      <c r="C65" s="40" t="s">
        <v>93</v>
      </c>
      <c r="D65" s="41">
        <v>0</v>
      </c>
      <c r="E65" s="41">
        <v>0</v>
      </c>
      <c r="F65" s="41">
        <v>0</v>
      </c>
      <c r="G65" s="41">
        <v>0</v>
      </c>
      <c r="H65" s="51"/>
      <c r="I65" s="51"/>
      <c r="J65" s="51"/>
      <c r="K65" s="51"/>
    </row>
    <row r="66" spans="1:11" ht="14.1" customHeight="1" x14ac:dyDescent="0.25">
      <c r="A66" s="51"/>
      <c r="B66" s="51"/>
      <c r="C66" s="40" t="s">
        <v>94</v>
      </c>
      <c r="D66" s="41">
        <v>0</v>
      </c>
      <c r="E66" s="41">
        <v>0</v>
      </c>
      <c r="F66" s="41">
        <v>0</v>
      </c>
      <c r="G66" s="41">
        <v>0</v>
      </c>
      <c r="H66" s="51"/>
      <c r="I66" s="51"/>
      <c r="J66" s="51"/>
      <c r="K66" s="51"/>
    </row>
    <row r="67" spans="1:11" ht="14.1" customHeight="1" x14ac:dyDescent="0.25">
      <c r="A67" s="51"/>
      <c r="B67" s="51"/>
      <c r="C67" s="40" t="s">
        <v>95</v>
      </c>
      <c r="D67" s="41">
        <v>0</v>
      </c>
      <c r="E67" s="41">
        <v>0</v>
      </c>
      <c r="F67" s="41">
        <v>0</v>
      </c>
      <c r="G67" s="41">
        <v>0</v>
      </c>
      <c r="H67" s="51"/>
      <c r="I67" s="51"/>
      <c r="J67" s="51"/>
      <c r="K67" s="51"/>
    </row>
    <row r="68" spans="1:11" ht="14.1" customHeight="1" x14ac:dyDescent="0.25">
      <c r="A68" s="51"/>
      <c r="B68" s="51"/>
      <c r="C68" s="40" t="s">
        <v>96</v>
      </c>
      <c r="D68" s="41">
        <v>0</v>
      </c>
      <c r="E68" s="41">
        <v>0</v>
      </c>
      <c r="F68" s="41">
        <v>0</v>
      </c>
      <c r="G68" s="41">
        <v>0</v>
      </c>
      <c r="H68" s="51"/>
      <c r="I68" s="51"/>
      <c r="J68" s="51"/>
      <c r="K68" s="51"/>
    </row>
    <row r="69" spans="1:11" ht="14.1" customHeight="1" x14ac:dyDescent="0.25">
      <c r="A69" s="51"/>
      <c r="B69" s="51"/>
      <c r="C69" s="40" t="s">
        <v>83</v>
      </c>
      <c r="D69" s="41">
        <v>0</v>
      </c>
      <c r="E69" s="41">
        <v>0</v>
      </c>
      <c r="F69" s="41">
        <v>0</v>
      </c>
      <c r="G69" s="41">
        <v>0</v>
      </c>
      <c r="H69" s="51"/>
      <c r="I69" s="51"/>
      <c r="J69" s="51"/>
      <c r="K69" s="51"/>
    </row>
    <row r="70" spans="1:11" ht="14.1" customHeight="1" x14ac:dyDescent="0.25">
      <c r="A70" s="51"/>
      <c r="B70" s="51"/>
      <c r="C70" s="40" t="s">
        <v>92</v>
      </c>
      <c r="D70" s="41">
        <v>0</v>
      </c>
      <c r="E70" s="41">
        <v>0</v>
      </c>
      <c r="F70" s="41">
        <v>0</v>
      </c>
      <c r="G70" s="41">
        <v>0</v>
      </c>
      <c r="H70" s="51"/>
      <c r="I70" s="51"/>
      <c r="J70" s="51"/>
      <c r="K70" s="51"/>
    </row>
    <row r="71" spans="1:11" ht="14.1" customHeight="1" x14ac:dyDescent="0.25">
      <c r="A71" s="51"/>
      <c r="B71" s="51"/>
      <c r="C71" s="40" t="s">
        <v>93</v>
      </c>
      <c r="D71" s="41">
        <v>0</v>
      </c>
      <c r="E71" s="41">
        <v>0</v>
      </c>
      <c r="F71" s="41">
        <v>0</v>
      </c>
      <c r="G71" s="41">
        <v>0</v>
      </c>
      <c r="H71" s="51"/>
      <c r="I71" s="51"/>
      <c r="J71" s="51"/>
      <c r="K71" s="51"/>
    </row>
    <row r="72" spans="1:11" ht="14.1" customHeight="1" x14ac:dyDescent="0.25">
      <c r="A72" s="51"/>
      <c r="B72" s="51"/>
      <c r="C72" s="40" t="s">
        <v>94</v>
      </c>
      <c r="D72" s="41">
        <v>0</v>
      </c>
      <c r="E72" s="41">
        <v>0</v>
      </c>
      <c r="F72" s="41">
        <v>0</v>
      </c>
      <c r="G72" s="41">
        <v>0</v>
      </c>
      <c r="H72" s="51"/>
      <c r="I72" s="51"/>
      <c r="J72" s="51"/>
      <c r="K72" s="51"/>
    </row>
    <row r="73" spans="1:11" ht="14.1" customHeight="1" x14ac:dyDescent="0.25">
      <c r="A73" s="51"/>
      <c r="B73" s="51"/>
      <c r="C73" s="40" t="s">
        <v>95</v>
      </c>
      <c r="D73" s="41">
        <v>0</v>
      </c>
      <c r="E73" s="41">
        <v>0</v>
      </c>
      <c r="F73" s="41">
        <v>0</v>
      </c>
      <c r="G73" s="41">
        <v>0</v>
      </c>
      <c r="H73" s="51"/>
      <c r="I73" s="51"/>
      <c r="J73" s="51"/>
      <c r="K73" s="51"/>
    </row>
    <row r="74" spans="1:11" ht="14.1" customHeight="1" x14ac:dyDescent="0.25">
      <c r="A74" s="51"/>
      <c r="B74" s="51"/>
      <c r="C74" s="40" t="s">
        <v>97</v>
      </c>
      <c r="D74" s="41">
        <v>0</v>
      </c>
      <c r="E74" s="41">
        <v>0</v>
      </c>
      <c r="F74" s="41">
        <v>0</v>
      </c>
      <c r="G74" s="41">
        <v>0</v>
      </c>
      <c r="H74" s="51"/>
      <c r="I74" s="51"/>
      <c r="J74" s="51"/>
      <c r="K74" s="51"/>
    </row>
    <row r="75" spans="1:11" ht="14.1" customHeight="1" x14ac:dyDescent="0.25">
      <c r="A75" s="51"/>
      <c r="B75" s="51"/>
      <c r="C75" s="40" t="s">
        <v>83</v>
      </c>
      <c r="D75" s="41">
        <v>0</v>
      </c>
      <c r="E75" s="41">
        <v>0</v>
      </c>
      <c r="F75" s="41">
        <v>0</v>
      </c>
      <c r="G75" s="41">
        <v>0</v>
      </c>
      <c r="H75" s="51"/>
      <c r="I75" s="51"/>
      <c r="J75" s="51"/>
      <c r="K75" s="51"/>
    </row>
    <row r="76" spans="1:11" ht="14.1" customHeight="1" x14ac:dyDescent="0.25">
      <c r="A76" s="51"/>
      <c r="B76" s="51"/>
      <c r="C76" s="40" t="s">
        <v>92</v>
      </c>
      <c r="D76" s="41">
        <v>0</v>
      </c>
      <c r="E76" s="41">
        <v>0</v>
      </c>
      <c r="F76" s="41">
        <v>0</v>
      </c>
      <c r="G76" s="41">
        <v>0</v>
      </c>
      <c r="H76" s="51"/>
      <c r="I76" s="51"/>
      <c r="J76" s="51"/>
      <c r="K76" s="51"/>
    </row>
    <row r="77" spans="1:11" ht="14.1" customHeight="1" x14ac:dyDescent="0.25">
      <c r="A77" s="51"/>
      <c r="B77" s="51"/>
      <c r="C77" s="40" t="s">
        <v>93</v>
      </c>
      <c r="D77" s="41">
        <v>0</v>
      </c>
      <c r="E77" s="41">
        <v>0</v>
      </c>
      <c r="F77" s="41">
        <v>0</v>
      </c>
      <c r="G77" s="41">
        <v>0</v>
      </c>
      <c r="H77" s="51"/>
      <c r="I77" s="51"/>
      <c r="J77" s="51"/>
      <c r="K77" s="51"/>
    </row>
    <row r="78" spans="1:11" ht="14.1" customHeight="1" x14ac:dyDescent="0.25">
      <c r="A78" s="51"/>
      <c r="B78" s="51"/>
      <c r="C78" s="40" t="s">
        <v>94</v>
      </c>
      <c r="D78" s="41">
        <v>0</v>
      </c>
      <c r="E78" s="41">
        <v>0</v>
      </c>
      <c r="F78" s="41">
        <v>0</v>
      </c>
      <c r="G78" s="41">
        <v>0</v>
      </c>
      <c r="H78" s="51"/>
      <c r="I78" s="51"/>
      <c r="J78" s="51"/>
      <c r="K78" s="51"/>
    </row>
    <row r="79" spans="1:11" ht="14.1" customHeight="1" x14ac:dyDescent="0.25">
      <c r="A79" s="51"/>
      <c r="B79" s="51"/>
      <c r="C79" s="40" t="s">
        <v>95</v>
      </c>
      <c r="D79" s="41">
        <v>0</v>
      </c>
      <c r="E79" s="41">
        <v>0</v>
      </c>
      <c r="F79" s="41">
        <v>0</v>
      </c>
      <c r="G79" s="41">
        <v>0</v>
      </c>
      <c r="H79" s="51"/>
      <c r="I79" s="51"/>
      <c r="J79" s="51"/>
      <c r="K79" s="51"/>
    </row>
    <row r="80" spans="1:11" ht="14.1" customHeight="1" x14ac:dyDescent="0.25">
      <c r="A80" s="51"/>
      <c r="B80" s="51"/>
      <c r="C80" s="40" t="s">
        <v>98</v>
      </c>
      <c r="D80" s="41">
        <v>0</v>
      </c>
      <c r="E80" s="41">
        <v>0</v>
      </c>
      <c r="F80" s="41">
        <v>0</v>
      </c>
      <c r="G80" s="41">
        <v>0</v>
      </c>
      <c r="H80" s="51"/>
      <c r="I80" s="51"/>
      <c r="J80" s="51"/>
      <c r="K80" s="51"/>
    </row>
    <row r="81" spans="1:11" ht="14.1" customHeight="1" x14ac:dyDescent="0.25">
      <c r="A81" s="51"/>
      <c r="B81" s="51"/>
      <c r="C81" s="40" t="s">
        <v>99</v>
      </c>
      <c r="D81" s="41">
        <v>0</v>
      </c>
      <c r="E81" s="41">
        <v>0</v>
      </c>
      <c r="F81" s="41">
        <v>0</v>
      </c>
      <c r="G81" s="41">
        <v>0</v>
      </c>
      <c r="H81" s="51"/>
      <c r="I81" s="51"/>
      <c r="J81" s="51"/>
      <c r="K81" s="51"/>
    </row>
    <row r="82" spans="1:11" ht="14.1" customHeight="1" x14ac:dyDescent="0.25">
      <c r="A82" s="51"/>
      <c r="B82" s="51"/>
      <c r="C82" s="36" t="s">
        <v>100</v>
      </c>
      <c r="D82" s="41">
        <v>0</v>
      </c>
      <c r="E82" s="41">
        <v>50050000</v>
      </c>
      <c r="F82" s="41">
        <v>50500000</v>
      </c>
      <c r="G82" s="41">
        <v>50500000</v>
      </c>
      <c r="H82" s="51"/>
      <c r="I82" s="51"/>
      <c r="J82" s="51"/>
      <c r="K82" s="51"/>
    </row>
    <row r="83" spans="1:11" ht="18" customHeight="1" x14ac:dyDescent="0.25">
      <c r="A83" s="51"/>
      <c r="B83" s="51"/>
      <c r="C83" s="30" t="s">
        <v>50</v>
      </c>
      <c r="D83" s="1575" t="s">
        <v>2746</v>
      </c>
      <c r="E83" s="1576"/>
      <c r="F83" s="1576"/>
      <c r="G83" s="1576"/>
      <c r="H83" s="51"/>
      <c r="I83" s="51"/>
      <c r="J83" s="51"/>
      <c r="K83" s="51"/>
    </row>
    <row r="84" spans="1:11" ht="18" customHeight="1" x14ac:dyDescent="0.25">
      <c r="A84" s="51"/>
      <c r="B84" s="51"/>
      <c r="C84" s="31" t="s">
        <v>52</v>
      </c>
      <c r="D84" s="1587" t="s">
        <v>2747</v>
      </c>
      <c r="E84" s="1588"/>
      <c r="F84" s="1588"/>
      <c r="G84" s="1588"/>
      <c r="H84" s="51"/>
      <c r="I84" s="51"/>
      <c r="J84" s="51"/>
      <c r="K84" s="51"/>
    </row>
    <row r="85" spans="1:11" ht="18" customHeight="1" x14ac:dyDescent="0.25">
      <c r="A85" s="51"/>
      <c r="B85" s="51"/>
      <c r="C85" s="31" t="s">
        <v>54</v>
      </c>
      <c r="D85" s="1587" t="s">
        <v>1623</v>
      </c>
      <c r="E85" s="1588"/>
      <c r="F85" s="1588"/>
      <c r="G85" s="1588"/>
      <c r="H85" s="51"/>
      <c r="I85" s="51"/>
      <c r="J85" s="51"/>
      <c r="K85" s="51"/>
    </row>
    <row r="86" spans="1:11" ht="15" customHeight="1" x14ac:dyDescent="0.25">
      <c r="A86" s="51"/>
      <c r="B86" s="51"/>
      <c r="C86" s="52"/>
      <c r="D86" s="33">
        <v>2023</v>
      </c>
      <c r="E86" s="33">
        <v>2024</v>
      </c>
      <c r="F86" s="33">
        <v>2025</v>
      </c>
      <c r="G86" s="33">
        <v>2026</v>
      </c>
      <c r="H86" s="51"/>
      <c r="I86" s="51"/>
      <c r="J86" s="51"/>
      <c r="K86" s="51"/>
    </row>
    <row r="87" spans="1:11" ht="15" customHeight="1" x14ac:dyDescent="0.25">
      <c r="A87" s="51"/>
      <c r="B87" s="51"/>
      <c r="C87" s="53"/>
      <c r="D87" s="35" t="s">
        <v>17</v>
      </c>
      <c r="E87" s="35" t="s">
        <v>18</v>
      </c>
      <c r="F87" s="35" t="s">
        <v>18</v>
      </c>
      <c r="G87" s="35" t="s">
        <v>18</v>
      </c>
      <c r="H87" s="51"/>
      <c r="I87" s="51"/>
      <c r="J87" s="51"/>
      <c r="K87" s="51"/>
    </row>
    <row r="88" spans="1:11" ht="14.1" customHeight="1" x14ac:dyDescent="0.25">
      <c r="A88" s="51"/>
      <c r="B88" s="51"/>
      <c r="C88" s="38" t="s">
        <v>56</v>
      </c>
      <c r="D88" s="39" t="s">
        <v>2748</v>
      </c>
      <c r="E88" s="39" t="s">
        <v>2749</v>
      </c>
      <c r="F88" s="39" t="s">
        <v>2749</v>
      </c>
      <c r="G88" s="39" t="s">
        <v>2749</v>
      </c>
      <c r="H88" s="51"/>
      <c r="I88" s="51"/>
      <c r="J88" s="51"/>
      <c r="K88" s="51"/>
    </row>
    <row r="89" spans="1:11" ht="14.1" customHeight="1" x14ac:dyDescent="0.25">
      <c r="A89" s="51"/>
      <c r="B89" s="51"/>
      <c r="C89" s="38" t="s">
        <v>59</v>
      </c>
      <c r="D89" s="39" t="s">
        <v>1056</v>
      </c>
      <c r="E89" s="39" t="s">
        <v>1056</v>
      </c>
      <c r="F89" s="39" t="s">
        <v>1056</v>
      </c>
      <c r="G89" s="39" t="s">
        <v>1056</v>
      </c>
      <c r="H89" s="51"/>
      <c r="I89" s="51"/>
      <c r="J89" s="51"/>
      <c r="K89" s="51"/>
    </row>
    <row r="90" spans="1:11" ht="14.1" customHeight="1" x14ac:dyDescent="0.25">
      <c r="A90" s="51"/>
      <c r="B90" s="51"/>
      <c r="C90" s="38" t="s">
        <v>63</v>
      </c>
      <c r="D90" s="39" t="s">
        <v>2750</v>
      </c>
      <c r="E90" s="39" t="s">
        <v>2751</v>
      </c>
      <c r="F90" s="39" t="s">
        <v>2751</v>
      </c>
      <c r="G90" s="39" t="s">
        <v>2751</v>
      </c>
      <c r="H90" s="51"/>
      <c r="I90" s="51"/>
      <c r="J90" s="51"/>
      <c r="K90" s="51"/>
    </row>
    <row r="91" spans="1:11" ht="14.1" customHeight="1" x14ac:dyDescent="0.25">
      <c r="A91" s="51"/>
      <c r="B91" s="51"/>
      <c r="C91" s="38" t="s">
        <v>68</v>
      </c>
      <c r="D91" s="39" t="s">
        <v>69</v>
      </c>
      <c r="E91" s="39" t="s">
        <v>2752</v>
      </c>
      <c r="F91" s="39" t="s">
        <v>75</v>
      </c>
      <c r="G91" s="39" t="s">
        <v>75</v>
      </c>
      <c r="H91" s="51"/>
      <c r="I91" s="51"/>
      <c r="J91" s="51"/>
      <c r="K91" s="51"/>
    </row>
    <row r="92" spans="1:11" ht="14.1" customHeight="1" x14ac:dyDescent="0.25">
      <c r="A92" s="51"/>
      <c r="B92" s="51"/>
      <c r="C92" s="38" t="s">
        <v>73</v>
      </c>
      <c r="D92" s="39" t="s">
        <v>69</v>
      </c>
      <c r="E92" s="39" t="s">
        <v>75</v>
      </c>
      <c r="F92" s="39" t="s">
        <v>75</v>
      </c>
      <c r="G92" s="39" t="s">
        <v>75</v>
      </c>
      <c r="H92" s="51"/>
      <c r="I92" s="51"/>
      <c r="J92" s="51"/>
      <c r="K92" s="51"/>
    </row>
    <row r="93" spans="1:11" ht="14.1" customHeight="1" x14ac:dyDescent="0.25">
      <c r="A93" s="51"/>
      <c r="B93" s="51"/>
      <c r="C93" s="38" t="s">
        <v>77</v>
      </c>
      <c r="D93" s="39" t="s">
        <v>69</v>
      </c>
      <c r="E93" s="39" t="s">
        <v>2753</v>
      </c>
      <c r="F93" s="39" t="s">
        <v>75</v>
      </c>
      <c r="G93" s="39" t="s">
        <v>75</v>
      </c>
      <c r="H93" s="51"/>
      <c r="I93" s="51"/>
      <c r="J93" s="51"/>
      <c r="K93" s="51"/>
    </row>
    <row r="94" spans="1:11" ht="14.1" customHeight="1" x14ac:dyDescent="0.25">
      <c r="A94" s="51"/>
      <c r="B94" s="51"/>
      <c r="C94" s="1589" t="s">
        <v>81</v>
      </c>
      <c r="D94" s="1590"/>
      <c r="E94" s="1590"/>
      <c r="F94" s="1590"/>
      <c r="G94" s="1590"/>
      <c r="H94" s="51"/>
      <c r="I94" s="51"/>
      <c r="J94" s="51"/>
      <c r="K94" s="51"/>
    </row>
    <row r="95" spans="1:11" ht="14.1" customHeight="1" x14ac:dyDescent="0.25">
      <c r="A95" s="51"/>
      <c r="B95" s="51"/>
      <c r="C95" s="52"/>
      <c r="D95" s="33">
        <v>2023</v>
      </c>
      <c r="E95" s="33">
        <v>2024</v>
      </c>
      <c r="F95" s="33">
        <v>2025</v>
      </c>
      <c r="G95" s="33">
        <v>2026</v>
      </c>
      <c r="H95" s="51"/>
      <c r="I95" s="51"/>
      <c r="J95" s="51"/>
      <c r="K95" s="51"/>
    </row>
    <row r="96" spans="1:11" ht="14.1" customHeight="1" x14ac:dyDescent="0.25">
      <c r="A96" s="51"/>
      <c r="B96" s="51"/>
      <c r="C96" s="53"/>
      <c r="D96" s="35" t="s">
        <v>17</v>
      </c>
      <c r="E96" s="35" t="s">
        <v>18</v>
      </c>
      <c r="F96" s="35" t="s">
        <v>18</v>
      </c>
      <c r="G96" s="35" t="s">
        <v>18</v>
      </c>
      <c r="H96" s="51"/>
      <c r="I96" s="51"/>
      <c r="J96" s="51"/>
      <c r="K96" s="51"/>
    </row>
    <row r="97" spans="1:11" ht="14.1" customHeight="1" x14ac:dyDescent="0.25">
      <c r="A97" s="51"/>
      <c r="B97" s="51"/>
      <c r="C97" s="40" t="s">
        <v>82</v>
      </c>
      <c r="D97" s="41">
        <v>0</v>
      </c>
      <c r="E97" s="41">
        <v>0</v>
      </c>
      <c r="F97" s="41">
        <v>0</v>
      </c>
      <c r="G97" s="41">
        <v>0</v>
      </c>
      <c r="H97" s="51"/>
      <c r="I97" s="51"/>
      <c r="J97" s="51"/>
      <c r="K97" s="51"/>
    </row>
    <row r="98" spans="1:11" ht="14.1" customHeight="1" x14ac:dyDescent="0.25">
      <c r="A98" s="51"/>
      <c r="B98" s="51"/>
      <c r="C98" s="40" t="s">
        <v>83</v>
      </c>
      <c r="D98" s="41">
        <v>0</v>
      </c>
      <c r="E98" s="41">
        <v>0</v>
      </c>
      <c r="F98" s="41">
        <v>0</v>
      </c>
      <c r="G98" s="41">
        <v>0</v>
      </c>
      <c r="H98" s="51"/>
      <c r="I98" s="51"/>
      <c r="J98" s="51"/>
      <c r="K98" s="51"/>
    </row>
    <row r="99" spans="1:11" ht="14.1" customHeight="1" x14ac:dyDescent="0.25">
      <c r="A99" s="51"/>
      <c r="B99" s="51"/>
      <c r="C99" s="40" t="s">
        <v>84</v>
      </c>
      <c r="D99" s="41">
        <v>0</v>
      </c>
      <c r="E99" s="41">
        <v>0</v>
      </c>
      <c r="F99" s="41">
        <v>0</v>
      </c>
      <c r="G99" s="41">
        <v>0</v>
      </c>
      <c r="H99" s="51"/>
      <c r="I99" s="51"/>
      <c r="J99" s="51"/>
      <c r="K99" s="51"/>
    </row>
    <row r="100" spans="1:11" ht="14.1" customHeight="1" x14ac:dyDescent="0.25">
      <c r="A100" s="51"/>
      <c r="B100" s="51"/>
      <c r="C100" s="40" t="s">
        <v>85</v>
      </c>
      <c r="D100" s="41">
        <v>0</v>
      </c>
      <c r="E100" s="41">
        <v>0</v>
      </c>
      <c r="F100" s="41">
        <v>0</v>
      </c>
      <c r="G100" s="41">
        <v>0</v>
      </c>
      <c r="H100" s="51"/>
      <c r="I100" s="51"/>
      <c r="J100" s="51"/>
      <c r="K100" s="51"/>
    </row>
    <row r="101" spans="1:11" ht="14.1" customHeight="1" x14ac:dyDescent="0.25">
      <c r="A101" s="51"/>
      <c r="B101" s="51"/>
      <c r="C101" s="40" t="s">
        <v>83</v>
      </c>
      <c r="D101" s="41">
        <v>0</v>
      </c>
      <c r="E101" s="41">
        <v>0</v>
      </c>
      <c r="F101" s="41">
        <v>0</v>
      </c>
      <c r="G101" s="41">
        <v>0</v>
      </c>
      <c r="H101" s="51"/>
      <c r="I101" s="51"/>
      <c r="J101" s="51"/>
      <c r="K101" s="51"/>
    </row>
    <row r="102" spans="1:11" ht="14.1" customHeight="1" x14ac:dyDescent="0.25">
      <c r="A102" s="51"/>
      <c r="B102" s="51"/>
      <c r="C102" s="40" t="s">
        <v>84</v>
      </c>
      <c r="D102" s="41">
        <v>0</v>
      </c>
      <c r="E102" s="41">
        <v>0</v>
      </c>
      <c r="F102" s="41">
        <v>0</v>
      </c>
      <c r="G102" s="41">
        <v>0</v>
      </c>
      <c r="H102" s="51"/>
      <c r="I102" s="51"/>
      <c r="J102" s="51"/>
      <c r="K102" s="51"/>
    </row>
    <row r="103" spans="1:11" ht="14.1" customHeight="1" x14ac:dyDescent="0.25">
      <c r="A103" s="51"/>
      <c r="B103" s="51"/>
      <c r="C103" s="40" t="s">
        <v>86</v>
      </c>
      <c r="D103" s="41">
        <v>0</v>
      </c>
      <c r="E103" s="41">
        <v>5000000</v>
      </c>
      <c r="F103" s="41">
        <v>5000000</v>
      </c>
      <c r="G103" s="41">
        <v>5000000</v>
      </c>
      <c r="H103" s="51"/>
      <c r="I103" s="51"/>
      <c r="J103" s="51"/>
      <c r="K103" s="51"/>
    </row>
    <row r="104" spans="1:11" ht="14.1" customHeight="1" x14ac:dyDescent="0.25">
      <c r="A104" s="51"/>
      <c r="B104" s="51"/>
      <c r="C104" s="40" t="s">
        <v>83</v>
      </c>
      <c r="D104" s="41">
        <v>0</v>
      </c>
      <c r="E104" s="41">
        <v>5000000</v>
      </c>
      <c r="F104" s="41">
        <v>5000000</v>
      </c>
      <c r="G104" s="41">
        <v>5000000</v>
      </c>
      <c r="H104" s="51"/>
      <c r="I104" s="51"/>
      <c r="J104" s="51"/>
      <c r="K104" s="51"/>
    </row>
    <row r="105" spans="1:11" ht="14.1" customHeight="1" x14ac:dyDescent="0.25">
      <c r="A105" s="51"/>
      <c r="B105" s="51"/>
      <c r="C105" s="40" t="s">
        <v>84</v>
      </c>
      <c r="D105" s="41">
        <v>0</v>
      </c>
      <c r="E105" s="41">
        <v>0</v>
      </c>
      <c r="F105" s="41">
        <v>0</v>
      </c>
      <c r="G105" s="41">
        <v>0</v>
      </c>
      <c r="H105" s="51"/>
      <c r="I105" s="51"/>
      <c r="J105" s="51"/>
      <c r="K105" s="51"/>
    </row>
    <row r="106" spans="1:11" ht="14.1" customHeight="1" x14ac:dyDescent="0.25">
      <c r="A106" s="51"/>
      <c r="B106" s="51"/>
      <c r="C106" s="40" t="s">
        <v>87</v>
      </c>
      <c r="D106" s="41">
        <v>0</v>
      </c>
      <c r="E106" s="41">
        <v>0</v>
      </c>
      <c r="F106" s="41">
        <v>0</v>
      </c>
      <c r="G106" s="41">
        <v>0</v>
      </c>
      <c r="H106" s="51"/>
      <c r="I106" s="51"/>
      <c r="J106" s="51"/>
      <c r="K106" s="51"/>
    </row>
    <row r="107" spans="1:11" ht="14.1" customHeight="1" x14ac:dyDescent="0.25">
      <c r="A107" s="51"/>
      <c r="B107" s="51"/>
      <c r="C107" s="40" t="s">
        <v>83</v>
      </c>
      <c r="D107" s="41">
        <v>0</v>
      </c>
      <c r="E107" s="41">
        <v>0</v>
      </c>
      <c r="F107" s="41">
        <v>0</v>
      </c>
      <c r="G107" s="41">
        <v>0</v>
      </c>
      <c r="H107" s="51"/>
      <c r="I107" s="51"/>
      <c r="J107" s="51"/>
      <c r="K107" s="51"/>
    </row>
    <row r="108" spans="1:11" ht="14.1" customHeight="1" x14ac:dyDescent="0.25">
      <c r="A108" s="51"/>
      <c r="B108" s="51"/>
      <c r="C108" s="40" t="s">
        <v>84</v>
      </c>
      <c r="D108" s="41">
        <v>0</v>
      </c>
      <c r="E108" s="41">
        <v>0</v>
      </c>
      <c r="F108" s="41">
        <v>0</v>
      </c>
      <c r="G108" s="41">
        <v>0</v>
      </c>
      <c r="H108" s="51"/>
      <c r="I108" s="51"/>
      <c r="J108" s="51"/>
      <c r="K108" s="51"/>
    </row>
    <row r="109" spans="1:11" ht="14.1" customHeight="1" x14ac:dyDescent="0.25">
      <c r="A109" s="51"/>
      <c r="B109" s="51"/>
      <c r="C109" s="40" t="s">
        <v>88</v>
      </c>
      <c r="D109" s="41">
        <v>0</v>
      </c>
      <c r="E109" s="41">
        <v>0</v>
      </c>
      <c r="F109" s="41">
        <v>0</v>
      </c>
      <c r="G109" s="41">
        <v>0</v>
      </c>
      <c r="H109" s="51"/>
      <c r="I109" s="51"/>
      <c r="J109" s="51"/>
      <c r="K109" s="51"/>
    </row>
    <row r="110" spans="1:11" ht="14.1" customHeight="1" x14ac:dyDescent="0.25">
      <c r="A110" s="51"/>
      <c r="B110" s="51"/>
      <c r="C110" s="40" t="s">
        <v>83</v>
      </c>
      <c r="D110" s="41">
        <v>0</v>
      </c>
      <c r="E110" s="41">
        <v>0</v>
      </c>
      <c r="F110" s="41">
        <v>0</v>
      </c>
      <c r="G110" s="41">
        <v>0</v>
      </c>
      <c r="H110" s="51"/>
      <c r="I110" s="51"/>
      <c r="J110" s="51"/>
      <c r="K110" s="51"/>
    </row>
    <row r="111" spans="1:11" ht="14.1" customHeight="1" x14ac:dyDescent="0.25">
      <c r="A111" s="51"/>
      <c r="B111" s="51"/>
      <c r="C111" s="40" t="s">
        <v>84</v>
      </c>
      <c r="D111" s="41">
        <v>0</v>
      </c>
      <c r="E111" s="41">
        <v>0</v>
      </c>
      <c r="F111" s="41">
        <v>0</v>
      </c>
      <c r="G111" s="41">
        <v>0</v>
      </c>
      <c r="H111" s="51"/>
      <c r="I111" s="51"/>
      <c r="J111" s="51"/>
      <c r="K111" s="51"/>
    </row>
    <row r="112" spans="1:11" ht="14.1" customHeight="1" x14ac:dyDescent="0.25">
      <c r="A112" s="51"/>
      <c r="B112" s="51"/>
      <c r="C112" s="40" t="s">
        <v>89</v>
      </c>
      <c r="D112" s="41">
        <v>0</v>
      </c>
      <c r="E112" s="41">
        <v>0</v>
      </c>
      <c r="F112" s="41">
        <v>0</v>
      </c>
      <c r="G112" s="41">
        <v>0</v>
      </c>
      <c r="H112" s="51"/>
      <c r="I112" s="51"/>
      <c r="J112" s="51"/>
      <c r="K112" s="51"/>
    </row>
    <row r="113" spans="1:11" ht="14.1" customHeight="1" x14ac:dyDescent="0.25">
      <c r="A113" s="51"/>
      <c r="B113" s="51"/>
      <c r="C113" s="40" t="s">
        <v>83</v>
      </c>
      <c r="D113" s="41">
        <v>0</v>
      </c>
      <c r="E113" s="41">
        <v>0</v>
      </c>
      <c r="F113" s="41">
        <v>0</v>
      </c>
      <c r="G113" s="41">
        <v>0</v>
      </c>
      <c r="H113" s="51"/>
      <c r="I113" s="51"/>
      <c r="J113" s="51"/>
      <c r="K113" s="51"/>
    </row>
    <row r="114" spans="1:11" ht="14.1" customHeight="1" x14ac:dyDescent="0.25">
      <c r="A114" s="51"/>
      <c r="B114" s="51"/>
      <c r="C114" s="40" t="s">
        <v>84</v>
      </c>
      <c r="D114" s="41">
        <v>0</v>
      </c>
      <c r="E114" s="41">
        <v>0</v>
      </c>
      <c r="F114" s="41">
        <v>0</v>
      </c>
      <c r="G114" s="41">
        <v>0</v>
      </c>
      <c r="H114" s="51"/>
      <c r="I114" s="51"/>
      <c r="J114" s="51"/>
      <c r="K114" s="51"/>
    </row>
    <row r="115" spans="1:11" ht="14.1" customHeight="1" x14ac:dyDescent="0.25">
      <c r="A115" s="51"/>
      <c r="B115" s="51"/>
      <c r="C115" s="40" t="s">
        <v>90</v>
      </c>
      <c r="D115" s="41">
        <v>0</v>
      </c>
      <c r="E115" s="41">
        <v>0</v>
      </c>
      <c r="F115" s="41">
        <v>0</v>
      </c>
      <c r="G115" s="41">
        <v>0</v>
      </c>
      <c r="H115" s="51"/>
      <c r="I115" s="51"/>
      <c r="J115" s="51"/>
      <c r="K115" s="51"/>
    </row>
    <row r="116" spans="1:11" ht="14.1" customHeight="1" x14ac:dyDescent="0.25">
      <c r="A116" s="51"/>
      <c r="B116" s="51"/>
      <c r="C116" s="40" t="s">
        <v>83</v>
      </c>
      <c r="D116" s="41">
        <v>0</v>
      </c>
      <c r="E116" s="41">
        <v>0</v>
      </c>
      <c r="F116" s="41">
        <v>0</v>
      </c>
      <c r="G116" s="41">
        <v>0</v>
      </c>
      <c r="H116" s="51"/>
      <c r="I116" s="51"/>
      <c r="J116" s="51"/>
      <c r="K116" s="51"/>
    </row>
    <row r="117" spans="1:11" ht="14.1" customHeight="1" x14ac:dyDescent="0.25">
      <c r="A117" s="51"/>
      <c r="B117" s="51"/>
      <c r="C117" s="40" t="s">
        <v>84</v>
      </c>
      <c r="D117" s="41">
        <v>0</v>
      </c>
      <c r="E117" s="41">
        <v>0</v>
      </c>
      <c r="F117" s="41">
        <v>0</v>
      </c>
      <c r="G117" s="41">
        <v>0</v>
      </c>
      <c r="H117" s="51"/>
      <c r="I117" s="51"/>
      <c r="J117" s="51"/>
      <c r="K117" s="51"/>
    </row>
    <row r="118" spans="1:11" ht="14.1" customHeight="1" x14ac:dyDescent="0.25">
      <c r="A118" s="51"/>
      <c r="B118" s="51"/>
      <c r="C118" s="40" t="s">
        <v>91</v>
      </c>
      <c r="D118" s="41">
        <v>0</v>
      </c>
      <c r="E118" s="41">
        <v>0</v>
      </c>
      <c r="F118" s="41">
        <v>0</v>
      </c>
      <c r="G118" s="41">
        <v>0</v>
      </c>
      <c r="H118" s="51"/>
      <c r="I118" s="51"/>
      <c r="J118" s="51"/>
      <c r="K118" s="51"/>
    </row>
    <row r="119" spans="1:11" ht="14.1" customHeight="1" x14ac:dyDescent="0.25">
      <c r="A119" s="51"/>
      <c r="B119" s="51"/>
      <c r="C119" s="40" t="s">
        <v>83</v>
      </c>
      <c r="D119" s="41">
        <v>0</v>
      </c>
      <c r="E119" s="41">
        <v>0</v>
      </c>
      <c r="F119" s="41">
        <v>0</v>
      </c>
      <c r="G119" s="41">
        <v>0</v>
      </c>
      <c r="H119" s="51"/>
      <c r="I119" s="51"/>
      <c r="J119" s="51"/>
      <c r="K119" s="51"/>
    </row>
    <row r="120" spans="1:11" ht="14.1" customHeight="1" x14ac:dyDescent="0.25">
      <c r="A120" s="51"/>
      <c r="B120" s="51"/>
      <c r="C120" s="40" t="s">
        <v>92</v>
      </c>
      <c r="D120" s="41">
        <v>0</v>
      </c>
      <c r="E120" s="41">
        <v>0</v>
      </c>
      <c r="F120" s="41">
        <v>0</v>
      </c>
      <c r="G120" s="41">
        <v>0</v>
      </c>
      <c r="H120" s="51"/>
      <c r="I120" s="51"/>
      <c r="J120" s="51"/>
      <c r="K120" s="51"/>
    </row>
    <row r="121" spans="1:11" ht="14.1" customHeight="1" x14ac:dyDescent="0.25">
      <c r="A121" s="51"/>
      <c r="B121" s="51"/>
      <c r="C121" s="40" t="s">
        <v>93</v>
      </c>
      <c r="D121" s="41">
        <v>0</v>
      </c>
      <c r="E121" s="41">
        <v>0</v>
      </c>
      <c r="F121" s="41">
        <v>0</v>
      </c>
      <c r="G121" s="41">
        <v>0</v>
      </c>
      <c r="H121" s="51"/>
      <c r="I121" s="51"/>
      <c r="J121" s="51"/>
      <c r="K121" s="51"/>
    </row>
    <row r="122" spans="1:11" ht="14.1" customHeight="1" x14ac:dyDescent="0.25">
      <c r="A122" s="51"/>
      <c r="B122" s="51"/>
      <c r="C122" s="40" t="s">
        <v>94</v>
      </c>
      <c r="D122" s="41">
        <v>0</v>
      </c>
      <c r="E122" s="41">
        <v>0</v>
      </c>
      <c r="F122" s="41">
        <v>0</v>
      </c>
      <c r="G122" s="41">
        <v>0</v>
      </c>
      <c r="H122" s="51"/>
      <c r="I122" s="51"/>
      <c r="J122" s="51"/>
      <c r="K122" s="51"/>
    </row>
    <row r="123" spans="1:11" ht="14.1" customHeight="1" x14ac:dyDescent="0.25">
      <c r="A123" s="51"/>
      <c r="B123" s="51"/>
      <c r="C123" s="40" t="s">
        <v>95</v>
      </c>
      <c r="D123" s="41">
        <v>0</v>
      </c>
      <c r="E123" s="41">
        <v>0</v>
      </c>
      <c r="F123" s="41">
        <v>0</v>
      </c>
      <c r="G123" s="41">
        <v>0</v>
      </c>
      <c r="H123" s="51"/>
      <c r="I123" s="51"/>
      <c r="J123" s="51"/>
      <c r="K123" s="51"/>
    </row>
    <row r="124" spans="1:11" ht="14.1" customHeight="1" x14ac:dyDescent="0.25">
      <c r="A124" s="51"/>
      <c r="B124" s="51"/>
      <c r="C124" s="40" t="s">
        <v>96</v>
      </c>
      <c r="D124" s="41">
        <v>0</v>
      </c>
      <c r="E124" s="41">
        <v>0</v>
      </c>
      <c r="F124" s="41">
        <v>0</v>
      </c>
      <c r="G124" s="41">
        <v>0</v>
      </c>
      <c r="H124" s="51"/>
      <c r="I124" s="51"/>
      <c r="J124" s="51"/>
      <c r="K124" s="51"/>
    </row>
    <row r="125" spans="1:11" ht="14.1" customHeight="1" x14ac:dyDescent="0.25">
      <c r="A125" s="51"/>
      <c r="B125" s="51"/>
      <c r="C125" s="40" t="s">
        <v>83</v>
      </c>
      <c r="D125" s="41">
        <v>0</v>
      </c>
      <c r="E125" s="41">
        <v>0</v>
      </c>
      <c r="F125" s="41">
        <v>0</v>
      </c>
      <c r="G125" s="41">
        <v>0</v>
      </c>
      <c r="H125" s="51"/>
      <c r="I125" s="51"/>
      <c r="J125" s="51"/>
      <c r="K125" s="51"/>
    </row>
    <row r="126" spans="1:11" ht="14.1" customHeight="1" x14ac:dyDescent="0.25">
      <c r="A126" s="51"/>
      <c r="B126" s="51"/>
      <c r="C126" s="40" t="s">
        <v>92</v>
      </c>
      <c r="D126" s="41">
        <v>0</v>
      </c>
      <c r="E126" s="41">
        <v>0</v>
      </c>
      <c r="F126" s="41">
        <v>0</v>
      </c>
      <c r="G126" s="41">
        <v>0</v>
      </c>
      <c r="H126" s="51"/>
      <c r="I126" s="51"/>
      <c r="J126" s="51"/>
      <c r="K126" s="51"/>
    </row>
    <row r="127" spans="1:11" ht="14.1" customHeight="1" x14ac:dyDescent="0.25">
      <c r="A127" s="51"/>
      <c r="B127" s="51"/>
      <c r="C127" s="40" t="s">
        <v>93</v>
      </c>
      <c r="D127" s="41">
        <v>0</v>
      </c>
      <c r="E127" s="41">
        <v>0</v>
      </c>
      <c r="F127" s="41">
        <v>0</v>
      </c>
      <c r="G127" s="41">
        <v>0</v>
      </c>
      <c r="H127" s="51"/>
      <c r="I127" s="51"/>
      <c r="J127" s="51"/>
      <c r="K127" s="51"/>
    </row>
    <row r="128" spans="1:11" ht="14.1" customHeight="1" x14ac:dyDescent="0.25">
      <c r="A128" s="51"/>
      <c r="B128" s="51"/>
      <c r="C128" s="40" t="s">
        <v>94</v>
      </c>
      <c r="D128" s="41">
        <v>0</v>
      </c>
      <c r="E128" s="41">
        <v>0</v>
      </c>
      <c r="F128" s="41">
        <v>0</v>
      </c>
      <c r="G128" s="41">
        <v>0</v>
      </c>
      <c r="H128" s="51"/>
      <c r="I128" s="51"/>
      <c r="J128" s="51"/>
      <c r="K128" s="51"/>
    </row>
    <row r="129" spans="1:11" ht="14.1" customHeight="1" x14ac:dyDescent="0.25">
      <c r="A129" s="51"/>
      <c r="B129" s="51"/>
      <c r="C129" s="40" t="s">
        <v>95</v>
      </c>
      <c r="D129" s="41">
        <v>0</v>
      </c>
      <c r="E129" s="41">
        <v>0</v>
      </c>
      <c r="F129" s="41">
        <v>0</v>
      </c>
      <c r="G129" s="41">
        <v>0</v>
      </c>
      <c r="H129" s="51"/>
      <c r="I129" s="51"/>
      <c r="J129" s="51"/>
      <c r="K129" s="51"/>
    </row>
    <row r="130" spans="1:11" ht="14.1" customHeight="1" x14ac:dyDescent="0.25">
      <c r="A130" s="51"/>
      <c r="B130" s="51"/>
      <c r="C130" s="40" t="s">
        <v>97</v>
      </c>
      <c r="D130" s="41">
        <v>0</v>
      </c>
      <c r="E130" s="41">
        <v>0</v>
      </c>
      <c r="F130" s="41">
        <v>0</v>
      </c>
      <c r="G130" s="41">
        <v>0</v>
      </c>
      <c r="H130" s="51"/>
      <c r="I130" s="51"/>
      <c r="J130" s="51"/>
      <c r="K130" s="51"/>
    </row>
    <row r="131" spans="1:11" ht="14.1" customHeight="1" x14ac:dyDescent="0.25">
      <c r="A131" s="51"/>
      <c r="B131" s="51"/>
      <c r="C131" s="40" t="s">
        <v>83</v>
      </c>
      <c r="D131" s="41">
        <v>0</v>
      </c>
      <c r="E131" s="41">
        <v>0</v>
      </c>
      <c r="F131" s="41">
        <v>0</v>
      </c>
      <c r="G131" s="41">
        <v>0</v>
      </c>
      <c r="H131" s="51"/>
      <c r="I131" s="51"/>
      <c r="J131" s="51"/>
      <c r="K131" s="51"/>
    </row>
    <row r="132" spans="1:11" ht="14.1" customHeight="1" x14ac:dyDescent="0.25">
      <c r="A132" s="51"/>
      <c r="B132" s="51"/>
      <c r="C132" s="40" t="s">
        <v>92</v>
      </c>
      <c r="D132" s="41">
        <v>0</v>
      </c>
      <c r="E132" s="41">
        <v>0</v>
      </c>
      <c r="F132" s="41">
        <v>0</v>
      </c>
      <c r="G132" s="41">
        <v>0</v>
      </c>
      <c r="H132" s="51"/>
      <c r="I132" s="51"/>
      <c r="J132" s="51"/>
      <c r="K132" s="51"/>
    </row>
    <row r="133" spans="1:11" ht="14.1" customHeight="1" x14ac:dyDescent="0.25">
      <c r="A133" s="51"/>
      <c r="B133" s="51"/>
      <c r="C133" s="40" t="s">
        <v>93</v>
      </c>
      <c r="D133" s="41">
        <v>0</v>
      </c>
      <c r="E133" s="41">
        <v>0</v>
      </c>
      <c r="F133" s="41">
        <v>0</v>
      </c>
      <c r="G133" s="41">
        <v>0</v>
      </c>
      <c r="H133" s="51"/>
      <c r="I133" s="51"/>
      <c r="J133" s="51"/>
      <c r="K133" s="51"/>
    </row>
    <row r="134" spans="1:11" ht="14.1" customHeight="1" x14ac:dyDescent="0.25">
      <c r="A134" s="51"/>
      <c r="B134" s="51"/>
      <c r="C134" s="40" t="s">
        <v>94</v>
      </c>
      <c r="D134" s="41">
        <v>0</v>
      </c>
      <c r="E134" s="41">
        <v>0</v>
      </c>
      <c r="F134" s="41">
        <v>0</v>
      </c>
      <c r="G134" s="41">
        <v>0</v>
      </c>
      <c r="H134" s="51"/>
      <c r="I134" s="51"/>
      <c r="J134" s="51"/>
      <c r="K134" s="51"/>
    </row>
    <row r="135" spans="1:11" ht="14.1" customHeight="1" x14ac:dyDescent="0.25">
      <c r="A135" s="51"/>
      <c r="B135" s="51"/>
      <c r="C135" s="40" t="s">
        <v>95</v>
      </c>
      <c r="D135" s="41">
        <v>0</v>
      </c>
      <c r="E135" s="41">
        <v>0</v>
      </c>
      <c r="F135" s="41">
        <v>0</v>
      </c>
      <c r="G135" s="41">
        <v>0</v>
      </c>
      <c r="H135" s="51"/>
      <c r="I135" s="51"/>
      <c r="J135" s="51"/>
      <c r="K135" s="51"/>
    </row>
    <row r="136" spans="1:11" ht="14.1" customHeight="1" x14ac:dyDescent="0.25">
      <c r="A136" s="51"/>
      <c r="B136" s="51"/>
      <c r="C136" s="40" t="s">
        <v>98</v>
      </c>
      <c r="D136" s="41">
        <v>0</v>
      </c>
      <c r="E136" s="41">
        <v>0</v>
      </c>
      <c r="F136" s="41">
        <v>0</v>
      </c>
      <c r="G136" s="41">
        <v>0</v>
      </c>
      <c r="H136" s="51"/>
      <c r="I136" s="51"/>
      <c r="J136" s="51"/>
      <c r="K136" s="51"/>
    </row>
    <row r="137" spans="1:11" ht="14.1" customHeight="1" x14ac:dyDescent="0.25">
      <c r="A137" s="51"/>
      <c r="B137" s="51"/>
      <c r="C137" s="40" t="s">
        <v>99</v>
      </c>
      <c r="D137" s="41">
        <v>0</v>
      </c>
      <c r="E137" s="41">
        <v>0</v>
      </c>
      <c r="F137" s="41">
        <v>0</v>
      </c>
      <c r="G137" s="41">
        <v>0</v>
      </c>
      <c r="H137" s="51"/>
      <c r="I137" s="51"/>
      <c r="J137" s="51"/>
      <c r="K137" s="51"/>
    </row>
    <row r="138" spans="1:11" ht="14.1" customHeight="1" x14ac:dyDescent="0.25">
      <c r="A138" s="51"/>
      <c r="B138" s="51"/>
      <c r="C138" s="36" t="s">
        <v>100</v>
      </c>
      <c r="D138" s="41">
        <v>0</v>
      </c>
      <c r="E138" s="41">
        <v>5000000</v>
      </c>
      <c r="F138" s="41">
        <v>5000000</v>
      </c>
      <c r="G138" s="41">
        <v>5000000</v>
      </c>
      <c r="H138" s="51"/>
      <c r="I138" s="51"/>
      <c r="J138" s="51"/>
      <c r="K138" s="51"/>
    </row>
    <row r="139" spans="1:11" ht="14.1" customHeight="1" x14ac:dyDescent="0.25">
      <c r="A139" s="51"/>
      <c r="B139" s="51"/>
      <c r="C139" s="1585" t="s">
        <v>101</v>
      </c>
      <c r="D139" s="1586"/>
      <c r="E139" s="1586"/>
      <c r="F139" s="1586"/>
      <c r="G139" s="1586"/>
      <c r="H139" s="51"/>
      <c r="I139" s="51"/>
      <c r="J139" s="51"/>
      <c r="K139" s="51"/>
    </row>
    <row r="140" spans="1:11" ht="14.1" customHeight="1" x14ac:dyDescent="0.25">
      <c r="A140" s="51"/>
      <c r="B140" s="51"/>
      <c r="C140" s="29" t="s">
        <v>2754</v>
      </c>
      <c r="D140" s="1585" t="s">
        <v>103</v>
      </c>
      <c r="E140" s="1586"/>
      <c r="F140" s="1586"/>
      <c r="G140" s="1586"/>
      <c r="H140" s="51"/>
      <c r="I140" s="51"/>
      <c r="J140" s="51"/>
      <c r="K140" s="51"/>
    </row>
    <row r="141" spans="1:11" ht="14.1" customHeight="1" x14ac:dyDescent="0.25">
      <c r="A141" s="51"/>
      <c r="B141" s="51"/>
      <c r="C141" s="30" t="s">
        <v>50</v>
      </c>
      <c r="D141" s="1575" t="s">
        <v>2755</v>
      </c>
      <c r="E141" s="1576"/>
      <c r="F141" s="1576"/>
      <c r="G141" s="1576"/>
      <c r="H141" s="51"/>
      <c r="I141" s="51"/>
      <c r="J141" s="51"/>
      <c r="K141" s="51"/>
    </row>
    <row r="142" spans="1:11" ht="14.1" customHeight="1" x14ac:dyDescent="0.25">
      <c r="A142" s="51"/>
      <c r="B142" s="51"/>
      <c r="C142" s="31" t="s">
        <v>52</v>
      </c>
      <c r="D142" s="1587" t="s">
        <v>2756</v>
      </c>
      <c r="E142" s="1588"/>
      <c r="F142" s="1588"/>
      <c r="G142" s="1588"/>
      <c r="H142" s="51"/>
      <c r="I142" s="51"/>
      <c r="J142" s="51"/>
      <c r="K142" s="51"/>
    </row>
    <row r="143" spans="1:11" ht="14.1" customHeight="1" x14ac:dyDescent="0.25">
      <c r="A143" s="51"/>
      <c r="B143" s="51"/>
      <c r="C143" s="31" t="s">
        <v>54</v>
      </c>
      <c r="D143" s="1587" t="s">
        <v>2757</v>
      </c>
      <c r="E143" s="1588"/>
      <c r="F143" s="1588"/>
      <c r="G143" s="1588"/>
      <c r="H143" s="51"/>
      <c r="I143" s="51"/>
      <c r="J143" s="51"/>
      <c r="K143" s="51"/>
    </row>
    <row r="144" spans="1:11" ht="15" customHeight="1" x14ac:dyDescent="0.25">
      <c r="A144" s="51"/>
      <c r="B144" s="51"/>
      <c r="C144" s="52"/>
      <c r="D144" s="33">
        <v>2023</v>
      </c>
      <c r="E144" s="33">
        <v>2024</v>
      </c>
      <c r="F144" s="33">
        <v>2025</v>
      </c>
      <c r="G144" s="33">
        <v>2026</v>
      </c>
      <c r="H144" s="51"/>
      <c r="I144" s="51"/>
      <c r="J144" s="51"/>
      <c r="K144" s="51"/>
    </row>
    <row r="145" spans="1:11" ht="15" customHeight="1" x14ac:dyDescent="0.25">
      <c r="A145" s="51"/>
      <c r="B145" s="51"/>
      <c r="C145" s="53"/>
      <c r="D145" s="35" t="s">
        <v>17</v>
      </c>
      <c r="E145" s="35" t="s">
        <v>18</v>
      </c>
      <c r="F145" s="35" t="s">
        <v>18</v>
      </c>
      <c r="G145" s="35" t="s">
        <v>18</v>
      </c>
      <c r="H145" s="51"/>
      <c r="I145" s="51"/>
      <c r="J145" s="51"/>
      <c r="K145" s="51"/>
    </row>
    <row r="146" spans="1:11" ht="14.1" customHeight="1" x14ac:dyDescent="0.25">
      <c r="A146" s="51"/>
      <c r="B146" s="51"/>
      <c r="C146" s="38" t="s">
        <v>56</v>
      </c>
      <c r="D146" s="39" t="s">
        <v>211</v>
      </c>
      <c r="E146" s="39" t="s">
        <v>211</v>
      </c>
      <c r="F146" s="39" t="s">
        <v>211</v>
      </c>
      <c r="G146" s="39" t="s">
        <v>211</v>
      </c>
      <c r="H146" s="51"/>
      <c r="I146" s="51"/>
      <c r="J146" s="51"/>
      <c r="K146" s="51"/>
    </row>
    <row r="147" spans="1:11" ht="14.1" customHeight="1" x14ac:dyDescent="0.25">
      <c r="A147" s="51"/>
      <c r="B147" s="51"/>
      <c r="C147" s="38" t="s">
        <v>59</v>
      </c>
      <c r="D147" s="39" t="s">
        <v>499</v>
      </c>
      <c r="E147" s="39" t="s">
        <v>499</v>
      </c>
      <c r="F147" s="39" t="s">
        <v>499</v>
      </c>
      <c r="G147" s="39" t="s">
        <v>499</v>
      </c>
      <c r="H147" s="51"/>
      <c r="I147" s="51"/>
      <c r="J147" s="51"/>
      <c r="K147" s="51"/>
    </row>
    <row r="148" spans="1:11" ht="14.1" customHeight="1" x14ac:dyDescent="0.25">
      <c r="A148" s="51"/>
      <c r="B148" s="51"/>
      <c r="C148" s="38" t="s">
        <v>63</v>
      </c>
      <c r="D148" s="39" t="s">
        <v>319</v>
      </c>
      <c r="E148" s="39" t="s">
        <v>319</v>
      </c>
      <c r="F148" s="39" t="s">
        <v>319</v>
      </c>
      <c r="G148" s="39" t="s">
        <v>319</v>
      </c>
      <c r="H148" s="51"/>
      <c r="I148" s="51"/>
      <c r="J148" s="51"/>
      <c r="K148" s="51"/>
    </row>
    <row r="149" spans="1:11" ht="14.1" customHeight="1" x14ac:dyDescent="0.25">
      <c r="A149" s="51"/>
      <c r="B149" s="51"/>
      <c r="C149" s="38" t="s">
        <v>68</v>
      </c>
      <c r="D149" s="39" t="s">
        <v>69</v>
      </c>
      <c r="E149" s="39" t="s">
        <v>75</v>
      </c>
      <c r="F149" s="39" t="s">
        <v>75</v>
      </c>
      <c r="G149" s="39" t="s">
        <v>75</v>
      </c>
      <c r="H149" s="51"/>
      <c r="I149" s="51"/>
      <c r="J149" s="51"/>
      <c r="K149" s="51"/>
    </row>
    <row r="150" spans="1:11" ht="14.1" customHeight="1" x14ac:dyDescent="0.25">
      <c r="A150" s="51"/>
      <c r="B150" s="51"/>
      <c r="C150" s="38" t="s">
        <v>73</v>
      </c>
      <c r="D150" s="39" t="s">
        <v>69</v>
      </c>
      <c r="E150" s="39" t="s">
        <v>75</v>
      </c>
      <c r="F150" s="39" t="s">
        <v>75</v>
      </c>
      <c r="G150" s="39" t="s">
        <v>75</v>
      </c>
      <c r="H150" s="51"/>
      <c r="I150" s="51"/>
      <c r="J150" s="51"/>
      <c r="K150" s="51"/>
    </row>
    <row r="151" spans="1:11" ht="14.1" customHeight="1" x14ac:dyDescent="0.25">
      <c r="A151" s="51"/>
      <c r="B151" s="51"/>
      <c r="C151" s="38" t="s">
        <v>77</v>
      </c>
      <c r="D151" s="39" t="s">
        <v>69</v>
      </c>
      <c r="E151" s="39" t="s">
        <v>75</v>
      </c>
      <c r="F151" s="39" t="s">
        <v>75</v>
      </c>
      <c r="G151" s="39" t="s">
        <v>75</v>
      </c>
      <c r="H151" s="51"/>
      <c r="I151" s="51"/>
      <c r="J151" s="51"/>
      <c r="K151" s="51"/>
    </row>
    <row r="152" spans="1:11" ht="14.1" customHeight="1" x14ac:dyDescent="0.25">
      <c r="A152" s="51"/>
      <c r="B152" s="51"/>
      <c r="C152" s="1589" t="s">
        <v>81</v>
      </c>
      <c r="D152" s="1590"/>
      <c r="E152" s="1590"/>
      <c r="F152" s="1590"/>
      <c r="G152" s="1590"/>
      <c r="H152" s="51"/>
      <c r="I152" s="51"/>
      <c r="J152" s="51"/>
      <c r="K152" s="51"/>
    </row>
    <row r="153" spans="1:11" ht="14.1" customHeight="1" x14ac:dyDescent="0.25">
      <c r="A153" s="51"/>
      <c r="B153" s="51"/>
      <c r="C153" s="52"/>
      <c r="D153" s="33">
        <v>2023</v>
      </c>
      <c r="E153" s="33">
        <v>2024</v>
      </c>
      <c r="F153" s="33">
        <v>2025</v>
      </c>
      <c r="G153" s="33">
        <v>2026</v>
      </c>
      <c r="H153" s="51"/>
      <c r="I153" s="51"/>
      <c r="J153" s="51"/>
      <c r="K153" s="51"/>
    </row>
    <row r="154" spans="1:11" ht="14.1" customHeight="1" x14ac:dyDescent="0.25">
      <c r="A154" s="51"/>
      <c r="B154" s="51"/>
      <c r="C154" s="53"/>
      <c r="D154" s="35" t="s">
        <v>17</v>
      </c>
      <c r="E154" s="35" t="s">
        <v>18</v>
      </c>
      <c r="F154" s="35" t="s">
        <v>18</v>
      </c>
      <c r="G154" s="35" t="s">
        <v>18</v>
      </c>
      <c r="H154" s="51"/>
      <c r="I154" s="51"/>
      <c r="J154" s="51"/>
      <c r="K154" s="51"/>
    </row>
    <row r="155" spans="1:11" ht="14.1" customHeight="1" x14ac:dyDescent="0.25">
      <c r="A155" s="51"/>
      <c r="B155" s="51"/>
      <c r="C155" s="40" t="s">
        <v>82</v>
      </c>
      <c r="D155" s="41">
        <v>0</v>
      </c>
      <c r="E155" s="41">
        <v>0</v>
      </c>
      <c r="F155" s="41">
        <v>0</v>
      </c>
      <c r="G155" s="41">
        <v>0</v>
      </c>
      <c r="H155" s="51"/>
      <c r="I155" s="51"/>
      <c r="J155" s="51"/>
      <c r="K155" s="51"/>
    </row>
    <row r="156" spans="1:11" ht="14.1" customHeight="1" x14ac:dyDescent="0.25">
      <c r="A156" s="51"/>
      <c r="B156" s="51"/>
      <c r="C156" s="40" t="s">
        <v>83</v>
      </c>
      <c r="D156" s="41">
        <v>0</v>
      </c>
      <c r="E156" s="41">
        <v>0</v>
      </c>
      <c r="F156" s="41">
        <v>0</v>
      </c>
      <c r="G156" s="41">
        <v>0</v>
      </c>
      <c r="H156" s="51"/>
      <c r="I156" s="51"/>
      <c r="J156" s="51"/>
      <c r="K156" s="51"/>
    </row>
    <row r="157" spans="1:11" ht="14.1" customHeight="1" x14ac:dyDescent="0.25">
      <c r="A157" s="51"/>
      <c r="B157" s="51"/>
      <c r="C157" s="40" t="s">
        <v>84</v>
      </c>
      <c r="D157" s="41">
        <v>0</v>
      </c>
      <c r="E157" s="41">
        <v>0</v>
      </c>
      <c r="F157" s="41">
        <v>0</v>
      </c>
      <c r="G157" s="41">
        <v>0</v>
      </c>
      <c r="H157" s="51"/>
      <c r="I157" s="51"/>
      <c r="J157" s="51"/>
      <c r="K157" s="51"/>
    </row>
    <row r="158" spans="1:11" ht="14.1" customHeight="1" x14ac:dyDescent="0.25">
      <c r="A158" s="51"/>
      <c r="B158" s="51"/>
      <c r="C158" s="40" t="s">
        <v>85</v>
      </c>
      <c r="D158" s="41">
        <v>0</v>
      </c>
      <c r="E158" s="41">
        <v>0</v>
      </c>
      <c r="F158" s="41">
        <v>0</v>
      </c>
      <c r="G158" s="41">
        <v>0</v>
      </c>
      <c r="H158" s="51"/>
      <c r="I158" s="51"/>
      <c r="J158" s="51"/>
      <c r="K158" s="51"/>
    </row>
    <row r="159" spans="1:11" ht="14.1" customHeight="1" x14ac:dyDescent="0.25">
      <c r="A159" s="51"/>
      <c r="B159" s="51"/>
      <c r="C159" s="40" t="s">
        <v>83</v>
      </c>
      <c r="D159" s="41">
        <v>0</v>
      </c>
      <c r="E159" s="41">
        <v>0</v>
      </c>
      <c r="F159" s="41">
        <v>0</v>
      </c>
      <c r="G159" s="41">
        <v>0</v>
      </c>
      <c r="H159" s="51"/>
      <c r="I159" s="51"/>
      <c r="J159" s="51"/>
      <c r="K159" s="51"/>
    </row>
    <row r="160" spans="1:11" ht="14.1" customHeight="1" x14ac:dyDescent="0.25">
      <c r="A160" s="51"/>
      <c r="B160" s="51"/>
      <c r="C160" s="40" t="s">
        <v>84</v>
      </c>
      <c r="D160" s="41">
        <v>0</v>
      </c>
      <c r="E160" s="41">
        <v>0</v>
      </c>
      <c r="F160" s="41">
        <v>0</v>
      </c>
      <c r="G160" s="41">
        <v>0</v>
      </c>
      <c r="H160" s="51"/>
      <c r="I160" s="51"/>
      <c r="J160" s="51"/>
      <c r="K160" s="51"/>
    </row>
    <row r="161" spans="1:11" ht="14.1" customHeight="1" x14ac:dyDescent="0.25">
      <c r="A161" s="51"/>
      <c r="B161" s="51"/>
      <c r="C161" s="40" t="s">
        <v>86</v>
      </c>
      <c r="D161" s="41">
        <v>0</v>
      </c>
      <c r="E161" s="41">
        <v>0</v>
      </c>
      <c r="F161" s="41">
        <v>0</v>
      </c>
      <c r="G161" s="41">
        <v>0</v>
      </c>
      <c r="H161" s="51"/>
      <c r="I161" s="51"/>
      <c r="J161" s="51"/>
      <c r="K161" s="51"/>
    </row>
    <row r="162" spans="1:11" ht="14.1" customHeight="1" x14ac:dyDescent="0.25">
      <c r="A162" s="51"/>
      <c r="B162" s="51"/>
      <c r="C162" s="40" t="s">
        <v>83</v>
      </c>
      <c r="D162" s="41">
        <v>0</v>
      </c>
      <c r="E162" s="41">
        <v>0</v>
      </c>
      <c r="F162" s="41">
        <v>0</v>
      </c>
      <c r="G162" s="41">
        <v>0</v>
      </c>
      <c r="H162" s="51"/>
      <c r="I162" s="51"/>
      <c r="J162" s="51"/>
      <c r="K162" s="51"/>
    </row>
    <row r="163" spans="1:11" ht="14.1" customHeight="1" x14ac:dyDescent="0.25">
      <c r="A163" s="51"/>
      <c r="B163" s="51"/>
      <c r="C163" s="40" t="s">
        <v>84</v>
      </c>
      <c r="D163" s="41">
        <v>0</v>
      </c>
      <c r="E163" s="41">
        <v>0</v>
      </c>
      <c r="F163" s="41">
        <v>0</v>
      </c>
      <c r="G163" s="41">
        <v>0</v>
      </c>
      <c r="H163" s="51"/>
      <c r="I163" s="51"/>
      <c r="J163" s="51"/>
      <c r="K163" s="51"/>
    </row>
    <row r="164" spans="1:11" ht="14.1" customHeight="1" x14ac:dyDescent="0.25">
      <c r="A164" s="51"/>
      <c r="B164" s="51"/>
      <c r="C164" s="40" t="s">
        <v>87</v>
      </c>
      <c r="D164" s="41">
        <v>0</v>
      </c>
      <c r="E164" s="41">
        <v>0</v>
      </c>
      <c r="F164" s="41">
        <v>0</v>
      </c>
      <c r="G164" s="41">
        <v>0</v>
      </c>
      <c r="H164" s="51"/>
      <c r="I164" s="51"/>
      <c r="J164" s="51"/>
      <c r="K164" s="51"/>
    </row>
    <row r="165" spans="1:11" ht="14.1" customHeight="1" x14ac:dyDescent="0.25">
      <c r="A165" s="51"/>
      <c r="B165" s="51"/>
      <c r="C165" s="40" t="s">
        <v>83</v>
      </c>
      <c r="D165" s="41">
        <v>0</v>
      </c>
      <c r="E165" s="41">
        <v>0</v>
      </c>
      <c r="F165" s="41">
        <v>0</v>
      </c>
      <c r="G165" s="41">
        <v>0</v>
      </c>
      <c r="H165" s="51"/>
      <c r="I165" s="51"/>
      <c r="J165" s="51"/>
      <c r="K165" s="51"/>
    </row>
    <row r="166" spans="1:11" ht="14.1" customHeight="1" x14ac:dyDescent="0.25">
      <c r="A166" s="51"/>
      <c r="B166" s="51"/>
      <c r="C166" s="40" t="s">
        <v>84</v>
      </c>
      <c r="D166" s="41">
        <v>0</v>
      </c>
      <c r="E166" s="41">
        <v>0</v>
      </c>
      <c r="F166" s="41">
        <v>0</v>
      </c>
      <c r="G166" s="41">
        <v>0</v>
      </c>
      <c r="H166" s="51"/>
      <c r="I166" s="51"/>
      <c r="J166" s="51"/>
      <c r="K166" s="51"/>
    </row>
    <row r="167" spans="1:11" ht="14.1" customHeight="1" x14ac:dyDescent="0.25">
      <c r="A167" s="51"/>
      <c r="B167" s="51"/>
      <c r="C167" s="40" t="s">
        <v>88</v>
      </c>
      <c r="D167" s="41">
        <v>0</v>
      </c>
      <c r="E167" s="41">
        <v>0</v>
      </c>
      <c r="F167" s="41">
        <v>0</v>
      </c>
      <c r="G167" s="41">
        <v>0</v>
      </c>
      <c r="H167" s="51"/>
      <c r="I167" s="51"/>
      <c r="J167" s="51"/>
      <c r="K167" s="51"/>
    </row>
    <row r="168" spans="1:11" ht="14.1" customHeight="1" x14ac:dyDescent="0.25">
      <c r="A168" s="51"/>
      <c r="B168" s="51"/>
      <c r="C168" s="40" t="s">
        <v>83</v>
      </c>
      <c r="D168" s="41">
        <v>0</v>
      </c>
      <c r="E168" s="41">
        <v>0</v>
      </c>
      <c r="F168" s="41">
        <v>0</v>
      </c>
      <c r="G168" s="41">
        <v>0</v>
      </c>
      <c r="H168" s="51"/>
      <c r="I168" s="51"/>
      <c r="J168" s="51"/>
      <c r="K168" s="51"/>
    </row>
    <row r="169" spans="1:11" ht="14.1" customHeight="1" x14ac:dyDescent="0.25">
      <c r="A169" s="51"/>
      <c r="B169" s="51"/>
      <c r="C169" s="40" t="s">
        <v>84</v>
      </c>
      <c r="D169" s="41">
        <v>0</v>
      </c>
      <c r="E169" s="41">
        <v>0</v>
      </c>
      <c r="F169" s="41">
        <v>0</v>
      </c>
      <c r="G169" s="41">
        <v>0</v>
      </c>
      <c r="H169" s="51"/>
      <c r="I169" s="51"/>
      <c r="J169" s="51"/>
      <c r="K169" s="51"/>
    </row>
    <row r="170" spans="1:11" ht="14.1" customHeight="1" x14ac:dyDescent="0.25">
      <c r="A170" s="51"/>
      <c r="B170" s="51"/>
      <c r="C170" s="40" t="s">
        <v>89</v>
      </c>
      <c r="D170" s="41">
        <v>0</v>
      </c>
      <c r="E170" s="41">
        <v>0</v>
      </c>
      <c r="F170" s="41">
        <v>0</v>
      </c>
      <c r="G170" s="41">
        <v>0</v>
      </c>
      <c r="H170" s="51"/>
      <c r="I170" s="51"/>
      <c r="J170" s="51"/>
      <c r="K170" s="51"/>
    </row>
    <row r="171" spans="1:11" ht="14.1" customHeight="1" x14ac:dyDescent="0.25">
      <c r="A171" s="51"/>
      <c r="B171" s="51"/>
      <c r="C171" s="40" t="s">
        <v>83</v>
      </c>
      <c r="D171" s="41">
        <v>0</v>
      </c>
      <c r="E171" s="41">
        <v>0</v>
      </c>
      <c r="F171" s="41">
        <v>0</v>
      </c>
      <c r="G171" s="41">
        <v>0</v>
      </c>
      <c r="H171" s="51"/>
      <c r="I171" s="51"/>
      <c r="J171" s="51"/>
      <c r="K171" s="51"/>
    </row>
    <row r="172" spans="1:11" ht="14.1" customHeight="1" x14ac:dyDescent="0.25">
      <c r="A172" s="51"/>
      <c r="B172" s="51"/>
      <c r="C172" s="40" t="s">
        <v>84</v>
      </c>
      <c r="D172" s="41">
        <v>0</v>
      </c>
      <c r="E172" s="41">
        <v>0</v>
      </c>
      <c r="F172" s="41">
        <v>0</v>
      </c>
      <c r="G172" s="41">
        <v>0</v>
      </c>
      <c r="H172" s="51"/>
      <c r="I172" s="51"/>
      <c r="J172" s="51"/>
      <c r="K172" s="51"/>
    </row>
    <row r="173" spans="1:11" ht="14.1" customHeight="1" x14ac:dyDescent="0.25">
      <c r="A173" s="51"/>
      <c r="B173" s="51"/>
      <c r="C173" s="40" t="s">
        <v>90</v>
      </c>
      <c r="D173" s="41">
        <v>0</v>
      </c>
      <c r="E173" s="41">
        <v>0</v>
      </c>
      <c r="F173" s="41">
        <v>0</v>
      </c>
      <c r="G173" s="41">
        <v>0</v>
      </c>
      <c r="H173" s="51"/>
      <c r="I173" s="51"/>
      <c r="J173" s="51"/>
      <c r="K173" s="51"/>
    </row>
    <row r="174" spans="1:11" ht="14.1" customHeight="1" x14ac:dyDescent="0.25">
      <c r="A174" s="51"/>
      <c r="B174" s="51"/>
      <c r="C174" s="40" t="s">
        <v>83</v>
      </c>
      <c r="D174" s="41">
        <v>0</v>
      </c>
      <c r="E174" s="41">
        <v>0</v>
      </c>
      <c r="F174" s="41">
        <v>0</v>
      </c>
      <c r="G174" s="41">
        <v>0</v>
      </c>
      <c r="H174" s="51"/>
      <c r="I174" s="51"/>
      <c r="J174" s="51"/>
      <c r="K174" s="51"/>
    </row>
    <row r="175" spans="1:11" ht="14.1" customHeight="1" x14ac:dyDescent="0.25">
      <c r="A175" s="51"/>
      <c r="B175" s="51"/>
      <c r="C175" s="40" t="s">
        <v>84</v>
      </c>
      <c r="D175" s="41">
        <v>0</v>
      </c>
      <c r="E175" s="41">
        <v>0</v>
      </c>
      <c r="F175" s="41">
        <v>0</v>
      </c>
      <c r="G175" s="41">
        <v>0</v>
      </c>
      <c r="H175" s="51"/>
      <c r="I175" s="51"/>
      <c r="J175" s="51"/>
      <c r="K175" s="51"/>
    </row>
    <row r="176" spans="1:11" ht="14.1" customHeight="1" x14ac:dyDescent="0.25">
      <c r="A176" s="51"/>
      <c r="B176" s="51"/>
      <c r="C176" s="40" t="s">
        <v>91</v>
      </c>
      <c r="D176" s="41">
        <v>0</v>
      </c>
      <c r="E176" s="41">
        <v>0</v>
      </c>
      <c r="F176" s="41">
        <v>0</v>
      </c>
      <c r="G176" s="41">
        <v>0</v>
      </c>
      <c r="H176" s="51"/>
      <c r="I176" s="51"/>
      <c r="J176" s="51"/>
      <c r="K176" s="51"/>
    </row>
    <row r="177" spans="1:11" ht="14.1" customHeight="1" x14ac:dyDescent="0.25">
      <c r="A177" s="51"/>
      <c r="B177" s="51"/>
      <c r="C177" s="40" t="s">
        <v>83</v>
      </c>
      <c r="D177" s="41">
        <v>0</v>
      </c>
      <c r="E177" s="41">
        <v>0</v>
      </c>
      <c r="F177" s="41">
        <v>0</v>
      </c>
      <c r="G177" s="41">
        <v>0</v>
      </c>
      <c r="H177" s="51"/>
      <c r="I177" s="51"/>
      <c r="J177" s="51"/>
      <c r="K177" s="51"/>
    </row>
    <row r="178" spans="1:11" ht="14.1" customHeight="1" x14ac:dyDescent="0.25">
      <c r="A178" s="51"/>
      <c r="B178" s="51"/>
      <c r="C178" s="40" t="s">
        <v>92</v>
      </c>
      <c r="D178" s="41">
        <v>0</v>
      </c>
      <c r="E178" s="41">
        <v>0</v>
      </c>
      <c r="F178" s="41">
        <v>0</v>
      </c>
      <c r="G178" s="41">
        <v>0</v>
      </c>
      <c r="H178" s="51"/>
      <c r="I178" s="51"/>
      <c r="J178" s="51"/>
      <c r="K178" s="51"/>
    </row>
    <row r="179" spans="1:11" ht="14.1" customHeight="1" x14ac:dyDescent="0.25">
      <c r="A179" s="51"/>
      <c r="B179" s="51"/>
      <c r="C179" s="40" t="s">
        <v>93</v>
      </c>
      <c r="D179" s="41">
        <v>0</v>
      </c>
      <c r="E179" s="41">
        <v>0</v>
      </c>
      <c r="F179" s="41">
        <v>0</v>
      </c>
      <c r="G179" s="41">
        <v>0</v>
      </c>
      <c r="H179" s="51"/>
      <c r="I179" s="51"/>
      <c r="J179" s="51"/>
      <c r="K179" s="51"/>
    </row>
    <row r="180" spans="1:11" ht="14.1" customHeight="1" x14ac:dyDescent="0.25">
      <c r="A180" s="51"/>
      <c r="B180" s="51"/>
      <c r="C180" s="40" t="s">
        <v>94</v>
      </c>
      <c r="D180" s="41">
        <v>0</v>
      </c>
      <c r="E180" s="41">
        <v>0</v>
      </c>
      <c r="F180" s="41">
        <v>0</v>
      </c>
      <c r="G180" s="41">
        <v>0</v>
      </c>
      <c r="H180" s="51"/>
      <c r="I180" s="51"/>
      <c r="J180" s="51"/>
      <c r="K180" s="51"/>
    </row>
    <row r="181" spans="1:11" ht="14.1" customHeight="1" x14ac:dyDescent="0.25">
      <c r="A181" s="51"/>
      <c r="B181" s="51"/>
      <c r="C181" s="40" t="s">
        <v>95</v>
      </c>
      <c r="D181" s="41">
        <v>0</v>
      </c>
      <c r="E181" s="41">
        <v>0</v>
      </c>
      <c r="F181" s="41">
        <v>0</v>
      </c>
      <c r="G181" s="41">
        <v>0</v>
      </c>
      <c r="H181" s="51"/>
      <c r="I181" s="51"/>
      <c r="J181" s="51"/>
      <c r="K181" s="51"/>
    </row>
    <row r="182" spans="1:11" ht="14.1" customHeight="1" x14ac:dyDescent="0.25">
      <c r="A182" s="51"/>
      <c r="B182" s="51"/>
      <c r="C182" s="40" t="s">
        <v>96</v>
      </c>
      <c r="D182" s="41">
        <v>0</v>
      </c>
      <c r="E182" s="41">
        <v>600000</v>
      </c>
      <c r="F182" s="41">
        <v>600000</v>
      </c>
      <c r="G182" s="41">
        <v>600000</v>
      </c>
      <c r="H182" s="51"/>
      <c r="I182" s="51"/>
      <c r="J182" s="51"/>
      <c r="K182" s="51"/>
    </row>
    <row r="183" spans="1:11" ht="14.1" customHeight="1" x14ac:dyDescent="0.25">
      <c r="A183" s="51"/>
      <c r="B183" s="51"/>
      <c r="C183" s="40" t="s">
        <v>83</v>
      </c>
      <c r="D183" s="41">
        <v>0</v>
      </c>
      <c r="E183" s="41">
        <v>600000</v>
      </c>
      <c r="F183" s="41">
        <v>600000</v>
      </c>
      <c r="G183" s="41">
        <v>600000</v>
      </c>
      <c r="H183" s="51"/>
      <c r="I183" s="51"/>
      <c r="J183" s="51"/>
      <c r="K183" s="51"/>
    </row>
    <row r="184" spans="1:11" ht="14.1" customHeight="1" x14ac:dyDescent="0.25">
      <c r="A184" s="51"/>
      <c r="B184" s="51"/>
      <c r="C184" s="40" t="s">
        <v>92</v>
      </c>
      <c r="D184" s="41">
        <v>0</v>
      </c>
      <c r="E184" s="41">
        <v>0</v>
      </c>
      <c r="F184" s="41">
        <v>0</v>
      </c>
      <c r="G184" s="41">
        <v>0</v>
      </c>
      <c r="H184" s="51"/>
      <c r="I184" s="51"/>
      <c r="J184" s="51"/>
      <c r="K184" s="51"/>
    </row>
    <row r="185" spans="1:11" ht="14.1" customHeight="1" x14ac:dyDescent="0.25">
      <c r="A185" s="51"/>
      <c r="B185" s="51"/>
      <c r="C185" s="40" t="s">
        <v>93</v>
      </c>
      <c r="D185" s="41">
        <v>0</v>
      </c>
      <c r="E185" s="41">
        <v>0</v>
      </c>
      <c r="F185" s="41">
        <v>0</v>
      </c>
      <c r="G185" s="41">
        <v>0</v>
      </c>
      <c r="H185" s="51"/>
      <c r="I185" s="51"/>
      <c r="J185" s="51"/>
      <c r="K185" s="51"/>
    </row>
    <row r="186" spans="1:11" ht="14.1" customHeight="1" x14ac:dyDescent="0.25">
      <c r="A186" s="51"/>
      <c r="B186" s="51"/>
      <c r="C186" s="40" t="s">
        <v>94</v>
      </c>
      <c r="D186" s="41">
        <v>0</v>
      </c>
      <c r="E186" s="41">
        <v>0</v>
      </c>
      <c r="F186" s="41">
        <v>0</v>
      </c>
      <c r="G186" s="41">
        <v>0</v>
      </c>
      <c r="H186" s="51"/>
      <c r="I186" s="51"/>
      <c r="J186" s="51"/>
      <c r="K186" s="51"/>
    </row>
    <row r="187" spans="1:11" ht="14.1" customHeight="1" x14ac:dyDescent="0.25">
      <c r="A187" s="51"/>
      <c r="B187" s="51"/>
      <c r="C187" s="40" t="s">
        <v>95</v>
      </c>
      <c r="D187" s="41">
        <v>0</v>
      </c>
      <c r="E187" s="41">
        <v>0</v>
      </c>
      <c r="F187" s="41">
        <v>0</v>
      </c>
      <c r="G187" s="41">
        <v>0</v>
      </c>
      <c r="H187" s="51"/>
      <c r="I187" s="51"/>
      <c r="J187" s="51"/>
      <c r="K187" s="51"/>
    </row>
    <row r="188" spans="1:11" ht="14.1" customHeight="1" x14ac:dyDescent="0.25">
      <c r="A188" s="51"/>
      <c r="B188" s="51"/>
      <c r="C188" s="40" t="s">
        <v>97</v>
      </c>
      <c r="D188" s="41">
        <v>0</v>
      </c>
      <c r="E188" s="41">
        <v>0</v>
      </c>
      <c r="F188" s="41">
        <v>0</v>
      </c>
      <c r="G188" s="41">
        <v>0</v>
      </c>
      <c r="H188" s="51"/>
      <c r="I188" s="51"/>
      <c r="J188" s="51"/>
      <c r="K188" s="51"/>
    </row>
    <row r="189" spans="1:11" ht="14.1" customHeight="1" x14ac:dyDescent="0.25">
      <c r="A189" s="51"/>
      <c r="B189" s="51"/>
      <c r="C189" s="40" t="s">
        <v>83</v>
      </c>
      <c r="D189" s="41">
        <v>0</v>
      </c>
      <c r="E189" s="41">
        <v>0</v>
      </c>
      <c r="F189" s="41">
        <v>0</v>
      </c>
      <c r="G189" s="41">
        <v>0</v>
      </c>
      <c r="H189" s="51"/>
      <c r="I189" s="51"/>
      <c r="J189" s="51"/>
      <c r="K189" s="51"/>
    </row>
    <row r="190" spans="1:11" ht="14.1" customHeight="1" x14ac:dyDescent="0.25">
      <c r="A190" s="51"/>
      <c r="B190" s="51"/>
      <c r="C190" s="40" t="s">
        <v>92</v>
      </c>
      <c r="D190" s="41">
        <v>0</v>
      </c>
      <c r="E190" s="41">
        <v>0</v>
      </c>
      <c r="F190" s="41">
        <v>0</v>
      </c>
      <c r="G190" s="41">
        <v>0</v>
      </c>
      <c r="H190" s="51"/>
      <c r="I190" s="51"/>
      <c r="J190" s="51"/>
      <c r="K190" s="51"/>
    </row>
    <row r="191" spans="1:11" ht="14.1" customHeight="1" x14ac:dyDescent="0.25">
      <c r="A191" s="51"/>
      <c r="B191" s="51"/>
      <c r="C191" s="40" t="s">
        <v>93</v>
      </c>
      <c r="D191" s="41">
        <v>0</v>
      </c>
      <c r="E191" s="41">
        <v>0</v>
      </c>
      <c r="F191" s="41">
        <v>0</v>
      </c>
      <c r="G191" s="41">
        <v>0</v>
      </c>
      <c r="H191" s="51"/>
      <c r="I191" s="51"/>
      <c r="J191" s="51"/>
      <c r="K191" s="51"/>
    </row>
    <row r="192" spans="1:11" ht="14.1" customHeight="1" x14ac:dyDescent="0.25">
      <c r="A192" s="51"/>
      <c r="B192" s="51"/>
      <c r="C192" s="40" t="s">
        <v>94</v>
      </c>
      <c r="D192" s="41">
        <v>0</v>
      </c>
      <c r="E192" s="41">
        <v>0</v>
      </c>
      <c r="F192" s="41">
        <v>0</v>
      </c>
      <c r="G192" s="41">
        <v>0</v>
      </c>
      <c r="H192" s="51"/>
      <c r="I192" s="51"/>
      <c r="J192" s="51"/>
      <c r="K192" s="51"/>
    </row>
    <row r="193" spans="1:11" ht="14.1" customHeight="1" x14ac:dyDescent="0.25">
      <c r="A193" s="51"/>
      <c r="B193" s="51"/>
      <c r="C193" s="40" t="s">
        <v>95</v>
      </c>
      <c r="D193" s="41">
        <v>0</v>
      </c>
      <c r="E193" s="41">
        <v>0</v>
      </c>
      <c r="F193" s="41">
        <v>0</v>
      </c>
      <c r="G193" s="41">
        <v>0</v>
      </c>
      <c r="H193" s="51"/>
      <c r="I193" s="51"/>
      <c r="J193" s="51"/>
      <c r="K193" s="51"/>
    </row>
    <row r="194" spans="1:11" ht="14.1" customHeight="1" x14ac:dyDescent="0.25">
      <c r="A194" s="51"/>
      <c r="B194" s="51"/>
      <c r="C194" s="40" t="s">
        <v>98</v>
      </c>
      <c r="D194" s="41">
        <v>0</v>
      </c>
      <c r="E194" s="41">
        <v>0</v>
      </c>
      <c r="F194" s="41">
        <v>0</v>
      </c>
      <c r="G194" s="41">
        <v>0</v>
      </c>
      <c r="H194" s="51"/>
      <c r="I194" s="51"/>
      <c r="J194" s="51"/>
      <c r="K194" s="51"/>
    </row>
    <row r="195" spans="1:11" ht="14.1" customHeight="1" x14ac:dyDescent="0.25">
      <c r="A195" s="51"/>
      <c r="B195" s="51"/>
      <c r="C195" s="40" t="s">
        <v>99</v>
      </c>
      <c r="D195" s="41">
        <v>0</v>
      </c>
      <c r="E195" s="41">
        <v>0</v>
      </c>
      <c r="F195" s="41">
        <v>0</v>
      </c>
      <c r="G195" s="41">
        <v>0</v>
      </c>
      <c r="H195" s="51"/>
      <c r="I195" s="51"/>
      <c r="J195" s="51"/>
      <c r="K195" s="51"/>
    </row>
    <row r="196" spans="1:11" ht="14.1" customHeight="1" x14ac:dyDescent="0.25">
      <c r="A196" s="51"/>
      <c r="B196" s="51"/>
      <c r="C196" s="36" t="s">
        <v>100</v>
      </c>
      <c r="D196" s="41">
        <v>0</v>
      </c>
      <c r="E196" s="41">
        <v>600000</v>
      </c>
      <c r="F196" s="41">
        <v>600000</v>
      </c>
      <c r="G196" s="41">
        <v>600000</v>
      </c>
      <c r="H196" s="51"/>
      <c r="I196" s="51"/>
      <c r="J196" s="51"/>
      <c r="K196" s="51"/>
    </row>
    <row r="197" spans="1:11" ht="14.1" customHeight="1" x14ac:dyDescent="0.25">
      <c r="A197" s="51"/>
      <c r="B197" s="51"/>
      <c r="C197" s="30" t="s">
        <v>50</v>
      </c>
      <c r="D197" s="1575" t="s">
        <v>2758</v>
      </c>
      <c r="E197" s="1576"/>
      <c r="F197" s="1576"/>
      <c r="G197" s="1576"/>
      <c r="H197" s="51"/>
      <c r="I197" s="51"/>
      <c r="J197" s="51"/>
      <c r="K197" s="51"/>
    </row>
    <row r="198" spans="1:11" ht="14.1" customHeight="1" x14ac:dyDescent="0.25">
      <c r="A198" s="51"/>
      <c r="B198" s="51"/>
      <c r="C198" s="31" t="s">
        <v>52</v>
      </c>
      <c r="D198" s="1587" t="s">
        <v>2759</v>
      </c>
      <c r="E198" s="1588"/>
      <c r="F198" s="1588"/>
      <c r="G198" s="1588"/>
      <c r="H198" s="51"/>
      <c r="I198" s="51"/>
      <c r="J198" s="51"/>
      <c r="K198" s="51"/>
    </row>
    <row r="199" spans="1:11" ht="14.1" customHeight="1" x14ac:dyDescent="0.25">
      <c r="A199" s="51"/>
      <c r="B199" s="51"/>
      <c r="C199" s="31" t="s">
        <v>54</v>
      </c>
      <c r="D199" s="1587" t="s">
        <v>2760</v>
      </c>
      <c r="E199" s="1588"/>
      <c r="F199" s="1588"/>
      <c r="G199" s="1588"/>
      <c r="H199" s="51"/>
      <c r="I199" s="51"/>
      <c r="J199" s="51"/>
      <c r="K199" s="51"/>
    </row>
    <row r="200" spans="1:11" ht="15" customHeight="1" x14ac:dyDescent="0.25">
      <c r="A200" s="51"/>
      <c r="B200" s="51"/>
      <c r="C200" s="52"/>
      <c r="D200" s="33">
        <v>2023</v>
      </c>
      <c r="E200" s="33">
        <v>2024</v>
      </c>
      <c r="F200" s="33">
        <v>2025</v>
      </c>
      <c r="G200" s="33">
        <v>2026</v>
      </c>
      <c r="H200" s="51"/>
      <c r="I200" s="51"/>
      <c r="J200" s="51"/>
      <c r="K200" s="51"/>
    </row>
    <row r="201" spans="1:11" ht="15" customHeight="1" x14ac:dyDescent="0.25">
      <c r="A201" s="51"/>
      <c r="B201" s="51"/>
      <c r="C201" s="53"/>
      <c r="D201" s="35" t="s">
        <v>17</v>
      </c>
      <c r="E201" s="35" t="s">
        <v>18</v>
      </c>
      <c r="F201" s="35" t="s">
        <v>18</v>
      </c>
      <c r="G201" s="35" t="s">
        <v>18</v>
      </c>
      <c r="H201" s="51"/>
      <c r="I201" s="51"/>
      <c r="J201" s="51"/>
      <c r="K201" s="51"/>
    </row>
    <row r="202" spans="1:11" ht="14.1" customHeight="1" x14ac:dyDescent="0.25">
      <c r="A202" s="51"/>
      <c r="B202" s="51"/>
      <c r="C202" s="38" t="s">
        <v>56</v>
      </c>
      <c r="D202" s="39" t="s">
        <v>237</v>
      </c>
      <c r="E202" s="39" t="s">
        <v>237</v>
      </c>
      <c r="F202" s="39" t="s">
        <v>237</v>
      </c>
      <c r="G202" s="39" t="s">
        <v>237</v>
      </c>
      <c r="H202" s="51"/>
      <c r="I202" s="51"/>
      <c r="J202" s="51"/>
      <c r="K202" s="51"/>
    </row>
    <row r="203" spans="1:11" ht="14.1" customHeight="1" x14ac:dyDescent="0.25">
      <c r="A203" s="51"/>
      <c r="B203" s="51"/>
      <c r="C203" s="38" t="s">
        <v>59</v>
      </c>
      <c r="D203" s="39" t="s">
        <v>332</v>
      </c>
      <c r="E203" s="39" t="s">
        <v>332</v>
      </c>
      <c r="F203" s="39" t="s">
        <v>332</v>
      </c>
      <c r="G203" s="39" t="s">
        <v>332</v>
      </c>
      <c r="H203" s="51"/>
      <c r="I203" s="51"/>
      <c r="J203" s="51"/>
      <c r="K203" s="51"/>
    </row>
    <row r="204" spans="1:11" ht="14.1" customHeight="1" x14ac:dyDescent="0.25">
      <c r="A204" s="51"/>
      <c r="B204" s="51"/>
      <c r="C204" s="38" t="s">
        <v>63</v>
      </c>
      <c r="D204" s="39" t="s">
        <v>1119</v>
      </c>
      <c r="E204" s="39" t="s">
        <v>1119</v>
      </c>
      <c r="F204" s="39" t="s">
        <v>1119</v>
      </c>
      <c r="G204" s="39" t="s">
        <v>1119</v>
      </c>
      <c r="H204" s="51"/>
      <c r="I204" s="51"/>
      <c r="J204" s="51"/>
      <c r="K204" s="51"/>
    </row>
    <row r="205" spans="1:11" ht="14.1" customHeight="1" x14ac:dyDescent="0.25">
      <c r="A205" s="51"/>
      <c r="B205" s="51"/>
      <c r="C205" s="38" t="s">
        <v>68</v>
      </c>
      <c r="D205" s="39" t="s">
        <v>69</v>
      </c>
      <c r="E205" s="39" t="s">
        <v>75</v>
      </c>
      <c r="F205" s="39" t="s">
        <v>75</v>
      </c>
      <c r="G205" s="39" t="s">
        <v>75</v>
      </c>
      <c r="H205" s="51"/>
      <c r="I205" s="51"/>
      <c r="J205" s="51"/>
      <c r="K205" s="51"/>
    </row>
    <row r="206" spans="1:11" ht="14.1" customHeight="1" x14ac:dyDescent="0.25">
      <c r="A206" s="51"/>
      <c r="B206" s="51"/>
      <c r="C206" s="38" t="s">
        <v>73</v>
      </c>
      <c r="D206" s="39" t="s">
        <v>69</v>
      </c>
      <c r="E206" s="39" t="s">
        <v>75</v>
      </c>
      <c r="F206" s="39" t="s">
        <v>75</v>
      </c>
      <c r="G206" s="39" t="s">
        <v>75</v>
      </c>
      <c r="H206" s="51"/>
      <c r="I206" s="51"/>
      <c r="J206" s="51"/>
      <c r="K206" s="51"/>
    </row>
    <row r="207" spans="1:11" ht="14.1" customHeight="1" x14ac:dyDescent="0.25">
      <c r="A207" s="51"/>
      <c r="B207" s="51"/>
      <c r="C207" s="38" t="s">
        <v>77</v>
      </c>
      <c r="D207" s="39" t="s">
        <v>69</v>
      </c>
      <c r="E207" s="39" t="s">
        <v>75</v>
      </c>
      <c r="F207" s="39" t="s">
        <v>75</v>
      </c>
      <c r="G207" s="39" t="s">
        <v>75</v>
      </c>
      <c r="H207" s="51"/>
      <c r="I207" s="51"/>
      <c r="J207" s="51"/>
      <c r="K207" s="51"/>
    </row>
    <row r="208" spans="1:11" ht="14.1" customHeight="1" x14ac:dyDescent="0.25">
      <c r="A208" s="51"/>
      <c r="B208" s="51"/>
      <c r="C208" s="1589" t="s">
        <v>81</v>
      </c>
      <c r="D208" s="1590"/>
      <c r="E208" s="1590"/>
      <c r="F208" s="1590"/>
      <c r="G208" s="1590"/>
      <c r="H208" s="51"/>
      <c r="I208" s="51"/>
      <c r="J208" s="51"/>
      <c r="K208" s="51"/>
    </row>
    <row r="209" spans="1:11" ht="14.1" customHeight="1" x14ac:dyDescent="0.25">
      <c r="A209" s="51"/>
      <c r="B209" s="51"/>
      <c r="C209" s="52"/>
      <c r="D209" s="33">
        <v>2023</v>
      </c>
      <c r="E209" s="33">
        <v>2024</v>
      </c>
      <c r="F209" s="33">
        <v>2025</v>
      </c>
      <c r="G209" s="33">
        <v>2026</v>
      </c>
      <c r="H209" s="51"/>
      <c r="I209" s="51"/>
      <c r="J209" s="51"/>
      <c r="K209" s="51"/>
    </row>
    <row r="210" spans="1:11" ht="14.1" customHeight="1" x14ac:dyDescent="0.25">
      <c r="A210" s="51"/>
      <c r="B210" s="51"/>
      <c r="C210" s="53"/>
      <c r="D210" s="35" t="s">
        <v>17</v>
      </c>
      <c r="E210" s="35" t="s">
        <v>18</v>
      </c>
      <c r="F210" s="35" t="s">
        <v>18</v>
      </c>
      <c r="G210" s="35" t="s">
        <v>18</v>
      </c>
      <c r="H210" s="51"/>
      <c r="I210" s="51"/>
      <c r="J210" s="51"/>
      <c r="K210" s="51"/>
    </row>
    <row r="211" spans="1:11" ht="14.1" customHeight="1" x14ac:dyDescent="0.25">
      <c r="A211" s="51"/>
      <c r="B211" s="51"/>
      <c r="C211" s="40" t="s">
        <v>82</v>
      </c>
      <c r="D211" s="41">
        <v>0</v>
      </c>
      <c r="E211" s="41">
        <v>0</v>
      </c>
      <c r="F211" s="41">
        <v>0</v>
      </c>
      <c r="G211" s="41">
        <v>0</v>
      </c>
      <c r="H211" s="51"/>
      <c r="I211" s="51"/>
      <c r="J211" s="51"/>
      <c r="K211" s="51"/>
    </row>
    <row r="212" spans="1:11" ht="14.1" customHeight="1" x14ac:dyDescent="0.25">
      <c r="A212" s="51"/>
      <c r="B212" s="51"/>
      <c r="C212" s="40" t="s">
        <v>83</v>
      </c>
      <c r="D212" s="41">
        <v>0</v>
      </c>
      <c r="E212" s="41">
        <v>0</v>
      </c>
      <c r="F212" s="41">
        <v>0</v>
      </c>
      <c r="G212" s="41">
        <v>0</v>
      </c>
      <c r="H212" s="51"/>
      <c r="I212" s="51"/>
      <c r="J212" s="51"/>
      <c r="K212" s="51"/>
    </row>
    <row r="213" spans="1:11" ht="14.1" customHeight="1" x14ac:dyDescent="0.25">
      <c r="A213" s="51"/>
      <c r="B213" s="51"/>
      <c r="C213" s="40" t="s">
        <v>84</v>
      </c>
      <c r="D213" s="41">
        <v>0</v>
      </c>
      <c r="E213" s="41">
        <v>0</v>
      </c>
      <c r="F213" s="41">
        <v>0</v>
      </c>
      <c r="G213" s="41">
        <v>0</v>
      </c>
      <c r="H213" s="51"/>
      <c r="I213" s="51"/>
      <c r="J213" s="51"/>
      <c r="K213" s="51"/>
    </row>
    <row r="214" spans="1:11" ht="14.1" customHeight="1" x14ac:dyDescent="0.25">
      <c r="A214" s="51"/>
      <c r="B214" s="51"/>
      <c r="C214" s="40" t="s">
        <v>85</v>
      </c>
      <c r="D214" s="41">
        <v>0</v>
      </c>
      <c r="E214" s="41">
        <v>0</v>
      </c>
      <c r="F214" s="41">
        <v>0</v>
      </c>
      <c r="G214" s="41">
        <v>0</v>
      </c>
      <c r="H214" s="51"/>
      <c r="I214" s="51"/>
      <c r="J214" s="51"/>
      <c r="K214" s="51"/>
    </row>
    <row r="215" spans="1:11" ht="14.1" customHeight="1" x14ac:dyDescent="0.25">
      <c r="A215" s="51"/>
      <c r="B215" s="51"/>
      <c r="C215" s="40" t="s">
        <v>83</v>
      </c>
      <c r="D215" s="41">
        <v>0</v>
      </c>
      <c r="E215" s="41">
        <v>0</v>
      </c>
      <c r="F215" s="41">
        <v>0</v>
      </c>
      <c r="G215" s="41">
        <v>0</v>
      </c>
      <c r="H215" s="51"/>
      <c r="I215" s="51"/>
      <c r="J215" s="51"/>
      <c r="K215" s="51"/>
    </row>
    <row r="216" spans="1:11" ht="14.1" customHeight="1" x14ac:dyDescent="0.25">
      <c r="A216" s="51"/>
      <c r="B216" s="51"/>
      <c r="C216" s="40" t="s">
        <v>84</v>
      </c>
      <c r="D216" s="41">
        <v>0</v>
      </c>
      <c r="E216" s="41">
        <v>0</v>
      </c>
      <c r="F216" s="41">
        <v>0</v>
      </c>
      <c r="G216" s="41">
        <v>0</v>
      </c>
      <c r="H216" s="51"/>
      <c r="I216" s="51"/>
      <c r="J216" s="51"/>
      <c r="K216" s="51"/>
    </row>
    <row r="217" spans="1:11" ht="14.1" customHeight="1" x14ac:dyDescent="0.25">
      <c r="A217" s="51"/>
      <c r="B217" s="51"/>
      <c r="C217" s="40" t="s">
        <v>86</v>
      </c>
      <c r="D217" s="41">
        <v>0</v>
      </c>
      <c r="E217" s="41">
        <v>0</v>
      </c>
      <c r="F217" s="41">
        <v>0</v>
      </c>
      <c r="G217" s="41">
        <v>0</v>
      </c>
      <c r="H217" s="51"/>
      <c r="I217" s="51"/>
      <c r="J217" s="51"/>
      <c r="K217" s="51"/>
    </row>
    <row r="218" spans="1:11" ht="14.1" customHeight="1" x14ac:dyDescent="0.25">
      <c r="A218" s="51"/>
      <c r="B218" s="51"/>
      <c r="C218" s="40" t="s">
        <v>83</v>
      </c>
      <c r="D218" s="41">
        <v>0</v>
      </c>
      <c r="E218" s="41">
        <v>0</v>
      </c>
      <c r="F218" s="41">
        <v>0</v>
      </c>
      <c r="G218" s="41">
        <v>0</v>
      </c>
      <c r="H218" s="51"/>
      <c r="I218" s="51"/>
      <c r="J218" s="51"/>
      <c r="K218" s="51"/>
    </row>
    <row r="219" spans="1:11" ht="14.1" customHeight="1" x14ac:dyDescent="0.25">
      <c r="A219" s="51"/>
      <c r="B219" s="51"/>
      <c r="C219" s="40" t="s">
        <v>84</v>
      </c>
      <c r="D219" s="41">
        <v>0</v>
      </c>
      <c r="E219" s="41">
        <v>0</v>
      </c>
      <c r="F219" s="41">
        <v>0</v>
      </c>
      <c r="G219" s="41">
        <v>0</v>
      </c>
      <c r="H219" s="51"/>
      <c r="I219" s="51"/>
      <c r="J219" s="51"/>
      <c r="K219" s="51"/>
    </row>
    <row r="220" spans="1:11" ht="14.1" customHeight="1" x14ac:dyDescent="0.25">
      <c r="A220" s="51"/>
      <c r="B220" s="51"/>
      <c r="C220" s="40" t="s">
        <v>87</v>
      </c>
      <c r="D220" s="41">
        <v>0</v>
      </c>
      <c r="E220" s="41">
        <v>0</v>
      </c>
      <c r="F220" s="41">
        <v>0</v>
      </c>
      <c r="G220" s="41">
        <v>0</v>
      </c>
      <c r="H220" s="51"/>
      <c r="I220" s="51"/>
      <c r="J220" s="51"/>
      <c r="K220" s="51"/>
    </row>
    <row r="221" spans="1:11" ht="14.1" customHeight="1" x14ac:dyDescent="0.25">
      <c r="A221" s="51"/>
      <c r="B221" s="51"/>
      <c r="C221" s="40" t="s">
        <v>83</v>
      </c>
      <c r="D221" s="41">
        <v>0</v>
      </c>
      <c r="E221" s="41">
        <v>0</v>
      </c>
      <c r="F221" s="41">
        <v>0</v>
      </c>
      <c r="G221" s="41">
        <v>0</v>
      </c>
      <c r="H221" s="51"/>
      <c r="I221" s="51"/>
      <c r="J221" s="51"/>
      <c r="K221" s="51"/>
    </row>
    <row r="222" spans="1:11" ht="14.1" customHeight="1" x14ac:dyDescent="0.25">
      <c r="A222" s="51"/>
      <c r="B222" s="51"/>
      <c r="C222" s="40" t="s">
        <v>84</v>
      </c>
      <c r="D222" s="41">
        <v>0</v>
      </c>
      <c r="E222" s="41">
        <v>0</v>
      </c>
      <c r="F222" s="41">
        <v>0</v>
      </c>
      <c r="G222" s="41">
        <v>0</v>
      </c>
      <c r="H222" s="51"/>
      <c r="I222" s="51"/>
      <c r="J222" s="51"/>
      <c r="K222" s="51"/>
    </row>
    <row r="223" spans="1:11" ht="14.1" customHeight="1" x14ac:dyDescent="0.25">
      <c r="A223" s="51"/>
      <c r="B223" s="51"/>
      <c r="C223" s="40" t="s">
        <v>88</v>
      </c>
      <c r="D223" s="41">
        <v>0</v>
      </c>
      <c r="E223" s="41">
        <v>0</v>
      </c>
      <c r="F223" s="41">
        <v>0</v>
      </c>
      <c r="G223" s="41">
        <v>0</v>
      </c>
      <c r="H223" s="51"/>
      <c r="I223" s="51"/>
      <c r="J223" s="51"/>
      <c r="K223" s="51"/>
    </row>
    <row r="224" spans="1:11" ht="14.1" customHeight="1" x14ac:dyDescent="0.25">
      <c r="A224" s="51"/>
      <c r="B224" s="51"/>
      <c r="C224" s="40" t="s">
        <v>83</v>
      </c>
      <c r="D224" s="41">
        <v>0</v>
      </c>
      <c r="E224" s="41">
        <v>0</v>
      </c>
      <c r="F224" s="41">
        <v>0</v>
      </c>
      <c r="G224" s="41">
        <v>0</v>
      </c>
      <c r="H224" s="51"/>
      <c r="I224" s="51"/>
      <c r="J224" s="51"/>
      <c r="K224" s="51"/>
    </row>
    <row r="225" spans="1:11" ht="14.1" customHeight="1" x14ac:dyDescent="0.25">
      <c r="A225" s="51"/>
      <c r="B225" s="51"/>
      <c r="C225" s="40" t="s">
        <v>84</v>
      </c>
      <c r="D225" s="41">
        <v>0</v>
      </c>
      <c r="E225" s="41">
        <v>0</v>
      </c>
      <c r="F225" s="41">
        <v>0</v>
      </c>
      <c r="G225" s="41">
        <v>0</v>
      </c>
      <c r="H225" s="51"/>
      <c r="I225" s="51"/>
      <c r="J225" s="51"/>
      <c r="K225" s="51"/>
    </row>
    <row r="226" spans="1:11" ht="14.1" customHeight="1" x14ac:dyDescent="0.25">
      <c r="A226" s="51"/>
      <c r="B226" s="51"/>
      <c r="C226" s="40" t="s">
        <v>89</v>
      </c>
      <c r="D226" s="41">
        <v>0</v>
      </c>
      <c r="E226" s="41">
        <v>0</v>
      </c>
      <c r="F226" s="41">
        <v>0</v>
      </c>
      <c r="G226" s="41">
        <v>0</v>
      </c>
      <c r="H226" s="51"/>
      <c r="I226" s="51"/>
      <c r="J226" s="51"/>
      <c r="K226" s="51"/>
    </row>
    <row r="227" spans="1:11" ht="14.1" customHeight="1" x14ac:dyDescent="0.25">
      <c r="A227" s="51"/>
      <c r="B227" s="51"/>
      <c r="C227" s="40" t="s">
        <v>83</v>
      </c>
      <c r="D227" s="41">
        <v>0</v>
      </c>
      <c r="E227" s="41">
        <v>0</v>
      </c>
      <c r="F227" s="41">
        <v>0</v>
      </c>
      <c r="G227" s="41">
        <v>0</v>
      </c>
      <c r="H227" s="51"/>
      <c r="I227" s="51"/>
      <c r="J227" s="51"/>
      <c r="K227" s="51"/>
    </row>
    <row r="228" spans="1:11" ht="14.1" customHeight="1" x14ac:dyDescent="0.25">
      <c r="A228" s="51"/>
      <c r="B228" s="51"/>
      <c r="C228" s="40" t="s">
        <v>84</v>
      </c>
      <c r="D228" s="41">
        <v>0</v>
      </c>
      <c r="E228" s="41">
        <v>0</v>
      </c>
      <c r="F228" s="41">
        <v>0</v>
      </c>
      <c r="G228" s="41">
        <v>0</v>
      </c>
      <c r="H228" s="51"/>
      <c r="I228" s="51"/>
      <c r="J228" s="51"/>
      <c r="K228" s="51"/>
    </row>
    <row r="229" spans="1:11" ht="14.1" customHeight="1" x14ac:dyDescent="0.25">
      <c r="A229" s="51"/>
      <c r="B229" s="51"/>
      <c r="C229" s="40" t="s">
        <v>90</v>
      </c>
      <c r="D229" s="41">
        <v>0</v>
      </c>
      <c r="E229" s="41">
        <v>0</v>
      </c>
      <c r="F229" s="41">
        <v>0</v>
      </c>
      <c r="G229" s="41">
        <v>0</v>
      </c>
      <c r="H229" s="51"/>
      <c r="I229" s="51"/>
      <c r="J229" s="51"/>
      <c r="K229" s="51"/>
    </row>
    <row r="230" spans="1:11" ht="14.1" customHeight="1" x14ac:dyDescent="0.25">
      <c r="A230" s="51"/>
      <c r="B230" s="51"/>
      <c r="C230" s="40" t="s">
        <v>83</v>
      </c>
      <c r="D230" s="41">
        <v>0</v>
      </c>
      <c r="E230" s="41">
        <v>0</v>
      </c>
      <c r="F230" s="41">
        <v>0</v>
      </c>
      <c r="G230" s="41">
        <v>0</v>
      </c>
      <c r="H230" s="51"/>
      <c r="I230" s="51"/>
      <c r="J230" s="51"/>
      <c r="K230" s="51"/>
    </row>
    <row r="231" spans="1:11" ht="14.1" customHeight="1" x14ac:dyDescent="0.25">
      <c r="A231" s="51"/>
      <c r="B231" s="51"/>
      <c r="C231" s="40" t="s">
        <v>84</v>
      </c>
      <c r="D231" s="41">
        <v>0</v>
      </c>
      <c r="E231" s="41">
        <v>0</v>
      </c>
      <c r="F231" s="41">
        <v>0</v>
      </c>
      <c r="G231" s="41">
        <v>0</v>
      </c>
      <c r="H231" s="51"/>
      <c r="I231" s="51"/>
      <c r="J231" s="51"/>
      <c r="K231" s="51"/>
    </row>
    <row r="232" spans="1:11" ht="14.1" customHeight="1" x14ac:dyDescent="0.25">
      <c r="A232" s="51"/>
      <c r="B232" s="51"/>
      <c r="C232" s="40" t="s">
        <v>91</v>
      </c>
      <c r="D232" s="41">
        <v>0</v>
      </c>
      <c r="E232" s="41">
        <v>0</v>
      </c>
      <c r="F232" s="41">
        <v>0</v>
      </c>
      <c r="G232" s="41">
        <v>0</v>
      </c>
      <c r="H232" s="51"/>
      <c r="I232" s="51"/>
      <c r="J232" s="51"/>
      <c r="K232" s="51"/>
    </row>
    <row r="233" spans="1:11" ht="14.1" customHeight="1" x14ac:dyDescent="0.25">
      <c r="A233" s="51"/>
      <c r="B233" s="51"/>
      <c r="C233" s="40" t="s">
        <v>83</v>
      </c>
      <c r="D233" s="41">
        <v>0</v>
      </c>
      <c r="E233" s="41">
        <v>0</v>
      </c>
      <c r="F233" s="41">
        <v>0</v>
      </c>
      <c r="G233" s="41">
        <v>0</v>
      </c>
      <c r="H233" s="51"/>
      <c r="I233" s="51"/>
      <c r="J233" s="51"/>
      <c r="K233" s="51"/>
    </row>
    <row r="234" spans="1:11" ht="14.1" customHeight="1" x14ac:dyDescent="0.25">
      <c r="A234" s="51"/>
      <c r="B234" s="51"/>
      <c r="C234" s="40" t="s">
        <v>92</v>
      </c>
      <c r="D234" s="41">
        <v>0</v>
      </c>
      <c r="E234" s="41">
        <v>0</v>
      </c>
      <c r="F234" s="41">
        <v>0</v>
      </c>
      <c r="G234" s="41">
        <v>0</v>
      </c>
      <c r="H234" s="51"/>
      <c r="I234" s="51"/>
      <c r="J234" s="51"/>
      <c r="K234" s="51"/>
    </row>
    <row r="235" spans="1:11" ht="14.1" customHeight="1" x14ac:dyDescent="0.25">
      <c r="A235" s="51"/>
      <c r="B235" s="51"/>
      <c r="C235" s="40" t="s">
        <v>93</v>
      </c>
      <c r="D235" s="41">
        <v>0</v>
      </c>
      <c r="E235" s="41">
        <v>0</v>
      </c>
      <c r="F235" s="41">
        <v>0</v>
      </c>
      <c r="G235" s="41">
        <v>0</v>
      </c>
      <c r="H235" s="51"/>
      <c r="I235" s="51"/>
      <c r="J235" s="51"/>
      <c r="K235" s="51"/>
    </row>
    <row r="236" spans="1:11" ht="14.1" customHeight="1" x14ac:dyDescent="0.25">
      <c r="A236" s="51"/>
      <c r="B236" s="51"/>
      <c r="C236" s="40" t="s">
        <v>94</v>
      </c>
      <c r="D236" s="41">
        <v>0</v>
      </c>
      <c r="E236" s="41">
        <v>0</v>
      </c>
      <c r="F236" s="41">
        <v>0</v>
      </c>
      <c r="G236" s="41">
        <v>0</v>
      </c>
      <c r="H236" s="51"/>
      <c r="I236" s="51"/>
      <c r="J236" s="51"/>
      <c r="K236" s="51"/>
    </row>
    <row r="237" spans="1:11" ht="14.1" customHeight="1" x14ac:dyDescent="0.25">
      <c r="A237" s="51"/>
      <c r="B237" s="51"/>
      <c r="C237" s="40" t="s">
        <v>95</v>
      </c>
      <c r="D237" s="41">
        <v>0</v>
      </c>
      <c r="E237" s="41">
        <v>0</v>
      </c>
      <c r="F237" s="41">
        <v>0</v>
      </c>
      <c r="G237" s="41">
        <v>0</v>
      </c>
      <c r="H237" s="51"/>
      <c r="I237" s="51"/>
      <c r="J237" s="51"/>
      <c r="K237" s="51"/>
    </row>
    <row r="238" spans="1:11" ht="14.1" customHeight="1" x14ac:dyDescent="0.25">
      <c r="A238" s="51"/>
      <c r="B238" s="51"/>
      <c r="C238" s="40" t="s">
        <v>96</v>
      </c>
      <c r="D238" s="41">
        <v>0</v>
      </c>
      <c r="E238" s="41">
        <v>400000</v>
      </c>
      <c r="F238" s="41">
        <v>400000</v>
      </c>
      <c r="G238" s="41">
        <v>400000</v>
      </c>
      <c r="H238" s="51"/>
      <c r="I238" s="51"/>
      <c r="J238" s="51"/>
      <c r="K238" s="51"/>
    </row>
    <row r="239" spans="1:11" ht="14.1" customHeight="1" x14ac:dyDescent="0.25">
      <c r="A239" s="51"/>
      <c r="B239" s="51"/>
      <c r="C239" s="40" t="s">
        <v>83</v>
      </c>
      <c r="D239" s="41">
        <v>0</v>
      </c>
      <c r="E239" s="41">
        <v>400000</v>
      </c>
      <c r="F239" s="41">
        <v>400000</v>
      </c>
      <c r="G239" s="41">
        <v>400000</v>
      </c>
      <c r="H239" s="51"/>
      <c r="I239" s="51"/>
      <c r="J239" s="51"/>
      <c r="K239" s="51"/>
    </row>
    <row r="240" spans="1:11" ht="14.1" customHeight="1" x14ac:dyDescent="0.25">
      <c r="A240" s="51"/>
      <c r="B240" s="51"/>
      <c r="C240" s="40" t="s">
        <v>92</v>
      </c>
      <c r="D240" s="41">
        <v>0</v>
      </c>
      <c r="E240" s="41">
        <v>0</v>
      </c>
      <c r="F240" s="41">
        <v>0</v>
      </c>
      <c r="G240" s="41">
        <v>0</v>
      </c>
      <c r="H240" s="51"/>
      <c r="I240" s="51"/>
      <c r="J240" s="51"/>
      <c r="K240" s="51"/>
    </row>
    <row r="241" spans="1:11" ht="14.1" customHeight="1" x14ac:dyDescent="0.25">
      <c r="A241" s="51"/>
      <c r="B241" s="51"/>
      <c r="C241" s="40" t="s">
        <v>93</v>
      </c>
      <c r="D241" s="41">
        <v>0</v>
      </c>
      <c r="E241" s="41">
        <v>0</v>
      </c>
      <c r="F241" s="41">
        <v>0</v>
      </c>
      <c r="G241" s="41">
        <v>0</v>
      </c>
      <c r="H241" s="51"/>
      <c r="I241" s="51"/>
      <c r="J241" s="51"/>
      <c r="K241" s="51"/>
    </row>
    <row r="242" spans="1:11" ht="14.1" customHeight="1" x14ac:dyDescent="0.25">
      <c r="A242" s="51"/>
      <c r="B242" s="51"/>
      <c r="C242" s="40" t="s">
        <v>94</v>
      </c>
      <c r="D242" s="41">
        <v>0</v>
      </c>
      <c r="E242" s="41">
        <v>0</v>
      </c>
      <c r="F242" s="41">
        <v>0</v>
      </c>
      <c r="G242" s="41">
        <v>0</v>
      </c>
      <c r="H242" s="51"/>
      <c r="I242" s="51"/>
      <c r="J242" s="51"/>
      <c r="K242" s="51"/>
    </row>
    <row r="243" spans="1:11" ht="14.1" customHeight="1" x14ac:dyDescent="0.25">
      <c r="A243" s="51"/>
      <c r="B243" s="51"/>
      <c r="C243" s="40" t="s">
        <v>95</v>
      </c>
      <c r="D243" s="41">
        <v>0</v>
      </c>
      <c r="E243" s="41">
        <v>0</v>
      </c>
      <c r="F243" s="41">
        <v>0</v>
      </c>
      <c r="G243" s="41">
        <v>0</v>
      </c>
      <c r="H243" s="51"/>
      <c r="I243" s="51"/>
      <c r="J243" s="51"/>
      <c r="K243" s="51"/>
    </row>
    <row r="244" spans="1:11" ht="14.1" customHeight="1" x14ac:dyDescent="0.25">
      <c r="A244" s="51"/>
      <c r="B244" s="51"/>
      <c r="C244" s="40" t="s">
        <v>97</v>
      </c>
      <c r="D244" s="41">
        <v>0</v>
      </c>
      <c r="E244" s="41">
        <v>0</v>
      </c>
      <c r="F244" s="41">
        <v>0</v>
      </c>
      <c r="G244" s="41">
        <v>0</v>
      </c>
      <c r="H244" s="51"/>
      <c r="I244" s="51"/>
      <c r="J244" s="51"/>
      <c r="K244" s="51"/>
    </row>
    <row r="245" spans="1:11" ht="14.1" customHeight="1" x14ac:dyDescent="0.25">
      <c r="A245" s="51"/>
      <c r="B245" s="51"/>
      <c r="C245" s="40" t="s">
        <v>83</v>
      </c>
      <c r="D245" s="41">
        <v>0</v>
      </c>
      <c r="E245" s="41">
        <v>0</v>
      </c>
      <c r="F245" s="41">
        <v>0</v>
      </c>
      <c r="G245" s="41">
        <v>0</v>
      </c>
      <c r="H245" s="51"/>
      <c r="I245" s="51"/>
      <c r="J245" s="51"/>
      <c r="K245" s="51"/>
    </row>
    <row r="246" spans="1:11" ht="14.1" customHeight="1" x14ac:dyDescent="0.25">
      <c r="A246" s="51"/>
      <c r="B246" s="51"/>
      <c r="C246" s="40" t="s">
        <v>92</v>
      </c>
      <c r="D246" s="41">
        <v>0</v>
      </c>
      <c r="E246" s="41">
        <v>0</v>
      </c>
      <c r="F246" s="41">
        <v>0</v>
      </c>
      <c r="G246" s="41">
        <v>0</v>
      </c>
      <c r="H246" s="51"/>
      <c r="I246" s="51"/>
      <c r="J246" s="51"/>
      <c r="K246" s="51"/>
    </row>
    <row r="247" spans="1:11" ht="14.1" customHeight="1" x14ac:dyDescent="0.25">
      <c r="A247" s="51"/>
      <c r="B247" s="51"/>
      <c r="C247" s="40" t="s">
        <v>93</v>
      </c>
      <c r="D247" s="41">
        <v>0</v>
      </c>
      <c r="E247" s="41">
        <v>0</v>
      </c>
      <c r="F247" s="41">
        <v>0</v>
      </c>
      <c r="G247" s="41">
        <v>0</v>
      </c>
      <c r="H247" s="51"/>
      <c r="I247" s="51"/>
      <c r="J247" s="51"/>
      <c r="K247" s="51"/>
    </row>
    <row r="248" spans="1:11" ht="14.1" customHeight="1" x14ac:dyDescent="0.25">
      <c r="A248" s="51"/>
      <c r="B248" s="51"/>
      <c r="C248" s="40" t="s">
        <v>94</v>
      </c>
      <c r="D248" s="41">
        <v>0</v>
      </c>
      <c r="E248" s="41">
        <v>0</v>
      </c>
      <c r="F248" s="41">
        <v>0</v>
      </c>
      <c r="G248" s="41">
        <v>0</v>
      </c>
      <c r="H248" s="51"/>
      <c r="I248" s="51"/>
      <c r="J248" s="51"/>
      <c r="K248" s="51"/>
    </row>
    <row r="249" spans="1:11" ht="14.1" customHeight="1" x14ac:dyDescent="0.25">
      <c r="A249" s="51"/>
      <c r="B249" s="51"/>
      <c r="C249" s="40" t="s">
        <v>95</v>
      </c>
      <c r="D249" s="41">
        <v>0</v>
      </c>
      <c r="E249" s="41">
        <v>0</v>
      </c>
      <c r="F249" s="41">
        <v>0</v>
      </c>
      <c r="G249" s="41">
        <v>0</v>
      </c>
      <c r="H249" s="51"/>
      <c r="I249" s="51"/>
      <c r="J249" s="51"/>
      <c r="K249" s="51"/>
    </row>
    <row r="250" spans="1:11" ht="14.1" customHeight="1" x14ac:dyDescent="0.25">
      <c r="A250" s="51"/>
      <c r="B250" s="51"/>
      <c r="C250" s="40" t="s">
        <v>98</v>
      </c>
      <c r="D250" s="41">
        <v>0</v>
      </c>
      <c r="E250" s="41">
        <v>0</v>
      </c>
      <c r="F250" s="41">
        <v>0</v>
      </c>
      <c r="G250" s="41">
        <v>0</v>
      </c>
      <c r="H250" s="51"/>
      <c r="I250" s="51"/>
      <c r="J250" s="51"/>
      <c r="K250" s="51"/>
    </row>
    <row r="251" spans="1:11" ht="14.1" customHeight="1" x14ac:dyDescent="0.25">
      <c r="A251" s="51"/>
      <c r="B251" s="51"/>
      <c r="C251" s="40" t="s">
        <v>99</v>
      </c>
      <c r="D251" s="41">
        <v>0</v>
      </c>
      <c r="E251" s="41">
        <v>0</v>
      </c>
      <c r="F251" s="41">
        <v>0</v>
      </c>
      <c r="G251" s="41">
        <v>0</v>
      </c>
      <c r="H251" s="51"/>
      <c r="I251" s="51"/>
      <c r="J251" s="51"/>
      <c r="K251" s="51"/>
    </row>
    <row r="252" spans="1:11" ht="14.1" customHeight="1" x14ac:dyDescent="0.25">
      <c r="A252" s="51"/>
      <c r="B252" s="51"/>
      <c r="C252" s="36" t="s">
        <v>100</v>
      </c>
      <c r="D252" s="41">
        <v>0</v>
      </c>
      <c r="E252" s="41">
        <v>400000</v>
      </c>
      <c r="F252" s="41">
        <v>400000</v>
      </c>
      <c r="G252" s="41">
        <v>400000</v>
      </c>
      <c r="H252" s="51"/>
      <c r="I252" s="51"/>
      <c r="J252" s="51"/>
      <c r="K252" s="51"/>
    </row>
    <row r="253" spans="1:11" ht="15" customHeight="1" x14ac:dyDescent="0.25">
      <c r="A253" s="51"/>
      <c r="B253" s="51"/>
      <c r="C253" s="42" t="s">
        <v>69</v>
      </c>
      <c r="D253" s="43" t="s">
        <v>69</v>
      </c>
      <c r="E253" s="43" t="s">
        <v>69</v>
      </c>
      <c r="F253" s="43" t="s">
        <v>69</v>
      </c>
      <c r="G253" s="43" t="s">
        <v>69</v>
      </c>
      <c r="H253" s="51"/>
      <c r="I253" s="51"/>
      <c r="J253" s="51"/>
      <c r="K253" s="51"/>
    </row>
    <row r="254" spans="1:11" ht="15" customHeight="1" x14ac:dyDescent="0.25">
      <c r="A254" s="51"/>
      <c r="B254" s="51"/>
      <c r="C254" s="28" t="s">
        <v>113</v>
      </c>
      <c r="D254" s="44">
        <v>0</v>
      </c>
      <c r="E254" s="44">
        <v>56050000</v>
      </c>
      <c r="F254" s="44">
        <v>56500000</v>
      </c>
      <c r="G254" s="44">
        <v>56500000</v>
      </c>
      <c r="H254" s="51"/>
      <c r="I254" s="51"/>
      <c r="J254" s="51"/>
      <c r="K254" s="51"/>
    </row>
    <row r="255" spans="1:11" ht="15" customHeight="1" x14ac:dyDescent="0.25">
      <c r="A255" s="51"/>
      <c r="B255" s="51"/>
      <c r="C255" s="38" t="s">
        <v>82</v>
      </c>
      <c r="D255" s="45">
        <v>0</v>
      </c>
      <c r="E255" s="45">
        <v>36600000</v>
      </c>
      <c r="F255" s="45">
        <v>36600000</v>
      </c>
      <c r="G255" s="45">
        <v>36600000</v>
      </c>
      <c r="H255" s="51"/>
      <c r="I255" s="51"/>
      <c r="J255" s="51"/>
      <c r="K255" s="51"/>
    </row>
    <row r="256" spans="1:11" ht="15" customHeight="1" x14ac:dyDescent="0.25">
      <c r="A256" s="51"/>
      <c r="B256" s="51"/>
      <c r="C256" s="38" t="s">
        <v>83</v>
      </c>
      <c r="D256" s="45">
        <v>0</v>
      </c>
      <c r="E256" s="45">
        <v>36600000</v>
      </c>
      <c r="F256" s="45">
        <v>36600000</v>
      </c>
      <c r="G256" s="45">
        <v>36600000</v>
      </c>
      <c r="H256" s="51"/>
      <c r="I256" s="51"/>
      <c r="J256" s="51"/>
      <c r="K256" s="51"/>
    </row>
    <row r="257" spans="1:11" ht="15" customHeight="1" x14ac:dyDescent="0.25">
      <c r="A257" s="51"/>
      <c r="B257" s="51"/>
      <c r="C257" s="38" t="s">
        <v>84</v>
      </c>
      <c r="D257" s="45">
        <v>0</v>
      </c>
      <c r="E257" s="45">
        <v>0</v>
      </c>
      <c r="F257" s="45">
        <v>0</v>
      </c>
      <c r="G257" s="45">
        <v>0</v>
      </c>
      <c r="H257" s="51"/>
      <c r="I257" s="51"/>
      <c r="J257" s="51"/>
      <c r="K257" s="51"/>
    </row>
    <row r="258" spans="1:11" ht="15" customHeight="1" x14ac:dyDescent="0.25">
      <c r="A258" s="51"/>
      <c r="B258" s="51"/>
      <c r="C258" s="38" t="s">
        <v>85</v>
      </c>
      <c r="D258" s="45">
        <v>0</v>
      </c>
      <c r="E258" s="45">
        <v>6330000</v>
      </c>
      <c r="F258" s="45">
        <v>6330000</v>
      </c>
      <c r="G258" s="45">
        <v>6330000</v>
      </c>
      <c r="H258" s="51"/>
      <c r="I258" s="51"/>
      <c r="J258" s="51"/>
      <c r="K258" s="51"/>
    </row>
    <row r="259" spans="1:11" ht="15" customHeight="1" x14ac:dyDescent="0.25">
      <c r="A259" s="51"/>
      <c r="B259" s="51"/>
      <c r="C259" s="38" t="s">
        <v>83</v>
      </c>
      <c r="D259" s="45">
        <v>0</v>
      </c>
      <c r="E259" s="45">
        <v>6330000</v>
      </c>
      <c r="F259" s="45">
        <v>6330000</v>
      </c>
      <c r="G259" s="45">
        <v>6330000</v>
      </c>
      <c r="H259" s="51"/>
      <c r="I259" s="51"/>
      <c r="J259" s="51"/>
      <c r="K259" s="51"/>
    </row>
    <row r="260" spans="1:11" ht="15" customHeight="1" x14ac:dyDescent="0.25">
      <c r="A260" s="51"/>
      <c r="B260" s="51"/>
      <c r="C260" s="38" t="s">
        <v>84</v>
      </c>
      <c r="D260" s="45">
        <v>0</v>
      </c>
      <c r="E260" s="45">
        <v>0</v>
      </c>
      <c r="F260" s="45">
        <v>0</v>
      </c>
      <c r="G260" s="45">
        <v>0</v>
      </c>
      <c r="H260" s="51"/>
      <c r="I260" s="51"/>
      <c r="J260" s="51"/>
      <c r="K260" s="51"/>
    </row>
    <row r="261" spans="1:11" ht="15" customHeight="1" x14ac:dyDescent="0.25">
      <c r="A261" s="51"/>
      <c r="B261" s="51"/>
      <c r="C261" s="38" t="s">
        <v>86</v>
      </c>
      <c r="D261" s="45">
        <v>0</v>
      </c>
      <c r="E261" s="45">
        <v>11880000</v>
      </c>
      <c r="F261" s="45">
        <v>12330000</v>
      </c>
      <c r="G261" s="45">
        <v>12330000</v>
      </c>
      <c r="H261" s="51"/>
      <c r="I261" s="51"/>
      <c r="J261" s="51"/>
      <c r="K261" s="51"/>
    </row>
    <row r="262" spans="1:11" ht="15" customHeight="1" x14ac:dyDescent="0.25">
      <c r="A262" s="51"/>
      <c r="B262" s="51"/>
      <c r="C262" s="38" t="s">
        <v>83</v>
      </c>
      <c r="D262" s="45">
        <v>0</v>
      </c>
      <c r="E262" s="45">
        <v>11880000</v>
      </c>
      <c r="F262" s="45">
        <v>12330000</v>
      </c>
      <c r="G262" s="45">
        <v>12330000</v>
      </c>
      <c r="H262" s="51"/>
      <c r="I262" s="51"/>
      <c r="J262" s="51"/>
      <c r="K262" s="51"/>
    </row>
    <row r="263" spans="1:11" ht="15" customHeight="1" x14ac:dyDescent="0.25">
      <c r="A263" s="51"/>
      <c r="B263" s="51"/>
      <c r="C263" s="38" t="s">
        <v>84</v>
      </c>
      <c r="D263" s="45">
        <v>0</v>
      </c>
      <c r="E263" s="45">
        <v>0</v>
      </c>
      <c r="F263" s="45">
        <v>0</v>
      </c>
      <c r="G263" s="45">
        <v>0</v>
      </c>
      <c r="H263" s="51"/>
      <c r="I263" s="51"/>
      <c r="J263" s="51"/>
      <c r="K263" s="51"/>
    </row>
    <row r="264" spans="1:11" ht="15" customHeight="1" x14ac:dyDescent="0.25">
      <c r="A264" s="51"/>
      <c r="B264" s="51"/>
      <c r="C264" s="38" t="s">
        <v>87</v>
      </c>
      <c r="D264" s="45">
        <v>0</v>
      </c>
      <c r="E264" s="45">
        <v>0</v>
      </c>
      <c r="F264" s="45">
        <v>0</v>
      </c>
      <c r="G264" s="45">
        <v>0</v>
      </c>
      <c r="H264" s="51"/>
      <c r="I264" s="51"/>
      <c r="J264" s="51"/>
      <c r="K264" s="51"/>
    </row>
    <row r="265" spans="1:11" ht="15" customHeight="1" x14ac:dyDescent="0.25">
      <c r="A265" s="51"/>
      <c r="B265" s="51"/>
      <c r="C265" s="38" t="s">
        <v>83</v>
      </c>
      <c r="D265" s="45">
        <v>0</v>
      </c>
      <c r="E265" s="45">
        <v>0</v>
      </c>
      <c r="F265" s="45">
        <v>0</v>
      </c>
      <c r="G265" s="45">
        <v>0</v>
      </c>
      <c r="H265" s="51"/>
      <c r="I265" s="51"/>
      <c r="J265" s="51"/>
      <c r="K265" s="51"/>
    </row>
    <row r="266" spans="1:11" ht="15" customHeight="1" x14ac:dyDescent="0.25">
      <c r="A266" s="51"/>
      <c r="B266" s="51"/>
      <c r="C266" s="38" t="s">
        <v>84</v>
      </c>
      <c r="D266" s="45">
        <v>0</v>
      </c>
      <c r="E266" s="45">
        <v>0</v>
      </c>
      <c r="F266" s="45">
        <v>0</v>
      </c>
      <c r="G266" s="45">
        <v>0</v>
      </c>
      <c r="H266" s="51"/>
      <c r="I266" s="51"/>
      <c r="J266" s="51"/>
      <c r="K266" s="51"/>
    </row>
    <row r="267" spans="1:11" ht="20.100000000000001" customHeight="1" x14ac:dyDescent="0.25">
      <c r="A267" s="51"/>
      <c r="B267" s="51"/>
      <c r="C267" s="38" t="s">
        <v>114</v>
      </c>
      <c r="D267" s="46">
        <v>0</v>
      </c>
      <c r="E267" s="46">
        <v>0</v>
      </c>
      <c r="F267" s="46">
        <v>0</v>
      </c>
      <c r="G267" s="46">
        <v>0</v>
      </c>
      <c r="H267" s="51"/>
      <c r="I267" s="51"/>
      <c r="J267" s="51"/>
      <c r="K267" s="51"/>
    </row>
    <row r="268" spans="1:11" ht="15" customHeight="1" x14ac:dyDescent="0.25">
      <c r="A268" s="51"/>
      <c r="B268" s="51"/>
      <c r="C268" s="38" t="s">
        <v>83</v>
      </c>
      <c r="D268" s="45">
        <v>0</v>
      </c>
      <c r="E268" s="45">
        <v>0</v>
      </c>
      <c r="F268" s="45">
        <v>0</v>
      </c>
      <c r="G268" s="45">
        <v>0</v>
      </c>
      <c r="H268" s="51"/>
      <c r="I268" s="51"/>
      <c r="J268" s="51"/>
      <c r="K268" s="51"/>
    </row>
    <row r="269" spans="1:11" ht="15" customHeight="1" x14ac:dyDescent="0.25">
      <c r="A269" s="51"/>
      <c r="B269" s="51"/>
      <c r="C269" s="38" t="s">
        <v>84</v>
      </c>
      <c r="D269" s="45">
        <v>0</v>
      </c>
      <c r="E269" s="45">
        <v>0</v>
      </c>
      <c r="F269" s="45">
        <v>0</v>
      </c>
      <c r="G269" s="45">
        <v>0</v>
      </c>
      <c r="H269" s="51"/>
      <c r="I269" s="51"/>
      <c r="J269" s="51"/>
      <c r="K269" s="51"/>
    </row>
    <row r="270" spans="1:11" ht="15" customHeight="1" x14ac:dyDescent="0.25">
      <c r="A270" s="51"/>
      <c r="B270" s="51"/>
      <c r="C270" s="38" t="s">
        <v>89</v>
      </c>
      <c r="D270" s="45">
        <v>0</v>
      </c>
      <c r="E270" s="45">
        <v>0</v>
      </c>
      <c r="F270" s="45">
        <v>0</v>
      </c>
      <c r="G270" s="45">
        <v>0</v>
      </c>
      <c r="H270" s="51"/>
      <c r="I270" s="51"/>
      <c r="J270" s="51"/>
      <c r="K270" s="51"/>
    </row>
    <row r="271" spans="1:11" ht="15" customHeight="1" x14ac:dyDescent="0.25">
      <c r="A271" s="51"/>
      <c r="B271" s="51"/>
      <c r="C271" s="38" t="s">
        <v>83</v>
      </c>
      <c r="D271" s="45">
        <v>0</v>
      </c>
      <c r="E271" s="45">
        <v>0</v>
      </c>
      <c r="F271" s="45">
        <v>0</v>
      </c>
      <c r="G271" s="45">
        <v>0</v>
      </c>
      <c r="H271" s="51"/>
      <c r="I271" s="51"/>
      <c r="J271" s="51"/>
      <c r="K271" s="51"/>
    </row>
    <row r="272" spans="1:11" ht="15" customHeight="1" x14ac:dyDescent="0.25">
      <c r="A272" s="51"/>
      <c r="B272" s="51"/>
      <c r="C272" s="38" t="s">
        <v>84</v>
      </c>
      <c r="D272" s="45">
        <v>0</v>
      </c>
      <c r="E272" s="45">
        <v>0</v>
      </c>
      <c r="F272" s="45">
        <v>0</v>
      </c>
      <c r="G272" s="45">
        <v>0</v>
      </c>
      <c r="H272" s="51"/>
      <c r="I272" s="51"/>
      <c r="J272" s="51"/>
      <c r="K272" s="51"/>
    </row>
    <row r="273" spans="1:11" ht="15" customHeight="1" x14ac:dyDescent="0.25">
      <c r="A273" s="51"/>
      <c r="B273" s="51"/>
      <c r="C273" s="38" t="s">
        <v>90</v>
      </c>
      <c r="D273" s="45">
        <v>0</v>
      </c>
      <c r="E273" s="45">
        <v>240000</v>
      </c>
      <c r="F273" s="45">
        <v>240000</v>
      </c>
      <c r="G273" s="45">
        <v>240000</v>
      </c>
      <c r="H273" s="51"/>
      <c r="I273" s="51"/>
      <c r="J273" s="51"/>
      <c r="K273" s="51"/>
    </row>
    <row r="274" spans="1:11" ht="15" customHeight="1" x14ac:dyDescent="0.25">
      <c r="A274" s="51"/>
      <c r="B274" s="51"/>
      <c r="C274" s="38" t="s">
        <v>83</v>
      </c>
      <c r="D274" s="45">
        <v>0</v>
      </c>
      <c r="E274" s="45">
        <v>240000</v>
      </c>
      <c r="F274" s="45">
        <v>240000</v>
      </c>
      <c r="G274" s="45">
        <v>240000</v>
      </c>
      <c r="H274" s="51"/>
      <c r="I274" s="51"/>
      <c r="J274" s="51"/>
      <c r="K274" s="51"/>
    </row>
    <row r="275" spans="1:11" ht="15" customHeight="1" x14ac:dyDescent="0.25">
      <c r="A275" s="51"/>
      <c r="B275" s="51"/>
      <c r="C275" s="38" t="s">
        <v>84</v>
      </c>
      <c r="D275" s="45">
        <v>0</v>
      </c>
      <c r="E275" s="45">
        <v>0</v>
      </c>
      <c r="F275" s="45">
        <v>0</v>
      </c>
      <c r="G275" s="45">
        <v>0</v>
      </c>
      <c r="H275" s="51"/>
      <c r="I275" s="51"/>
      <c r="J275" s="51"/>
      <c r="K275" s="51"/>
    </row>
    <row r="276" spans="1:11" ht="15" customHeight="1" x14ac:dyDescent="0.25">
      <c r="A276" s="51"/>
      <c r="B276" s="51"/>
      <c r="C276" s="38" t="s">
        <v>91</v>
      </c>
      <c r="D276" s="45">
        <v>0</v>
      </c>
      <c r="E276" s="45">
        <v>0</v>
      </c>
      <c r="F276" s="45">
        <v>0</v>
      </c>
      <c r="G276" s="45">
        <v>0</v>
      </c>
      <c r="H276" s="51"/>
      <c r="I276" s="51"/>
      <c r="J276" s="51"/>
      <c r="K276" s="51"/>
    </row>
    <row r="277" spans="1:11" ht="15" customHeight="1" x14ac:dyDescent="0.25">
      <c r="A277" s="51"/>
      <c r="B277" s="51"/>
      <c r="C277" s="38" t="s">
        <v>83</v>
      </c>
      <c r="D277" s="45">
        <v>0</v>
      </c>
      <c r="E277" s="45">
        <v>0</v>
      </c>
      <c r="F277" s="45">
        <v>0</v>
      </c>
      <c r="G277" s="45">
        <v>0</v>
      </c>
      <c r="H277" s="51"/>
      <c r="I277" s="51"/>
      <c r="J277" s="51"/>
      <c r="K277" s="51"/>
    </row>
    <row r="278" spans="1:11" ht="15" customHeight="1" x14ac:dyDescent="0.25">
      <c r="A278" s="51"/>
      <c r="B278" s="51"/>
      <c r="C278" s="38" t="s">
        <v>92</v>
      </c>
      <c r="D278" s="45">
        <v>0</v>
      </c>
      <c r="E278" s="45">
        <v>0</v>
      </c>
      <c r="F278" s="45">
        <v>0</v>
      </c>
      <c r="G278" s="45">
        <v>0</v>
      </c>
      <c r="H278" s="51"/>
      <c r="I278" s="51"/>
      <c r="J278" s="51"/>
      <c r="K278" s="51"/>
    </row>
    <row r="279" spans="1:11" ht="15" customHeight="1" x14ac:dyDescent="0.25">
      <c r="A279" s="51"/>
      <c r="B279" s="51"/>
      <c r="C279" s="38" t="s">
        <v>93</v>
      </c>
      <c r="D279" s="45">
        <v>0</v>
      </c>
      <c r="E279" s="45">
        <v>0</v>
      </c>
      <c r="F279" s="45">
        <v>0</v>
      </c>
      <c r="G279" s="45">
        <v>0</v>
      </c>
      <c r="H279" s="51"/>
      <c r="I279" s="51"/>
      <c r="J279" s="51"/>
      <c r="K279" s="51"/>
    </row>
    <row r="280" spans="1:11" ht="15" customHeight="1" x14ac:dyDescent="0.25">
      <c r="A280" s="51"/>
      <c r="B280" s="51"/>
      <c r="C280" s="38" t="s">
        <v>94</v>
      </c>
      <c r="D280" s="45">
        <v>0</v>
      </c>
      <c r="E280" s="45">
        <v>0</v>
      </c>
      <c r="F280" s="45">
        <v>0</v>
      </c>
      <c r="G280" s="45">
        <v>0</v>
      </c>
      <c r="H280" s="51"/>
      <c r="I280" s="51"/>
      <c r="J280" s="51"/>
      <c r="K280" s="51"/>
    </row>
    <row r="281" spans="1:11" ht="15" customHeight="1" x14ac:dyDescent="0.25">
      <c r="A281" s="51"/>
      <c r="B281" s="51"/>
      <c r="C281" s="38" t="s">
        <v>95</v>
      </c>
      <c r="D281" s="45">
        <v>0</v>
      </c>
      <c r="E281" s="45">
        <v>0</v>
      </c>
      <c r="F281" s="45">
        <v>0</v>
      </c>
      <c r="G281" s="45">
        <v>0</v>
      </c>
      <c r="H281" s="51"/>
      <c r="I281" s="51"/>
      <c r="J281" s="51"/>
      <c r="K281" s="51"/>
    </row>
    <row r="282" spans="1:11" ht="15" customHeight="1" x14ac:dyDescent="0.25">
      <c r="A282" s="51"/>
      <c r="B282" s="51"/>
      <c r="C282" s="38" t="s">
        <v>96</v>
      </c>
      <c r="D282" s="45">
        <v>0</v>
      </c>
      <c r="E282" s="45">
        <v>1000000</v>
      </c>
      <c r="F282" s="45">
        <v>1000000</v>
      </c>
      <c r="G282" s="45">
        <v>1000000</v>
      </c>
      <c r="H282" s="51"/>
      <c r="I282" s="51"/>
      <c r="J282" s="51"/>
      <c r="K282" s="51"/>
    </row>
    <row r="283" spans="1:11" ht="15" customHeight="1" x14ac:dyDescent="0.25">
      <c r="A283" s="51"/>
      <c r="B283" s="51"/>
      <c r="C283" s="38" t="s">
        <v>83</v>
      </c>
      <c r="D283" s="45">
        <v>0</v>
      </c>
      <c r="E283" s="45">
        <v>1000000</v>
      </c>
      <c r="F283" s="45">
        <v>1000000</v>
      </c>
      <c r="G283" s="45">
        <v>1000000</v>
      </c>
      <c r="H283" s="51"/>
      <c r="I283" s="51"/>
      <c r="J283" s="51"/>
      <c r="K283" s="51"/>
    </row>
    <row r="284" spans="1:11" ht="15" customHeight="1" x14ac:dyDescent="0.25">
      <c r="A284" s="51"/>
      <c r="B284" s="51"/>
      <c r="C284" s="38" t="s">
        <v>92</v>
      </c>
      <c r="D284" s="45">
        <v>0</v>
      </c>
      <c r="E284" s="45">
        <v>0</v>
      </c>
      <c r="F284" s="45">
        <v>0</v>
      </c>
      <c r="G284" s="45">
        <v>0</v>
      </c>
      <c r="H284" s="51"/>
      <c r="I284" s="51"/>
      <c r="J284" s="51"/>
      <c r="K284" s="51"/>
    </row>
    <row r="285" spans="1:11" ht="15" customHeight="1" x14ac:dyDescent="0.25">
      <c r="A285" s="51"/>
      <c r="B285" s="51"/>
      <c r="C285" s="38" t="s">
        <v>93</v>
      </c>
      <c r="D285" s="45">
        <v>0</v>
      </c>
      <c r="E285" s="45">
        <v>0</v>
      </c>
      <c r="F285" s="45">
        <v>0</v>
      </c>
      <c r="G285" s="45">
        <v>0</v>
      </c>
      <c r="H285" s="51"/>
      <c r="I285" s="51"/>
      <c r="J285" s="51"/>
      <c r="K285" s="51"/>
    </row>
    <row r="286" spans="1:11" ht="15" customHeight="1" x14ac:dyDescent="0.25">
      <c r="A286" s="51"/>
      <c r="B286" s="51"/>
      <c r="C286" s="38" t="s">
        <v>94</v>
      </c>
      <c r="D286" s="45">
        <v>0</v>
      </c>
      <c r="E286" s="45">
        <v>0</v>
      </c>
      <c r="F286" s="45">
        <v>0</v>
      </c>
      <c r="G286" s="45">
        <v>0</v>
      </c>
      <c r="H286" s="51"/>
      <c r="I286" s="51"/>
      <c r="J286" s="51"/>
      <c r="K286" s="51"/>
    </row>
    <row r="287" spans="1:11" ht="15" customHeight="1" x14ac:dyDescent="0.25">
      <c r="A287" s="51"/>
      <c r="B287" s="51"/>
      <c r="C287" s="38" t="s">
        <v>95</v>
      </c>
      <c r="D287" s="45">
        <v>0</v>
      </c>
      <c r="E287" s="45">
        <v>0</v>
      </c>
      <c r="F287" s="45">
        <v>0</v>
      </c>
      <c r="G287" s="45">
        <v>0</v>
      </c>
      <c r="H287" s="51"/>
      <c r="I287" s="51"/>
      <c r="J287" s="51"/>
      <c r="K287" s="51"/>
    </row>
    <row r="288" spans="1:11" ht="15" customHeight="1" x14ac:dyDescent="0.25">
      <c r="A288" s="51"/>
      <c r="B288" s="51"/>
      <c r="C288" s="38" t="s">
        <v>97</v>
      </c>
      <c r="D288" s="45">
        <v>0</v>
      </c>
      <c r="E288" s="45">
        <v>0</v>
      </c>
      <c r="F288" s="45">
        <v>0</v>
      </c>
      <c r="G288" s="45">
        <v>0</v>
      </c>
      <c r="H288" s="51"/>
      <c r="I288" s="51"/>
      <c r="J288" s="51"/>
      <c r="K288" s="51"/>
    </row>
    <row r="289" spans="1:11" ht="15" customHeight="1" x14ac:dyDescent="0.25">
      <c r="A289" s="51"/>
      <c r="B289" s="51"/>
      <c r="C289" s="38" t="s">
        <v>83</v>
      </c>
      <c r="D289" s="45">
        <v>0</v>
      </c>
      <c r="E289" s="45">
        <v>0</v>
      </c>
      <c r="F289" s="45">
        <v>0</v>
      </c>
      <c r="G289" s="45">
        <v>0</v>
      </c>
      <c r="H289" s="51"/>
      <c r="I289" s="51"/>
      <c r="J289" s="51"/>
      <c r="K289" s="51"/>
    </row>
    <row r="290" spans="1:11" ht="15" customHeight="1" x14ac:dyDescent="0.25">
      <c r="A290" s="51"/>
      <c r="B290" s="51"/>
      <c r="C290" s="38" t="s">
        <v>92</v>
      </c>
      <c r="D290" s="45">
        <v>0</v>
      </c>
      <c r="E290" s="45">
        <v>0</v>
      </c>
      <c r="F290" s="45">
        <v>0</v>
      </c>
      <c r="G290" s="45">
        <v>0</v>
      </c>
      <c r="H290" s="51"/>
      <c r="I290" s="51"/>
      <c r="J290" s="51"/>
      <c r="K290" s="51"/>
    </row>
    <row r="291" spans="1:11" ht="15" customHeight="1" x14ac:dyDescent="0.25">
      <c r="A291" s="51"/>
      <c r="B291" s="51"/>
      <c r="C291" s="38" t="s">
        <v>93</v>
      </c>
      <c r="D291" s="45">
        <v>0</v>
      </c>
      <c r="E291" s="45">
        <v>0</v>
      </c>
      <c r="F291" s="45">
        <v>0</v>
      </c>
      <c r="G291" s="45">
        <v>0</v>
      </c>
      <c r="H291" s="51"/>
      <c r="I291" s="51"/>
      <c r="J291" s="51"/>
      <c r="K291" s="51"/>
    </row>
    <row r="292" spans="1:11" ht="15" customHeight="1" x14ac:dyDescent="0.25">
      <c r="A292" s="51"/>
      <c r="B292" s="51"/>
      <c r="C292" s="38" t="s">
        <v>94</v>
      </c>
      <c r="D292" s="45">
        <v>0</v>
      </c>
      <c r="E292" s="45">
        <v>0</v>
      </c>
      <c r="F292" s="45">
        <v>0</v>
      </c>
      <c r="G292" s="45">
        <v>0</v>
      </c>
      <c r="H292" s="51"/>
      <c r="I292" s="51"/>
      <c r="J292" s="51"/>
      <c r="K292" s="51"/>
    </row>
    <row r="293" spans="1:11" ht="15" customHeight="1" x14ac:dyDescent="0.25">
      <c r="A293" s="51"/>
      <c r="B293" s="51"/>
      <c r="C293" s="38" t="s">
        <v>95</v>
      </c>
      <c r="D293" s="45">
        <v>0</v>
      </c>
      <c r="E293" s="45">
        <v>0</v>
      </c>
      <c r="F293" s="45">
        <v>0</v>
      </c>
      <c r="G293" s="45">
        <v>0</v>
      </c>
      <c r="H293" s="51"/>
      <c r="I293" s="51"/>
      <c r="J293" s="51"/>
      <c r="K293" s="51"/>
    </row>
    <row r="294" spans="1:11" ht="15" customHeight="1" x14ac:dyDescent="0.25">
      <c r="A294" s="51"/>
      <c r="B294" s="51"/>
      <c r="C294" s="38" t="s">
        <v>98</v>
      </c>
      <c r="D294" s="45">
        <v>0</v>
      </c>
      <c r="E294" s="45">
        <v>0</v>
      </c>
      <c r="F294" s="45">
        <v>0</v>
      </c>
      <c r="G294" s="45">
        <v>0</v>
      </c>
      <c r="H294" s="51"/>
      <c r="I294" s="51"/>
      <c r="J294" s="51"/>
      <c r="K294" s="51"/>
    </row>
    <row r="295" spans="1:11" ht="15" customHeight="1" x14ac:dyDescent="0.25">
      <c r="A295" s="51"/>
      <c r="B295" s="51"/>
      <c r="C295" s="38" t="s">
        <v>99</v>
      </c>
      <c r="D295" s="45">
        <v>0</v>
      </c>
      <c r="E295" s="45">
        <v>0</v>
      </c>
      <c r="F295" s="45">
        <v>0</v>
      </c>
      <c r="G295" s="45">
        <v>0</v>
      </c>
      <c r="H295" s="51"/>
      <c r="I295" s="51"/>
      <c r="J295" s="51"/>
      <c r="K295" s="51"/>
    </row>
    <row r="296" spans="1:11" ht="20.100000000000001" customHeight="1" x14ac:dyDescent="0.25">
      <c r="A296" s="51"/>
      <c r="B296" s="51"/>
      <c r="C296" s="47" t="s">
        <v>69</v>
      </c>
      <c r="D296" s="51"/>
      <c r="E296" s="51"/>
      <c r="F296" s="51"/>
      <c r="G296" s="51"/>
      <c r="H296" s="51"/>
      <c r="I296" s="51"/>
      <c r="J296" s="51"/>
      <c r="K296" s="51"/>
    </row>
  </sheetData>
  <mergeCells count="31">
    <mergeCell ref="C208:G208"/>
    <mergeCell ref="D142:G142"/>
    <mergeCell ref="D143:G143"/>
    <mergeCell ref="C152:G152"/>
    <mergeCell ref="D197:G197"/>
    <mergeCell ref="D198:G198"/>
    <mergeCell ref="D199:G199"/>
    <mergeCell ref="D141:G141"/>
    <mergeCell ref="D26:G26"/>
    <mergeCell ref="D27:G27"/>
    <mergeCell ref="D28:G28"/>
    <mergeCell ref="D29:G29"/>
    <mergeCell ref="C38:G38"/>
    <mergeCell ref="D83:G83"/>
    <mergeCell ref="D84:G84"/>
    <mergeCell ref="D85:G85"/>
    <mergeCell ref="C94:G94"/>
    <mergeCell ref="C139:G139"/>
    <mergeCell ref="D140:G140"/>
    <mergeCell ref="C25:G25"/>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4A4FA-A526-4201-A743-EC4A7EAFB3AC}">
  <sheetPr>
    <outlinePr summaryBelow="0"/>
  </sheetPr>
  <dimension ref="A1:K346"/>
  <sheetViews>
    <sheetView view="pageBreakPreview" topLeftCell="B298" zoomScale="69" zoomScaleNormal="100" zoomScaleSheetLayoutView="69" workbookViewId="0">
      <selection activeCell="K347" sqref="K347"/>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51"/>
      <c r="B1" s="51"/>
      <c r="C1" s="1571" t="s">
        <v>0</v>
      </c>
      <c r="D1" s="1572"/>
      <c r="E1" s="1572"/>
      <c r="F1" s="1572"/>
      <c r="G1" s="1572"/>
      <c r="H1" s="51"/>
      <c r="I1" s="51"/>
      <c r="J1" s="51"/>
      <c r="K1" s="51"/>
    </row>
    <row r="2" spans="1:11" ht="24.95" customHeight="1" x14ac:dyDescent="0.25">
      <c r="A2" s="51"/>
      <c r="B2" s="51"/>
      <c r="C2" s="1573" t="s">
        <v>1</v>
      </c>
      <c r="D2" s="1574"/>
      <c r="E2" s="1574"/>
      <c r="F2" s="1574"/>
      <c r="G2" s="1574"/>
      <c r="H2" s="51"/>
      <c r="I2" s="51"/>
      <c r="J2" s="51"/>
      <c r="K2" s="51"/>
    </row>
    <row r="3" spans="1:11" ht="14.1" customHeight="1" x14ac:dyDescent="0.25">
      <c r="A3" s="51"/>
      <c r="B3" s="51"/>
      <c r="C3" s="27" t="s">
        <v>2</v>
      </c>
      <c r="D3" s="1569" t="s">
        <v>667</v>
      </c>
      <c r="E3" s="1570"/>
      <c r="F3" s="1570"/>
      <c r="G3" s="1570"/>
      <c r="H3" s="51"/>
      <c r="I3" s="51"/>
      <c r="J3" s="51"/>
      <c r="K3" s="51"/>
    </row>
    <row r="4" spans="1:11" ht="14.1" customHeight="1" x14ac:dyDescent="0.25">
      <c r="A4" s="51"/>
      <c r="B4" s="51"/>
      <c r="C4" s="27" t="s">
        <v>4</v>
      </c>
      <c r="D4" s="1569" t="s">
        <v>470</v>
      </c>
      <c r="E4" s="1570"/>
      <c r="F4" s="1570"/>
      <c r="G4" s="1570"/>
      <c r="H4" s="51"/>
      <c r="I4" s="51"/>
      <c r="J4" s="51"/>
      <c r="K4" s="51"/>
    </row>
    <row r="5" spans="1:11" ht="14.1" customHeight="1" x14ac:dyDescent="0.25">
      <c r="A5" s="51"/>
      <c r="B5" s="51"/>
      <c r="C5" s="27" t="s">
        <v>6</v>
      </c>
      <c r="D5" s="1569" t="s">
        <v>425</v>
      </c>
      <c r="E5" s="1570"/>
      <c r="F5" s="1570"/>
      <c r="G5" s="1570"/>
      <c r="H5" s="51"/>
      <c r="I5" s="51"/>
      <c r="J5" s="51"/>
      <c r="K5" s="51"/>
    </row>
    <row r="6" spans="1:11" ht="14.1" customHeight="1" x14ac:dyDescent="0.25">
      <c r="A6" s="51"/>
      <c r="B6" s="51"/>
      <c r="C6" s="27" t="s">
        <v>8</v>
      </c>
      <c r="D6" s="1569" t="s">
        <v>426</v>
      </c>
      <c r="E6" s="1570"/>
      <c r="F6" s="1570"/>
      <c r="G6" s="1570"/>
      <c r="H6" s="51"/>
      <c r="I6" s="51"/>
      <c r="J6" s="51"/>
      <c r="K6" s="51"/>
    </row>
    <row r="7" spans="1:11" ht="14.1" customHeight="1" x14ac:dyDescent="0.25">
      <c r="A7" s="51"/>
      <c r="B7" s="51"/>
      <c r="C7" s="27" t="s">
        <v>10</v>
      </c>
      <c r="D7" s="1577" t="s">
        <v>11</v>
      </c>
      <c r="E7" s="1578"/>
      <c r="F7" s="1578"/>
      <c r="G7" s="1578"/>
      <c r="H7" s="51"/>
      <c r="I7" s="51"/>
      <c r="J7" s="51"/>
      <c r="K7" s="51"/>
    </row>
    <row r="8" spans="1:11" ht="14.1" customHeight="1" x14ac:dyDescent="0.25">
      <c r="A8" s="51"/>
      <c r="B8" s="51"/>
      <c r="C8" s="1579" t="s">
        <v>12</v>
      </c>
      <c r="D8" s="1580"/>
      <c r="E8" s="1580"/>
      <c r="F8" s="1580"/>
      <c r="G8" s="1580"/>
      <c r="H8" s="51"/>
      <c r="I8" s="51"/>
      <c r="J8" s="51"/>
      <c r="K8" s="51"/>
    </row>
    <row r="9" spans="1:11" ht="30.95" customHeight="1" x14ac:dyDescent="0.25">
      <c r="A9" s="51"/>
      <c r="B9" s="51"/>
      <c r="C9" s="1581" t="s">
        <v>668</v>
      </c>
      <c r="D9" s="1582"/>
      <c r="E9" s="1582"/>
      <c r="F9" s="1582"/>
      <c r="G9" s="1582"/>
      <c r="H9" s="51"/>
      <c r="I9" s="51"/>
      <c r="J9" s="51"/>
      <c r="K9" s="51"/>
    </row>
    <row r="10" spans="1:11" ht="183" customHeight="1" x14ac:dyDescent="0.25">
      <c r="A10" s="51"/>
      <c r="B10" s="51"/>
      <c r="C10" s="28" t="s">
        <v>14</v>
      </c>
      <c r="D10" s="1583" t="s">
        <v>669</v>
      </c>
      <c r="E10" s="1584"/>
      <c r="F10" s="1584"/>
      <c r="G10" s="1584"/>
      <c r="H10" s="51"/>
      <c r="I10" s="51"/>
      <c r="J10" s="51"/>
      <c r="K10" s="51"/>
    </row>
    <row r="11" spans="1:11" ht="27.95" customHeight="1" x14ac:dyDescent="0.25">
      <c r="A11" s="51"/>
      <c r="B11" s="51"/>
      <c r="C11" s="38" t="s">
        <v>16</v>
      </c>
      <c r="D11" s="48">
        <v>2023</v>
      </c>
      <c r="E11" s="48">
        <v>2024</v>
      </c>
      <c r="F11" s="48">
        <v>2025</v>
      </c>
      <c r="G11" s="48">
        <v>2026</v>
      </c>
      <c r="H11" s="51"/>
      <c r="I11" s="51"/>
      <c r="J11" s="51"/>
      <c r="K11" s="51"/>
    </row>
    <row r="12" spans="1:11" ht="14.1" customHeight="1" x14ac:dyDescent="0.25">
      <c r="A12" s="51"/>
      <c r="B12" s="51"/>
      <c r="C12" s="49"/>
      <c r="D12" s="50" t="s">
        <v>17</v>
      </c>
      <c r="E12" s="50" t="s">
        <v>18</v>
      </c>
      <c r="F12" s="50" t="s">
        <v>18</v>
      </c>
      <c r="G12" s="50" t="s">
        <v>18</v>
      </c>
      <c r="H12" s="51"/>
      <c r="I12" s="51"/>
      <c r="J12" s="51"/>
      <c r="K12" s="51"/>
    </row>
    <row r="13" spans="1:11" ht="83.1" customHeight="1" x14ac:dyDescent="0.25">
      <c r="A13" s="51"/>
      <c r="B13" s="51"/>
      <c r="C13" s="38" t="s">
        <v>670</v>
      </c>
      <c r="D13" s="39" t="s">
        <v>212</v>
      </c>
      <c r="E13" s="39" t="s">
        <v>201</v>
      </c>
      <c r="F13" s="39" t="s">
        <v>201</v>
      </c>
      <c r="G13" s="39" t="s">
        <v>201</v>
      </c>
      <c r="H13" s="51"/>
      <c r="I13" s="51"/>
      <c r="J13" s="51"/>
      <c r="K13" s="51"/>
    </row>
    <row r="14" spans="1:11" ht="72.95" customHeight="1" x14ac:dyDescent="0.25">
      <c r="A14" s="51"/>
      <c r="B14" s="51"/>
      <c r="C14" s="38" t="s">
        <v>671</v>
      </c>
      <c r="D14" s="39" t="s">
        <v>672</v>
      </c>
      <c r="E14" s="39" t="s">
        <v>673</v>
      </c>
      <c r="F14" s="39" t="s">
        <v>673</v>
      </c>
      <c r="G14" s="39" t="s">
        <v>673</v>
      </c>
      <c r="H14" s="51"/>
      <c r="I14" s="51"/>
      <c r="J14" s="51"/>
      <c r="K14" s="51"/>
    </row>
    <row r="15" spans="1:11" ht="30.95" customHeight="1" x14ac:dyDescent="0.25">
      <c r="A15" s="51"/>
      <c r="B15" s="51"/>
      <c r="C15" s="28" t="s">
        <v>24</v>
      </c>
      <c r="D15" s="1583" t="s">
        <v>674</v>
      </c>
      <c r="E15" s="1584"/>
      <c r="F15" s="1584"/>
      <c r="G15" s="1584"/>
      <c r="H15" s="51"/>
      <c r="I15" s="51"/>
      <c r="J15" s="51"/>
      <c r="K15" s="51"/>
    </row>
    <row r="16" spans="1:11" ht="27.95" customHeight="1" x14ac:dyDescent="0.25">
      <c r="A16" s="51"/>
      <c r="B16" s="51"/>
      <c r="C16" s="38" t="s">
        <v>26</v>
      </c>
      <c r="D16" s="48">
        <v>2023</v>
      </c>
      <c r="E16" s="48">
        <v>2024</v>
      </c>
      <c r="F16" s="48">
        <v>2025</v>
      </c>
      <c r="G16" s="48">
        <v>2026</v>
      </c>
      <c r="H16" s="51"/>
      <c r="I16" s="51"/>
      <c r="J16" s="51"/>
      <c r="K16" s="51"/>
    </row>
    <row r="17" spans="1:11" ht="14.1" customHeight="1" x14ac:dyDescent="0.25">
      <c r="A17" s="51"/>
      <c r="B17" s="51"/>
      <c r="C17" s="49"/>
      <c r="D17" s="50" t="s">
        <v>17</v>
      </c>
      <c r="E17" s="50" t="s">
        <v>18</v>
      </c>
      <c r="F17" s="50" t="s">
        <v>18</v>
      </c>
      <c r="G17" s="50" t="s">
        <v>18</v>
      </c>
      <c r="H17" s="51"/>
      <c r="I17" s="51"/>
      <c r="J17" s="51"/>
      <c r="K17" s="51"/>
    </row>
    <row r="18" spans="1:11" ht="14.1" customHeight="1" x14ac:dyDescent="0.25">
      <c r="A18" s="51"/>
      <c r="B18" s="51"/>
      <c r="C18" s="38" t="s">
        <v>675</v>
      </c>
      <c r="D18" s="39" t="s">
        <v>212</v>
      </c>
      <c r="E18" s="39" t="s">
        <v>201</v>
      </c>
      <c r="F18" s="39" t="s">
        <v>201</v>
      </c>
      <c r="G18" s="39" t="s">
        <v>201</v>
      </c>
      <c r="H18" s="51"/>
      <c r="I18" s="51"/>
      <c r="J18" s="51"/>
      <c r="K18" s="51"/>
    </row>
    <row r="19" spans="1:11" ht="14.1" customHeight="1" x14ac:dyDescent="0.25">
      <c r="A19" s="51"/>
      <c r="B19" s="51"/>
      <c r="C19" s="1585" t="s">
        <v>47</v>
      </c>
      <c r="D19" s="1586"/>
      <c r="E19" s="1586"/>
      <c r="F19" s="1586"/>
      <c r="G19" s="1586"/>
      <c r="H19" s="51"/>
      <c r="I19" s="51"/>
      <c r="J19" s="51"/>
      <c r="K19" s="51"/>
    </row>
    <row r="20" spans="1:11" ht="14.1" customHeight="1" x14ac:dyDescent="0.25">
      <c r="A20" s="51"/>
      <c r="B20" s="51"/>
      <c r="C20" s="29" t="s">
        <v>676</v>
      </c>
      <c r="D20" s="1585" t="s">
        <v>677</v>
      </c>
      <c r="E20" s="1586"/>
      <c r="F20" s="1586"/>
      <c r="G20" s="1586"/>
      <c r="H20" s="51"/>
      <c r="I20" s="51"/>
      <c r="J20" s="51"/>
      <c r="K20" s="51"/>
    </row>
    <row r="21" spans="1:11" ht="36.950000000000003" customHeight="1" x14ac:dyDescent="0.25">
      <c r="A21" s="51"/>
      <c r="B21" s="51"/>
      <c r="C21" s="30" t="s">
        <v>50</v>
      </c>
      <c r="D21" s="1575" t="s">
        <v>678</v>
      </c>
      <c r="E21" s="1576"/>
      <c r="F21" s="1576"/>
      <c r="G21" s="1576"/>
      <c r="H21" s="51"/>
      <c r="I21" s="51"/>
      <c r="J21" s="51"/>
      <c r="K21" s="51"/>
    </row>
    <row r="22" spans="1:11" ht="36.950000000000003" customHeight="1" x14ac:dyDescent="0.25">
      <c r="A22" s="51"/>
      <c r="B22" s="51"/>
      <c r="C22" s="31" t="s">
        <v>52</v>
      </c>
      <c r="D22" s="1587" t="s">
        <v>679</v>
      </c>
      <c r="E22" s="1588"/>
      <c r="F22" s="1588"/>
      <c r="G22" s="1588"/>
      <c r="H22" s="51"/>
      <c r="I22" s="51"/>
      <c r="J22" s="51"/>
      <c r="K22" s="51"/>
    </row>
    <row r="23" spans="1:11" ht="36.950000000000003" customHeight="1" x14ac:dyDescent="0.25">
      <c r="A23" s="51"/>
      <c r="B23" s="51"/>
      <c r="C23" s="31" t="s">
        <v>54</v>
      </c>
      <c r="D23" s="1587" t="s">
        <v>680</v>
      </c>
      <c r="E23" s="1588"/>
      <c r="F23" s="1588"/>
      <c r="G23" s="1588"/>
      <c r="H23" s="51"/>
      <c r="I23" s="51"/>
      <c r="J23" s="51"/>
      <c r="K23" s="51"/>
    </row>
    <row r="24" spans="1:11" ht="15" customHeight="1" x14ac:dyDescent="0.25">
      <c r="A24" s="51"/>
      <c r="B24" s="51"/>
      <c r="C24" s="52"/>
      <c r="D24" s="33">
        <v>2023</v>
      </c>
      <c r="E24" s="33">
        <v>2024</v>
      </c>
      <c r="F24" s="33">
        <v>2025</v>
      </c>
      <c r="G24" s="33">
        <v>2026</v>
      </c>
      <c r="H24" s="51"/>
      <c r="I24" s="51"/>
      <c r="J24" s="51"/>
      <c r="K24" s="51"/>
    </row>
    <row r="25" spans="1:11" ht="15" customHeight="1" x14ac:dyDescent="0.25">
      <c r="A25" s="51"/>
      <c r="B25" s="51"/>
      <c r="C25" s="53"/>
      <c r="D25" s="35" t="s">
        <v>17</v>
      </c>
      <c r="E25" s="35" t="s">
        <v>18</v>
      </c>
      <c r="F25" s="35" t="s">
        <v>18</v>
      </c>
      <c r="G25" s="35" t="s">
        <v>18</v>
      </c>
      <c r="H25" s="51"/>
      <c r="I25" s="51"/>
      <c r="J25" s="51"/>
      <c r="K25" s="51"/>
    </row>
    <row r="26" spans="1:11" ht="14.1" customHeight="1" x14ac:dyDescent="0.25">
      <c r="A26" s="51"/>
      <c r="B26" s="51"/>
      <c r="C26" s="38" t="s">
        <v>56</v>
      </c>
      <c r="D26" s="39" t="s">
        <v>672</v>
      </c>
      <c r="E26" s="39" t="s">
        <v>672</v>
      </c>
      <c r="F26" s="39" t="s">
        <v>672</v>
      </c>
      <c r="G26" s="39" t="s">
        <v>672</v>
      </c>
      <c r="H26" s="51"/>
      <c r="I26" s="51"/>
      <c r="J26" s="51"/>
      <c r="K26" s="51"/>
    </row>
    <row r="27" spans="1:11" ht="14.1" customHeight="1" x14ac:dyDescent="0.25">
      <c r="A27" s="51"/>
      <c r="B27" s="51"/>
      <c r="C27" s="38" t="s">
        <v>59</v>
      </c>
      <c r="D27" s="39" t="s">
        <v>681</v>
      </c>
      <c r="E27" s="39" t="s">
        <v>682</v>
      </c>
      <c r="F27" s="39" t="s">
        <v>682</v>
      </c>
      <c r="G27" s="39" t="s">
        <v>682</v>
      </c>
      <c r="H27" s="51"/>
      <c r="I27" s="51"/>
      <c r="J27" s="51"/>
      <c r="K27" s="51"/>
    </row>
    <row r="28" spans="1:11" ht="14.1" customHeight="1" x14ac:dyDescent="0.25">
      <c r="A28" s="51"/>
      <c r="B28" s="51"/>
      <c r="C28" s="38" t="s">
        <v>63</v>
      </c>
      <c r="D28" s="39" t="s">
        <v>683</v>
      </c>
      <c r="E28" s="39" t="s">
        <v>684</v>
      </c>
      <c r="F28" s="39" t="s">
        <v>684</v>
      </c>
      <c r="G28" s="39" t="s">
        <v>684</v>
      </c>
      <c r="H28" s="51"/>
      <c r="I28" s="51"/>
      <c r="J28" s="51"/>
      <c r="K28" s="51"/>
    </row>
    <row r="29" spans="1:11" ht="14.1" customHeight="1" x14ac:dyDescent="0.25">
      <c r="A29" s="51"/>
      <c r="B29" s="51"/>
      <c r="C29" s="38" t="s">
        <v>68</v>
      </c>
      <c r="D29" s="39" t="s">
        <v>69</v>
      </c>
      <c r="E29" s="39" t="s">
        <v>75</v>
      </c>
      <c r="F29" s="39" t="s">
        <v>75</v>
      </c>
      <c r="G29" s="39" t="s">
        <v>75</v>
      </c>
      <c r="H29" s="51"/>
      <c r="I29" s="51"/>
      <c r="J29" s="51"/>
      <c r="K29" s="51"/>
    </row>
    <row r="30" spans="1:11" ht="14.1" customHeight="1" x14ac:dyDescent="0.25">
      <c r="A30" s="51"/>
      <c r="B30" s="51"/>
      <c r="C30" s="38" t="s">
        <v>73</v>
      </c>
      <c r="D30" s="39" t="s">
        <v>69</v>
      </c>
      <c r="E30" s="39" t="s">
        <v>685</v>
      </c>
      <c r="F30" s="39" t="s">
        <v>75</v>
      </c>
      <c r="G30" s="39" t="s">
        <v>75</v>
      </c>
      <c r="H30" s="51"/>
      <c r="I30" s="51"/>
      <c r="J30" s="51"/>
      <c r="K30" s="51"/>
    </row>
    <row r="31" spans="1:11" ht="14.1" customHeight="1" x14ac:dyDescent="0.25">
      <c r="A31" s="51"/>
      <c r="B31" s="51"/>
      <c r="C31" s="38" t="s">
        <v>77</v>
      </c>
      <c r="D31" s="39" t="s">
        <v>69</v>
      </c>
      <c r="E31" s="39" t="s">
        <v>685</v>
      </c>
      <c r="F31" s="39" t="s">
        <v>75</v>
      </c>
      <c r="G31" s="39" t="s">
        <v>75</v>
      </c>
      <c r="H31" s="51"/>
      <c r="I31" s="51"/>
      <c r="J31" s="51"/>
      <c r="K31" s="51"/>
    </row>
    <row r="32" spans="1:11" ht="14.1" customHeight="1" x14ac:dyDescent="0.25">
      <c r="A32" s="51"/>
      <c r="B32" s="51"/>
      <c r="C32" s="1589" t="s">
        <v>81</v>
      </c>
      <c r="D32" s="1590"/>
      <c r="E32" s="1590"/>
      <c r="F32" s="1590"/>
      <c r="G32" s="1590"/>
      <c r="H32" s="51"/>
      <c r="I32" s="51"/>
      <c r="J32" s="51"/>
      <c r="K32" s="51"/>
    </row>
    <row r="33" spans="1:11" ht="14.1" customHeight="1" x14ac:dyDescent="0.25">
      <c r="A33" s="51"/>
      <c r="B33" s="51"/>
      <c r="C33" s="52"/>
      <c r="D33" s="33">
        <v>2023</v>
      </c>
      <c r="E33" s="33">
        <v>2024</v>
      </c>
      <c r="F33" s="33">
        <v>2025</v>
      </c>
      <c r="G33" s="33">
        <v>2026</v>
      </c>
      <c r="H33" s="51"/>
      <c r="I33" s="51"/>
      <c r="J33" s="51"/>
      <c r="K33" s="51"/>
    </row>
    <row r="34" spans="1:11" ht="14.1" customHeight="1" x14ac:dyDescent="0.25">
      <c r="A34" s="51"/>
      <c r="B34" s="51"/>
      <c r="C34" s="53"/>
      <c r="D34" s="35" t="s">
        <v>17</v>
      </c>
      <c r="E34" s="35" t="s">
        <v>18</v>
      </c>
      <c r="F34" s="35" t="s">
        <v>18</v>
      </c>
      <c r="G34" s="35" t="s">
        <v>18</v>
      </c>
      <c r="H34" s="51"/>
      <c r="I34" s="51"/>
      <c r="J34" s="51"/>
      <c r="K34" s="51"/>
    </row>
    <row r="35" spans="1:11" ht="14.1" customHeight="1" x14ac:dyDescent="0.25">
      <c r="A35" s="51"/>
      <c r="B35" s="51"/>
      <c r="C35" s="40" t="s">
        <v>82</v>
      </c>
      <c r="D35" s="41">
        <v>0</v>
      </c>
      <c r="E35" s="41">
        <v>25130000</v>
      </c>
      <c r="F35" s="41">
        <v>25130000</v>
      </c>
      <c r="G35" s="41">
        <v>25130000</v>
      </c>
      <c r="H35" s="51"/>
      <c r="I35" s="51"/>
      <c r="J35" s="51"/>
      <c r="K35" s="51"/>
    </row>
    <row r="36" spans="1:11" ht="14.1" customHeight="1" x14ac:dyDescent="0.25">
      <c r="A36" s="51"/>
      <c r="B36" s="51"/>
      <c r="C36" s="40" t="s">
        <v>83</v>
      </c>
      <c r="D36" s="41">
        <v>0</v>
      </c>
      <c r="E36" s="41">
        <v>25130000</v>
      </c>
      <c r="F36" s="41">
        <v>25130000</v>
      </c>
      <c r="G36" s="41">
        <v>25130000</v>
      </c>
      <c r="H36" s="51"/>
      <c r="I36" s="51"/>
      <c r="J36" s="51"/>
      <c r="K36" s="51"/>
    </row>
    <row r="37" spans="1:11" ht="14.1" customHeight="1" x14ac:dyDescent="0.25">
      <c r="A37" s="51"/>
      <c r="B37" s="51"/>
      <c r="C37" s="40" t="s">
        <v>84</v>
      </c>
      <c r="D37" s="41">
        <v>0</v>
      </c>
      <c r="E37" s="41">
        <v>0</v>
      </c>
      <c r="F37" s="41">
        <v>0</v>
      </c>
      <c r="G37" s="41">
        <v>0</v>
      </c>
      <c r="H37" s="51"/>
      <c r="I37" s="51"/>
      <c r="J37" s="51"/>
      <c r="K37" s="51"/>
    </row>
    <row r="38" spans="1:11" ht="14.1" customHeight="1" x14ac:dyDescent="0.25">
      <c r="A38" s="51"/>
      <c r="B38" s="51"/>
      <c r="C38" s="40" t="s">
        <v>85</v>
      </c>
      <c r="D38" s="41">
        <v>0</v>
      </c>
      <c r="E38" s="41">
        <v>3990000</v>
      </c>
      <c r="F38" s="41">
        <v>3990000</v>
      </c>
      <c r="G38" s="41">
        <v>3990000</v>
      </c>
      <c r="H38" s="51"/>
      <c r="I38" s="51"/>
      <c r="J38" s="51"/>
      <c r="K38" s="51"/>
    </row>
    <row r="39" spans="1:11" ht="14.1" customHeight="1" x14ac:dyDescent="0.25">
      <c r="A39" s="51"/>
      <c r="B39" s="51"/>
      <c r="C39" s="40" t="s">
        <v>83</v>
      </c>
      <c r="D39" s="41">
        <v>0</v>
      </c>
      <c r="E39" s="41">
        <v>3990000</v>
      </c>
      <c r="F39" s="41">
        <v>3990000</v>
      </c>
      <c r="G39" s="41">
        <v>3990000</v>
      </c>
      <c r="H39" s="51"/>
      <c r="I39" s="51"/>
      <c r="J39" s="51"/>
      <c r="K39" s="51"/>
    </row>
    <row r="40" spans="1:11" ht="14.1" customHeight="1" x14ac:dyDescent="0.25">
      <c r="A40" s="51"/>
      <c r="B40" s="51"/>
      <c r="C40" s="40" t="s">
        <v>84</v>
      </c>
      <c r="D40" s="41">
        <v>0</v>
      </c>
      <c r="E40" s="41">
        <v>0</v>
      </c>
      <c r="F40" s="41">
        <v>0</v>
      </c>
      <c r="G40" s="41">
        <v>0</v>
      </c>
      <c r="H40" s="51"/>
      <c r="I40" s="51"/>
      <c r="J40" s="51"/>
      <c r="K40" s="51"/>
    </row>
    <row r="41" spans="1:11" ht="14.1" customHeight="1" x14ac:dyDescent="0.25">
      <c r="A41" s="51"/>
      <c r="B41" s="51"/>
      <c r="C41" s="40" t="s">
        <v>86</v>
      </c>
      <c r="D41" s="41">
        <v>0</v>
      </c>
      <c r="E41" s="41">
        <v>11260000</v>
      </c>
      <c r="F41" s="41">
        <v>11260000</v>
      </c>
      <c r="G41" s="41">
        <v>11260000</v>
      </c>
      <c r="H41" s="51"/>
      <c r="I41" s="51"/>
      <c r="J41" s="51"/>
      <c r="K41" s="51"/>
    </row>
    <row r="42" spans="1:11" ht="14.1" customHeight="1" x14ac:dyDescent="0.25">
      <c r="A42" s="51"/>
      <c r="B42" s="51"/>
      <c r="C42" s="40" t="s">
        <v>83</v>
      </c>
      <c r="D42" s="41">
        <v>0</v>
      </c>
      <c r="E42" s="41">
        <v>11260000</v>
      </c>
      <c r="F42" s="41">
        <v>11260000</v>
      </c>
      <c r="G42" s="41">
        <v>11260000</v>
      </c>
      <c r="H42" s="51"/>
      <c r="I42" s="51"/>
      <c r="J42" s="51"/>
      <c r="K42" s="51"/>
    </row>
    <row r="43" spans="1:11" ht="14.1" customHeight="1" x14ac:dyDescent="0.25">
      <c r="A43" s="51"/>
      <c r="B43" s="51"/>
      <c r="C43" s="40" t="s">
        <v>84</v>
      </c>
      <c r="D43" s="41">
        <v>0</v>
      </c>
      <c r="E43" s="41">
        <v>0</v>
      </c>
      <c r="F43" s="41">
        <v>0</v>
      </c>
      <c r="G43" s="41">
        <v>0</v>
      </c>
      <c r="H43" s="51"/>
      <c r="I43" s="51"/>
      <c r="J43" s="51"/>
      <c r="K43" s="51"/>
    </row>
    <row r="44" spans="1:11" ht="14.1" customHeight="1" x14ac:dyDescent="0.25">
      <c r="A44" s="51"/>
      <c r="B44" s="51"/>
      <c r="C44" s="40" t="s">
        <v>87</v>
      </c>
      <c r="D44" s="41">
        <v>0</v>
      </c>
      <c r="E44" s="41">
        <v>0</v>
      </c>
      <c r="F44" s="41">
        <v>0</v>
      </c>
      <c r="G44" s="41">
        <v>0</v>
      </c>
      <c r="H44" s="51"/>
      <c r="I44" s="51"/>
      <c r="J44" s="51"/>
      <c r="K44" s="51"/>
    </row>
    <row r="45" spans="1:11" ht="14.1" customHeight="1" x14ac:dyDescent="0.25">
      <c r="A45" s="51"/>
      <c r="B45" s="51"/>
      <c r="C45" s="40" t="s">
        <v>83</v>
      </c>
      <c r="D45" s="41">
        <v>0</v>
      </c>
      <c r="E45" s="41">
        <v>0</v>
      </c>
      <c r="F45" s="41">
        <v>0</v>
      </c>
      <c r="G45" s="41">
        <v>0</v>
      </c>
      <c r="H45" s="51"/>
      <c r="I45" s="51"/>
      <c r="J45" s="51"/>
      <c r="K45" s="51"/>
    </row>
    <row r="46" spans="1:11" ht="14.1" customHeight="1" x14ac:dyDescent="0.25">
      <c r="A46" s="51"/>
      <c r="B46" s="51"/>
      <c r="C46" s="40" t="s">
        <v>84</v>
      </c>
      <c r="D46" s="41">
        <v>0</v>
      </c>
      <c r="E46" s="41">
        <v>0</v>
      </c>
      <c r="F46" s="41">
        <v>0</v>
      </c>
      <c r="G46" s="41">
        <v>0</v>
      </c>
      <c r="H46" s="51"/>
      <c r="I46" s="51"/>
      <c r="J46" s="51"/>
      <c r="K46" s="51"/>
    </row>
    <row r="47" spans="1:11" ht="14.1" customHeight="1" x14ac:dyDescent="0.25">
      <c r="A47" s="51"/>
      <c r="B47" s="51"/>
      <c r="C47" s="40" t="s">
        <v>88</v>
      </c>
      <c r="D47" s="41">
        <v>0</v>
      </c>
      <c r="E47" s="41">
        <v>0</v>
      </c>
      <c r="F47" s="41">
        <v>0</v>
      </c>
      <c r="G47" s="41">
        <v>0</v>
      </c>
      <c r="H47" s="51"/>
      <c r="I47" s="51"/>
      <c r="J47" s="51"/>
      <c r="K47" s="51"/>
    </row>
    <row r="48" spans="1:11" ht="14.1" customHeight="1" x14ac:dyDescent="0.25">
      <c r="A48" s="51"/>
      <c r="B48" s="51"/>
      <c r="C48" s="40" t="s">
        <v>83</v>
      </c>
      <c r="D48" s="41">
        <v>0</v>
      </c>
      <c r="E48" s="41">
        <v>0</v>
      </c>
      <c r="F48" s="41">
        <v>0</v>
      </c>
      <c r="G48" s="41">
        <v>0</v>
      </c>
      <c r="H48" s="51"/>
      <c r="I48" s="51"/>
      <c r="J48" s="51"/>
      <c r="K48" s="51"/>
    </row>
    <row r="49" spans="1:11" ht="14.1" customHeight="1" x14ac:dyDescent="0.25">
      <c r="A49" s="51"/>
      <c r="B49" s="51"/>
      <c r="C49" s="40" t="s">
        <v>84</v>
      </c>
      <c r="D49" s="41">
        <v>0</v>
      </c>
      <c r="E49" s="41">
        <v>0</v>
      </c>
      <c r="F49" s="41">
        <v>0</v>
      </c>
      <c r="G49" s="41">
        <v>0</v>
      </c>
      <c r="H49" s="51"/>
      <c r="I49" s="51"/>
      <c r="J49" s="51"/>
      <c r="K49" s="51"/>
    </row>
    <row r="50" spans="1:11" ht="14.1" customHeight="1" x14ac:dyDescent="0.25">
      <c r="A50" s="51"/>
      <c r="B50" s="51"/>
      <c r="C50" s="40" t="s">
        <v>89</v>
      </c>
      <c r="D50" s="41">
        <v>0</v>
      </c>
      <c r="E50" s="41">
        <v>0</v>
      </c>
      <c r="F50" s="41">
        <v>0</v>
      </c>
      <c r="G50" s="41">
        <v>0</v>
      </c>
      <c r="H50" s="51"/>
      <c r="I50" s="51"/>
      <c r="J50" s="51"/>
      <c r="K50" s="51"/>
    </row>
    <row r="51" spans="1:11" ht="14.1" customHeight="1" x14ac:dyDescent="0.25">
      <c r="A51" s="51"/>
      <c r="B51" s="51"/>
      <c r="C51" s="40" t="s">
        <v>83</v>
      </c>
      <c r="D51" s="41">
        <v>0</v>
      </c>
      <c r="E51" s="41">
        <v>0</v>
      </c>
      <c r="F51" s="41">
        <v>0</v>
      </c>
      <c r="G51" s="41">
        <v>0</v>
      </c>
      <c r="H51" s="51"/>
      <c r="I51" s="51"/>
      <c r="J51" s="51"/>
      <c r="K51" s="51"/>
    </row>
    <row r="52" spans="1:11" ht="14.1" customHeight="1" x14ac:dyDescent="0.25">
      <c r="A52" s="51"/>
      <c r="B52" s="51"/>
      <c r="C52" s="40" t="s">
        <v>84</v>
      </c>
      <c r="D52" s="41">
        <v>0</v>
      </c>
      <c r="E52" s="41">
        <v>0</v>
      </c>
      <c r="F52" s="41">
        <v>0</v>
      </c>
      <c r="G52" s="41">
        <v>0</v>
      </c>
      <c r="H52" s="51"/>
      <c r="I52" s="51"/>
      <c r="J52" s="51"/>
      <c r="K52" s="51"/>
    </row>
    <row r="53" spans="1:11" ht="14.1" customHeight="1" x14ac:dyDescent="0.25">
      <c r="A53" s="51"/>
      <c r="B53" s="51"/>
      <c r="C53" s="40" t="s">
        <v>90</v>
      </c>
      <c r="D53" s="41">
        <v>0</v>
      </c>
      <c r="E53" s="41">
        <v>120000</v>
      </c>
      <c r="F53" s="41">
        <v>120000</v>
      </c>
      <c r="G53" s="41">
        <v>120000</v>
      </c>
      <c r="H53" s="51"/>
      <c r="I53" s="51"/>
      <c r="J53" s="51"/>
      <c r="K53" s="51"/>
    </row>
    <row r="54" spans="1:11" ht="14.1" customHeight="1" x14ac:dyDescent="0.25">
      <c r="A54" s="51"/>
      <c r="B54" s="51"/>
      <c r="C54" s="40" t="s">
        <v>83</v>
      </c>
      <c r="D54" s="41">
        <v>0</v>
      </c>
      <c r="E54" s="41">
        <v>120000</v>
      </c>
      <c r="F54" s="41">
        <v>120000</v>
      </c>
      <c r="G54" s="41">
        <v>120000</v>
      </c>
      <c r="H54" s="51"/>
      <c r="I54" s="51"/>
      <c r="J54" s="51"/>
      <c r="K54" s="51"/>
    </row>
    <row r="55" spans="1:11" ht="14.1" customHeight="1" x14ac:dyDescent="0.25">
      <c r="A55" s="51"/>
      <c r="B55" s="51"/>
      <c r="C55" s="40" t="s">
        <v>84</v>
      </c>
      <c r="D55" s="41">
        <v>0</v>
      </c>
      <c r="E55" s="41">
        <v>0</v>
      </c>
      <c r="F55" s="41">
        <v>0</v>
      </c>
      <c r="G55" s="41">
        <v>0</v>
      </c>
      <c r="H55" s="51"/>
      <c r="I55" s="51"/>
      <c r="J55" s="51"/>
      <c r="K55" s="51"/>
    </row>
    <row r="56" spans="1:11" ht="14.1" customHeight="1" x14ac:dyDescent="0.25">
      <c r="A56" s="51"/>
      <c r="B56" s="51"/>
      <c r="C56" s="40" t="s">
        <v>91</v>
      </c>
      <c r="D56" s="41">
        <v>0</v>
      </c>
      <c r="E56" s="41">
        <v>0</v>
      </c>
      <c r="F56" s="41">
        <v>0</v>
      </c>
      <c r="G56" s="41">
        <v>0</v>
      </c>
      <c r="H56" s="51"/>
      <c r="I56" s="51"/>
      <c r="J56" s="51"/>
      <c r="K56" s="51"/>
    </row>
    <row r="57" spans="1:11" ht="14.1" customHeight="1" x14ac:dyDescent="0.25">
      <c r="A57" s="51"/>
      <c r="B57" s="51"/>
      <c r="C57" s="40" t="s">
        <v>83</v>
      </c>
      <c r="D57" s="41">
        <v>0</v>
      </c>
      <c r="E57" s="41">
        <v>0</v>
      </c>
      <c r="F57" s="41">
        <v>0</v>
      </c>
      <c r="G57" s="41">
        <v>0</v>
      </c>
      <c r="H57" s="51"/>
      <c r="I57" s="51"/>
      <c r="J57" s="51"/>
      <c r="K57" s="51"/>
    </row>
    <row r="58" spans="1:11" ht="14.1" customHeight="1" x14ac:dyDescent="0.25">
      <c r="A58" s="51"/>
      <c r="B58" s="51"/>
      <c r="C58" s="40" t="s">
        <v>92</v>
      </c>
      <c r="D58" s="41">
        <v>0</v>
      </c>
      <c r="E58" s="41">
        <v>0</v>
      </c>
      <c r="F58" s="41">
        <v>0</v>
      </c>
      <c r="G58" s="41">
        <v>0</v>
      </c>
      <c r="H58" s="51"/>
      <c r="I58" s="51"/>
      <c r="J58" s="51"/>
      <c r="K58" s="51"/>
    </row>
    <row r="59" spans="1:11" ht="14.1" customHeight="1" x14ac:dyDescent="0.25">
      <c r="A59" s="51"/>
      <c r="B59" s="51"/>
      <c r="C59" s="40" t="s">
        <v>93</v>
      </c>
      <c r="D59" s="41">
        <v>0</v>
      </c>
      <c r="E59" s="41">
        <v>0</v>
      </c>
      <c r="F59" s="41">
        <v>0</v>
      </c>
      <c r="G59" s="41">
        <v>0</v>
      </c>
      <c r="H59" s="51"/>
      <c r="I59" s="51"/>
      <c r="J59" s="51"/>
      <c r="K59" s="51"/>
    </row>
    <row r="60" spans="1:11" ht="14.1" customHeight="1" x14ac:dyDescent="0.25">
      <c r="A60" s="51"/>
      <c r="B60" s="51"/>
      <c r="C60" s="40" t="s">
        <v>94</v>
      </c>
      <c r="D60" s="41">
        <v>0</v>
      </c>
      <c r="E60" s="41">
        <v>0</v>
      </c>
      <c r="F60" s="41">
        <v>0</v>
      </c>
      <c r="G60" s="41">
        <v>0</v>
      </c>
      <c r="H60" s="51"/>
      <c r="I60" s="51"/>
      <c r="J60" s="51"/>
      <c r="K60" s="51"/>
    </row>
    <row r="61" spans="1:11" ht="14.1" customHeight="1" x14ac:dyDescent="0.25">
      <c r="A61" s="51"/>
      <c r="B61" s="51"/>
      <c r="C61" s="40" t="s">
        <v>95</v>
      </c>
      <c r="D61" s="41">
        <v>0</v>
      </c>
      <c r="E61" s="41">
        <v>0</v>
      </c>
      <c r="F61" s="41">
        <v>0</v>
      </c>
      <c r="G61" s="41">
        <v>0</v>
      </c>
      <c r="H61" s="51"/>
      <c r="I61" s="51"/>
      <c r="J61" s="51"/>
      <c r="K61" s="51"/>
    </row>
    <row r="62" spans="1:11" ht="14.1" customHeight="1" x14ac:dyDescent="0.25">
      <c r="A62" s="51"/>
      <c r="B62" s="51"/>
      <c r="C62" s="40" t="s">
        <v>96</v>
      </c>
      <c r="D62" s="41">
        <v>0</v>
      </c>
      <c r="E62" s="41">
        <v>0</v>
      </c>
      <c r="F62" s="41">
        <v>0</v>
      </c>
      <c r="G62" s="41">
        <v>0</v>
      </c>
      <c r="H62" s="51"/>
      <c r="I62" s="51"/>
      <c r="J62" s="51"/>
      <c r="K62" s="51"/>
    </row>
    <row r="63" spans="1:11" ht="14.1" customHeight="1" x14ac:dyDescent="0.25">
      <c r="A63" s="51"/>
      <c r="B63" s="51"/>
      <c r="C63" s="40" t="s">
        <v>83</v>
      </c>
      <c r="D63" s="41">
        <v>0</v>
      </c>
      <c r="E63" s="41">
        <v>0</v>
      </c>
      <c r="F63" s="41">
        <v>0</v>
      </c>
      <c r="G63" s="41">
        <v>0</v>
      </c>
      <c r="H63" s="51"/>
      <c r="I63" s="51"/>
      <c r="J63" s="51"/>
      <c r="K63" s="51"/>
    </row>
    <row r="64" spans="1:11" ht="14.1" customHeight="1" x14ac:dyDescent="0.25">
      <c r="A64" s="51"/>
      <c r="B64" s="51"/>
      <c r="C64" s="40" t="s">
        <v>92</v>
      </c>
      <c r="D64" s="41">
        <v>0</v>
      </c>
      <c r="E64" s="41">
        <v>0</v>
      </c>
      <c r="F64" s="41">
        <v>0</v>
      </c>
      <c r="G64" s="41">
        <v>0</v>
      </c>
      <c r="H64" s="51"/>
      <c r="I64" s="51"/>
      <c r="J64" s="51"/>
      <c r="K64" s="51"/>
    </row>
    <row r="65" spans="1:11" ht="14.1" customHeight="1" x14ac:dyDescent="0.25">
      <c r="A65" s="51"/>
      <c r="B65" s="51"/>
      <c r="C65" s="40" t="s">
        <v>93</v>
      </c>
      <c r="D65" s="41">
        <v>0</v>
      </c>
      <c r="E65" s="41">
        <v>0</v>
      </c>
      <c r="F65" s="41">
        <v>0</v>
      </c>
      <c r="G65" s="41">
        <v>0</v>
      </c>
      <c r="H65" s="51"/>
      <c r="I65" s="51"/>
      <c r="J65" s="51"/>
      <c r="K65" s="51"/>
    </row>
    <row r="66" spans="1:11" ht="14.1" customHeight="1" x14ac:dyDescent="0.25">
      <c r="A66" s="51"/>
      <c r="B66" s="51"/>
      <c r="C66" s="40" t="s">
        <v>94</v>
      </c>
      <c r="D66" s="41">
        <v>0</v>
      </c>
      <c r="E66" s="41">
        <v>0</v>
      </c>
      <c r="F66" s="41">
        <v>0</v>
      </c>
      <c r="G66" s="41">
        <v>0</v>
      </c>
      <c r="H66" s="51"/>
      <c r="I66" s="51"/>
      <c r="J66" s="51"/>
      <c r="K66" s="51"/>
    </row>
    <row r="67" spans="1:11" ht="14.1" customHeight="1" x14ac:dyDescent="0.25">
      <c r="A67" s="51"/>
      <c r="B67" s="51"/>
      <c r="C67" s="40" t="s">
        <v>95</v>
      </c>
      <c r="D67" s="41">
        <v>0</v>
      </c>
      <c r="E67" s="41">
        <v>0</v>
      </c>
      <c r="F67" s="41">
        <v>0</v>
      </c>
      <c r="G67" s="41">
        <v>0</v>
      </c>
      <c r="H67" s="51"/>
      <c r="I67" s="51"/>
      <c r="J67" s="51"/>
      <c r="K67" s="51"/>
    </row>
    <row r="68" spans="1:11" ht="14.1" customHeight="1" x14ac:dyDescent="0.25">
      <c r="A68" s="51"/>
      <c r="B68" s="51"/>
      <c r="C68" s="40" t="s">
        <v>97</v>
      </c>
      <c r="D68" s="41">
        <v>0</v>
      </c>
      <c r="E68" s="41">
        <v>0</v>
      </c>
      <c r="F68" s="41">
        <v>0</v>
      </c>
      <c r="G68" s="41">
        <v>0</v>
      </c>
      <c r="H68" s="51"/>
      <c r="I68" s="51"/>
      <c r="J68" s="51"/>
      <c r="K68" s="51"/>
    </row>
    <row r="69" spans="1:11" ht="14.1" customHeight="1" x14ac:dyDescent="0.25">
      <c r="A69" s="51"/>
      <c r="B69" s="51"/>
      <c r="C69" s="40" t="s">
        <v>83</v>
      </c>
      <c r="D69" s="41">
        <v>0</v>
      </c>
      <c r="E69" s="41">
        <v>0</v>
      </c>
      <c r="F69" s="41">
        <v>0</v>
      </c>
      <c r="G69" s="41">
        <v>0</v>
      </c>
      <c r="H69" s="51"/>
      <c r="I69" s="51"/>
      <c r="J69" s="51"/>
      <c r="K69" s="51"/>
    </row>
    <row r="70" spans="1:11" ht="14.1" customHeight="1" x14ac:dyDescent="0.25">
      <c r="A70" s="51"/>
      <c r="B70" s="51"/>
      <c r="C70" s="40" t="s">
        <v>92</v>
      </c>
      <c r="D70" s="41">
        <v>0</v>
      </c>
      <c r="E70" s="41">
        <v>0</v>
      </c>
      <c r="F70" s="41">
        <v>0</v>
      </c>
      <c r="G70" s="41">
        <v>0</v>
      </c>
      <c r="H70" s="51"/>
      <c r="I70" s="51"/>
      <c r="J70" s="51"/>
      <c r="K70" s="51"/>
    </row>
    <row r="71" spans="1:11" ht="14.1" customHeight="1" x14ac:dyDescent="0.25">
      <c r="A71" s="51"/>
      <c r="B71" s="51"/>
      <c r="C71" s="40" t="s">
        <v>93</v>
      </c>
      <c r="D71" s="41">
        <v>0</v>
      </c>
      <c r="E71" s="41">
        <v>0</v>
      </c>
      <c r="F71" s="41">
        <v>0</v>
      </c>
      <c r="G71" s="41">
        <v>0</v>
      </c>
      <c r="H71" s="51"/>
      <c r="I71" s="51"/>
      <c r="J71" s="51"/>
      <c r="K71" s="51"/>
    </row>
    <row r="72" spans="1:11" ht="14.1" customHeight="1" x14ac:dyDescent="0.25">
      <c r="A72" s="51"/>
      <c r="B72" s="51"/>
      <c r="C72" s="40" t="s">
        <v>94</v>
      </c>
      <c r="D72" s="41">
        <v>0</v>
      </c>
      <c r="E72" s="41">
        <v>0</v>
      </c>
      <c r="F72" s="41">
        <v>0</v>
      </c>
      <c r="G72" s="41">
        <v>0</v>
      </c>
      <c r="H72" s="51"/>
      <c r="I72" s="51"/>
      <c r="J72" s="51"/>
      <c r="K72" s="51"/>
    </row>
    <row r="73" spans="1:11" ht="14.1" customHeight="1" x14ac:dyDescent="0.25">
      <c r="A73" s="51"/>
      <c r="B73" s="51"/>
      <c r="C73" s="40" t="s">
        <v>95</v>
      </c>
      <c r="D73" s="41">
        <v>0</v>
      </c>
      <c r="E73" s="41">
        <v>0</v>
      </c>
      <c r="F73" s="41">
        <v>0</v>
      </c>
      <c r="G73" s="41">
        <v>0</v>
      </c>
      <c r="H73" s="51"/>
      <c r="I73" s="51"/>
      <c r="J73" s="51"/>
      <c r="K73" s="51"/>
    </row>
    <row r="74" spans="1:11" ht="14.1" customHeight="1" x14ac:dyDescent="0.25">
      <c r="A74" s="51"/>
      <c r="B74" s="51"/>
      <c r="C74" s="40" t="s">
        <v>98</v>
      </c>
      <c r="D74" s="41">
        <v>0</v>
      </c>
      <c r="E74" s="41">
        <v>0</v>
      </c>
      <c r="F74" s="41">
        <v>0</v>
      </c>
      <c r="G74" s="41">
        <v>0</v>
      </c>
      <c r="H74" s="51"/>
      <c r="I74" s="51"/>
      <c r="J74" s="51"/>
      <c r="K74" s="51"/>
    </row>
    <row r="75" spans="1:11" ht="14.1" customHeight="1" x14ac:dyDescent="0.25">
      <c r="A75" s="51"/>
      <c r="B75" s="51"/>
      <c r="C75" s="40" t="s">
        <v>99</v>
      </c>
      <c r="D75" s="41">
        <v>0</v>
      </c>
      <c r="E75" s="41">
        <v>0</v>
      </c>
      <c r="F75" s="41">
        <v>0</v>
      </c>
      <c r="G75" s="41">
        <v>0</v>
      </c>
      <c r="H75" s="51"/>
      <c r="I75" s="51"/>
      <c r="J75" s="51"/>
      <c r="K75" s="51"/>
    </row>
    <row r="76" spans="1:11" ht="14.1" customHeight="1" x14ac:dyDescent="0.25">
      <c r="A76" s="51"/>
      <c r="B76" s="51"/>
      <c r="C76" s="36" t="s">
        <v>100</v>
      </c>
      <c r="D76" s="41">
        <v>0</v>
      </c>
      <c r="E76" s="41">
        <v>40500000</v>
      </c>
      <c r="F76" s="41">
        <v>40500000</v>
      </c>
      <c r="G76" s="41">
        <v>40500000</v>
      </c>
      <c r="H76" s="51"/>
      <c r="I76" s="51"/>
      <c r="J76" s="51"/>
      <c r="K76" s="51"/>
    </row>
    <row r="77" spans="1:11" ht="21.95" customHeight="1" x14ac:dyDescent="0.25">
      <c r="A77" s="51"/>
      <c r="B77" s="51"/>
      <c r="C77" s="30" t="s">
        <v>50</v>
      </c>
      <c r="D77" s="1575" t="s">
        <v>686</v>
      </c>
      <c r="E77" s="1576"/>
      <c r="F77" s="1576"/>
      <c r="G77" s="1576"/>
      <c r="H77" s="51"/>
      <c r="I77" s="51"/>
      <c r="J77" s="51"/>
      <c r="K77" s="51"/>
    </row>
    <row r="78" spans="1:11" ht="21.95" customHeight="1" x14ac:dyDescent="0.25">
      <c r="A78" s="51"/>
      <c r="B78" s="51"/>
      <c r="C78" s="31" t="s">
        <v>52</v>
      </c>
      <c r="D78" s="1587" t="s">
        <v>687</v>
      </c>
      <c r="E78" s="1588"/>
      <c r="F78" s="1588"/>
      <c r="G78" s="1588"/>
      <c r="H78" s="51"/>
      <c r="I78" s="51"/>
      <c r="J78" s="51"/>
      <c r="K78" s="51"/>
    </row>
    <row r="79" spans="1:11" ht="21.95" customHeight="1" x14ac:dyDescent="0.25">
      <c r="A79" s="51"/>
      <c r="B79" s="51"/>
      <c r="C79" s="31" t="s">
        <v>54</v>
      </c>
      <c r="D79" s="1587" t="s">
        <v>688</v>
      </c>
      <c r="E79" s="1588"/>
      <c r="F79" s="1588"/>
      <c r="G79" s="1588"/>
      <c r="H79" s="51"/>
      <c r="I79" s="51"/>
      <c r="J79" s="51"/>
      <c r="K79" s="51"/>
    </row>
    <row r="80" spans="1:11" ht="15" customHeight="1" x14ac:dyDescent="0.25">
      <c r="A80" s="51"/>
      <c r="B80" s="51"/>
      <c r="C80" s="52"/>
      <c r="D80" s="33">
        <v>2023</v>
      </c>
      <c r="E80" s="33">
        <v>2024</v>
      </c>
      <c r="F80" s="33">
        <v>2025</v>
      </c>
      <c r="G80" s="33">
        <v>2026</v>
      </c>
      <c r="H80" s="51"/>
      <c r="I80" s="51"/>
      <c r="J80" s="51"/>
      <c r="K80" s="51"/>
    </row>
    <row r="81" spans="1:11" ht="15" customHeight="1" x14ac:dyDescent="0.25">
      <c r="A81" s="51"/>
      <c r="B81" s="51"/>
      <c r="C81" s="53"/>
      <c r="D81" s="35" t="s">
        <v>17</v>
      </c>
      <c r="E81" s="35" t="s">
        <v>18</v>
      </c>
      <c r="F81" s="35" t="s">
        <v>18</v>
      </c>
      <c r="G81" s="35" t="s">
        <v>18</v>
      </c>
      <c r="H81" s="51"/>
      <c r="I81" s="51"/>
      <c r="J81" s="51"/>
      <c r="K81" s="51"/>
    </row>
    <row r="82" spans="1:11" ht="14.1" customHeight="1" x14ac:dyDescent="0.25">
      <c r="A82" s="51"/>
      <c r="B82" s="51"/>
      <c r="C82" s="38" t="s">
        <v>56</v>
      </c>
      <c r="D82" s="39" t="s">
        <v>237</v>
      </c>
      <c r="E82" s="39" t="s">
        <v>237</v>
      </c>
      <c r="F82" s="39" t="s">
        <v>237</v>
      </c>
      <c r="G82" s="39" t="s">
        <v>237</v>
      </c>
      <c r="H82" s="51"/>
      <c r="I82" s="51"/>
      <c r="J82" s="51"/>
      <c r="K82" s="51"/>
    </row>
    <row r="83" spans="1:11" ht="14.1" customHeight="1" x14ac:dyDescent="0.25">
      <c r="A83" s="51"/>
      <c r="B83" s="51"/>
      <c r="C83" s="38" t="s">
        <v>59</v>
      </c>
      <c r="D83" s="39" t="s">
        <v>689</v>
      </c>
      <c r="E83" s="39" t="s">
        <v>689</v>
      </c>
      <c r="F83" s="39" t="s">
        <v>689</v>
      </c>
      <c r="G83" s="39" t="s">
        <v>689</v>
      </c>
      <c r="H83" s="51"/>
      <c r="I83" s="51"/>
      <c r="J83" s="51"/>
      <c r="K83" s="51"/>
    </row>
    <row r="84" spans="1:11" ht="14.1" customHeight="1" x14ac:dyDescent="0.25">
      <c r="A84" s="51"/>
      <c r="B84" s="51"/>
      <c r="C84" s="38" t="s">
        <v>63</v>
      </c>
      <c r="D84" s="39" t="s">
        <v>690</v>
      </c>
      <c r="E84" s="39" t="s">
        <v>690</v>
      </c>
      <c r="F84" s="39" t="s">
        <v>690</v>
      </c>
      <c r="G84" s="39" t="s">
        <v>690</v>
      </c>
      <c r="H84" s="51"/>
      <c r="I84" s="51"/>
      <c r="J84" s="51"/>
      <c r="K84" s="51"/>
    </row>
    <row r="85" spans="1:11" ht="14.1" customHeight="1" x14ac:dyDescent="0.25">
      <c r="A85" s="51"/>
      <c r="B85" s="51"/>
      <c r="C85" s="38" t="s">
        <v>68</v>
      </c>
      <c r="D85" s="39" t="s">
        <v>69</v>
      </c>
      <c r="E85" s="39" t="s">
        <v>75</v>
      </c>
      <c r="F85" s="39" t="s">
        <v>75</v>
      </c>
      <c r="G85" s="39" t="s">
        <v>75</v>
      </c>
      <c r="H85" s="51"/>
      <c r="I85" s="51"/>
      <c r="J85" s="51"/>
      <c r="K85" s="51"/>
    </row>
    <row r="86" spans="1:11" ht="14.1" customHeight="1" x14ac:dyDescent="0.25">
      <c r="A86" s="51"/>
      <c r="B86" s="51"/>
      <c r="C86" s="38" t="s">
        <v>73</v>
      </c>
      <c r="D86" s="39" t="s">
        <v>69</v>
      </c>
      <c r="E86" s="39" t="s">
        <v>75</v>
      </c>
      <c r="F86" s="39" t="s">
        <v>75</v>
      </c>
      <c r="G86" s="39" t="s">
        <v>75</v>
      </c>
      <c r="H86" s="51"/>
      <c r="I86" s="51"/>
      <c r="J86" s="51"/>
      <c r="K86" s="51"/>
    </row>
    <row r="87" spans="1:11" ht="14.1" customHeight="1" x14ac:dyDescent="0.25">
      <c r="A87" s="51"/>
      <c r="B87" s="51"/>
      <c r="C87" s="38" t="s">
        <v>77</v>
      </c>
      <c r="D87" s="39" t="s">
        <v>69</v>
      </c>
      <c r="E87" s="39" t="s">
        <v>75</v>
      </c>
      <c r="F87" s="39" t="s">
        <v>75</v>
      </c>
      <c r="G87" s="39" t="s">
        <v>75</v>
      </c>
      <c r="H87" s="51"/>
      <c r="I87" s="51"/>
      <c r="J87" s="51"/>
      <c r="K87" s="51"/>
    </row>
    <row r="88" spans="1:11" ht="14.1" customHeight="1" x14ac:dyDescent="0.25">
      <c r="A88" s="51"/>
      <c r="B88" s="51"/>
      <c r="C88" s="1589" t="s">
        <v>81</v>
      </c>
      <c r="D88" s="1590"/>
      <c r="E88" s="1590"/>
      <c r="F88" s="1590"/>
      <c r="G88" s="1590"/>
      <c r="H88" s="51"/>
      <c r="I88" s="51"/>
      <c r="J88" s="51"/>
      <c r="K88" s="51"/>
    </row>
    <row r="89" spans="1:11" ht="14.1" customHeight="1" x14ac:dyDescent="0.25">
      <c r="A89" s="51"/>
      <c r="B89" s="51"/>
      <c r="C89" s="52"/>
      <c r="D89" s="33">
        <v>2023</v>
      </c>
      <c r="E89" s="33">
        <v>2024</v>
      </c>
      <c r="F89" s="33">
        <v>2025</v>
      </c>
      <c r="G89" s="33">
        <v>2026</v>
      </c>
      <c r="H89" s="51"/>
      <c r="I89" s="51"/>
      <c r="J89" s="51"/>
      <c r="K89" s="51"/>
    </row>
    <row r="90" spans="1:11" ht="14.1" customHeight="1" x14ac:dyDescent="0.25">
      <c r="A90" s="51"/>
      <c r="B90" s="51"/>
      <c r="C90" s="53"/>
      <c r="D90" s="35" t="s">
        <v>17</v>
      </c>
      <c r="E90" s="35" t="s">
        <v>18</v>
      </c>
      <c r="F90" s="35" t="s">
        <v>18</v>
      </c>
      <c r="G90" s="35" t="s">
        <v>18</v>
      </c>
      <c r="H90" s="51"/>
      <c r="I90" s="51"/>
      <c r="J90" s="51"/>
      <c r="K90" s="51"/>
    </row>
    <row r="91" spans="1:11" ht="14.1" customHeight="1" x14ac:dyDescent="0.25">
      <c r="A91" s="51"/>
      <c r="B91" s="51"/>
      <c r="C91" s="40" t="s">
        <v>82</v>
      </c>
      <c r="D91" s="41">
        <v>0</v>
      </c>
      <c r="E91" s="41">
        <v>0</v>
      </c>
      <c r="F91" s="41">
        <v>0</v>
      </c>
      <c r="G91" s="41">
        <v>0</v>
      </c>
      <c r="H91" s="51"/>
      <c r="I91" s="51"/>
      <c r="J91" s="51"/>
      <c r="K91" s="51"/>
    </row>
    <row r="92" spans="1:11" ht="14.1" customHeight="1" x14ac:dyDescent="0.25">
      <c r="A92" s="51"/>
      <c r="B92" s="51"/>
      <c r="C92" s="40" t="s">
        <v>83</v>
      </c>
      <c r="D92" s="41">
        <v>0</v>
      </c>
      <c r="E92" s="41">
        <v>0</v>
      </c>
      <c r="F92" s="41">
        <v>0</v>
      </c>
      <c r="G92" s="41">
        <v>0</v>
      </c>
      <c r="H92" s="51"/>
      <c r="I92" s="51"/>
      <c r="J92" s="51"/>
      <c r="K92" s="51"/>
    </row>
    <row r="93" spans="1:11" ht="14.1" customHeight="1" x14ac:dyDescent="0.25">
      <c r="A93" s="51"/>
      <c r="B93" s="51"/>
      <c r="C93" s="40" t="s">
        <v>84</v>
      </c>
      <c r="D93" s="41">
        <v>0</v>
      </c>
      <c r="E93" s="41">
        <v>0</v>
      </c>
      <c r="F93" s="41">
        <v>0</v>
      </c>
      <c r="G93" s="41">
        <v>0</v>
      </c>
      <c r="H93" s="51"/>
      <c r="I93" s="51"/>
      <c r="J93" s="51"/>
      <c r="K93" s="51"/>
    </row>
    <row r="94" spans="1:11" ht="14.1" customHeight="1" x14ac:dyDescent="0.25">
      <c r="A94" s="51"/>
      <c r="B94" s="51"/>
      <c r="C94" s="40" t="s">
        <v>85</v>
      </c>
      <c r="D94" s="41">
        <v>0</v>
      </c>
      <c r="E94" s="41">
        <v>0</v>
      </c>
      <c r="F94" s="41">
        <v>0</v>
      </c>
      <c r="G94" s="41">
        <v>0</v>
      </c>
      <c r="H94" s="51"/>
      <c r="I94" s="51"/>
      <c r="J94" s="51"/>
      <c r="K94" s="51"/>
    </row>
    <row r="95" spans="1:11" ht="14.1" customHeight="1" x14ac:dyDescent="0.25">
      <c r="A95" s="51"/>
      <c r="B95" s="51"/>
      <c r="C95" s="40" t="s">
        <v>83</v>
      </c>
      <c r="D95" s="41">
        <v>0</v>
      </c>
      <c r="E95" s="41">
        <v>0</v>
      </c>
      <c r="F95" s="41">
        <v>0</v>
      </c>
      <c r="G95" s="41">
        <v>0</v>
      </c>
      <c r="H95" s="51"/>
      <c r="I95" s="51"/>
      <c r="J95" s="51"/>
      <c r="K95" s="51"/>
    </row>
    <row r="96" spans="1:11" ht="14.1" customHeight="1" x14ac:dyDescent="0.25">
      <c r="A96" s="51"/>
      <c r="B96" s="51"/>
      <c r="C96" s="40" t="s">
        <v>84</v>
      </c>
      <c r="D96" s="41">
        <v>0</v>
      </c>
      <c r="E96" s="41">
        <v>0</v>
      </c>
      <c r="F96" s="41">
        <v>0</v>
      </c>
      <c r="G96" s="41">
        <v>0</v>
      </c>
      <c r="H96" s="51"/>
      <c r="I96" s="51"/>
      <c r="J96" s="51"/>
      <c r="K96" s="51"/>
    </row>
    <row r="97" spans="1:11" ht="14.1" customHeight="1" x14ac:dyDescent="0.25">
      <c r="A97" s="51"/>
      <c r="B97" s="51"/>
      <c r="C97" s="40" t="s">
        <v>86</v>
      </c>
      <c r="D97" s="41">
        <v>0</v>
      </c>
      <c r="E97" s="41">
        <v>1460000</v>
      </c>
      <c r="F97" s="41">
        <v>1460000</v>
      </c>
      <c r="G97" s="41">
        <v>1460000</v>
      </c>
      <c r="H97" s="51"/>
      <c r="I97" s="51"/>
      <c r="J97" s="51"/>
      <c r="K97" s="51"/>
    </row>
    <row r="98" spans="1:11" ht="14.1" customHeight="1" x14ac:dyDescent="0.25">
      <c r="A98" s="51"/>
      <c r="B98" s="51"/>
      <c r="C98" s="40" t="s">
        <v>83</v>
      </c>
      <c r="D98" s="41">
        <v>0</v>
      </c>
      <c r="E98" s="41">
        <v>1460000</v>
      </c>
      <c r="F98" s="41">
        <v>1460000</v>
      </c>
      <c r="G98" s="41">
        <v>1460000</v>
      </c>
      <c r="H98" s="51"/>
      <c r="I98" s="51"/>
      <c r="J98" s="51"/>
      <c r="K98" s="51"/>
    </row>
    <row r="99" spans="1:11" ht="14.1" customHeight="1" x14ac:dyDescent="0.25">
      <c r="A99" s="51"/>
      <c r="B99" s="51"/>
      <c r="C99" s="40" t="s">
        <v>84</v>
      </c>
      <c r="D99" s="41">
        <v>0</v>
      </c>
      <c r="E99" s="41">
        <v>0</v>
      </c>
      <c r="F99" s="41">
        <v>0</v>
      </c>
      <c r="G99" s="41">
        <v>0</v>
      </c>
      <c r="H99" s="51"/>
      <c r="I99" s="51"/>
      <c r="J99" s="51"/>
      <c r="K99" s="51"/>
    </row>
    <row r="100" spans="1:11" ht="14.1" customHeight="1" x14ac:dyDescent="0.25">
      <c r="A100" s="51"/>
      <c r="B100" s="51"/>
      <c r="C100" s="40" t="s">
        <v>87</v>
      </c>
      <c r="D100" s="41">
        <v>0</v>
      </c>
      <c r="E100" s="41">
        <v>0</v>
      </c>
      <c r="F100" s="41">
        <v>0</v>
      </c>
      <c r="G100" s="41">
        <v>0</v>
      </c>
      <c r="H100" s="51"/>
      <c r="I100" s="51"/>
      <c r="J100" s="51"/>
      <c r="K100" s="51"/>
    </row>
    <row r="101" spans="1:11" ht="14.1" customHeight="1" x14ac:dyDescent="0.25">
      <c r="A101" s="51"/>
      <c r="B101" s="51"/>
      <c r="C101" s="40" t="s">
        <v>83</v>
      </c>
      <c r="D101" s="41">
        <v>0</v>
      </c>
      <c r="E101" s="41">
        <v>0</v>
      </c>
      <c r="F101" s="41">
        <v>0</v>
      </c>
      <c r="G101" s="41">
        <v>0</v>
      </c>
      <c r="H101" s="51"/>
      <c r="I101" s="51"/>
      <c r="J101" s="51"/>
      <c r="K101" s="51"/>
    </row>
    <row r="102" spans="1:11" ht="14.1" customHeight="1" x14ac:dyDescent="0.25">
      <c r="A102" s="51"/>
      <c r="B102" s="51"/>
      <c r="C102" s="40" t="s">
        <v>84</v>
      </c>
      <c r="D102" s="41">
        <v>0</v>
      </c>
      <c r="E102" s="41">
        <v>0</v>
      </c>
      <c r="F102" s="41">
        <v>0</v>
      </c>
      <c r="G102" s="41">
        <v>0</v>
      </c>
      <c r="H102" s="51"/>
      <c r="I102" s="51"/>
      <c r="J102" s="51"/>
      <c r="K102" s="51"/>
    </row>
    <row r="103" spans="1:11" ht="14.1" customHeight="1" x14ac:dyDescent="0.25">
      <c r="A103" s="51"/>
      <c r="B103" s="51"/>
      <c r="C103" s="40" t="s">
        <v>88</v>
      </c>
      <c r="D103" s="41">
        <v>0</v>
      </c>
      <c r="E103" s="41">
        <v>0</v>
      </c>
      <c r="F103" s="41">
        <v>0</v>
      </c>
      <c r="G103" s="41">
        <v>0</v>
      </c>
      <c r="H103" s="51"/>
      <c r="I103" s="51"/>
      <c r="J103" s="51"/>
      <c r="K103" s="51"/>
    </row>
    <row r="104" spans="1:11" ht="14.1" customHeight="1" x14ac:dyDescent="0.25">
      <c r="A104" s="51"/>
      <c r="B104" s="51"/>
      <c r="C104" s="40" t="s">
        <v>83</v>
      </c>
      <c r="D104" s="41">
        <v>0</v>
      </c>
      <c r="E104" s="41">
        <v>0</v>
      </c>
      <c r="F104" s="41">
        <v>0</v>
      </c>
      <c r="G104" s="41">
        <v>0</v>
      </c>
      <c r="H104" s="51"/>
      <c r="I104" s="51"/>
      <c r="J104" s="51"/>
      <c r="K104" s="51"/>
    </row>
    <row r="105" spans="1:11" ht="14.1" customHeight="1" x14ac:dyDescent="0.25">
      <c r="A105" s="51"/>
      <c r="B105" s="51"/>
      <c r="C105" s="40" t="s">
        <v>84</v>
      </c>
      <c r="D105" s="41">
        <v>0</v>
      </c>
      <c r="E105" s="41">
        <v>0</v>
      </c>
      <c r="F105" s="41">
        <v>0</v>
      </c>
      <c r="G105" s="41">
        <v>0</v>
      </c>
      <c r="H105" s="51"/>
      <c r="I105" s="51"/>
      <c r="J105" s="51"/>
      <c r="K105" s="51"/>
    </row>
    <row r="106" spans="1:11" ht="14.1" customHeight="1" x14ac:dyDescent="0.25">
      <c r="A106" s="51"/>
      <c r="B106" s="51"/>
      <c r="C106" s="40" t="s">
        <v>89</v>
      </c>
      <c r="D106" s="41">
        <v>0</v>
      </c>
      <c r="E106" s="41">
        <v>0</v>
      </c>
      <c r="F106" s="41">
        <v>0</v>
      </c>
      <c r="G106" s="41">
        <v>0</v>
      </c>
      <c r="H106" s="51"/>
      <c r="I106" s="51"/>
      <c r="J106" s="51"/>
      <c r="K106" s="51"/>
    </row>
    <row r="107" spans="1:11" ht="14.1" customHeight="1" x14ac:dyDescent="0.25">
      <c r="A107" s="51"/>
      <c r="B107" s="51"/>
      <c r="C107" s="40" t="s">
        <v>83</v>
      </c>
      <c r="D107" s="41">
        <v>0</v>
      </c>
      <c r="E107" s="41">
        <v>0</v>
      </c>
      <c r="F107" s="41">
        <v>0</v>
      </c>
      <c r="G107" s="41">
        <v>0</v>
      </c>
      <c r="H107" s="51"/>
      <c r="I107" s="51"/>
      <c r="J107" s="51"/>
      <c r="K107" s="51"/>
    </row>
    <row r="108" spans="1:11" ht="14.1" customHeight="1" x14ac:dyDescent="0.25">
      <c r="A108" s="51"/>
      <c r="B108" s="51"/>
      <c r="C108" s="40" t="s">
        <v>84</v>
      </c>
      <c r="D108" s="41">
        <v>0</v>
      </c>
      <c r="E108" s="41">
        <v>0</v>
      </c>
      <c r="F108" s="41">
        <v>0</v>
      </c>
      <c r="G108" s="41">
        <v>0</v>
      </c>
      <c r="H108" s="51"/>
      <c r="I108" s="51"/>
      <c r="J108" s="51"/>
      <c r="K108" s="51"/>
    </row>
    <row r="109" spans="1:11" ht="14.1" customHeight="1" x14ac:dyDescent="0.25">
      <c r="A109" s="51"/>
      <c r="B109" s="51"/>
      <c r="C109" s="40" t="s">
        <v>90</v>
      </c>
      <c r="D109" s="41">
        <v>0</v>
      </c>
      <c r="E109" s="41">
        <v>0</v>
      </c>
      <c r="F109" s="41">
        <v>0</v>
      </c>
      <c r="G109" s="41">
        <v>0</v>
      </c>
      <c r="H109" s="51"/>
      <c r="I109" s="51"/>
      <c r="J109" s="51"/>
      <c r="K109" s="51"/>
    </row>
    <row r="110" spans="1:11" ht="14.1" customHeight="1" x14ac:dyDescent="0.25">
      <c r="A110" s="51"/>
      <c r="B110" s="51"/>
      <c r="C110" s="40" t="s">
        <v>83</v>
      </c>
      <c r="D110" s="41">
        <v>0</v>
      </c>
      <c r="E110" s="41">
        <v>0</v>
      </c>
      <c r="F110" s="41">
        <v>0</v>
      </c>
      <c r="G110" s="41">
        <v>0</v>
      </c>
      <c r="H110" s="51"/>
      <c r="I110" s="51"/>
      <c r="J110" s="51"/>
      <c r="K110" s="51"/>
    </row>
    <row r="111" spans="1:11" ht="14.1" customHeight="1" x14ac:dyDescent="0.25">
      <c r="A111" s="51"/>
      <c r="B111" s="51"/>
      <c r="C111" s="40" t="s">
        <v>84</v>
      </c>
      <c r="D111" s="41">
        <v>0</v>
      </c>
      <c r="E111" s="41">
        <v>0</v>
      </c>
      <c r="F111" s="41">
        <v>0</v>
      </c>
      <c r="G111" s="41">
        <v>0</v>
      </c>
      <c r="H111" s="51"/>
      <c r="I111" s="51"/>
      <c r="J111" s="51"/>
      <c r="K111" s="51"/>
    </row>
    <row r="112" spans="1:11" ht="14.1" customHeight="1" x14ac:dyDescent="0.25">
      <c r="A112" s="51"/>
      <c r="B112" s="51"/>
      <c r="C112" s="40" t="s">
        <v>91</v>
      </c>
      <c r="D112" s="41">
        <v>0</v>
      </c>
      <c r="E112" s="41">
        <v>0</v>
      </c>
      <c r="F112" s="41">
        <v>0</v>
      </c>
      <c r="G112" s="41">
        <v>0</v>
      </c>
      <c r="H112" s="51"/>
      <c r="I112" s="51"/>
      <c r="J112" s="51"/>
      <c r="K112" s="51"/>
    </row>
    <row r="113" spans="1:11" ht="14.1" customHeight="1" x14ac:dyDescent="0.25">
      <c r="A113" s="51"/>
      <c r="B113" s="51"/>
      <c r="C113" s="40" t="s">
        <v>83</v>
      </c>
      <c r="D113" s="41">
        <v>0</v>
      </c>
      <c r="E113" s="41">
        <v>0</v>
      </c>
      <c r="F113" s="41">
        <v>0</v>
      </c>
      <c r="G113" s="41">
        <v>0</v>
      </c>
      <c r="H113" s="51"/>
      <c r="I113" s="51"/>
      <c r="J113" s="51"/>
      <c r="K113" s="51"/>
    </row>
    <row r="114" spans="1:11" ht="14.1" customHeight="1" x14ac:dyDescent="0.25">
      <c r="A114" s="51"/>
      <c r="B114" s="51"/>
      <c r="C114" s="40" t="s">
        <v>92</v>
      </c>
      <c r="D114" s="41">
        <v>0</v>
      </c>
      <c r="E114" s="41">
        <v>0</v>
      </c>
      <c r="F114" s="41">
        <v>0</v>
      </c>
      <c r="G114" s="41">
        <v>0</v>
      </c>
      <c r="H114" s="51"/>
      <c r="I114" s="51"/>
      <c r="J114" s="51"/>
      <c r="K114" s="51"/>
    </row>
    <row r="115" spans="1:11" ht="14.1" customHeight="1" x14ac:dyDescent="0.25">
      <c r="A115" s="51"/>
      <c r="B115" s="51"/>
      <c r="C115" s="40" t="s">
        <v>93</v>
      </c>
      <c r="D115" s="41">
        <v>0</v>
      </c>
      <c r="E115" s="41">
        <v>0</v>
      </c>
      <c r="F115" s="41">
        <v>0</v>
      </c>
      <c r="G115" s="41">
        <v>0</v>
      </c>
      <c r="H115" s="51"/>
      <c r="I115" s="51"/>
      <c r="J115" s="51"/>
      <c r="K115" s="51"/>
    </row>
    <row r="116" spans="1:11" ht="14.1" customHeight="1" x14ac:dyDescent="0.25">
      <c r="A116" s="51"/>
      <c r="B116" s="51"/>
      <c r="C116" s="40" t="s">
        <v>94</v>
      </c>
      <c r="D116" s="41">
        <v>0</v>
      </c>
      <c r="E116" s="41">
        <v>0</v>
      </c>
      <c r="F116" s="41">
        <v>0</v>
      </c>
      <c r="G116" s="41">
        <v>0</v>
      </c>
      <c r="H116" s="51"/>
      <c r="I116" s="51"/>
      <c r="J116" s="51"/>
      <c r="K116" s="51"/>
    </row>
    <row r="117" spans="1:11" ht="14.1" customHeight="1" x14ac:dyDescent="0.25">
      <c r="A117" s="51"/>
      <c r="B117" s="51"/>
      <c r="C117" s="40" t="s">
        <v>95</v>
      </c>
      <c r="D117" s="41">
        <v>0</v>
      </c>
      <c r="E117" s="41">
        <v>0</v>
      </c>
      <c r="F117" s="41">
        <v>0</v>
      </c>
      <c r="G117" s="41">
        <v>0</v>
      </c>
      <c r="H117" s="51"/>
      <c r="I117" s="51"/>
      <c r="J117" s="51"/>
      <c r="K117" s="51"/>
    </row>
    <row r="118" spans="1:11" ht="14.1" customHeight="1" x14ac:dyDescent="0.25">
      <c r="A118" s="51"/>
      <c r="B118" s="51"/>
      <c r="C118" s="40" t="s">
        <v>96</v>
      </c>
      <c r="D118" s="41">
        <v>0</v>
      </c>
      <c r="E118" s="41">
        <v>0</v>
      </c>
      <c r="F118" s="41">
        <v>0</v>
      </c>
      <c r="G118" s="41">
        <v>0</v>
      </c>
      <c r="H118" s="51"/>
      <c r="I118" s="51"/>
      <c r="J118" s="51"/>
      <c r="K118" s="51"/>
    </row>
    <row r="119" spans="1:11" ht="14.1" customHeight="1" x14ac:dyDescent="0.25">
      <c r="A119" s="51"/>
      <c r="B119" s="51"/>
      <c r="C119" s="40" t="s">
        <v>83</v>
      </c>
      <c r="D119" s="41">
        <v>0</v>
      </c>
      <c r="E119" s="41">
        <v>0</v>
      </c>
      <c r="F119" s="41">
        <v>0</v>
      </c>
      <c r="G119" s="41">
        <v>0</v>
      </c>
      <c r="H119" s="51"/>
      <c r="I119" s="51"/>
      <c r="J119" s="51"/>
      <c r="K119" s="51"/>
    </row>
    <row r="120" spans="1:11" ht="14.1" customHeight="1" x14ac:dyDescent="0.25">
      <c r="A120" s="51"/>
      <c r="B120" s="51"/>
      <c r="C120" s="40" t="s">
        <v>92</v>
      </c>
      <c r="D120" s="41">
        <v>0</v>
      </c>
      <c r="E120" s="41">
        <v>0</v>
      </c>
      <c r="F120" s="41">
        <v>0</v>
      </c>
      <c r="G120" s="41">
        <v>0</v>
      </c>
      <c r="H120" s="51"/>
      <c r="I120" s="51"/>
      <c r="J120" s="51"/>
      <c r="K120" s="51"/>
    </row>
    <row r="121" spans="1:11" ht="14.1" customHeight="1" x14ac:dyDescent="0.25">
      <c r="A121" s="51"/>
      <c r="B121" s="51"/>
      <c r="C121" s="40" t="s">
        <v>93</v>
      </c>
      <c r="D121" s="41">
        <v>0</v>
      </c>
      <c r="E121" s="41">
        <v>0</v>
      </c>
      <c r="F121" s="41">
        <v>0</v>
      </c>
      <c r="G121" s="41">
        <v>0</v>
      </c>
      <c r="H121" s="51"/>
      <c r="I121" s="51"/>
      <c r="J121" s="51"/>
      <c r="K121" s="51"/>
    </row>
    <row r="122" spans="1:11" ht="14.1" customHeight="1" x14ac:dyDescent="0.25">
      <c r="A122" s="51"/>
      <c r="B122" s="51"/>
      <c r="C122" s="40" t="s">
        <v>94</v>
      </c>
      <c r="D122" s="41">
        <v>0</v>
      </c>
      <c r="E122" s="41">
        <v>0</v>
      </c>
      <c r="F122" s="41">
        <v>0</v>
      </c>
      <c r="G122" s="41">
        <v>0</v>
      </c>
      <c r="H122" s="51"/>
      <c r="I122" s="51"/>
      <c r="J122" s="51"/>
      <c r="K122" s="51"/>
    </row>
    <row r="123" spans="1:11" ht="14.1" customHeight="1" x14ac:dyDescent="0.25">
      <c r="A123" s="51"/>
      <c r="B123" s="51"/>
      <c r="C123" s="40" t="s">
        <v>95</v>
      </c>
      <c r="D123" s="41">
        <v>0</v>
      </c>
      <c r="E123" s="41">
        <v>0</v>
      </c>
      <c r="F123" s="41">
        <v>0</v>
      </c>
      <c r="G123" s="41">
        <v>0</v>
      </c>
      <c r="H123" s="51"/>
      <c r="I123" s="51"/>
      <c r="J123" s="51"/>
      <c r="K123" s="51"/>
    </row>
    <row r="124" spans="1:11" ht="14.1" customHeight="1" x14ac:dyDescent="0.25">
      <c r="A124" s="51"/>
      <c r="B124" s="51"/>
      <c r="C124" s="40" t="s">
        <v>97</v>
      </c>
      <c r="D124" s="41">
        <v>0</v>
      </c>
      <c r="E124" s="41">
        <v>0</v>
      </c>
      <c r="F124" s="41">
        <v>0</v>
      </c>
      <c r="G124" s="41">
        <v>0</v>
      </c>
      <c r="H124" s="51"/>
      <c r="I124" s="51"/>
      <c r="J124" s="51"/>
      <c r="K124" s="51"/>
    </row>
    <row r="125" spans="1:11" ht="14.1" customHeight="1" x14ac:dyDescent="0.25">
      <c r="A125" s="51"/>
      <c r="B125" s="51"/>
      <c r="C125" s="40" t="s">
        <v>83</v>
      </c>
      <c r="D125" s="41">
        <v>0</v>
      </c>
      <c r="E125" s="41">
        <v>0</v>
      </c>
      <c r="F125" s="41">
        <v>0</v>
      </c>
      <c r="G125" s="41">
        <v>0</v>
      </c>
      <c r="H125" s="51"/>
      <c r="I125" s="51"/>
      <c r="J125" s="51"/>
      <c r="K125" s="51"/>
    </row>
    <row r="126" spans="1:11" ht="14.1" customHeight="1" x14ac:dyDescent="0.25">
      <c r="A126" s="51"/>
      <c r="B126" s="51"/>
      <c r="C126" s="40" t="s">
        <v>92</v>
      </c>
      <c r="D126" s="41">
        <v>0</v>
      </c>
      <c r="E126" s="41">
        <v>0</v>
      </c>
      <c r="F126" s="41">
        <v>0</v>
      </c>
      <c r="G126" s="41">
        <v>0</v>
      </c>
      <c r="H126" s="51"/>
      <c r="I126" s="51"/>
      <c r="J126" s="51"/>
      <c r="K126" s="51"/>
    </row>
    <row r="127" spans="1:11" ht="14.1" customHeight="1" x14ac:dyDescent="0.25">
      <c r="A127" s="51"/>
      <c r="B127" s="51"/>
      <c r="C127" s="40" t="s">
        <v>93</v>
      </c>
      <c r="D127" s="41">
        <v>0</v>
      </c>
      <c r="E127" s="41">
        <v>0</v>
      </c>
      <c r="F127" s="41">
        <v>0</v>
      </c>
      <c r="G127" s="41">
        <v>0</v>
      </c>
      <c r="H127" s="51"/>
      <c r="I127" s="51"/>
      <c r="J127" s="51"/>
      <c r="K127" s="51"/>
    </row>
    <row r="128" spans="1:11" ht="14.1" customHeight="1" x14ac:dyDescent="0.25">
      <c r="A128" s="51"/>
      <c r="B128" s="51"/>
      <c r="C128" s="40" t="s">
        <v>94</v>
      </c>
      <c r="D128" s="41">
        <v>0</v>
      </c>
      <c r="E128" s="41">
        <v>0</v>
      </c>
      <c r="F128" s="41">
        <v>0</v>
      </c>
      <c r="G128" s="41">
        <v>0</v>
      </c>
      <c r="H128" s="51"/>
      <c r="I128" s="51"/>
      <c r="J128" s="51"/>
      <c r="K128" s="51"/>
    </row>
    <row r="129" spans="1:11" ht="14.1" customHeight="1" x14ac:dyDescent="0.25">
      <c r="A129" s="51"/>
      <c r="B129" s="51"/>
      <c r="C129" s="40" t="s">
        <v>95</v>
      </c>
      <c r="D129" s="41">
        <v>0</v>
      </c>
      <c r="E129" s="41">
        <v>0</v>
      </c>
      <c r="F129" s="41">
        <v>0</v>
      </c>
      <c r="G129" s="41">
        <v>0</v>
      </c>
      <c r="H129" s="51"/>
      <c r="I129" s="51"/>
      <c r="J129" s="51"/>
      <c r="K129" s="51"/>
    </row>
    <row r="130" spans="1:11" ht="14.1" customHeight="1" x14ac:dyDescent="0.25">
      <c r="A130" s="51"/>
      <c r="B130" s="51"/>
      <c r="C130" s="40" t="s">
        <v>98</v>
      </c>
      <c r="D130" s="41">
        <v>0</v>
      </c>
      <c r="E130" s="41">
        <v>0</v>
      </c>
      <c r="F130" s="41">
        <v>0</v>
      </c>
      <c r="G130" s="41">
        <v>0</v>
      </c>
      <c r="H130" s="51"/>
      <c r="I130" s="51"/>
      <c r="J130" s="51"/>
      <c r="K130" s="51"/>
    </row>
    <row r="131" spans="1:11" ht="14.1" customHeight="1" x14ac:dyDescent="0.25">
      <c r="A131" s="51"/>
      <c r="B131" s="51"/>
      <c r="C131" s="40" t="s">
        <v>99</v>
      </c>
      <c r="D131" s="41">
        <v>0</v>
      </c>
      <c r="E131" s="41">
        <v>0</v>
      </c>
      <c r="F131" s="41">
        <v>0</v>
      </c>
      <c r="G131" s="41">
        <v>0</v>
      </c>
      <c r="H131" s="51"/>
      <c r="I131" s="51"/>
      <c r="J131" s="51"/>
      <c r="K131" s="51"/>
    </row>
    <row r="132" spans="1:11" ht="14.1" customHeight="1" x14ac:dyDescent="0.25">
      <c r="A132" s="51"/>
      <c r="B132" s="51"/>
      <c r="C132" s="36" t="s">
        <v>100</v>
      </c>
      <c r="D132" s="41">
        <v>0</v>
      </c>
      <c r="E132" s="41">
        <v>1460000</v>
      </c>
      <c r="F132" s="41">
        <v>1460000</v>
      </c>
      <c r="G132" s="41">
        <v>1460000</v>
      </c>
      <c r="H132" s="51"/>
      <c r="I132" s="51"/>
      <c r="J132" s="51"/>
      <c r="K132" s="51"/>
    </row>
    <row r="133" spans="1:11" ht="14.1" customHeight="1" x14ac:dyDescent="0.25">
      <c r="A133" s="51"/>
      <c r="B133" s="51"/>
      <c r="C133" s="1585" t="s">
        <v>101</v>
      </c>
      <c r="D133" s="1586"/>
      <c r="E133" s="1586"/>
      <c r="F133" s="1586"/>
      <c r="G133" s="1586"/>
      <c r="H133" s="51"/>
      <c r="I133" s="51"/>
      <c r="J133" s="51"/>
      <c r="K133" s="51"/>
    </row>
    <row r="134" spans="1:11" ht="14.1" customHeight="1" x14ac:dyDescent="0.25">
      <c r="A134" s="51"/>
      <c r="B134" s="51"/>
      <c r="C134" s="29" t="s">
        <v>691</v>
      </c>
      <c r="D134" s="1585" t="s">
        <v>692</v>
      </c>
      <c r="E134" s="1586"/>
      <c r="F134" s="1586"/>
      <c r="G134" s="1586"/>
      <c r="H134" s="51"/>
      <c r="I134" s="51"/>
      <c r="J134" s="51"/>
      <c r="K134" s="51"/>
    </row>
    <row r="135" spans="1:11" ht="18" customHeight="1" x14ac:dyDescent="0.25">
      <c r="A135" s="51"/>
      <c r="B135" s="51"/>
      <c r="C135" s="30" t="s">
        <v>50</v>
      </c>
      <c r="D135" s="1575" t="s">
        <v>693</v>
      </c>
      <c r="E135" s="1576"/>
      <c r="F135" s="1576"/>
      <c r="G135" s="1576"/>
      <c r="H135" s="51"/>
      <c r="I135" s="51"/>
      <c r="J135" s="51"/>
      <c r="K135" s="51"/>
    </row>
    <row r="136" spans="1:11" ht="18" customHeight="1" x14ac:dyDescent="0.25">
      <c r="A136" s="51"/>
      <c r="B136" s="51"/>
      <c r="C136" s="31" t="s">
        <v>52</v>
      </c>
      <c r="D136" s="1587" t="s">
        <v>694</v>
      </c>
      <c r="E136" s="1588"/>
      <c r="F136" s="1588"/>
      <c r="G136" s="1588"/>
      <c r="H136" s="51"/>
      <c r="I136" s="51"/>
      <c r="J136" s="51"/>
      <c r="K136" s="51"/>
    </row>
    <row r="137" spans="1:11" ht="18" customHeight="1" x14ac:dyDescent="0.25">
      <c r="A137" s="51"/>
      <c r="B137" s="51"/>
      <c r="C137" s="31" t="s">
        <v>54</v>
      </c>
      <c r="D137" s="1587" t="s">
        <v>680</v>
      </c>
      <c r="E137" s="1588"/>
      <c r="F137" s="1588"/>
      <c r="G137" s="1588"/>
      <c r="H137" s="51"/>
      <c r="I137" s="51"/>
      <c r="J137" s="51"/>
      <c r="K137" s="51"/>
    </row>
    <row r="138" spans="1:11" ht="15" customHeight="1" x14ac:dyDescent="0.25">
      <c r="A138" s="51"/>
      <c r="B138" s="51"/>
      <c r="C138" s="52"/>
      <c r="D138" s="33">
        <v>2023</v>
      </c>
      <c r="E138" s="33">
        <v>2024</v>
      </c>
      <c r="F138" s="33">
        <v>2025</v>
      </c>
      <c r="G138" s="33">
        <v>2026</v>
      </c>
      <c r="H138" s="51"/>
      <c r="I138" s="51"/>
      <c r="J138" s="51"/>
      <c r="K138" s="51"/>
    </row>
    <row r="139" spans="1:11" ht="15" customHeight="1" x14ac:dyDescent="0.25">
      <c r="A139" s="51"/>
      <c r="B139" s="51"/>
      <c r="C139" s="53"/>
      <c r="D139" s="35" t="s">
        <v>17</v>
      </c>
      <c r="E139" s="35" t="s">
        <v>18</v>
      </c>
      <c r="F139" s="35" t="s">
        <v>18</v>
      </c>
      <c r="G139" s="35" t="s">
        <v>18</v>
      </c>
      <c r="H139" s="51"/>
      <c r="I139" s="51"/>
      <c r="J139" s="51"/>
      <c r="K139" s="51"/>
    </row>
    <row r="140" spans="1:11" ht="14.1" customHeight="1" x14ac:dyDescent="0.25">
      <c r="A140" s="51"/>
      <c r="B140" s="51"/>
      <c r="C140" s="38" t="s">
        <v>56</v>
      </c>
      <c r="D140" s="39" t="s">
        <v>237</v>
      </c>
      <c r="E140" s="39" t="s">
        <v>237</v>
      </c>
      <c r="F140" s="39" t="s">
        <v>237</v>
      </c>
      <c r="G140" s="39" t="s">
        <v>237</v>
      </c>
      <c r="H140" s="51"/>
      <c r="I140" s="51"/>
      <c r="J140" s="51"/>
      <c r="K140" s="51"/>
    </row>
    <row r="141" spans="1:11" ht="14.1" customHeight="1" x14ac:dyDescent="0.25">
      <c r="A141" s="51"/>
      <c r="B141" s="51"/>
      <c r="C141" s="38" t="s">
        <v>59</v>
      </c>
      <c r="D141" s="39" t="s">
        <v>317</v>
      </c>
      <c r="E141" s="39" t="s">
        <v>499</v>
      </c>
      <c r="F141" s="39" t="s">
        <v>499</v>
      </c>
      <c r="G141" s="39" t="s">
        <v>499</v>
      </c>
      <c r="H141" s="51"/>
      <c r="I141" s="51"/>
      <c r="J141" s="51"/>
      <c r="K141" s="51"/>
    </row>
    <row r="142" spans="1:11" ht="14.1" customHeight="1" x14ac:dyDescent="0.25">
      <c r="A142" s="51"/>
      <c r="B142" s="51"/>
      <c r="C142" s="38" t="s">
        <v>63</v>
      </c>
      <c r="D142" s="39" t="s">
        <v>460</v>
      </c>
      <c r="E142" s="39" t="s">
        <v>695</v>
      </c>
      <c r="F142" s="39" t="s">
        <v>695</v>
      </c>
      <c r="G142" s="39" t="s">
        <v>695</v>
      </c>
      <c r="H142" s="51"/>
      <c r="I142" s="51"/>
      <c r="J142" s="51"/>
      <c r="K142" s="51"/>
    </row>
    <row r="143" spans="1:11" ht="14.1" customHeight="1" x14ac:dyDescent="0.25">
      <c r="A143" s="51"/>
      <c r="B143" s="51"/>
      <c r="C143" s="38" t="s">
        <v>68</v>
      </c>
      <c r="D143" s="39" t="s">
        <v>69</v>
      </c>
      <c r="E143" s="39" t="s">
        <v>75</v>
      </c>
      <c r="F143" s="39" t="s">
        <v>75</v>
      </c>
      <c r="G143" s="39" t="s">
        <v>75</v>
      </c>
      <c r="H143" s="51"/>
      <c r="I143" s="51"/>
      <c r="J143" s="51"/>
      <c r="K143" s="51"/>
    </row>
    <row r="144" spans="1:11" ht="14.1" customHeight="1" x14ac:dyDescent="0.25">
      <c r="A144" s="51"/>
      <c r="B144" s="51"/>
      <c r="C144" s="38" t="s">
        <v>73</v>
      </c>
      <c r="D144" s="39" t="s">
        <v>69</v>
      </c>
      <c r="E144" s="39" t="s">
        <v>249</v>
      </c>
      <c r="F144" s="39" t="s">
        <v>75</v>
      </c>
      <c r="G144" s="39" t="s">
        <v>75</v>
      </c>
      <c r="H144" s="51"/>
      <c r="I144" s="51"/>
      <c r="J144" s="51"/>
      <c r="K144" s="51"/>
    </row>
    <row r="145" spans="1:11" ht="14.1" customHeight="1" x14ac:dyDescent="0.25">
      <c r="A145" s="51"/>
      <c r="B145" s="51"/>
      <c r="C145" s="38" t="s">
        <v>77</v>
      </c>
      <c r="D145" s="39" t="s">
        <v>69</v>
      </c>
      <c r="E145" s="39" t="s">
        <v>249</v>
      </c>
      <c r="F145" s="39" t="s">
        <v>75</v>
      </c>
      <c r="G145" s="39" t="s">
        <v>75</v>
      </c>
      <c r="H145" s="51"/>
      <c r="I145" s="51"/>
      <c r="J145" s="51"/>
      <c r="K145" s="51"/>
    </row>
    <row r="146" spans="1:11" ht="14.1" customHeight="1" x14ac:dyDescent="0.25">
      <c r="A146" s="51"/>
      <c r="B146" s="51"/>
      <c r="C146" s="1589" t="s">
        <v>81</v>
      </c>
      <c r="D146" s="1590"/>
      <c r="E146" s="1590"/>
      <c r="F146" s="1590"/>
      <c r="G146" s="1590"/>
      <c r="H146" s="51"/>
      <c r="I146" s="51"/>
      <c r="J146" s="51"/>
      <c r="K146" s="51"/>
    </row>
    <row r="147" spans="1:11" ht="14.1" customHeight="1" x14ac:dyDescent="0.25">
      <c r="A147" s="51"/>
      <c r="B147" s="51"/>
      <c r="C147" s="52"/>
      <c r="D147" s="33">
        <v>2023</v>
      </c>
      <c r="E147" s="33">
        <v>2024</v>
      </c>
      <c r="F147" s="33">
        <v>2025</v>
      </c>
      <c r="G147" s="33">
        <v>2026</v>
      </c>
      <c r="H147" s="51"/>
      <c r="I147" s="51"/>
      <c r="J147" s="51"/>
      <c r="K147" s="51"/>
    </row>
    <row r="148" spans="1:11" ht="14.1" customHeight="1" x14ac:dyDescent="0.25">
      <c r="A148" s="51"/>
      <c r="B148" s="51"/>
      <c r="C148" s="53"/>
      <c r="D148" s="35" t="s">
        <v>17</v>
      </c>
      <c r="E148" s="35" t="s">
        <v>18</v>
      </c>
      <c r="F148" s="35" t="s">
        <v>18</v>
      </c>
      <c r="G148" s="35" t="s">
        <v>18</v>
      </c>
      <c r="H148" s="51"/>
      <c r="I148" s="51"/>
      <c r="J148" s="51"/>
      <c r="K148" s="51"/>
    </row>
    <row r="149" spans="1:11" ht="14.1" customHeight="1" x14ac:dyDescent="0.25">
      <c r="A149" s="51"/>
      <c r="B149" s="51"/>
      <c r="C149" s="40" t="s">
        <v>82</v>
      </c>
      <c r="D149" s="41">
        <v>0</v>
      </c>
      <c r="E149" s="41">
        <v>0</v>
      </c>
      <c r="F149" s="41">
        <v>0</v>
      </c>
      <c r="G149" s="41">
        <v>0</v>
      </c>
      <c r="H149" s="51"/>
      <c r="I149" s="51"/>
      <c r="J149" s="51"/>
      <c r="K149" s="51"/>
    </row>
    <row r="150" spans="1:11" ht="14.1" customHeight="1" x14ac:dyDescent="0.25">
      <c r="A150" s="51"/>
      <c r="B150" s="51"/>
      <c r="C150" s="40" t="s">
        <v>83</v>
      </c>
      <c r="D150" s="41">
        <v>0</v>
      </c>
      <c r="E150" s="41">
        <v>0</v>
      </c>
      <c r="F150" s="41">
        <v>0</v>
      </c>
      <c r="G150" s="41">
        <v>0</v>
      </c>
      <c r="H150" s="51"/>
      <c r="I150" s="51"/>
      <c r="J150" s="51"/>
      <c r="K150" s="51"/>
    </row>
    <row r="151" spans="1:11" ht="14.1" customHeight="1" x14ac:dyDescent="0.25">
      <c r="A151" s="51"/>
      <c r="B151" s="51"/>
      <c r="C151" s="40" t="s">
        <v>84</v>
      </c>
      <c r="D151" s="41">
        <v>0</v>
      </c>
      <c r="E151" s="41">
        <v>0</v>
      </c>
      <c r="F151" s="41">
        <v>0</v>
      </c>
      <c r="G151" s="41">
        <v>0</v>
      </c>
      <c r="H151" s="51"/>
      <c r="I151" s="51"/>
      <c r="J151" s="51"/>
      <c r="K151" s="51"/>
    </row>
    <row r="152" spans="1:11" ht="14.1" customHeight="1" x14ac:dyDescent="0.25">
      <c r="A152" s="51"/>
      <c r="B152" s="51"/>
      <c r="C152" s="40" t="s">
        <v>85</v>
      </c>
      <c r="D152" s="41">
        <v>0</v>
      </c>
      <c r="E152" s="41">
        <v>0</v>
      </c>
      <c r="F152" s="41">
        <v>0</v>
      </c>
      <c r="G152" s="41">
        <v>0</v>
      </c>
      <c r="H152" s="51"/>
      <c r="I152" s="51"/>
      <c r="J152" s="51"/>
      <c r="K152" s="51"/>
    </row>
    <row r="153" spans="1:11" ht="14.1" customHeight="1" x14ac:dyDescent="0.25">
      <c r="A153" s="51"/>
      <c r="B153" s="51"/>
      <c r="C153" s="40" t="s">
        <v>83</v>
      </c>
      <c r="D153" s="41">
        <v>0</v>
      </c>
      <c r="E153" s="41">
        <v>0</v>
      </c>
      <c r="F153" s="41">
        <v>0</v>
      </c>
      <c r="G153" s="41">
        <v>0</v>
      </c>
      <c r="H153" s="51"/>
      <c r="I153" s="51"/>
      <c r="J153" s="51"/>
      <c r="K153" s="51"/>
    </row>
    <row r="154" spans="1:11" ht="14.1" customHeight="1" x14ac:dyDescent="0.25">
      <c r="A154" s="51"/>
      <c r="B154" s="51"/>
      <c r="C154" s="40" t="s">
        <v>84</v>
      </c>
      <c r="D154" s="41">
        <v>0</v>
      </c>
      <c r="E154" s="41">
        <v>0</v>
      </c>
      <c r="F154" s="41">
        <v>0</v>
      </c>
      <c r="G154" s="41">
        <v>0</v>
      </c>
      <c r="H154" s="51"/>
      <c r="I154" s="51"/>
      <c r="J154" s="51"/>
      <c r="K154" s="51"/>
    </row>
    <row r="155" spans="1:11" ht="14.1" customHeight="1" x14ac:dyDescent="0.25">
      <c r="A155" s="51"/>
      <c r="B155" s="51"/>
      <c r="C155" s="40" t="s">
        <v>86</v>
      </c>
      <c r="D155" s="41">
        <v>0</v>
      </c>
      <c r="E155" s="41">
        <v>0</v>
      </c>
      <c r="F155" s="41">
        <v>0</v>
      </c>
      <c r="G155" s="41">
        <v>0</v>
      </c>
      <c r="H155" s="51"/>
      <c r="I155" s="51"/>
      <c r="J155" s="51"/>
      <c r="K155" s="51"/>
    </row>
    <row r="156" spans="1:11" ht="14.1" customHeight="1" x14ac:dyDescent="0.25">
      <c r="A156" s="51"/>
      <c r="B156" s="51"/>
      <c r="C156" s="40" t="s">
        <v>83</v>
      </c>
      <c r="D156" s="41">
        <v>0</v>
      </c>
      <c r="E156" s="41">
        <v>0</v>
      </c>
      <c r="F156" s="41">
        <v>0</v>
      </c>
      <c r="G156" s="41">
        <v>0</v>
      </c>
      <c r="H156" s="51"/>
      <c r="I156" s="51"/>
      <c r="J156" s="51"/>
      <c r="K156" s="51"/>
    </row>
    <row r="157" spans="1:11" ht="14.1" customHeight="1" x14ac:dyDescent="0.25">
      <c r="A157" s="51"/>
      <c r="B157" s="51"/>
      <c r="C157" s="40" t="s">
        <v>84</v>
      </c>
      <c r="D157" s="41">
        <v>0</v>
      </c>
      <c r="E157" s="41">
        <v>0</v>
      </c>
      <c r="F157" s="41">
        <v>0</v>
      </c>
      <c r="G157" s="41">
        <v>0</v>
      </c>
      <c r="H157" s="51"/>
      <c r="I157" s="51"/>
      <c r="J157" s="51"/>
      <c r="K157" s="51"/>
    </row>
    <row r="158" spans="1:11" ht="14.1" customHeight="1" x14ac:dyDescent="0.25">
      <c r="A158" s="51"/>
      <c r="B158" s="51"/>
      <c r="C158" s="40" t="s">
        <v>87</v>
      </c>
      <c r="D158" s="41">
        <v>0</v>
      </c>
      <c r="E158" s="41">
        <v>0</v>
      </c>
      <c r="F158" s="41">
        <v>0</v>
      </c>
      <c r="G158" s="41">
        <v>0</v>
      </c>
      <c r="H158" s="51"/>
      <c r="I158" s="51"/>
      <c r="J158" s="51"/>
      <c r="K158" s="51"/>
    </row>
    <row r="159" spans="1:11" ht="14.1" customHeight="1" x14ac:dyDescent="0.25">
      <c r="A159" s="51"/>
      <c r="B159" s="51"/>
      <c r="C159" s="40" t="s">
        <v>83</v>
      </c>
      <c r="D159" s="41">
        <v>0</v>
      </c>
      <c r="E159" s="41">
        <v>0</v>
      </c>
      <c r="F159" s="41">
        <v>0</v>
      </c>
      <c r="G159" s="41">
        <v>0</v>
      </c>
      <c r="H159" s="51"/>
      <c r="I159" s="51"/>
      <c r="J159" s="51"/>
      <c r="K159" s="51"/>
    </row>
    <row r="160" spans="1:11" ht="14.1" customHeight="1" x14ac:dyDescent="0.25">
      <c r="A160" s="51"/>
      <c r="B160" s="51"/>
      <c r="C160" s="40" t="s">
        <v>84</v>
      </c>
      <c r="D160" s="41">
        <v>0</v>
      </c>
      <c r="E160" s="41">
        <v>0</v>
      </c>
      <c r="F160" s="41">
        <v>0</v>
      </c>
      <c r="G160" s="41">
        <v>0</v>
      </c>
      <c r="H160" s="51"/>
      <c r="I160" s="51"/>
      <c r="J160" s="51"/>
      <c r="K160" s="51"/>
    </row>
    <row r="161" spans="1:11" ht="14.1" customHeight="1" x14ac:dyDescent="0.25">
      <c r="A161" s="51"/>
      <c r="B161" s="51"/>
      <c r="C161" s="40" t="s">
        <v>88</v>
      </c>
      <c r="D161" s="41">
        <v>0</v>
      </c>
      <c r="E161" s="41">
        <v>0</v>
      </c>
      <c r="F161" s="41">
        <v>0</v>
      </c>
      <c r="G161" s="41">
        <v>0</v>
      </c>
      <c r="H161" s="51"/>
      <c r="I161" s="51"/>
      <c r="J161" s="51"/>
      <c r="K161" s="51"/>
    </row>
    <row r="162" spans="1:11" ht="14.1" customHeight="1" x14ac:dyDescent="0.25">
      <c r="A162" s="51"/>
      <c r="B162" s="51"/>
      <c r="C162" s="40" t="s">
        <v>83</v>
      </c>
      <c r="D162" s="41">
        <v>0</v>
      </c>
      <c r="E162" s="41">
        <v>0</v>
      </c>
      <c r="F162" s="41">
        <v>0</v>
      </c>
      <c r="G162" s="41">
        <v>0</v>
      </c>
      <c r="H162" s="51"/>
      <c r="I162" s="51"/>
      <c r="J162" s="51"/>
      <c r="K162" s="51"/>
    </row>
    <row r="163" spans="1:11" ht="14.1" customHeight="1" x14ac:dyDescent="0.25">
      <c r="A163" s="51"/>
      <c r="B163" s="51"/>
      <c r="C163" s="40" t="s">
        <v>84</v>
      </c>
      <c r="D163" s="41">
        <v>0</v>
      </c>
      <c r="E163" s="41">
        <v>0</v>
      </c>
      <c r="F163" s="41">
        <v>0</v>
      </c>
      <c r="G163" s="41">
        <v>0</v>
      </c>
      <c r="H163" s="51"/>
      <c r="I163" s="51"/>
      <c r="J163" s="51"/>
      <c r="K163" s="51"/>
    </row>
    <row r="164" spans="1:11" ht="14.1" customHeight="1" x14ac:dyDescent="0.25">
      <c r="A164" s="51"/>
      <c r="B164" s="51"/>
      <c r="C164" s="40" t="s">
        <v>89</v>
      </c>
      <c r="D164" s="41">
        <v>0</v>
      </c>
      <c r="E164" s="41">
        <v>0</v>
      </c>
      <c r="F164" s="41">
        <v>0</v>
      </c>
      <c r="G164" s="41">
        <v>0</v>
      </c>
      <c r="H164" s="51"/>
      <c r="I164" s="51"/>
      <c r="J164" s="51"/>
      <c r="K164" s="51"/>
    </row>
    <row r="165" spans="1:11" ht="14.1" customHeight="1" x14ac:dyDescent="0.25">
      <c r="A165" s="51"/>
      <c r="B165" s="51"/>
      <c r="C165" s="40" t="s">
        <v>83</v>
      </c>
      <c r="D165" s="41">
        <v>0</v>
      </c>
      <c r="E165" s="41">
        <v>0</v>
      </c>
      <c r="F165" s="41">
        <v>0</v>
      </c>
      <c r="G165" s="41">
        <v>0</v>
      </c>
      <c r="H165" s="51"/>
      <c r="I165" s="51"/>
      <c r="J165" s="51"/>
      <c r="K165" s="51"/>
    </row>
    <row r="166" spans="1:11" ht="14.1" customHeight="1" x14ac:dyDescent="0.25">
      <c r="A166" s="51"/>
      <c r="B166" s="51"/>
      <c r="C166" s="40" t="s">
        <v>84</v>
      </c>
      <c r="D166" s="41">
        <v>0</v>
      </c>
      <c r="E166" s="41">
        <v>0</v>
      </c>
      <c r="F166" s="41">
        <v>0</v>
      </c>
      <c r="G166" s="41">
        <v>0</v>
      </c>
      <c r="H166" s="51"/>
      <c r="I166" s="51"/>
      <c r="J166" s="51"/>
      <c r="K166" s="51"/>
    </row>
    <row r="167" spans="1:11" ht="14.1" customHeight="1" x14ac:dyDescent="0.25">
      <c r="A167" s="51"/>
      <c r="B167" s="51"/>
      <c r="C167" s="40" t="s">
        <v>90</v>
      </c>
      <c r="D167" s="41">
        <v>0</v>
      </c>
      <c r="E167" s="41">
        <v>0</v>
      </c>
      <c r="F167" s="41">
        <v>0</v>
      </c>
      <c r="G167" s="41">
        <v>0</v>
      </c>
      <c r="H167" s="51"/>
      <c r="I167" s="51"/>
      <c r="J167" s="51"/>
      <c r="K167" s="51"/>
    </row>
    <row r="168" spans="1:11" ht="14.1" customHeight="1" x14ac:dyDescent="0.25">
      <c r="A168" s="51"/>
      <c r="B168" s="51"/>
      <c r="C168" s="40" t="s">
        <v>83</v>
      </c>
      <c r="D168" s="41">
        <v>0</v>
      </c>
      <c r="E168" s="41">
        <v>0</v>
      </c>
      <c r="F168" s="41">
        <v>0</v>
      </c>
      <c r="G168" s="41">
        <v>0</v>
      </c>
      <c r="H168" s="51"/>
      <c r="I168" s="51"/>
      <c r="J168" s="51"/>
      <c r="K168" s="51"/>
    </row>
    <row r="169" spans="1:11" ht="14.1" customHeight="1" x14ac:dyDescent="0.25">
      <c r="A169" s="51"/>
      <c r="B169" s="51"/>
      <c r="C169" s="40" t="s">
        <v>84</v>
      </c>
      <c r="D169" s="41">
        <v>0</v>
      </c>
      <c r="E169" s="41">
        <v>0</v>
      </c>
      <c r="F169" s="41">
        <v>0</v>
      </c>
      <c r="G169" s="41">
        <v>0</v>
      </c>
      <c r="H169" s="51"/>
      <c r="I169" s="51"/>
      <c r="J169" s="51"/>
      <c r="K169" s="51"/>
    </row>
    <row r="170" spans="1:11" ht="14.1" customHeight="1" x14ac:dyDescent="0.25">
      <c r="A170" s="51"/>
      <c r="B170" s="51"/>
      <c r="C170" s="40" t="s">
        <v>91</v>
      </c>
      <c r="D170" s="41">
        <v>0</v>
      </c>
      <c r="E170" s="41">
        <v>0</v>
      </c>
      <c r="F170" s="41">
        <v>0</v>
      </c>
      <c r="G170" s="41">
        <v>0</v>
      </c>
      <c r="H170" s="51"/>
      <c r="I170" s="51"/>
      <c r="J170" s="51"/>
      <c r="K170" s="51"/>
    </row>
    <row r="171" spans="1:11" ht="14.1" customHeight="1" x14ac:dyDescent="0.25">
      <c r="A171" s="51"/>
      <c r="B171" s="51"/>
      <c r="C171" s="40" t="s">
        <v>83</v>
      </c>
      <c r="D171" s="41">
        <v>0</v>
      </c>
      <c r="E171" s="41">
        <v>0</v>
      </c>
      <c r="F171" s="41">
        <v>0</v>
      </c>
      <c r="G171" s="41">
        <v>0</v>
      </c>
      <c r="H171" s="51"/>
      <c r="I171" s="51"/>
      <c r="J171" s="51"/>
      <c r="K171" s="51"/>
    </row>
    <row r="172" spans="1:11" ht="14.1" customHeight="1" x14ac:dyDescent="0.25">
      <c r="A172" s="51"/>
      <c r="B172" s="51"/>
      <c r="C172" s="40" t="s">
        <v>92</v>
      </c>
      <c r="D172" s="41">
        <v>0</v>
      </c>
      <c r="E172" s="41">
        <v>0</v>
      </c>
      <c r="F172" s="41">
        <v>0</v>
      </c>
      <c r="G172" s="41">
        <v>0</v>
      </c>
      <c r="H172" s="51"/>
      <c r="I172" s="51"/>
      <c r="J172" s="51"/>
      <c r="K172" s="51"/>
    </row>
    <row r="173" spans="1:11" ht="14.1" customHeight="1" x14ac:dyDescent="0.25">
      <c r="A173" s="51"/>
      <c r="B173" s="51"/>
      <c r="C173" s="40" t="s">
        <v>93</v>
      </c>
      <c r="D173" s="41">
        <v>0</v>
      </c>
      <c r="E173" s="41">
        <v>0</v>
      </c>
      <c r="F173" s="41">
        <v>0</v>
      </c>
      <c r="G173" s="41">
        <v>0</v>
      </c>
      <c r="H173" s="51"/>
      <c r="I173" s="51"/>
      <c r="J173" s="51"/>
      <c r="K173" s="51"/>
    </row>
    <row r="174" spans="1:11" ht="14.1" customHeight="1" x14ac:dyDescent="0.25">
      <c r="A174" s="51"/>
      <c r="B174" s="51"/>
      <c r="C174" s="40" t="s">
        <v>94</v>
      </c>
      <c r="D174" s="41">
        <v>0</v>
      </c>
      <c r="E174" s="41">
        <v>0</v>
      </c>
      <c r="F174" s="41">
        <v>0</v>
      </c>
      <c r="G174" s="41">
        <v>0</v>
      </c>
      <c r="H174" s="51"/>
      <c r="I174" s="51"/>
      <c r="J174" s="51"/>
      <c r="K174" s="51"/>
    </row>
    <row r="175" spans="1:11" ht="14.1" customHeight="1" x14ac:dyDescent="0.25">
      <c r="A175" s="51"/>
      <c r="B175" s="51"/>
      <c r="C175" s="40" t="s">
        <v>95</v>
      </c>
      <c r="D175" s="41">
        <v>0</v>
      </c>
      <c r="E175" s="41">
        <v>0</v>
      </c>
      <c r="F175" s="41">
        <v>0</v>
      </c>
      <c r="G175" s="41">
        <v>0</v>
      </c>
      <c r="H175" s="51"/>
      <c r="I175" s="51"/>
      <c r="J175" s="51"/>
      <c r="K175" s="51"/>
    </row>
    <row r="176" spans="1:11" ht="14.1" customHeight="1" x14ac:dyDescent="0.25">
      <c r="A176" s="51"/>
      <c r="B176" s="51"/>
      <c r="C176" s="40" t="s">
        <v>96</v>
      </c>
      <c r="D176" s="41">
        <v>0</v>
      </c>
      <c r="E176" s="41">
        <v>600000</v>
      </c>
      <c r="F176" s="41">
        <v>600000</v>
      </c>
      <c r="G176" s="41">
        <v>600000</v>
      </c>
      <c r="H176" s="51"/>
      <c r="I176" s="51"/>
      <c r="J176" s="51"/>
      <c r="K176" s="51"/>
    </row>
    <row r="177" spans="1:11" ht="14.1" customHeight="1" x14ac:dyDescent="0.25">
      <c r="A177" s="51"/>
      <c r="B177" s="51"/>
      <c r="C177" s="40" t="s">
        <v>83</v>
      </c>
      <c r="D177" s="41">
        <v>0</v>
      </c>
      <c r="E177" s="41">
        <v>600000</v>
      </c>
      <c r="F177" s="41">
        <v>600000</v>
      </c>
      <c r="G177" s="41">
        <v>600000</v>
      </c>
      <c r="H177" s="51"/>
      <c r="I177" s="51"/>
      <c r="J177" s="51"/>
      <c r="K177" s="51"/>
    </row>
    <row r="178" spans="1:11" ht="14.1" customHeight="1" x14ac:dyDescent="0.25">
      <c r="A178" s="51"/>
      <c r="B178" s="51"/>
      <c r="C178" s="40" t="s">
        <v>92</v>
      </c>
      <c r="D178" s="41">
        <v>0</v>
      </c>
      <c r="E178" s="41">
        <v>0</v>
      </c>
      <c r="F178" s="41">
        <v>0</v>
      </c>
      <c r="G178" s="41">
        <v>0</v>
      </c>
      <c r="H178" s="51"/>
      <c r="I178" s="51"/>
      <c r="J178" s="51"/>
      <c r="K178" s="51"/>
    </row>
    <row r="179" spans="1:11" ht="14.1" customHeight="1" x14ac:dyDescent="0.25">
      <c r="A179" s="51"/>
      <c r="B179" s="51"/>
      <c r="C179" s="40" t="s">
        <v>93</v>
      </c>
      <c r="D179" s="41">
        <v>0</v>
      </c>
      <c r="E179" s="41">
        <v>0</v>
      </c>
      <c r="F179" s="41">
        <v>0</v>
      </c>
      <c r="G179" s="41">
        <v>0</v>
      </c>
      <c r="H179" s="51"/>
      <c r="I179" s="51"/>
      <c r="J179" s="51"/>
      <c r="K179" s="51"/>
    </row>
    <row r="180" spans="1:11" ht="14.1" customHeight="1" x14ac:dyDescent="0.25">
      <c r="A180" s="51"/>
      <c r="B180" s="51"/>
      <c r="C180" s="40" t="s">
        <v>94</v>
      </c>
      <c r="D180" s="41">
        <v>0</v>
      </c>
      <c r="E180" s="41">
        <v>0</v>
      </c>
      <c r="F180" s="41">
        <v>0</v>
      </c>
      <c r="G180" s="41">
        <v>0</v>
      </c>
      <c r="H180" s="51"/>
      <c r="I180" s="51"/>
      <c r="J180" s="51"/>
      <c r="K180" s="51"/>
    </row>
    <row r="181" spans="1:11" ht="14.1" customHeight="1" x14ac:dyDescent="0.25">
      <c r="A181" s="51"/>
      <c r="B181" s="51"/>
      <c r="C181" s="40" t="s">
        <v>95</v>
      </c>
      <c r="D181" s="41">
        <v>0</v>
      </c>
      <c r="E181" s="41">
        <v>0</v>
      </c>
      <c r="F181" s="41">
        <v>0</v>
      </c>
      <c r="G181" s="41">
        <v>0</v>
      </c>
      <c r="H181" s="51"/>
      <c r="I181" s="51"/>
      <c r="J181" s="51"/>
      <c r="K181" s="51"/>
    </row>
    <row r="182" spans="1:11" ht="14.1" customHeight="1" x14ac:dyDescent="0.25">
      <c r="A182" s="51"/>
      <c r="B182" s="51"/>
      <c r="C182" s="40" t="s">
        <v>97</v>
      </c>
      <c r="D182" s="41">
        <v>0</v>
      </c>
      <c r="E182" s="41">
        <v>0</v>
      </c>
      <c r="F182" s="41">
        <v>0</v>
      </c>
      <c r="G182" s="41">
        <v>0</v>
      </c>
      <c r="H182" s="51"/>
      <c r="I182" s="51"/>
      <c r="J182" s="51"/>
      <c r="K182" s="51"/>
    </row>
    <row r="183" spans="1:11" ht="14.1" customHeight="1" x14ac:dyDescent="0.25">
      <c r="A183" s="51"/>
      <c r="B183" s="51"/>
      <c r="C183" s="40" t="s">
        <v>83</v>
      </c>
      <c r="D183" s="41">
        <v>0</v>
      </c>
      <c r="E183" s="41">
        <v>0</v>
      </c>
      <c r="F183" s="41">
        <v>0</v>
      </c>
      <c r="G183" s="41">
        <v>0</v>
      </c>
      <c r="H183" s="51"/>
      <c r="I183" s="51"/>
      <c r="J183" s="51"/>
      <c r="K183" s="51"/>
    </row>
    <row r="184" spans="1:11" ht="14.1" customHeight="1" x14ac:dyDescent="0.25">
      <c r="A184" s="51"/>
      <c r="B184" s="51"/>
      <c r="C184" s="40" t="s">
        <v>92</v>
      </c>
      <c r="D184" s="41">
        <v>0</v>
      </c>
      <c r="E184" s="41">
        <v>0</v>
      </c>
      <c r="F184" s="41">
        <v>0</v>
      </c>
      <c r="G184" s="41">
        <v>0</v>
      </c>
      <c r="H184" s="51"/>
      <c r="I184" s="51"/>
      <c r="J184" s="51"/>
      <c r="K184" s="51"/>
    </row>
    <row r="185" spans="1:11" ht="14.1" customHeight="1" x14ac:dyDescent="0.25">
      <c r="A185" s="51"/>
      <c r="B185" s="51"/>
      <c r="C185" s="40" t="s">
        <v>93</v>
      </c>
      <c r="D185" s="41">
        <v>0</v>
      </c>
      <c r="E185" s="41">
        <v>0</v>
      </c>
      <c r="F185" s="41">
        <v>0</v>
      </c>
      <c r="G185" s="41">
        <v>0</v>
      </c>
      <c r="H185" s="51"/>
      <c r="I185" s="51"/>
      <c r="J185" s="51"/>
      <c r="K185" s="51"/>
    </row>
    <row r="186" spans="1:11" ht="14.1" customHeight="1" x14ac:dyDescent="0.25">
      <c r="A186" s="51"/>
      <c r="B186" s="51"/>
      <c r="C186" s="40" t="s">
        <v>94</v>
      </c>
      <c r="D186" s="41">
        <v>0</v>
      </c>
      <c r="E186" s="41">
        <v>0</v>
      </c>
      <c r="F186" s="41">
        <v>0</v>
      </c>
      <c r="G186" s="41">
        <v>0</v>
      </c>
      <c r="H186" s="51"/>
      <c r="I186" s="51"/>
      <c r="J186" s="51"/>
      <c r="K186" s="51"/>
    </row>
    <row r="187" spans="1:11" ht="14.1" customHeight="1" x14ac:dyDescent="0.25">
      <c r="A187" s="51"/>
      <c r="B187" s="51"/>
      <c r="C187" s="40" t="s">
        <v>95</v>
      </c>
      <c r="D187" s="41">
        <v>0</v>
      </c>
      <c r="E187" s="41">
        <v>0</v>
      </c>
      <c r="F187" s="41">
        <v>0</v>
      </c>
      <c r="G187" s="41">
        <v>0</v>
      </c>
      <c r="H187" s="51"/>
      <c r="I187" s="51"/>
      <c r="J187" s="51"/>
      <c r="K187" s="51"/>
    </row>
    <row r="188" spans="1:11" ht="14.1" customHeight="1" x14ac:dyDescent="0.25">
      <c r="A188" s="51"/>
      <c r="B188" s="51"/>
      <c r="C188" s="40" t="s">
        <v>98</v>
      </c>
      <c r="D188" s="41">
        <v>0</v>
      </c>
      <c r="E188" s="41">
        <v>0</v>
      </c>
      <c r="F188" s="41">
        <v>0</v>
      </c>
      <c r="G188" s="41">
        <v>0</v>
      </c>
      <c r="H188" s="51"/>
      <c r="I188" s="51"/>
      <c r="J188" s="51"/>
      <c r="K188" s="51"/>
    </row>
    <row r="189" spans="1:11" ht="14.1" customHeight="1" x14ac:dyDescent="0.25">
      <c r="A189" s="51"/>
      <c r="B189" s="51"/>
      <c r="C189" s="40" t="s">
        <v>99</v>
      </c>
      <c r="D189" s="41">
        <v>0</v>
      </c>
      <c r="E189" s="41">
        <v>0</v>
      </c>
      <c r="F189" s="41">
        <v>0</v>
      </c>
      <c r="G189" s="41">
        <v>0</v>
      </c>
      <c r="H189" s="51"/>
      <c r="I189" s="51"/>
      <c r="J189" s="51"/>
      <c r="K189" s="51"/>
    </row>
    <row r="190" spans="1:11" ht="14.1" customHeight="1" x14ac:dyDescent="0.25">
      <c r="A190" s="51"/>
      <c r="B190" s="51"/>
      <c r="C190" s="36" t="s">
        <v>100</v>
      </c>
      <c r="D190" s="41">
        <v>0</v>
      </c>
      <c r="E190" s="41">
        <v>600000</v>
      </c>
      <c r="F190" s="41">
        <v>600000</v>
      </c>
      <c r="G190" s="41">
        <v>600000</v>
      </c>
      <c r="H190" s="51"/>
      <c r="I190" s="51"/>
      <c r="J190" s="51"/>
      <c r="K190" s="51"/>
    </row>
    <row r="191" spans="1:11" ht="18" customHeight="1" x14ac:dyDescent="0.25">
      <c r="A191" s="51"/>
      <c r="B191" s="51"/>
      <c r="C191" s="30" t="s">
        <v>50</v>
      </c>
      <c r="D191" s="1575" t="s">
        <v>696</v>
      </c>
      <c r="E191" s="1576"/>
      <c r="F191" s="1576"/>
      <c r="G191" s="1576"/>
      <c r="H191" s="51"/>
      <c r="I191" s="51"/>
      <c r="J191" s="51"/>
      <c r="K191" s="51"/>
    </row>
    <row r="192" spans="1:11" ht="18" customHeight="1" x14ac:dyDescent="0.25">
      <c r="A192" s="51"/>
      <c r="B192" s="51"/>
      <c r="C192" s="31" t="s">
        <v>52</v>
      </c>
      <c r="D192" s="1587" t="s">
        <v>697</v>
      </c>
      <c r="E192" s="1588"/>
      <c r="F192" s="1588"/>
      <c r="G192" s="1588"/>
      <c r="H192" s="51"/>
      <c r="I192" s="51"/>
      <c r="J192" s="51"/>
      <c r="K192" s="51"/>
    </row>
    <row r="193" spans="1:11" ht="18" customHeight="1" x14ac:dyDescent="0.25">
      <c r="A193" s="51"/>
      <c r="B193" s="51"/>
      <c r="C193" s="31" t="s">
        <v>54</v>
      </c>
      <c r="D193" s="1587" t="s">
        <v>698</v>
      </c>
      <c r="E193" s="1588"/>
      <c r="F193" s="1588"/>
      <c r="G193" s="1588"/>
      <c r="H193" s="51"/>
      <c r="I193" s="51"/>
      <c r="J193" s="51"/>
      <c r="K193" s="51"/>
    </row>
    <row r="194" spans="1:11" ht="15" customHeight="1" x14ac:dyDescent="0.25">
      <c r="A194" s="51"/>
      <c r="B194" s="51"/>
      <c r="C194" s="52"/>
      <c r="D194" s="33">
        <v>2023</v>
      </c>
      <c r="E194" s="33">
        <v>2024</v>
      </c>
      <c r="F194" s="33">
        <v>2025</v>
      </c>
      <c r="G194" s="33">
        <v>2026</v>
      </c>
      <c r="H194" s="51"/>
      <c r="I194" s="51"/>
      <c r="J194" s="51"/>
      <c r="K194" s="51"/>
    </row>
    <row r="195" spans="1:11" ht="15" customHeight="1" x14ac:dyDescent="0.25">
      <c r="A195" s="51"/>
      <c r="B195" s="51"/>
      <c r="C195" s="53"/>
      <c r="D195" s="35" t="s">
        <v>17</v>
      </c>
      <c r="E195" s="35" t="s">
        <v>18</v>
      </c>
      <c r="F195" s="35" t="s">
        <v>18</v>
      </c>
      <c r="G195" s="35" t="s">
        <v>18</v>
      </c>
      <c r="H195" s="51"/>
      <c r="I195" s="51"/>
      <c r="J195" s="51"/>
      <c r="K195" s="51"/>
    </row>
    <row r="196" spans="1:11" ht="14.1" customHeight="1" x14ac:dyDescent="0.25">
      <c r="A196" s="51"/>
      <c r="B196" s="51"/>
      <c r="C196" s="38" t="s">
        <v>56</v>
      </c>
      <c r="D196" s="39" t="s">
        <v>238</v>
      </c>
      <c r="E196" s="39" t="s">
        <v>238</v>
      </c>
      <c r="F196" s="39" t="s">
        <v>238</v>
      </c>
      <c r="G196" s="39" t="s">
        <v>238</v>
      </c>
      <c r="H196" s="51"/>
      <c r="I196" s="51"/>
      <c r="J196" s="51"/>
      <c r="K196" s="51"/>
    </row>
    <row r="197" spans="1:11" ht="14.1" customHeight="1" x14ac:dyDescent="0.25">
      <c r="A197" s="51"/>
      <c r="B197" s="51"/>
      <c r="C197" s="38" t="s">
        <v>59</v>
      </c>
      <c r="D197" s="39" t="s">
        <v>75</v>
      </c>
      <c r="E197" s="39" t="s">
        <v>311</v>
      </c>
      <c r="F197" s="39" t="s">
        <v>311</v>
      </c>
      <c r="G197" s="39" t="s">
        <v>311</v>
      </c>
      <c r="H197" s="51"/>
      <c r="I197" s="51"/>
      <c r="J197" s="51"/>
      <c r="K197" s="51"/>
    </row>
    <row r="198" spans="1:11" ht="14.1" customHeight="1" x14ac:dyDescent="0.25">
      <c r="A198" s="51"/>
      <c r="B198" s="51"/>
      <c r="C198" s="38" t="s">
        <v>63</v>
      </c>
      <c r="D198" s="39" t="s">
        <v>75</v>
      </c>
      <c r="E198" s="39" t="s">
        <v>319</v>
      </c>
      <c r="F198" s="39" t="s">
        <v>319</v>
      </c>
      <c r="G198" s="39" t="s">
        <v>319</v>
      </c>
      <c r="H198" s="51"/>
      <c r="I198" s="51"/>
      <c r="J198" s="51"/>
      <c r="K198" s="51"/>
    </row>
    <row r="199" spans="1:11" ht="14.1" customHeight="1" x14ac:dyDescent="0.25">
      <c r="A199" s="51"/>
      <c r="B199" s="51"/>
      <c r="C199" s="38" t="s">
        <v>68</v>
      </c>
      <c r="D199" s="39" t="s">
        <v>69</v>
      </c>
      <c r="E199" s="39" t="s">
        <v>75</v>
      </c>
      <c r="F199" s="39" t="s">
        <v>75</v>
      </c>
      <c r="G199" s="39" t="s">
        <v>75</v>
      </c>
      <c r="H199" s="51"/>
      <c r="I199" s="51"/>
      <c r="J199" s="51"/>
      <c r="K199" s="51"/>
    </row>
    <row r="200" spans="1:11" ht="14.1" customHeight="1" x14ac:dyDescent="0.25">
      <c r="A200" s="51"/>
      <c r="B200" s="51"/>
      <c r="C200" s="38" t="s">
        <v>73</v>
      </c>
      <c r="D200" s="39" t="s">
        <v>69</v>
      </c>
      <c r="E200" s="39" t="s">
        <v>69</v>
      </c>
      <c r="F200" s="39" t="s">
        <v>75</v>
      </c>
      <c r="G200" s="39" t="s">
        <v>75</v>
      </c>
      <c r="H200" s="51"/>
      <c r="I200" s="51"/>
      <c r="J200" s="51"/>
      <c r="K200" s="51"/>
    </row>
    <row r="201" spans="1:11" ht="14.1" customHeight="1" x14ac:dyDescent="0.25">
      <c r="A201" s="51"/>
      <c r="B201" s="51"/>
      <c r="C201" s="38" t="s">
        <v>77</v>
      </c>
      <c r="D201" s="39" t="s">
        <v>69</v>
      </c>
      <c r="E201" s="39" t="s">
        <v>69</v>
      </c>
      <c r="F201" s="39" t="s">
        <v>75</v>
      </c>
      <c r="G201" s="39" t="s">
        <v>75</v>
      </c>
      <c r="H201" s="51"/>
      <c r="I201" s="51"/>
      <c r="J201" s="51"/>
      <c r="K201" s="51"/>
    </row>
    <row r="202" spans="1:11" ht="14.1" customHeight="1" x14ac:dyDescent="0.25">
      <c r="A202" s="51"/>
      <c r="B202" s="51"/>
      <c r="C202" s="1589" t="s">
        <v>81</v>
      </c>
      <c r="D202" s="1590"/>
      <c r="E202" s="1590"/>
      <c r="F202" s="1590"/>
      <c r="G202" s="1590"/>
      <c r="H202" s="51"/>
      <c r="I202" s="51"/>
      <c r="J202" s="51"/>
      <c r="K202" s="51"/>
    </row>
    <row r="203" spans="1:11" ht="14.1" customHeight="1" x14ac:dyDescent="0.25">
      <c r="A203" s="51"/>
      <c r="B203" s="51"/>
      <c r="C203" s="52"/>
      <c r="D203" s="33">
        <v>2023</v>
      </c>
      <c r="E203" s="33">
        <v>2024</v>
      </c>
      <c r="F203" s="33">
        <v>2025</v>
      </c>
      <c r="G203" s="33">
        <v>2026</v>
      </c>
      <c r="H203" s="51"/>
      <c r="I203" s="51"/>
      <c r="J203" s="51"/>
      <c r="K203" s="51"/>
    </row>
    <row r="204" spans="1:11" ht="14.1" customHeight="1" x14ac:dyDescent="0.25">
      <c r="A204" s="51"/>
      <c r="B204" s="51"/>
      <c r="C204" s="53"/>
      <c r="D204" s="35" t="s">
        <v>17</v>
      </c>
      <c r="E204" s="35" t="s">
        <v>18</v>
      </c>
      <c r="F204" s="35" t="s">
        <v>18</v>
      </c>
      <c r="G204" s="35" t="s">
        <v>18</v>
      </c>
      <c r="H204" s="51"/>
      <c r="I204" s="51"/>
      <c r="J204" s="51"/>
      <c r="K204" s="51"/>
    </row>
    <row r="205" spans="1:11" ht="14.1" customHeight="1" x14ac:dyDescent="0.25">
      <c r="A205" s="51"/>
      <c r="B205" s="51"/>
      <c r="C205" s="40" t="s">
        <v>82</v>
      </c>
      <c r="D205" s="41">
        <v>0</v>
      </c>
      <c r="E205" s="41">
        <v>0</v>
      </c>
      <c r="F205" s="41">
        <v>0</v>
      </c>
      <c r="G205" s="41">
        <v>0</v>
      </c>
      <c r="H205" s="51"/>
      <c r="I205" s="51"/>
      <c r="J205" s="51"/>
      <c r="K205" s="51"/>
    </row>
    <row r="206" spans="1:11" ht="14.1" customHeight="1" x14ac:dyDescent="0.25">
      <c r="A206" s="51"/>
      <c r="B206" s="51"/>
      <c r="C206" s="40" t="s">
        <v>83</v>
      </c>
      <c r="D206" s="41">
        <v>0</v>
      </c>
      <c r="E206" s="41">
        <v>0</v>
      </c>
      <c r="F206" s="41">
        <v>0</v>
      </c>
      <c r="G206" s="41">
        <v>0</v>
      </c>
      <c r="H206" s="51"/>
      <c r="I206" s="51"/>
      <c r="J206" s="51"/>
      <c r="K206" s="51"/>
    </row>
    <row r="207" spans="1:11" ht="14.1" customHeight="1" x14ac:dyDescent="0.25">
      <c r="A207" s="51"/>
      <c r="B207" s="51"/>
      <c r="C207" s="40" t="s">
        <v>84</v>
      </c>
      <c r="D207" s="41">
        <v>0</v>
      </c>
      <c r="E207" s="41">
        <v>0</v>
      </c>
      <c r="F207" s="41">
        <v>0</v>
      </c>
      <c r="G207" s="41">
        <v>0</v>
      </c>
      <c r="H207" s="51"/>
      <c r="I207" s="51"/>
      <c r="J207" s="51"/>
      <c r="K207" s="51"/>
    </row>
    <row r="208" spans="1:11" ht="14.1" customHeight="1" x14ac:dyDescent="0.25">
      <c r="A208" s="51"/>
      <c r="B208" s="51"/>
      <c r="C208" s="40" t="s">
        <v>85</v>
      </c>
      <c r="D208" s="41">
        <v>0</v>
      </c>
      <c r="E208" s="41">
        <v>0</v>
      </c>
      <c r="F208" s="41">
        <v>0</v>
      </c>
      <c r="G208" s="41">
        <v>0</v>
      </c>
      <c r="H208" s="51"/>
      <c r="I208" s="51"/>
      <c r="J208" s="51"/>
      <c r="K208" s="51"/>
    </row>
    <row r="209" spans="1:11" ht="14.1" customHeight="1" x14ac:dyDescent="0.25">
      <c r="A209" s="51"/>
      <c r="B209" s="51"/>
      <c r="C209" s="40" t="s">
        <v>83</v>
      </c>
      <c r="D209" s="41">
        <v>0</v>
      </c>
      <c r="E209" s="41">
        <v>0</v>
      </c>
      <c r="F209" s="41">
        <v>0</v>
      </c>
      <c r="G209" s="41">
        <v>0</v>
      </c>
      <c r="H209" s="51"/>
      <c r="I209" s="51"/>
      <c r="J209" s="51"/>
      <c r="K209" s="51"/>
    </row>
    <row r="210" spans="1:11" ht="14.1" customHeight="1" x14ac:dyDescent="0.25">
      <c r="A210" s="51"/>
      <c r="B210" s="51"/>
      <c r="C210" s="40" t="s">
        <v>84</v>
      </c>
      <c r="D210" s="41">
        <v>0</v>
      </c>
      <c r="E210" s="41">
        <v>0</v>
      </c>
      <c r="F210" s="41">
        <v>0</v>
      </c>
      <c r="G210" s="41">
        <v>0</v>
      </c>
      <c r="H210" s="51"/>
      <c r="I210" s="51"/>
      <c r="J210" s="51"/>
      <c r="K210" s="51"/>
    </row>
    <row r="211" spans="1:11" ht="14.1" customHeight="1" x14ac:dyDescent="0.25">
      <c r="A211" s="51"/>
      <c r="B211" s="51"/>
      <c r="C211" s="40" t="s">
        <v>86</v>
      </c>
      <c r="D211" s="41">
        <v>0</v>
      </c>
      <c r="E211" s="41">
        <v>0</v>
      </c>
      <c r="F211" s="41">
        <v>0</v>
      </c>
      <c r="G211" s="41">
        <v>0</v>
      </c>
      <c r="H211" s="51"/>
      <c r="I211" s="51"/>
      <c r="J211" s="51"/>
      <c r="K211" s="51"/>
    </row>
    <row r="212" spans="1:11" ht="14.1" customHeight="1" x14ac:dyDescent="0.25">
      <c r="A212" s="51"/>
      <c r="B212" s="51"/>
      <c r="C212" s="40" t="s">
        <v>83</v>
      </c>
      <c r="D212" s="41">
        <v>0</v>
      </c>
      <c r="E212" s="41">
        <v>0</v>
      </c>
      <c r="F212" s="41">
        <v>0</v>
      </c>
      <c r="G212" s="41">
        <v>0</v>
      </c>
      <c r="H212" s="51"/>
      <c r="I212" s="51"/>
      <c r="J212" s="51"/>
      <c r="K212" s="51"/>
    </row>
    <row r="213" spans="1:11" ht="14.1" customHeight="1" x14ac:dyDescent="0.25">
      <c r="A213" s="51"/>
      <c r="B213" s="51"/>
      <c r="C213" s="40" t="s">
        <v>84</v>
      </c>
      <c r="D213" s="41">
        <v>0</v>
      </c>
      <c r="E213" s="41">
        <v>0</v>
      </c>
      <c r="F213" s="41">
        <v>0</v>
      </c>
      <c r="G213" s="41">
        <v>0</v>
      </c>
      <c r="H213" s="51"/>
      <c r="I213" s="51"/>
      <c r="J213" s="51"/>
      <c r="K213" s="51"/>
    </row>
    <row r="214" spans="1:11" ht="14.1" customHeight="1" x14ac:dyDescent="0.25">
      <c r="A214" s="51"/>
      <c r="B214" s="51"/>
      <c r="C214" s="40" t="s">
        <v>87</v>
      </c>
      <c r="D214" s="41">
        <v>0</v>
      </c>
      <c r="E214" s="41">
        <v>0</v>
      </c>
      <c r="F214" s="41">
        <v>0</v>
      </c>
      <c r="G214" s="41">
        <v>0</v>
      </c>
      <c r="H214" s="51"/>
      <c r="I214" s="51"/>
      <c r="J214" s="51"/>
      <c r="K214" s="51"/>
    </row>
    <row r="215" spans="1:11" ht="14.1" customHeight="1" x14ac:dyDescent="0.25">
      <c r="A215" s="51"/>
      <c r="B215" s="51"/>
      <c r="C215" s="40" t="s">
        <v>83</v>
      </c>
      <c r="D215" s="41">
        <v>0</v>
      </c>
      <c r="E215" s="41">
        <v>0</v>
      </c>
      <c r="F215" s="41">
        <v>0</v>
      </c>
      <c r="G215" s="41">
        <v>0</v>
      </c>
      <c r="H215" s="51"/>
      <c r="I215" s="51"/>
      <c r="J215" s="51"/>
      <c r="K215" s="51"/>
    </row>
    <row r="216" spans="1:11" ht="14.1" customHeight="1" x14ac:dyDescent="0.25">
      <c r="A216" s="51"/>
      <c r="B216" s="51"/>
      <c r="C216" s="40" t="s">
        <v>84</v>
      </c>
      <c r="D216" s="41">
        <v>0</v>
      </c>
      <c r="E216" s="41">
        <v>0</v>
      </c>
      <c r="F216" s="41">
        <v>0</v>
      </c>
      <c r="G216" s="41">
        <v>0</v>
      </c>
      <c r="H216" s="51"/>
      <c r="I216" s="51"/>
      <c r="J216" s="51"/>
      <c r="K216" s="51"/>
    </row>
    <row r="217" spans="1:11" ht="14.1" customHeight="1" x14ac:dyDescent="0.25">
      <c r="A217" s="51"/>
      <c r="B217" s="51"/>
      <c r="C217" s="40" t="s">
        <v>88</v>
      </c>
      <c r="D217" s="41">
        <v>0</v>
      </c>
      <c r="E217" s="41">
        <v>0</v>
      </c>
      <c r="F217" s="41">
        <v>0</v>
      </c>
      <c r="G217" s="41">
        <v>0</v>
      </c>
      <c r="H217" s="51"/>
      <c r="I217" s="51"/>
      <c r="J217" s="51"/>
      <c r="K217" s="51"/>
    </row>
    <row r="218" spans="1:11" ht="14.1" customHeight="1" x14ac:dyDescent="0.25">
      <c r="A218" s="51"/>
      <c r="B218" s="51"/>
      <c r="C218" s="40" t="s">
        <v>83</v>
      </c>
      <c r="D218" s="41">
        <v>0</v>
      </c>
      <c r="E218" s="41">
        <v>0</v>
      </c>
      <c r="F218" s="41">
        <v>0</v>
      </c>
      <c r="G218" s="41">
        <v>0</v>
      </c>
      <c r="H218" s="51"/>
      <c r="I218" s="51"/>
      <c r="J218" s="51"/>
      <c r="K218" s="51"/>
    </row>
    <row r="219" spans="1:11" ht="14.1" customHeight="1" x14ac:dyDescent="0.25">
      <c r="A219" s="51"/>
      <c r="B219" s="51"/>
      <c r="C219" s="40" t="s">
        <v>84</v>
      </c>
      <c r="D219" s="41">
        <v>0</v>
      </c>
      <c r="E219" s="41">
        <v>0</v>
      </c>
      <c r="F219" s="41">
        <v>0</v>
      </c>
      <c r="G219" s="41">
        <v>0</v>
      </c>
      <c r="H219" s="51"/>
      <c r="I219" s="51"/>
      <c r="J219" s="51"/>
      <c r="K219" s="51"/>
    </row>
    <row r="220" spans="1:11" ht="14.1" customHeight="1" x14ac:dyDescent="0.25">
      <c r="A220" s="51"/>
      <c r="B220" s="51"/>
      <c r="C220" s="40" t="s">
        <v>89</v>
      </c>
      <c r="D220" s="41">
        <v>0</v>
      </c>
      <c r="E220" s="41">
        <v>0</v>
      </c>
      <c r="F220" s="41">
        <v>0</v>
      </c>
      <c r="G220" s="41">
        <v>0</v>
      </c>
      <c r="H220" s="51"/>
      <c r="I220" s="51"/>
      <c r="J220" s="51"/>
      <c r="K220" s="51"/>
    </row>
    <row r="221" spans="1:11" ht="14.1" customHeight="1" x14ac:dyDescent="0.25">
      <c r="A221" s="51"/>
      <c r="B221" s="51"/>
      <c r="C221" s="40" t="s">
        <v>83</v>
      </c>
      <c r="D221" s="41">
        <v>0</v>
      </c>
      <c r="E221" s="41">
        <v>0</v>
      </c>
      <c r="F221" s="41">
        <v>0</v>
      </c>
      <c r="G221" s="41">
        <v>0</v>
      </c>
      <c r="H221" s="51"/>
      <c r="I221" s="51"/>
      <c r="J221" s="51"/>
      <c r="K221" s="51"/>
    </row>
    <row r="222" spans="1:11" ht="14.1" customHeight="1" x14ac:dyDescent="0.25">
      <c r="A222" s="51"/>
      <c r="B222" s="51"/>
      <c r="C222" s="40" t="s">
        <v>84</v>
      </c>
      <c r="D222" s="41">
        <v>0</v>
      </c>
      <c r="E222" s="41">
        <v>0</v>
      </c>
      <c r="F222" s="41">
        <v>0</v>
      </c>
      <c r="G222" s="41">
        <v>0</v>
      </c>
      <c r="H222" s="51"/>
      <c r="I222" s="51"/>
      <c r="J222" s="51"/>
      <c r="K222" s="51"/>
    </row>
    <row r="223" spans="1:11" ht="14.1" customHeight="1" x14ac:dyDescent="0.25">
      <c r="A223" s="51"/>
      <c r="B223" s="51"/>
      <c r="C223" s="40" t="s">
        <v>90</v>
      </c>
      <c r="D223" s="41">
        <v>0</v>
      </c>
      <c r="E223" s="41">
        <v>0</v>
      </c>
      <c r="F223" s="41">
        <v>0</v>
      </c>
      <c r="G223" s="41">
        <v>0</v>
      </c>
      <c r="H223" s="51"/>
      <c r="I223" s="51"/>
      <c r="J223" s="51"/>
      <c r="K223" s="51"/>
    </row>
    <row r="224" spans="1:11" ht="14.1" customHeight="1" x14ac:dyDescent="0.25">
      <c r="A224" s="51"/>
      <c r="B224" s="51"/>
      <c r="C224" s="40" t="s">
        <v>83</v>
      </c>
      <c r="D224" s="41">
        <v>0</v>
      </c>
      <c r="E224" s="41">
        <v>0</v>
      </c>
      <c r="F224" s="41">
        <v>0</v>
      </c>
      <c r="G224" s="41">
        <v>0</v>
      </c>
      <c r="H224" s="51"/>
      <c r="I224" s="51"/>
      <c r="J224" s="51"/>
      <c r="K224" s="51"/>
    </row>
    <row r="225" spans="1:11" ht="14.1" customHeight="1" x14ac:dyDescent="0.25">
      <c r="A225" s="51"/>
      <c r="B225" s="51"/>
      <c r="C225" s="40" t="s">
        <v>84</v>
      </c>
      <c r="D225" s="41">
        <v>0</v>
      </c>
      <c r="E225" s="41">
        <v>0</v>
      </c>
      <c r="F225" s="41">
        <v>0</v>
      </c>
      <c r="G225" s="41">
        <v>0</v>
      </c>
      <c r="H225" s="51"/>
      <c r="I225" s="51"/>
      <c r="J225" s="51"/>
      <c r="K225" s="51"/>
    </row>
    <row r="226" spans="1:11" ht="14.1" customHeight="1" x14ac:dyDescent="0.25">
      <c r="A226" s="51"/>
      <c r="B226" s="51"/>
      <c r="C226" s="40" t="s">
        <v>91</v>
      </c>
      <c r="D226" s="41">
        <v>0</v>
      </c>
      <c r="E226" s="41">
        <v>0</v>
      </c>
      <c r="F226" s="41">
        <v>0</v>
      </c>
      <c r="G226" s="41">
        <v>0</v>
      </c>
      <c r="H226" s="51"/>
      <c r="I226" s="51"/>
      <c r="J226" s="51"/>
      <c r="K226" s="51"/>
    </row>
    <row r="227" spans="1:11" ht="14.1" customHeight="1" x14ac:dyDescent="0.25">
      <c r="A227" s="51"/>
      <c r="B227" s="51"/>
      <c r="C227" s="40" t="s">
        <v>83</v>
      </c>
      <c r="D227" s="41">
        <v>0</v>
      </c>
      <c r="E227" s="41">
        <v>0</v>
      </c>
      <c r="F227" s="41">
        <v>0</v>
      </c>
      <c r="G227" s="41">
        <v>0</v>
      </c>
      <c r="H227" s="51"/>
      <c r="I227" s="51"/>
      <c r="J227" s="51"/>
      <c r="K227" s="51"/>
    </row>
    <row r="228" spans="1:11" ht="14.1" customHeight="1" x14ac:dyDescent="0.25">
      <c r="A228" s="51"/>
      <c r="B228" s="51"/>
      <c r="C228" s="40" t="s">
        <v>92</v>
      </c>
      <c r="D228" s="41">
        <v>0</v>
      </c>
      <c r="E228" s="41">
        <v>0</v>
      </c>
      <c r="F228" s="41">
        <v>0</v>
      </c>
      <c r="G228" s="41">
        <v>0</v>
      </c>
      <c r="H228" s="51"/>
      <c r="I228" s="51"/>
      <c r="J228" s="51"/>
      <c r="K228" s="51"/>
    </row>
    <row r="229" spans="1:11" ht="14.1" customHeight="1" x14ac:dyDescent="0.25">
      <c r="A229" s="51"/>
      <c r="B229" s="51"/>
      <c r="C229" s="40" t="s">
        <v>93</v>
      </c>
      <c r="D229" s="41">
        <v>0</v>
      </c>
      <c r="E229" s="41">
        <v>0</v>
      </c>
      <c r="F229" s="41">
        <v>0</v>
      </c>
      <c r="G229" s="41">
        <v>0</v>
      </c>
      <c r="H229" s="51"/>
      <c r="I229" s="51"/>
      <c r="J229" s="51"/>
      <c r="K229" s="51"/>
    </row>
    <row r="230" spans="1:11" ht="14.1" customHeight="1" x14ac:dyDescent="0.25">
      <c r="A230" s="51"/>
      <c r="B230" s="51"/>
      <c r="C230" s="40" t="s">
        <v>94</v>
      </c>
      <c r="D230" s="41">
        <v>0</v>
      </c>
      <c r="E230" s="41">
        <v>0</v>
      </c>
      <c r="F230" s="41">
        <v>0</v>
      </c>
      <c r="G230" s="41">
        <v>0</v>
      </c>
      <c r="H230" s="51"/>
      <c r="I230" s="51"/>
      <c r="J230" s="51"/>
      <c r="K230" s="51"/>
    </row>
    <row r="231" spans="1:11" ht="14.1" customHeight="1" x14ac:dyDescent="0.25">
      <c r="A231" s="51"/>
      <c r="B231" s="51"/>
      <c r="C231" s="40" t="s">
        <v>95</v>
      </c>
      <c r="D231" s="41">
        <v>0</v>
      </c>
      <c r="E231" s="41">
        <v>0</v>
      </c>
      <c r="F231" s="41">
        <v>0</v>
      </c>
      <c r="G231" s="41">
        <v>0</v>
      </c>
      <c r="H231" s="51"/>
      <c r="I231" s="51"/>
      <c r="J231" s="51"/>
      <c r="K231" s="51"/>
    </row>
    <row r="232" spans="1:11" ht="14.1" customHeight="1" x14ac:dyDescent="0.25">
      <c r="A232" s="51"/>
      <c r="B232" s="51"/>
      <c r="C232" s="40" t="s">
        <v>96</v>
      </c>
      <c r="D232" s="41">
        <v>0</v>
      </c>
      <c r="E232" s="41">
        <v>300000</v>
      </c>
      <c r="F232" s="41">
        <v>300000</v>
      </c>
      <c r="G232" s="41">
        <v>300000</v>
      </c>
      <c r="H232" s="51"/>
      <c r="I232" s="51"/>
      <c r="J232" s="51"/>
      <c r="K232" s="51"/>
    </row>
    <row r="233" spans="1:11" ht="14.1" customHeight="1" x14ac:dyDescent="0.25">
      <c r="A233" s="51"/>
      <c r="B233" s="51"/>
      <c r="C233" s="40" t="s">
        <v>83</v>
      </c>
      <c r="D233" s="41">
        <v>0</v>
      </c>
      <c r="E233" s="41">
        <v>300000</v>
      </c>
      <c r="F233" s="41">
        <v>300000</v>
      </c>
      <c r="G233" s="41">
        <v>300000</v>
      </c>
      <c r="H233" s="51"/>
      <c r="I233" s="51"/>
      <c r="J233" s="51"/>
      <c r="K233" s="51"/>
    </row>
    <row r="234" spans="1:11" ht="14.1" customHeight="1" x14ac:dyDescent="0.25">
      <c r="A234" s="51"/>
      <c r="B234" s="51"/>
      <c r="C234" s="40" t="s">
        <v>92</v>
      </c>
      <c r="D234" s="41">
        <v>0</v>
      </c>
      <c r="E234" s="41">
        <v>0</v>
      </c>
      <c r="F234" s="41">
        <v>0</v>
      </c>
      <c r="G234" s="41">
        <v>0</v>
      </c>
      <c r="H234" s="51"/>
      <c r="I234" s="51"/>
      <c r="J234" s="51"/>
      <c r="K234" s="51"/>
    </row>
    <row r="235" spans="1:11" ht="14.1" customHeight="1" x14ac:dyDescent="0.25">
      <c r="A235" s="51"/>
      <c r="B235" s="51"/>
      <c r="C235" s="40" t="s">
        <v>93</v>
      </c>
      <c r="D235" s="41">
        <v>0</v>
      </c>
      <c r="E235" s="41">
        <v>0</v>
      </c>
      <c r="F235" s="41">
        <v>0</v>
      </c>
      <c r="G235" s="41">
        <v>0</v>
      </c>
      <c r="H235" s="51"/>
      <c r="I235" s="51"/>
      <c r="J235" s="51"/>
      <c r="K235" s="51"/>
    </row>
    <row r="236" spans="1:11" ht="14.1" customHeight="1" x14ac:dyDescent="0.25">
      <c r="A236" s="51"/>
      <c r="B236" s="51"/>
      <c r="C236" s="40" t="s">
        <v>94</v>
      </c>
      <c r="D236" s="41">
        <v>0</v>
      </c>
      <c r="E236" s="41">
        <v>0</v>
      </c>
      <c r="F236" s="41">
        <v>0</v>
      </c>
      <c r="G236" s="41">
        <v>0</v>
      </c>
      <c r="H236" s="51"/>
      <c r="I236" s="51"/>
      <c r="J236" s="51"/>
      <c r="K236" s="51"/>
    </row>
    <row r="237" spans="1:11" ht="14.1" customHeight="1" x14ac:dyDescent="0.25">
      <c r="A237" s="51"/>
      <c r="B237" s="51"/>
      <c r="C237" s="40" t="s">
        <v>95</v>
      </c>
      <c r="D237" s="41">
        <v>0</v>
      </c>
      <c r="E237" s="41">
        <v>0</v>
      </c>
      <c r="F237" s="41">
        <v>0</v>
      </c>
      <c r="G237" s="41">
        <v>0</v>
      </c>
      <c r="H237" s="51"/>
      <c r="I237" s="51"/>
      <c r="J237" s="51"/>
      <c r="K237" s="51"/>
    </row>
    <row r="238" spans="1:11" ht="14.1" customHeight="1" x14ac:dyDescent="0.25">
      <c r="A238" s="51"/>
      <c r="B238" s="51"/>
      <c r="C238" s="40" t="s">
        <v>97</v>
      </c>
      <c r="D238" s="41">
        <v>0</v>
      </c>
      <c r="E238" s="41">
        <v>0</v>
      </c>
      <c r="F238" s="41">
        <v>0</v>
      </c>
      <c r="G238" s="41">
        <v>0</v>
      </c>
      <c r="H238" s="51"/>
      <c r="I238" s="51"/>
      <c r="J238" s="51"/>
      <c r="K238" s="51"/>
    </row>
    <row r="239" spans="1:11" ht="14.1" customHeight="1" x14ac:dyDescent="0.25">
      <c r="A239" s="51"/>
      <c r="B239" s="51"/>
      <c r="C239" s="40" t="s">
        <v>83</v>
      </c>
      <c r="D239" s="41">
        <v>0</v>
      </c>
      <c r="E239" s="41">
        <v>0</v>
      </c>
      <c r="F239" s="41">
        <v>0</v>
      </c>
      <c r="G239" s="41">
        <v>0</v>
      </c>
      <c r="H239" s="51"/>
      <c r="I239" s="51"/>
      <c r="J239" s="51"/>
      <c r="K239" s="51"/>
    </row>
    <row r="240" spans="1:11" ht="14.1" customHeight="1" x14ac:dyDescent="0.25">
      <c r="A240" s="51"/>
      <c r="B240" s="51"/>
      <c r="C240" s="40" t="s">
        <v>92</v>
      </c>
      <c r="D240" s="41">
        <v>0</v>
      </c>
      <c r="E240" s="41">
        <v>0</v>
      </c>
      <c r="F240" s="41">
        <v>0</v>
      </c>
      <c r="G240" s="41">
        <v>0</v>
      </c>
      <c r="H240" s="51"/>
      <c r="I240" s="51"/>
      <c r="J240" s="51"/>
      <c r="K240" s="51"/>
    </row>
    <row r="241" spans="1:11" ht="14.1" customHeight="1" x14ac:dyDescent="0.25">
      <c r="A241" s="51"/>
      <c r="B241" s="51"/>
      <c r="C241" s="40" t="s">
        <v>93</v>
      </c>
      <c r="D241" s="41">
        <v>0</v>
      </c>
      <c r="E241" s="41">
        <v>0</v>
      </c>
      <c r="F241" s="41">
        <v>0</v>
      </c>
      <c r="G241" s="41">
        <v>0</v>
      </c>
      <c r="H241" s="51"/>
      <c r="I241" s="51"/>
      <c r="J241" s="51"/>
      <c r="K241" s="51"/>
    </row>
    <row r="242" spans="1:11" ht="14.1" customHeight="1" x14ac:dyDescent="0.25">
      <c r="A242" s="51"/>
      <c r="B242" s="51"/>
      <c r="C242" s="40" t="s">
        <v>94</v>
      </c>
      <c r="D242" s="41">
        <v>0</v>
      </c>
      <c r="E242" s="41">
        <v>0</v>
      </c>
      <c r="F242" s="41">
        <v>0</v>
      </c>
      <c r="G242" s="41">
        <v>0</v>
      </c>
      <c r="H242" s="51"/>
      <c r="I242" s="51"/>
      <c r="J242" s="51"/>
      <c r="K242" s="51"/>
    </row>
    <row r="243" spans="1:11" ht="14.1" customHeight="1" x14ac:dyDescent="0.25">
      <c r="A243" s="51"/>
      <c r="B243" s="51"/>
      <c r="C243" s="40" t="s">
        <v>95</v>
      </c>
      <c r="D243" s="41">
        <v>0</v>
      </c>
      <c r="E243" s="41">
        <v>0</v>
      </c>
      <c r="F243" s="41">
        <v>0</v>
      </c>
      <c r="G243" s="41">
        <v>0</v>
      </c>
      <c r="H243" s="51"/>
      <c r="I243" s="51"/>
      <c r="J243" s="51"/>
      <c r="K243" s="51"/>
    </row>
    <row r="244" spans="1:11" ht="14.1" customHeight="1" x14ac:dyDescent="0.25">
      <c r="A244" s="51"/>
      <c r="B244" s="51"/>
      <c r="C244" s="40" t="s">
        <v>98</v>
      </c>
      <c r="D244" s="41">
        <v>0</v>
      </c>
      <c r="E244" s="41">
        <v>0</v>
      </c>
      <c r="F244" s="41">
        <v>0</v>
      </c>
      <c r="G244" s="41">
        <v>0</v>
      </c>
      <c r="H244" s="51"/>
      <c r="I244" s="51"/>
      <c r="J244" s="51"/>
      <c r="K244" s="51"/>
    </row>
    <row r="245" spans="1:11" ht="14.1" customHeight="1" x14ac:dyDescent="0.25">
      <c r="A245" s="51"/>
      <c r="B245" s="51"/>
      <c r="C245" s="40" t="s">
        <v>99</v>
      </c>
      <c r="D245" s="41">
        <v>0</v>
      </c>
      <c r="E245" s="41">
        <v>0</v>
      </c>
      <c r="F245" s="41">
        <v>0</v>
      </c>
      <c r="G245" s="41">
        <v>0</v>
      </c>
      <c r="H245" s="51"/>
      <c r="I245" s="51"/>
      <c r="J245" s="51"/>
      <c r="K245" s="51"/>
    </row>
    <row r="246" spans="1:11" ht="14.1" customHeight="1" x14ac:dyDescent="0.25">
      <c r="A246" s="51"/>
      <c r="B246" s="51"/>
      <c r="C246" s="36" t="s">
        <v>100</v>
      </c>
      <c r="D246" s="41">
        <v>0</v>
      </c>
      <c r="E246" s="41">
        <v>300000</v>
      </c>
      <c r="F246" s="41">
        <v>300000</v>
      </c>
      <c r="G246" s="41">
        <v>300000</v>
      </c>
      <c r="H246" s="51"/>
      <c r="I246" s="51"/>
      <c r="J246" s="51"/>
      <c r="K246" s="51"/>
    </row>
    <row r="247" spans="1:11" ht="18" customHeight="1" x14ac:dyDescent="0.25">
      <c r="A247" s="51"/>
      <c r="B247" s="51"/>
      <c r="C247" s="30" t="s">
        <v>50</v>
      </c>
      <c r="D247" s="1575" t="s">
        <v>699</v>
      </c>
      <c r="E247" s="1576"/>
      <c r="F247" s="1576"/>
      <c r="G247" s="1576"/>
      <c r="H247" s="51"/>
      <c r="I247" s="51"/>
      <c r="J247" s="51"/>
      <c r="K247" s="51"/>
    </row>
    <row r="248" spans="1:11" ht="18" customHeight="1" x14ac:dyDescent="0.25">
      <c r="A248" s="51"/>
      <c r="B248" s="51"/>
      <c r="C248" s="31" t="s">
        <v>52</v>
      </c>
      <c r="D248" s="1587" t="s">
        <v>700</v>
      </c>
      <c r="E248" s="1588"/>
      <c r="F248" s="1588"/>
      <c r="G248" s="1588"/>
      <c r="H248" s="51"/>
      <c r="I248" s="51"/>
      <c r="J248" s="51"/>
      <c r="K248" s="51"/>
    </row>
    <row r="249" spans="1:11" ht="18" customHeight="1" x14ac:dyDescent="0.25">
      <c r="A249" s="51"/>
      <c r="B249" s="51"/>
      <c r="C249" s="31" t="s">
        <v>54</v>
      </c>
      <c r="D249" s="1587" t="s">
        <v>236</v>
      </c>
      <c r="E249" s="1588"/>
      <c r="F249" s="1588"/>
      <c r="G249" s="1588"/>
      <c r="H249" s="51"/>
      <c r="I249" s="51"/>
      <c r="J249" s="51"/>
      <c r="K249" s="51"/>
    </row>
    <row r="250" spans="1:11" ht="15" customHeight="1" x14ac:dyDescent="0.25">
      <c r="A250" s="51"/>
      <c r="B250" s="51"/>
      <c r="C250" s="52"/>
      <c r="D250" s="33">
        <v>2023</v>
      </c>
      <c r="E250" s="33">
        <v>2024</v>
      </c>
      <c r="F250" s="33">
        <v>2025</v>
      </c>
      <c r="G250" s="33">
        <v>2026</v>
      </c>
      <c r="H250" s="51"/>
      <c r="I250" s="51"/>
      <c r="J250" s="51"/>
      <c r="K250" s="51"/>
    </row>
    <row r="251" spans="1:11" ht="15" customHeight="1" x14ac:dyDescent="0.25">
      <c r="A251" s="51"/>
      <c r="B251" s="51"/>
      <c r="C251" s="53"/>
      <c r="D251" s="35" t="s">
        <v>17</v>
      </c>
      <c r="E251" s="35" t="s">
        <v>18</v>
      </c>
      <c r="F251" s="35" t="s">
        <v>18</v>
      </c>
      <c r="G251" s="35" t="s">
        <v>18</v>
      </c>
      <c r="H251" s="51"/>
      <c r="I251" s="51"/>
      <c r="J251" s="51"/>
      <c r="K251" s="51"/>
    </row>
    <row r="252" spans="1:11" ht="14.1" customHeight="1" x14ac:dyDescent="0.25">
      <c r="A252" s="51"/>
      <c r="B252" s="51"/>
      <c r="C252" s="38" t="s">
        <v>56</v>
      </c>
      <c r="D252" s="39" t="s">
        <v>701</v>
      </c>
      <c r="E252" s="39" t="s">
        <v>701</v>
      </c>
      <c r="F252" s="39" t="s">
        <v>701</v>
      </c>
      <c r="G252" s="39" t="s">
        <v>212</v>
      </c>
      <c r="H252" s="51"/>
      <c r="I252" s="51"/>
      <c r="J252" s="51"/>
      <c r="K252" s="51"/>
    </row>
    <row r="253" spans="1:11" ht="14.1" customHeight="1" x14ac:dyDescent="0.25">
      <c r="A253" s="51"/>
      <c r="B253" s="51"/>
      <c r="C253" s="38" t="s">
        <v>59</v>
      </c>
      <c r="D253" s="39" t="s">
        <v>69</v>
      </c>
      <c r="E253" s="39" t="s">
        <v>319</v>
      </c>
      <c r="F253" s="39" t="s">
        <v>319</v>
      </c>
      <c r="G253" s="39" t="s">
        <v>319</v>
      </c>
      <c r="H253" s="51"/>
      <c r="I253" s="51"/>
      <c r="J253" s="51"/>
      <c r="K253" s="51"/>
    </row>
    <row r="254" spans="1:11" ht="14.1" customHeight="1" x14ac:dyDescent="0.25">
      <c r="A254" s="51"/>
      <c r="B254" s="51"/>
      <c r="C254" s="38" t="s">
        <v>63</v>
      </c>
      <c r="D254" s="39" t="s">
        <v>75</v>
      </c>
      <c r="E254" s="39" t="s">
        <v>702</v>
      </c>
      <c r="F254" s="39" t="s">
        <v>702</v>
      </c>
      <c r="G254" s="39" t="s">
        <v>703</v>
      </c>
      <c r="H254" s="51"/>
      <c r="I254" s="51"/>
      <c r="J254" s="51"/>
      <c r="K254" s="51"/>
    </row>
    <row r="255" spans="1:11" ht="14.1" customHeight="1" x14ac:dyDescent="0.25">
      <c r="A255" s="51"/>
      <c r="B255" s="51"/>
      <c r="C255" s="38" t="s">
        <v>68</v>
      </c>
      <c r="D255" s="39" t="s">
        <v>69</v>
      </c>
      <c r="E255" s="39" t="s">
        <v>75</v>
      </c>
      <c r="F255" s="39" t="s">
        <v>75</v>
      </c>
      <c r="G255" s="39" t="s">
        <v>704</v>
      </c>
      <c r="H255" s="51"/>
      <c r="I255" s="51"/>
      <c r="J255" s="51"/>
      <c r="K255" s="51"/>
    </row>
    <row r="256" spans="1:11" ht="14.1" customHeight="1" x14ac:dyDescent="0.25">
      <c r="A256" s="51"/>
      <c r="B256" s="51"/>
      <c r="C256" s="38" t="s">
        <v>73</v>
      </c>
      <c r="D256" s="39" t="s">
        <v>69</v>
      </c>
      <c r="E256" s="39" t="s">
        <v>69</v>
      </c>
      <c r="F256" s="39" t="s">
        <v>75</v>
      </c>
      <c r="G256" s="39" t="s">
        <v>75</v>
      </c>
      <c r="H256" s="51"/>
      <c r="I256" s="51"/>
      <c r="J256" s="51"/>
      <c r="K256" s="51"/>
    </row>
    <row r="257" spans="1:11" ht="14.1" customHeight="1" x14ac:dyDescent="0.25">
      <c r="A257" s="51"/>
      <c r="B257" s="51"/>
      <c r="C257" s="38" t="s">
        <v>77</v>
      </c>
      <c r="D257" s="39" t="s">
        <v>69</v>
      </c>
      <c r="E257" s="39" t="s">
        <v>69</v>
      </c>
      <c r="F257" s="39" t="s">
        <v>75</v>
      </c>
      <c r="G257" s="39" t="s">
        <v>705</v>
      </c>
      <c r="H257" s="51"/>
      <c r="I257" s="51"/>
      <c r="J257" s="51"/>
      <c r="K257" s="51"/>
    </row>
    <row r="258" spans="1:11" ht="14.1" customHeight="1" x14ac:dyDescent="0.25">
      <c r="A258" s="51"/>
      <c r="B258" s="51"/>
      <c r="C258" s="1589" t="s">
        <v>81</v>
      </c>
      <c r="D258" s="1590"/>
      <c r="E258" s="1590"/>
      <c r="F258" s="1590"/>
      <c r="G258" s="1590"/>
      <c r="H258" s="51"/>
      <c r="I258" s="51"/>
      <c r="J258" s="51"/>
      <c r="K258" s="51"/>
    </row>
    <row r="259" spans="1:11" ht="14.1" customHeight="1" x14ac:dyDescent="0.25">
      <c r="A259" s="51"/>
      <c r="B259" s="51"/>
      <c r="C259" s="52"/>
      <c r="D259" s="33">
        <v>2023</v>
      </c>
      <c r="E259" s="33">
        <v>2024</v>
      </c>
      <c r="F259" s="33">
        <v>2025</v>
      </c>
      <c r="G259" s="33">
        <v>2026</v>
      </c>
      <c r="H259" s="51"/>
      <c r="I259" s="51"/>
      <c r="J259" s="51"/>
      <c r="K259" s="51"/>
    </row>
    <row r="260" spans="1:11" ht="14.1" customHeight="1" x14ac:dyDescent="0.25">
      <c r="A260" s="51"/>
      <c r="B260" s="51"/>
      <c r="C260" s="53"/>
      <c r="D260" s="35" t="s">
        <v>17</v>
      </c>
      <c r="E260" s="35" t="s">
        <v>18</v>
      </c>
      <c r="F260" s="35" t="s">
        <v>18</v>
      </c>
      <c r="G260" s="35" t="s">
        <v>18</v>
      </c>
      <c r="H260" s="51"/>
      <c r="I260" s="51"/>
      <c r="J260" s="51"/>
      <c r="K260" s="51"/>
    </row>
    <row r="261" spans="1:11" ht="14.1" customHeight="1" x14ac:dyDescent="0.25">
      <c r="A261" s="51"/>
      <c r="B261" s="51"/>
      <c r="C261" s="40" t="s">
        <v>82</v>
      </c>
      <c r="D261" s="37" t="s">
        <v>69</v>
      </c>
      <c r="E261" s="41">
        <v>0</v>
      </c>
      <c r="F261" s="41">
        <v>0</v>
      </c>
      <c r="G261" s="41">
        <v>0</v>
      </c>
      <c r="H261" s="51"/>
      <c r="I261" s="51"/>
      <c r="J261" s="51"/>
      <c r="K261" s="51"/>
    </row>
    <row r="262" spans="1:11" ht="14.1" customHeight="1" x14ac:dyDescent="0.25">
      <c r="A262" s="51"/>
      <c r="B262" s="51"/>
      <c r="C262" s="40" t="s">
        <v>83</v>
      </c>
      <c r="D262" s="37" t="s">
        <v>69</v>
      </c>
      <c r="E262" s="41">
        <v>0</v>
      </c>
      <c r="F262" s="41">
        <v>0</v>
      </c>
      <c r="G262" s="41">
        <v>0</v>
      </c>
      <c r="H262" s="51"/>
      <c r="I262" s="51"/>
      <c r="J262" s="51"/>
      <c r="K262" s="51"/>
    </row>
    <row r="263" spans="1:11" ht="14.1" customHeight="1" x14ac:dyDescent="0.25">
      <c r="A263" s="51"/>
      <c r="B263" s="51"/>
      <c r="C263" s="40" t="s">
        <v>84</v>
      </c>
      <c r="D263" s="37" t="s">
        <v>69</v>
      </c>
      <c r="E263" s="41">
        <v>0</v>
      </c>
      <c r="F263" s="41">
        <v>0</v>
      </c>
      <c r="G263" s="41">
        <v>0</v>
      </c>
      <c r="H263" s="51"/>
      <c r="I263" s="51"/>
      <c r="J263" s="51"/>
      <c r="K263" s="51"/>
    </row>
    <row r="264" spans="1:11" ht="14.1" customHeight="1" x14ac:dyDescent="0.25">
      <c r="A264" s="51"/>
      <c r="B264" s="51"/>
      <c r="C264" s="40" t="s">
        <v>85</v>
      </c>
      <c r="D264" s="37" t="s">
        <v>69</v>
      </c>
      <c r="E264" s="41">
        <v>0</v>
      </c>
      <c r="F264" s="41">
        <v>0</v>
      </c>
      <c r="G264" s="41">
        <v>0</v>
      </c>
      <c r="H264" s="51"/>
      <c r="I264" s="51"/>
      <c r="J264" s="51"/>
      <c r="K264" s="51"/>
    </row>
    <row r="265" spans="1:11" ht="14.1" customHeight="1" x14ac:dyDescent="0.25">
      <c r="A265" s="51"/>
      <c r="B265" s="51"/>
      <c r="C265" s="40" t="s">
        <v>83</v>
      </c>
      <c r="D265" s="37" t="s">
        <v>69</v>
      </c>
      <c r="E265" s="41">
        <v>0</v>
      </c>
      <c r="F265" s="41">
        <v>0</v>
      </c>
      <c r="G265" s="41">
        <v>0</v>
      </c>
      <c r="H265" s="51"/>
      <c r="I265" s="51"/>
      <c r="J265" s="51"/>
      <c r="K265" s="51"/>
    </row>
    <row r="266" spans="1:11" ht="14.1" customHeight="1" x14ac:dyDescent="0.25">
      <c r="A266" s="51"/>
      <c r="B266" s="51"/>
      <c r="C266" s="40" t="s">
        <v>84</v>
      </c>
      <c r="D266" s="37" t="s">
        <v>69</v>
      </c>
      <c r="E266" s="41">
        <v>0</v>
      </c>
      <c r="F266" s="41">
        <v>0</v>
      </c>
      <c r="G266" s="41">
        <v>0</v>
      </c>
      <c r="H266" s="51"/>
      <c r="I266" s="51"/>
      <c r="J266" s="51"/>
      <c r="K266" s="51"/>
    </row>
    <row r="267" spans="1:11" ht="14.1" customHeight="1" x14ac:dyDescent="0.25">
      <c r="A267" s="51"/>
      <c r="B267" s="51"/>
      <c r="C267" s="40" t="s">
        <v>86</v>
      </c>
      <c r="D267" s="37" t="s">
        <v>69</v>
      </c>
      <c r="E267" s="41">
        <v>0</v>
      </c>
      <c r="F267" s="41">
        <v>0</v>
      </c>
      <c r="G267" s="41">
        <v>0</v>
      </c>
      <c r="H267" s="51"/>
      <c r="I267" s="51"/>
      <c r="J267" s="51"/>
      <c r="K267" s="51"/>
    </row>
    <row r="268" spans="1:11" ht="14.1" customHeight="1" x14ac:dyDescent="0.25">
      <c r="A268" s="51"/>
      <c r="B268" s="51"/>
      <c r="C268" s="40" t="s">
        <v>83</v>
      </c>
      <c r="D268" s="37" t="s">
        <v>69</v>
      </c>
      <c r="E268" s="41">
        <v>0</v>
      </c>
      <c r="F268" s="41">
        <v>0</v>
      </c>
      <c r="G268" s="41">
        <v>0</v>
      </c>
      <c r="H268" s="51"/>
      <c r="I268" s="51"/>
      <c r="J268" s="51"/>
      <c r="K268" s="51"/>
    </row>
    <row r="269" spans="1:11" ht="14.1" customHeight="1" x14ac:dyDescent="0.25">
      <c r="A269" s="51"/>
      <c r="B269" s="51"/>
      <c r="C269" s="40" t="s">
        <v>84</v>
      </c>
      <c r="D269" s="37" t="s">
        <v>69</v>
      </c>
      <c r="E269" s="41">
        <v>0</v>
      </c>
      <c r="F269" s="41">
        <v>0</v>
      </c>
      <c r="G269" s="41">
        <v>0</v>
      </c>
      <c r="H269" s="51"/>
      <c r="I269" s="51"/>
      <c r="J269" s="51"/>
      <c r="K269" s="51"/>
    </row>
    <row r="270" spans="1:11" ht="14.1" customHeight="1" x14ac:dyDescent="0.25">
      <c r="A270" s="51"/>
      <c r="B270" s="51"/>
      <c r="C270" s="40" t="s">
        <v>87</v>
      </c>
      <c r="D270" s="37" t="s">
        <v>69</v>
      </c>
      <c r="E270" s="41">
        <v>0</v>
      </c>
      <c r="F270" s="41">
        <v>0</v>
      </c>
      <c r="G270" s="41">
        <v>0</v>
      </c>
      <c r="H270" s="51"/>
      <c r="I270" s="51"/>
      <c r="J270" s="51"/>
      <c r="K270" s="51"/>
    </row>
    <row r="271" spans="1:11" ht="14.1" customHeight="1" x14ac:dyDescent="0.25">
      <c r="A271" s="51"/>
      <c r="B271" s="51"/>
      <c r="C271" s="40" t="s">
        <v>83</v>
      </c>
      <c r="D271" s="37" t="s">
        <v>69</v>
      </c>
      <c r="E271" s="41">
        <v>0</v>
      </c>
      <c r="F271" s="41">
        <v>0</v>
      </c>
      <c r="G271" s="41">
        <v>0</v>
      </c>
      <c r="H271" s="51"/>
      <c r="I271" s="51"/>
      <c r="J271" s="51"/>
      <c r="K271" s="51"/>
    </row>
    <row r="272" spans="1:11" ht="14.1" customHeight="1" x14ac:dyDescent="0.25">
      <c r="A272" s="51"/>
      <c r="B272" s="51"/>
      <c r="C272" s="40" t="s">
        <v>84</v>
      </c>
      <c r="D272" s="37" t="s">
        <v>69</v>
      </c>
      <c r="E272" s="41">
        <v>0</v>
      </c>
      <c r="F272" s="41">
        <v>0</v>
      </c>
      <c r="G272" s="41">
        <v>0</v>
      </c>
      <c r="H272" s="51"/>
      <c r="I272" s="51"/>
      <c r="J272" s="51"/>
      <c r="K272" s="51"/>
    </row>
    <row r="273" spans="1:11" ht="14.1" customHeight="1" x14ac:dyDescent="0.25">
      <c r="A273" s="51"/>
      <c r="B273" s="51"/>
      <c r="C273" s="40" t="s">
        <v>88</v>
      </c>
      <c r="D273" s="37" t="s">
        <v>69</v>
      </c>
      <c r="E273" s="41">
        <v>0</v>
      </c>
      <c r="F273" s="41">
        <v>0</v>
      </c>
      <c r="G273" s="41">
        <v>0</v>
      </c>
      <c r="H273" s="51"/>
      <c r="I273" s="51"/>
      <c r="J273" s="51"/>
      <c r="K273" s="51"/>
    </row>
    <row r="274" spans="1:11" ht="14.1" customHeight="1" x14ac:dyDescent="0.25">
      <c r="A274" s="51"/>
      <c r="B274" s="51"/>
      <c r="C274" s="40" t="s">
        <v>83</v>
      </c>
      <c r="D274" s="37" t="s">
        <v>69</v>
      </c>
      <c r="E274" s="41">
        <v>0</v>
      </c>
      <c r="F274" s="41">
        <v>0</v>
      </c>
      <c r="G274" s="41">
        <v>0</v>
      </c>
      <c r="H274" s="51"/>
      <c r="I274" s="51"/>
      <c r="J274" s="51"/>
      <c r="K274" s="51"/>
    </row>
    <row r="275" spans="1:11" ht="14.1" customHeight="1" x14ac:dyDescent="0.25">
      <c r="A275" s="51"/>
      <c r="B275" s="51"/>
      <c r="C275" s="40" t="s">
        <v>84</v>
      </c>
      <c r="D275" s="37" t="s">
        <v>69</v>
      </c>
      <c r="E275" s="41">
        <v>0</v>
      </c>
      <c r="F275" s="41">
        <v>0</v>
      </c>
      <c r="G275" s="41">
        <v>0</v>
      </c>
      <c r="H275" s="51"/>
      <c r="I275" s="51"/>
      <c r="J275" s="51"/>
      <c r="K275" s="51"/>
    </row>
    <row r="276" spans="1:11" ht="14.1" customHeight="1" x14ac:dyDescent="0.25">
      <c r="A276" s="51"/>
      <c r="B276" s="51"/>
      <c r="C276" s="40" t="s">
        <v>89</v>
      </c>
      <c r="D276" s="37" t="s">
        <v>69</v>
      </c>
      <c r="E276" s="41">
        <v>0</v>
      </c>
      <c r="F276" s="41">
        <v>0</v>
      </c>
      <c r="G276" s="41">
        <v>0</v>
      </c>
      <c r="H276" s="51"/>
      <c r="I276" s="51"/>
      <c r="J276" s="51"/>
      <c r="K276" s="51"/>
    </row>
    <row r="277" spans="1:11" ht="14.1" customHeight="1" x14ac:dyDescent="0.25">
      <c r="A277" s="51"/>
      <c r="B277" s="51"/>
      <c r="C277" s="40" t="s">
        <v>83</v>
      </c>
      <c r="D277" s="37" t="s">
        <v>69</v>
      </c>
      <c r="E277" s="41">
        <v>0</v>
      </c>
      <c r="F277" s="41">
        <v>0</v>
      </c>
      <c r="G277" s="41">
        <v>0</v>
      </c>
      <c r="H277" s="51"/>
      <c r="I277" s="51"/>
      <c r="J277" s="51"/>
      <c r="K277" s="51"/>
    </row>
    <row r="278" spans="1:11" ht="14.1" customHeight="1" x14ac:dyDescent="0.25">
      <c r="A278" s="51"/>
      <c r="B278" s="51"/>
      <c r="C278" s="40" t="s">
        <v>84</v>
      </c>
      <c r="D278" s="37" t="s">
        <v>69</v>
      </c>
      <c r="E278" s="41">
        <v>0</v>
      </c>
      <c r="F278" s="41">
        <v>0</v>
      </c>
      <c r="G278" s="41">
        <v>0</v>
      </c>
      <c r="H278" s="51"/>
      <c r="I278" s="51"/>
      <c r="J278" s="51"/>
      <c r="K278" s="51"/>
    </row>
    <row r="279" spans="1:11" ht="14.1" customHeight="1" x14ac:dyDescent="0.25">
      <c r="A279" s="51"/>
      <c r="B279" s="51"/>
      <c r="C279" s="40" t="s">
        <v>90</v>
      </c>
      <c r="D279" s="37" t="s">
        <v>69</v>
      </c>
      <c r="E279" s="41">
        <v>0</v>
      </c>
      <c r="F279" s="41">
        <v>0</v>
      </c>
      <c r="G279" s="41">
        <v>0</v>
      </c>
      <c r="H279" s="51"/>
      <c r="I279" s="51"/>
      <c r="J279" s="51"/>
      <c r="K279" s="51"/>
    </row>
    <row r="280" spans="1:11" ht="14.1" customHeight="1" x14ac:dyDescent="0.25">
      <c r="A280" s="51"/>
      <c r="B280" s="51"/>
      <c r="C280" s="40" t="s">
        <v>83</v>
      </c>
      <c r="D280" s="37" t="s">
        <v>69</v>
      </c>
      <c r="E280" s="41">
        <v>0</v>
      </c>
      <c r="F280" s="41">
        <v>0</v>
      </c>
      <c r="G280" s="41">
        <v>0</v>
      </c>
      <c r="H280" s="51"/>
      <c r="I280" s="51"/>
      <c r="J280" s="51"/>
      <c r="K280" s="51"/>
    </row>
    <row r="281" spans="1:11" ht="14.1" customHeight="1" x14ac:dyDescent="0.25">
      <c r="A281" s="51"/>
      <c r="B281" s="51"/>
      <c r="C281" s="40" t="s">
        <v>84</v>
      </c>
      <c r="D281" s="37" t="s">
        <v>69</v>
      </c>
      <c r="E281" s="41">
        <v>0</v>
      </c>
      <c r="F281" s="41">
        <v>0</v>
      </c>
      <c r="G281" s="41">
        <v>0</v>
      </c>
      <c r="H281" s="51"/>
      <c r="I281" s="51"/>
      <c r="J281" s="51"/>
      <c r="K281" s="51"/>
    </row>
    <row r="282" spans="1:11" ht="14.1" customHeight="1" x14ac:dyDescent="0.25">
      <c r="A282" s="51"/>
      <c r="B282" s="51"/>
      <c r="C282" s="40" t="s">
        <v>91</v>
      </c>
      <c r="D282" s="37" t="s">
        <v>69</v>
      </c>
      <c r="E282" s="41">
        <v>0</v>
      </c>
      <c r="F282" s="41">
        <v>0</v>
      </c>
      <c r="G282" s="41">
        <v>0</v>
      </c>
      <c r="H282" s="51"/>
      <c r="I282" s="51"/>
      <c r="J282" s="51"/>
      <c r="K282" s="51"/>
    </row>
    <row r="283" spans="1:11" ht="14.1" customHeight="1" x14ac:dyDescent="0.25">
      <c r="A283" s="51"/>
      <c r="B283" s="51"/>
      <c r="C283" s="40" t="s">
        <v>83</v>
      </c>
      <c r="D283" s="37" t="s">
        <v>69</v>
      </c>
      <c r="E283" s="41">
        <v>0</v>
      </c>
      <c r="F283" s="41">
        <v>0</v>
      </c>
      <c r="G283" s="41">
        <v>0</v>
      </c>
      <c r="H283" s="51"/>
      <c r="I283" s="51"/>
      <c r="J283" s="51"/>
      <c r="K283" s="51"/>
    </row>
    <row r="284" spans="1:11" ht="14.1" customHeight="1" x14ac:dyDescent="0.25">
      <c r="A284" s="51"/>
      <c r="B284" s="51"/>
      <c r="C284" s="40" t="s">
        <v>92</v>
      </c>
      <c r="D284" s="37" t="s">
        <v>69</v>
      </c>
      <c r="E284" s="41">
        <v>0</v>
      </c>
      <c r="F284" s="41">
        <v>0</v>
      </c>
      <c r="G284" s="41">
        <v>0</v>
      </c>
      <c r="H284" s="51"/>
      <c r="I284" s="51"/>
      <c r="J284" s="51"/>
      <c r="K284" s="51"/>
    </row>
    <row r="285" spans="1:11" ht="14.1" customHeight="1" x14ac:dyDescent="0.25">
      <c r="A285" s="51"/>
      <c r="B285" s="51"/>
      <c r="C285" s="40" t="s">
        <v>93</v>
      </c>
      <c r="D285" s="37" t="s">
        <v>69</v>
      </c>
      <c r="E285" s="41">
        <v>0</v>
      </c>
      <c r="F285" s="41">
        <v>0</v>
      </c>
      <c r="G285" s="41">
        <v>0</v>
      </c>
      <c r="H285" s="51"/>
      <c r="I285" s="51"/>
      <c r="J285" s="51"/>
      <c r="K285" s="51"/>
    </row>
    <row r="286" spans="1:11" ht="14.1" customHeight="1" x14ac:dyDescent="0.25">
      <c r="A286" s="51"/>
      <c r="B286" s="51"/>
      <c r="C286" s="40" t="s">
        <v>94</v>
      </c>
      <c r="D286" s="37" t="s">
        <v>69</v>
      </c>
      <c r="E286" s="41">
        <v>0</v>
      </c>
      <c r="F286" s="41">
        <v>0</v>
      </c>
      <c r="G286" s="41">
        <v>0</v>
      </c>
      <c r="H286" s="51"/>
      <c r="I286" s="51"/>
      <c r="J286" s="51"/>
      <c r="K286" s="51"/>
    </row>
    <row r="287" spans="1:11" ht="14.1" customHeight="1" x14ac:dyDescent="0.25">
      <c r="A287" s="51"/>
      <c r="B287" s="51"/>
      <c r="C287" s="40" t="s">
        <v>95</v>
      </c>
      <c r="D287" s="37" t="s">
        <v>69</v>
      </c>
      <c r="E287" s="41">
        <v>0</v>
      </c>
      <c r="F287" s="41">
        <v>0</v>
      </c>
      <c r="G287" s="41">
        <v>0</v>
      </c>
      <c r="H287" s="51"/>
      <c r="I287" s="51"/>
      <c r="J287" s="51"/>
      <c r="K287" s="51"/>
    </row>
    <row r="288" spans="1:11" ht="14.1" customHeight="1" x14ac:dyDescent="0.25">
      <c r="A288" s="51"/>
      <c r="B288" s="51"/>
      <c r="C288" s="40" t="s">
        <v>96</v>
      </c>
      <c r="D288" s="37" t="s">
        <v>69</v>
      </c>
      <c r="E288" s="41">
        <v>100000</v>
      </c>
      <c r="F288" s="41">
        <v>100000</v>
      </c>
      <c r="G288" s="41">
        <v>100000</v>
      </c>
      <c r="H288" s="51"/>
      <c r="I288" s="51"/>
      <c r="J288" s="51"/>
      <c r="K288" s="51"/>
    </row>
    <row r="289" spans="1:11" ht="14.1" customHeight="1" x14ac:dyDescent="0.25">
      <c r="A289" s="51"/>
      <c r="B289" s="51"/>
      <c r="C289" s="40" t="s">
        <v>83</v>
      </c>
      <c r="D289" s="37" t="s">
        <v>69</v>
      </c>
      <c r="E289" s="41">
        <v>100000</v>
      </c>
      <c r="F289" s="41">
        <v>100000</v>
      </c>
      <c r="G289" s="41">
        <v>100000</v>
      </c>
      <c r="H289" s="51"/>
      <c r="I289" s="51"/>
      <c r="J289" s="51"/>
      <c r="K289" s="51"/>
    </row>
    <row r="290" spans="1:11" ht="14.1" customHeight="1" x14ac:dyDescent="0.25">
      <c r="A290" s="51"/>
      <c r="B290" s="51"/>
      <c r="C290" s="40" t="s">
        <v>92</v>
      </c>
      <c r="D290" s="37" t="s">
        <v>69</v>
      </c>
      <c r="E290" s="41">
        <v>0</v>
      </c>
      <c r="F290" s="41">
        <v>0</v>
      </c>
      <c r="G290" s="41">
        <v>0</v>
      </c>
      <c r="H290" s="51"/>
      <c r="I290" s="51"/>
      <c r="J290" s="51"/>
      <c r="K290" s="51"/>
    </row>
    <row r="291" spans="1:11" ht="14.1" customHeight="1" x14ac:dyDescent="0.25">
      <c r="A291" s="51"/>
      <c r="B291" s="51"/>
      <c r="C291" s="40" t="s">
        <v>93</v>
      </c>
      <c r="D291" s="37" t="s">
        <v>69</v>
      </c>
      <c r="E291" s="41">
        <v>0</v>
      </c>
      <c r="F291" s="41">
        <v>0</v>
      </c>
      <c r="G291" s="41">
        <v>0</v>
      </c>
      <c r="H291" s="51"/>
      <c r="I291" s="51"/>
      <c r="J291" s="51"/>
      <c r="K291" s="51"/>
    </row>
    <row r="292" spans="1:11" ht="14.1" customHeight="1" x14ac:dyDescent="0.25">
      <c r="A292" s="51"/>
      <c r="B292" s="51"/>
      <c r="C292" s="40" t="s">
        <v>94</v>
      </c>
      <c r="D292" s="37" t="s">
        <v>69</v>
      </c>
      <c r="E292" s="41">
        <v>0</v>
      </c>
      <c r="F292" s="41">
        <v>0</v>
      </c>
      <c r="G292" s="41">
        <v>0</v>
      </c>
      <c r="H292" s="51"/>
      <c r="I292" s="51"/>
      <c r="J292" s="51"/>
      <c r="K292" s="51"/>
    </row>
    <row r="293" spans="1:11" ht="14.1" customHeight="1" x14ac:dyDescent="0.25">
      <c r="A293" s="51"/>
      <c r="B293" s="51"/>
      <c r="C293" s="40" t="s">
        <v>95</v>
      </c>
      <c r="D293" s="37" t="s">
        <v>69</v>
      </c>
      <c r="E293" s="41">
        <v>0</v>
      </c>
      <c r="F293" s="41">
        <v>0</v>
      </c>
      <c r="G293" s="41">
        <v>0</v>
      </c>
      <c r="H293" s="51"/>
      <c r="I293" s="51"/>
      <c r="J293" s="51"/>
      <c r="K293" s="51"/>
    </row>
    <row r="294" spans="1:11" ht="14.1" customHeight="1" x14ac:dyDescent="0.25">
      <c r="A294" s="51"/>
      <c r="B294" s="51"/>
      <c r="C294" s="40" t="s">
        <v>97</v>
      </c>
      <c r="D294" s="37" t="s">
        <v>69</v>
      </c>
      <c r="E294" s="41">
        <v>0</v>
      </c>
      <c r="F294" s="41">
        <v>0</v>
      </c>
      <c r="G294" s="41">
        <v>0</v>
      </c>
      <c r="H294" s="51"/>
      <c r="I294" s="51"/>
      <c r="J294" s="51"/>
      <c r="K294" s="51"/>
    </row>
    <row r="295" spans="1:11" ht="14.1" customHeight="1" x14ac:dyDescent="0.25">
      <c r="A295" s="51"/>
      <c r="B295" s="51"/>
      <c r="C295" s="40" t="s">
        <v>83</v>
      </c>
      <c r="D295" s="37" t="s">
        <v>69</v>
      </c>
      <c r="E295" s="41">
        <v>0</v>
      </c>
      <c r="F295" s="41">
        <v>0</v>
      </c>
      <c r="G295" s="41">
        <v>0</v>
      </c>
      <c r="H295" s="51"/>
      <c r="I295" s="51"/>
      <c r="J295" s="51"/>
      <c r="K295" s="51"/>
    </row>
    <row r="296" spans="1:11" ht="14.1" customHeight="1" x14ac:dyDescent="0.25">
      <c r="A296" s="51"/>
      <c r="B296" s="51"/>
      <c r="C296" s="40" t="s">
        <v>92</v>
      </c>
      <c r="D296" s="37" t="s">
        <v>69</v>
      </c>
      <c r="E296" s="41">
        <v>0</v>
      </c>
      <c r="F296" s="41">
        <v>0</v>
      </c>
      <c r="G296" s="41">
        <v>0</v>
      </c>
      <c r="H296" s="51"/>
      <c r="I296" s="51"/>
      <c r="J296" s="51"/>
      <c r="K296" s="51"/>
    </row>
    <row r="297" spans="1:11" ht="14.1" customHeight="1" x14ac:dyDescent="0.25">
      <c r="A297" s="51"/>
      <c r="B297" s="51"/>
      <c r="C297" s="40" t="s">
        <v>93</v>
      </c>
      <c r="D297" s="37" t="s">
        <v>69</v>
      </c>
      <c r="E297" s="41">
        <v>0</v>
      </c>
      <c r="F297" s="41">
        <v>0</v>
      </c>
      <c r="G297" s="41">
        <v>0</v>
      </c>
      <c r="H297" s="51"/>
      <c r="I297" s="51"/>
      <c r="J297" s="51"/>
      <c r="K297" s="51"/>
    </row>
    <row r="298" spans="1:11" ht="14.1" customHeight="1" x14ac:dyDescent="0.25">
      <c r="A298" s="51"/>
      <c r="B298" s="51"/>
      <c r="C298" s="40" t="s">
        <v>94</v>
      </c>
      <c r="D298" s="37" t="s">
        <v>69</v>
      </c>
      <c r="E298" s="41">
        <v>0</v>
      </c>
      <c r="F298" s="41">
        <v>0</v>
      </c>
      <c r="G298" s="41">
        <v>0</v>
      </c>
      <c r="H298" s="51"/>
      <c r="I298" s="51"/>
      <c r="J298" s="51"/>
      <c r="K298" s="51"/>
    </row>
    <row r="299" spans="1:11" ht="14.1" customHeight="1" x14ac:dyDescent="0.25">
      <c r="A299" s="51"/>
      <c r="B299" s="51"/>
      <c r="C299" s="40" t="s">
        <v>95</v>
      </c>
      <c r="D299" s="37" t="s">
        <v>69</v>
      </c>
      <c r="E299" s="41">
        <v>0</v>
      </c>
      <c r="F299" s="41">
        <v>0</v>
      </c>
      <c r="G299" s="41">
        <v>0</v>
      </c>
      <c r="H299" s="51"/>
      <c r="I299" s="51"/>
      <c r="J299" s="51"/>
      <c r="K299" s="51"/>
    </row>
    <row r="300" spans="1:11" ht="14.1" customHeight="1" x14ac:dyDescent="0.25">
      <c r="A300" s="51"/>
      <c r="B300" s="51"/>
      <c r="C300" s="40" t="s">
        <v>98</v>
      </c>
      <c r="D300" s="37" t="s">
        <v>69</v>
      </c>
      <c r="E300" s="41">
        <v>0</v>
      </c>
      <c r="F300" s="41">
        <v>0</v>
      </c>
      <c r="G300" s="41">
        <v>0</v>
      </c>
      <c r="H300" s="51"/>
      <c r="I300" s="51"/>
      <c r="J300" s="51"/>
      <c r="K300" s="51"/>
    </row>
    <row r="301" spans="1:11" ht="14.1" customHeight="1" x14ac:dyDescent="0.25">
      <c r="A301" s="51"/>
      <c r="B301" s="51"/>
      <c r="C301" s="40" t="s">
        <v>99</v>
      </c>
      <c r="D301" s="37" t="s">
        <v>69</v>
      </c>
      <c r="E301" s="41">
        <v>0</v>
      </c>
      <c r="F301" s="41">
        <v>0</v>
      </c>
      <c r="G301" s="41">
        <v>0</v>
      </c>
      <c r="H301" s="51"/>
      <c r="I301" s="51"/>
      <c r="J301" s="51"/>
      <c r="K301" s="51"/>
    </row>
    <row r="302" spans="1:11" ht="14.1" customHeight="1" x14ac:dyDescent="0.25">
      <c r="A302" s="51"/>
      <c r="B302" s="51"/>
      <c r="C302" s="36" t="s">
        <v>100</v>
      </c>
      <c r="D302" s="41">
        <v>0</v>
      </c>
      <c r="E302" s="41">
        <v>100000</v>
      </c>
      <c r="F302" s="41">
        <v>100000</v>
      </c>
      <c r="G302" s="41">
        <v>100000</v>
      </c>
      <c r="H302" s="51"/>
      <c r="I302" s="51"/>
      <c r="J302" s="51"/>
      <c r="K302" s="51"/>
    </row>
    <row r="303" spans="1:11" ht="15" customHeight="1" x14ac:dyDescent="0.25">
      <c r="A303" s="51"/>
      <c r="B303" s="51"/>
      <c r="C303" s="42" t="s">
        <v>69</v>
      </c>
      <c r="D303" s="43" t="s">
        <v>69</v>
      </c>
      <c r="E303" s="43" t="s">
        <v>69</v>
      </c>
      <c r="F303" s="43" t="s">
        <v>69</v>
      </c>
      <c r="G303" s="43" t="s">
        <v>69</v>
      </c>
      <c r="H303" s="51"/>
      <c r="I303" s="51"/>
      <c r="J303" s="51"/>
      <c r="K303" s="51"/>
    </row>
    <row r="304" spans="1:11" ht="15" customHeight="1" x14ac:dyDescent="0.25">
      <c r="A304" s="51"/>
      <c r="B304" s="51"/>
      <c r="C304" s="28" t="s">
        <v>113</v>
      </c>
      <c r="D304" s="44">
        <v>0</v>
      </c>
      <c r="E304" s="44">
        <v>42960000</v>
      </c>
      <c r="F304" s="44">
        <v>42960000</v>
      </c>
      <c r="G304" s="44">
        <v>42960000</v>
      </c>
      <c r="H304" s="51"/>
      <c r="I304" s="51"/>
      <c r="J304" s="51"/>
      <c r="K304" s="51"/>
    </row>
    <row r="305" spans="1:11" ht="15" customHeight="1" x14ac:dyDescent="0.25">
      <c r="A305" s="51"/>
      <c r="B305" s="51"/>
      <c r="C305" s="38" t="s">
        <v>82</v>
      </c>
      <c r="D305" s="45">
        <v>0</v>
      </c>
      <c r="E305" s="45">
        <v>25130000</v>
      </c>
      <c r="F305" s="45">
        <v>25130000</v>
      </c>
      <c r="G305" s="45">
        <v>25130000</v>
      </c>
      <c r="H305" s="51"/>
      <c r="I305" s="51"/>
      <c r="J305" s="51"/>
      <c r="K305" s="51"/>
    </row>
    <row r="306" spans="1:11" ht="15" customHeight="1" x14ac:dyDescent="0.25">
      <c r="A306" s="51"/>
      <c r="B306" s="51"/>
      <c r="C306" s="38" t="s">
        <v>83</v>
      </c>
      <c r="D306" s="45">
        <v>0</v>
      </c>
      <c r="E306" s="45">
        <v>25130000</v>
      </c>
      <c r="F306" s="45">
        <v>25130000</v>
      </c>
      <c r="G306" s="45">
        <v>25130000</v>
      </c>
      <c r="H306" s="51"/>
      <c r="I306" s="51"/>
      <c r="J306" s="51"/>
      <c r="K306" s="51"/>
    </row>
    <row r="307" spans="1:11" ht="15" customHeight="1" x14ac:dyDescent="0.25">
      <c r="A307" s="51"/>
      <c r="B307" s="51"/>
      <c r="C307" s="38" t="s">
        <v>84</v>
      </c>
      <c r="D307" s="45">
        <v>0</v>
      </c>
      <c r="E307" s="45">
        <v>0</v>
      </c>
      <c r="F307" s="45">
        <v>0</v>
      </c>
      <c r="G307" s="45">
        <v>0</v>
      </c>
      <c r="H307" s="51"/>
      <c r="I307" s="51"/>
      <c r="J307" s="51"/>
      <c r="K307" s="51"/>
    </row>
    <row r="308" spans="1:11" ht="15" customHeight="1" x14ac:dyDescent="0.25">
      <c r="A308" s="51"/>
      <c r="B308" s="51"/>
      <c r="C308" s="38" t="s">
        <v>85</v>
      </c>
      <c r="D308" s="45">
        <v>0</v>
      </c>
      <c r="E308" s="45">
        <v>3990000</v>
      </c>
      <c r="F308" s="45">
        <v>3990000</v>
      </c>
      <c r="G308" s="45">
        <v>3990000</v>
      </c>
      <c r="H308" s="51"/>
      <c r="I308" s="51"/>
      <c r="J308" s="51"/>
      <c r="K308" s="51"/>
    </row>
    <row r="309" spans="1:11" ht="15" customHeight="1" x14ac:dyDescent="0.25">
      <c r="A309" s="51"/>
      <c r="B309" s="51"/>
      <c r="C309" s="38" t="s">
        <v>83</v>
      </c>
      <c r="D309" s="45">
        <v>0</v>
      </c>
      <c r="E309" s="45">
        <v>3990000</v>
      </c>
      <c r="F309" s="45">
        <v>3990000</v>
      </c>
      <c r="G309" s="45">
        <v>3990000</v>
      </c>
      <c r="H309" s="51"/>
      <c r="I309" s="51"/>
      <c r="J309" s="51"/>
      <c r="K309" s="51"/>
    </row>
    <row r="310" spans="1:11" ht="15" customHeight="1" x14ac:dyDescent="0.25">
      <c r="A310" s="51"/>
      <c r="B310" s="51"/>
      <c r="C310" s="38" t="s">
        <v>84</v>
      </c>
      <c r="D310" s="45">
        <v>0</v>
      </c>
      <c r="E310" s="45">
        <v>0</v>
      </c>
      <c r="F310" s="45">
        <v>0</v>
      </c>
      <c r="G310" s="45">
        <v>0</v>
      </c>
      <c r="H310" s="51"/>
      <c r="I310" s="51"/>
      <c r="J310" s="51"/>
      <c r="K310" s="51"/>
    </row>
    <row r="311" spans="1:11" ht="15" customHeight="1" x14ac:dyDescent="0.25">
      <c r="A311" s="51"/>
      <c r="B311" s="51"/>
      <c r="C311" s="38" t="s">
        <v>86</v>
      </c>
      <c r="D311" s="45">
        <v>0</v>
      </c>
      <c r="E311" s="45">
        <v>12720000</v>
      </c>
      <c r="F311" s="45">
        <v>12720000</v>
      </c>
      <c r="G311" s="45">
        <v>12720000</v>
      </c>
      <c r="H311" s="51"/>
      <c r="I311" s="51"/>
      <c r="J311" s="51"/>
      <c r="K311" s="51"/>
    </row>
    <row r="312" spans="1:11" ht="15" customHeight="1" x14ac:dyDescent="0.25">
      <c r="A312" s="51"/>
      <c r="B312" s="51"/>
      <c r="C312" s="38" t="s">
        <v>83</v>
      </c>
      <c r="D312" s="45">
        <v>0</v>
      </c>
      <c r="E312" s="45">
        <v>12720000</v>
      </c>
      <c r="F312" s="45">
        <v>12720000</v>
      </c>
      <c r="G312" s="45">
        <v>12720000</v>
      </c>
      <c r="H312" s="51"/>
      <c r="I312" s="51"/>
      <c r="J312" s="51"/>
      <c r="K312" s="51"/>
    </row>
    <row r="313" spans="1:11" ht="15" customHeight="1" x14ac:dyDescent="0.25">
      <c r="A313" s="51"/>
      <c r="B313" s="51"/>
      <c r="C313" s="38" t="s">
        <v>84</v>
      </c>
      <c r="D313" s="45">
        <v>0</v>
      </c>
      <c r="E313" s="45">
        <v>0</v>
      </c>
      <c r="F313" s="45">
        <v>0</v>
      </c>
      <c r="G313" s="45">
        <v>0</v>
      </c>
      <c r="H313" s="51"/>
      <c r="I313" s="51"/>
      <c r="J313" s="51"/>
      <c r="K313" s="51"/>
    </row>
    <row r="314" spans="1:11" ht="15" customHeight="1" x14ac:dyDescent="0.25">
      <c r="A314" s="51"/>
      <c r="B314" s="51"/>
      <c r="C314" s="38" t="s">
        <v>87</v>
      </c>
      <c r="D314" s="45">
        <v>0</v>
      </c>
      <c r="E314" s="45">
        <v>0</v>
      </c>
      <c r="F314" s="45">
        <v>0</v>
      </c>
      <c r="G314" s="45">
        <v>0</v>
      </c>
      <c r="H314" s="51"/>
      <c r="I314" s="51"/>
      <c r="J314" s="51"/>
      <c r="K314" s="51"/>
    </row>
    <row r="315" spans="1:11" ht="15" customHeight="1" x14ac:dyDescent="0.25">
      <c r="A315" s="51"/>
      <c r="B315" s="51"/>
      <c r="C315" s="38" t="s">
        <v>83</v>
      </c>
      <c r="D315" s="45">
        <v>0</v>
      </c>
      <c r="E315" s="45">
        <v>0</v>
      </c>
      <c r="F315" s="45">
        <v>0</v>
      </c>
      <c r="G315" s="45">
        <v>0</v>
      </c>
      <c r="H315" s="51"/>
      <c r="I315" s="51"/>
      <c r="J315" s="51"/>
      <c r="K315" s="51"/>
    </row>
    <row r="316" spans="1:11" ht="15" customHeight="1" x14ac:dyDescent="0.25">
      <c r="A316" s="51"/>
      <c r="B316" s="51"/>
      <c r="C316" s="38" t="s">
        <v>84</v>
      </c>
      <c r="D316" s="45">
        <v>0</v>
      </c>
      <c r="E316" s="45">
        <v>0</v>
      </c>
      <c r="F316" s="45">
        <v>0</v>
      </c>
      <c r="G316" s="45">
        <v>0</v>
      </c>
      <c r="H316" s="51"/>
      <c r="I316" s="51"/>
      <c r="J316" s="51"/>
      <c r="K316" s="51"/>
    </row>
    <row r="317" spans="1:11" ht="20.100000000000001" customHeight="1" x14ac:dyDescent="0.25">
      <c r="A317" s="51"/>
      <c r="B317" s="51"/>
      <c r="C317" s="38" t="s">
        <v>114</v>
      </c>
      <c r="D317" s="46">
        <v>0</v>
      </c>
      <c r="E317" s="46">
        <v>0</v>
      </c>
      <c r="F317" s="46">
        <v>0</v>
      </c>
      <c r="G317" s="46">
        <v>0</v>
      </c>
      <c r="H317" s="51"/>
      <c r="I317" s="51"/>
      <c r="J317" s="51"/>
      <c r="K317" s="51"/>
    </row>
    <row r="318" spans="1:11" ht="15" customHeight="1" x14ac:dyDescent="0.25">
      <c r="A318" s="51"/>
      <c r="B318" s="51"/>
      <c r="C318" s="38" t="s">
        <v>83</v>
      </c>
      <c r="D318" s="45">
        <v>0</v>
      </c>
      <c r="E318" s="45">
        <v>0</v>
      </c>
      <c r="F318" s="45">
        <v>0</v>
      </c>
      <c r="G318" s="45">
        <v>0</v>
      </c>
      <c r="H318" s="51"/>
      <c r="I318" s="51"/>
      <c r="J318" s="51"/>
      <c r="K318" s="51"/>
    </row>
    <row r="319" spans="1:11" ht="15" customHeight="1" x14ac:dyDescent="0.25">
      <c r="A319" s="51"/>
      <c r="B319" s="51"/>
      <c r="C319" s="38" t="s">
        <v>84</v>
      </c>
      <c r="D319" s="45">
        <v>0</v>
      </c>
      <c r="E319" s="45">
        <v>0</v>
      </c>
      <c r="F319" s="45">
        <v>0</v>
      </c>
      <c r="G319" s="45">
        <v>0</v>
      </c>
      <c r="H319" s="51"/>
      <c r="I319" s="51"/>
      <c r="J319" s="51"/>
      <c r="K319" s="51"/>
    </row>
    <row r="320" spans="1:11" ht="15" customHeight="1" x14ac:dyDescent="0.25">
      <c r="A320" s="51"/>
      <c r="B320" s="51"/>
      <c r="C320" s="38" t="s">
        <v>89</v>
      </c>
      <c r="D320" s="45">
        <v>0</v>
      </c>
      <c r="E320" s="45">
        <v>0</v>
      </c>
      <c r="F320" s="45">
        <v>0</v>
      </c>
      <c r="G320" s="45">
        <v>0</v>
      </c>
      <c r="H320" s="51"/>
      <c r="I320" s="51"/>
      <c r="J320" s="51"/>
      <c r="K320" s="51"/>
    </row>
    <row r="321" spans="1:11" ht="15" customHeight="1" x14ac:dyDescent="0.25">
      <c r="A321" s="51"/>
      <c r="B321" s="51"/>
      <c r="C321" s="38" t="s">
        <v>83</v>
      </c>
      <c r="D321" s="45">
        <v>0</v>
      </c>
      <c r="E321" s="45">
        <v>0</v>
      </c>
      <c r="F321" s="45">
        <v>0</v>
      </c>
      <c r="G321" s="45">
        <v>0</v>
      </c>
      <c r="H321" s="51"/>
      <c r="I321" s="51"/>
      <c r="J321" s="51"/>
      <c r="K321" s="51"/>
    </row>
    <row r="322" spans="1:11" ht="15" customHeight="1" x14ac:dyDescent="0.25">
      <c r="A322" s="51"/>
      <c r="B322" s="51"/>
      <c r="C322" s="38" t="s">
        <v>84</v>
      </c>
      <c r="D322" s="45">
        <v>0</v>
      </c>
      <c r="E322" s="45">
        <v>0</v>
      </c>
      <c r="F322" s="45">
        <v>0</v>
      </c>
      <c r="G322" s="45">
        <v>0</v>
      </c>
      <c r="H322" s="51"/>
      <c r="I322" s="51"/>
      <c r="J322" s="51"/>
      <c r="K322" s="51"/>
    </row>
    <row r="323" spans="1:11" ht="15" customHeight="1" x14ac:dyDescent="0.25">
      <c r="A323" s="51"/>
      <c r="B323" s="51"/>
      <c r="C323" s="38" t="s">
        <v>90</v>
      </c>
      <c r="D323" s="45">
        <v>0</v>
      </c>
      <c r="E323" s="45">
        <v>120000</v>
      </c>
      <c r="F323" s="45">
        <v>120000</v>
      </c>
      <c r="G323" s="45">
        <v>120000</v>
      </c>
      <c r="H323" s="51"/>
      <c r="I323" s="51"/>
      <c r="J323" s="51"/>
      <c r="K323" s="51"/>
    </row>
    <row r="324" spans="1:11" ht="15" customHeight="1" x14ac:dyDescent="0.25">
      <c r="A324" s="51"/>
      <c r="B324" s="51"/>
      <c r="C324" s="38" t="s">
        <v>83</v>
      </c>
      <c r="D324" s="45">
        <v>0</v>
      </c>
      <c r="E324" s="45">
        <v>120000</v>
      </c>
      <c r="F324" s="45">
        <v>120000</v>
      </c>
      <c r="G324" s="45">
        <v>120000</v>
      </c>
      <c r="H324" s="51"/>
      <c r="I324" s="51"/>
      <c r="J324" s="51"/>
      <c r="K324" s="51"/>
    </row>
    <row r="325" spans="1:11" ht="15" customHeight="1" x14ac:dyDescent="0.25">
      <c r="A325" s="51"/>
      <c r="B325" s="51"/>
      <c r="C325" s="38" t="s">
        <v>84</v>
      </c>
      <c r="D325" s="45">
        <v>0</v>
      </c>
      <c r="E325" s="45">
        <v>0</v>
      </c>
      <c r="F325" s="45">
        <v>0</v>
      </c>
      <c r="G325" s="45">
        <v>0</v>
      </c>
      <c r="H325" s="51"/>
      <c r="I325" s="51"/>
      <c r="J325" s="51"/>
      <c r="K325" s="51"/>
    </row>
    <row r="326" spans="1:11" ht="15" customHeight="1" x14ac:dyDescent="0.25">
      <c r="A326" s="51"/>
      <c r="B326" s="51"/>
      <c r="C326" s="38" t="s">
        <v>91</v>
      </c>
      <c r="D326" s="45">
        <v>0</v>
      </c>
      <c r="E326" s="45">
        <v>0</v>
      </c>
      <c r="F326" s="45">
        <v>0</v>
      </c>
      <c r="G326" s="45">
        <v>0</v>
      </c>
      <c r="H326" s="51"/>
      <c r="I326" s="51"/>
      <c r="J326" s="51"/>
      <c r="K326" s="51"/>
    </row>
    <row r="327" spans="1:11" ht="15" customHeight="1" x14ac:dyDescent="0.25">
      <c r="A327" s="51"/>
      <c r="B327" s="51"/>
      <c r="C327" s="38" t="s">
        <v>83</v>
      </c>
      <c r="D327" s="45">
        <v>0</v>
      </c>
      <c r="E327" s="45">
        <v>0</v>
      </c>
      <c r="F327" s="45">
        <v>0</v>
      </c>
      <c r="G327" s="45">
        <v>0</v>
      </c>
      <c r="H327" s="51"/>
      <c r="I327" s="51"/>
      <c r="J327" s="51"/>
      <c r="K327" s="51"/>
    </row>
    <row r="328" spans="1:11" ht="15" customHeight="1" x14ac:dyDescent="0.25">
      <c r="A328" s="51"/>
      <c r="B328" s="51"/>
      <c r="C328" s="38" t="s">
        <v>92</v>
      </c>
      <c r="D328" s="45">
        <v>0</v>
      </c>
      <c r="E328" s="45">
        <v>0</v>
      </c>
      <c r="F328" s="45">
        <v>0</v>
      </c>
      <c r="G328" s="45">
        <v>0</v>
      </c>
      <c r="H328" s="51"/>
      <c r="I328" s="51"/>
      <c r="J328" s="51"/>
      <c r="K328" s="51"/>
    </row>
    <row r="329" spans="1:11" ht="15" customHeight="1" x14ac:dyDescent="0.25">
      <c r="A329" s="51"/>
      <c r="B329" s="51"/>
      <c r="C329" s="38" t="s">
        <v>93</v>
      </c>
      <c r="D329" s="45">
        <v>0</v>
      </c>
      <c r="E329" s="45">
        <v>0</v>
      </c>
      <c r="F329" s="45">
        <v>0</v>
      </c>
      <c r="G329" s="45">
        <v>0</v>
      </c>
      <c r="H329" s="51"/>
      <c r="I329" s="51"/>
      <c r="J329" s="51"/>
      <c r="K329" s="51"/>
    </row>
    <row r="330" spans="1:11" ht="15" customHeight="1" x14ac:dyDescent="0.25">
      <c r="A330" s="51"/>
      <c r="B330" s="51"/>
      <c r="C330" s="38" t="s">
        <v>94</v>
      </c>
      <c r="D330" s="45">
        <v>0</v>
      </c>
      <c r="E330" s="45">
        <v>0</v>
      </c>
      <c r="F330" s="45">
        <v>0</v>
      </c>
      <c r="G330" s="45">
        <v>0</v>
      </c>
      <c r="H330" s="51"/>
      <c r="I330" s="51"/>
      <c r="J330" s="51"/>
      <c r="K330" s="51"/>
    </row>
    <row r="331" spans="1:11" ht="15" customHeight="1" x14ac:dyDescent="0.25">
      <c r="A331" s="51"/>
      <c r="B331" s="51"/>
      <c r="C331" s="38" t="s">
        <v>95</v>
      </c>
      <c r="D331" s="45">
        <v>0</v>
      </c>
      <c r="E331" s="45">
        <v>0</v>
      </c>
      <c r="F331" s="45">
        <v>0</v>
      </c>
      <c r="G331" s="45">
        <v>0</v>
      </c>
      <c r="H331" s="51"/>
      <c r="I331" s="51"/>
      <c r="J331" s="51"/>
      <c r="K331" s="51"/>
    </row>
    <row r="332" spans="1:11" ht="15" customHeight="1" x14ac:dyDescent="0.25">
      <c r="A332" s="51"/>
      <c r="B332" s="51"/>
      <c r="C332" s="38" t="s">
        <v>96</v>
      </c>
      <c r="D332" s="45">
        <v>0</v>
      </c>
      <c r="E332" s="45">
        <v>1000000</v>
      </c>
      <c r="F332" s="45">
        <v>1000000</v>
      </c>
      <c r="G332" s="45">
        <v>1000000</v>
      </c>
      <c r="H332" s="51"/>
      <c r="I332" s="51"/>
      <c r="J332" s="51"/>
      <c r="K332" s="51"/>
    </row>
    <row r="333" spans="1:11" ht="15" customHeight="1" x14ac:dyDescent="0.25">
      <c r="A333" s="51"/>
      <c r="B333" s="51"/>
      <c r="C333" s="38" t="s">
        <v>83</v>
      </c>
      <c r="D333" s="45">
        <v>0</v>
      </c>
      <c r="E333" s="45">
        <v>1000000</v>
      </c>
      <c r="F333" s="45">
        <v>1000000</v>
      </c>
      <c r="G333" s="45">
        <v>1000000</v>
      </c>
      <c r="H333" s="51"/>
      <c r="I333" s="51"/>
      <c r="J333" s="51"/>
      <c r="K333" s="51"/>
    </row>
    <row r="334" spans="1:11" ht="15" customHeight="1" x14ac:dyDescent="0.25">
      <c r="A334" s="51"/>
      <c r="B334" s="51"/>
      <c r="C334" s="38" t="s">
        <v>92</v>
      </c>
      <c r="D334" s="45">
        <v>0</v>
      </c>
      <c r="E334" s="45">
        <v>0</v>
      </c>
      <c r="F334" s="45">
        <v>0</v>
      </c>
      <c r="G334" s="45">
        <v>0</v>
      </c>
      <c r="H334" s="51"/>
      <c r="I334" s="51"/>
      <c r="J334" s="51"/>
      <c r="K334" s="51"/>
    </row>
    <row r="335" spans="1:11" ht="15" customHeight="1" x14ac:dyDescent="0.25">
      <c r="A335" s="51"/>
      <c r="B335" s="51"/>
      <c r="C335" s="38" t="s">
        <v>93</v>
      </c>
      <c r="D335" s="45">
        <v>0</v>
      </c>
      <c r="E335" s="45">
        <v>0</v>
      </c>
      <c r="F335" s="45">
        <v>0</v>
      </c>
      <c r="G335" s="45">
        <v>0</v>
      </c>
      <c r="H335" s="51"/>
      <c r="I335" s="51"/>
      <c r="J335" s="51"/>
      <c r="K335" s="51"/>
    </row>
    <row r="336" spans="1:11" ht="15" customHeight="1" x14ac:dyDescent="0.25">
      <c r="A336" s="51"/>
      <c r="B336" s="51"/>
      <c r="C336" s="38" t="s">
        <v>94</v>
      </c>
      <c r="D336" s="45">
        <v>0</v>
      </c>
      <c r="E336" s="45">
        <v>0</v>
      </c>
      <c r="F336" s="45">
        <v>0</v>
      </c>
      <c r="G336" s="45">
        <v>0</v>
      </c>
      <c r="H336" s="51"/>
      <c r="I336" s="51"/>
      <c r="J336" s="51"/>
      <c r="K336" s="51"/>
    </row>
    <row r="337" spans="1:11" ht="15" customHeight="1" x14ac:dyDescent="0.25">
      <c r="A337" s="51"/>
      <c r="B337" s="51"/>
      <c r="C337" s="38" t="s">
        <v>95</v>
      </c>
      <c r="D337" s="45">
        <v>0</v>
      </c>
      <c r="E337" s="45">
        <v>0</v>
      </c>
      <c r="F337" s="45">
        <v>0</v>
      </c>
      <c r="G337" s="45">
        <v>0</v>
      </c>
      <c r="H337" s="51"/>
      <c r="I337" s="51"/>
      <c r="J337" s="51"/>
      <c r="K337" s="51"/>
    </row>
    <row r="338" spans="1:11" ht="15" customHeight="1" x14ac:dyDescent="0.25">
      <c r="A338" s="51"/>
      <c r="B338" s="51"/>
      <c r="C338" s="38" t="s">
        <v>97</v>
      </c>
      <c r="D338" s="45">
        <v>0</v>
      </c>
      <c r="E338" s="45">
        <v>0</v>
      </c>
      <c r="F338" s="45">
        <v>0</v>
      </c>
      <c r="G338" s="45">
        <v>0</v>
      </c>
      <c r="H338" s="51"/>
      <c r="I338" s="51"/>
      <c r="J338" s="51"/>
      <c r="K338" s="51"/>
    </row>
    <row r="339" spans="1:11" ht="15" customHeight="1" x14ac:dyDescent="0.25">
      <c r="A339" s="51"/>
      <c r="B339" s="51"/>
      <c r="C339" s="38" t="s">
        <v>83</v>
      </c>
      <c r="D339" s="45">
        <v>0</v>
      </c>
      <c r="E339" s="45">
        <v>0</v>
      </c>
      <c r="F339" s="45">
        <v>0</v>
      </c>
      <c r="G339" s="45">
        <v>0</v>
      </c>
      <c r="H339" s="51"/>
      <c r="I339" s="51"/>
      <c r="J339" s="51"/>
      <c r="K339" s="51"/>
    </row>
    <row r="340" spans="1:11" ht="15" customHeight="1" x14ac:dyDescent="0.25">
      <c r="A340" s="51"/>
      <c r="B340" s="51"/>
      <c r="C340" s="38" t="s">
        <v>92</v>
      </c>
      <c r="D340" s="45">
        <v>0</v>
      </c>
      <c r="E340" s="45">
        <v>0</v>
      </c>
      <c r="F340" s="45">
        <v>0</v>
      </c>
      <c r="G340" s="45">
        <v>0</v>
      </c>
      <c r="H340" s="51"/>
      <c r="I340" s="51"/>
      <c r="J340" s="51"/>
      <c r="K340" s="51"/>
    </row>
    <row r="341" spans="1:11" ht="15" customHeight="1" x14ac:dyDescent="0.25">
      <c r="A341" s="51"/>
      <c r="B341" s="51"/>
      <c r="C341" s="38" t="s">
        <v>93</v>
      </c>
      <c r="D341" s="45">
        <v>0</v>
      </c>
      <c r="E341" s="45">
        <v>0</v>
      </c>
      <c r="F341" s="45">
        <v>0</v>
      </c>
      <c r="G341" s="45">
        <v>0</v>
      </c>
      <c r="H341" s="51"/>
      <c r="I341" s="51"/>
      <c r="J341" s="51"/>
      <c r="K341" s="51"/>
    </row>
    <row r="342" spans="1:11" ht="15" customHeight="1" x14ac:dyDescent="0.25">
      <c r="A342" s="51"/>
      <c r="B342" s="51"/>
      <c r="C342" s="38" t="s">
        <v>94</v>
      </c>
      <c r="D342" s="45">
        <v>0</v>
      </c>
      <c r="E342" s="45">
        <v>0</v>
      </c>
      <c r="F342" s="45">
        <v>0</v>
      </c>
      <c r="G342" s="45">
        <v>0</v>
      </c>
      <c r="H342" s="51"/>
      <c r="I342" s="51"/>
      <c r="J342" s="51"/>
      <c r="K342" s="51"/>
    </row>
    <row r="343" spans="1:11" ht="15" customHeight="1" x14ac:dyDescent="0.25">
      <c r="A343" s="51"/>
      <c r="B343" s="51"/>
      <c r="C343" s="38" t="s">
        <v>95</v>
      </c>
      <c r="D343" s="45">
        <v>0</v>
      </c>
      <c r="E343" s="45">
        <v>0</v>
      </c>
      <c r="F343" s="45">
        <v>0</v>
      </c>
      <c r="G343" s="45">
        <v>0</v>
      </c>
      <c r="H343" s="51"/>
      <c r="I343" s="51"/>
      <c r="J343" s="51"/>
      <c r="K343" s="51"/>
    </row>
    <row r="344" spans="1:11" ht="15" customHeight="1" x14ac:dyDescent="0.25">
      <c r="A344" s="51"/>
      <c r="B344" s="51"/>
      <c r="C344" s="38" t="s">
        <v>98</v>
      </c>
      <c r="D344" s="45">
        <v>0</v>
      </c>
      <c r="E344" s="45">
        <v>0</v>
      </c>
      <c r="F344" s="45">
        <v>0</v>
      </c>
      <c r="G344" s="45">
        <v>0</v>
      </c>
      <c r="H344" s="51"/>
      <c r="I344" s="51"/>
      <c r="J344" s="51"/>
      <c r="K344" s="51"/>
    </row>
    <row r="345" spans="1:11" ht="15" customHeight="1" x14ac:dyDescent="0.25">
      <c r="A345" s="51"/>
      <c r="B345" s="51"/>
      <c r="C345" s="38" t="s">
        <v>99</v>
      </c>
      <c r="D345" s="45">
        <v>0</v>
      </c>
      <c r="E345" s="45">
        <v>0</v>
      </c>
      <c r="F345" s="45">
        <v>0</v>
      </c>
      <c r="G345" s="45">
        <v>0</v>
      </c>
      <c r="H345" s="51"/>
      <c r="I345" s="51"/>
      <c r="J345" s="51"/>
      <c r="K345" s="51"/>
    </row>
    <row r="346" spans="1:11" ht="20.100000000000001" customHeight="1" x14ac:dyDescent="0.25">
      <c r="A346" s="51"/>
      <c r="B346" s="51"/>
      <c r="C346" s="47" t="s">
        <v>69</v>
      </c>
      <c r="D346" s="51"/>
      <c r="E346" s="51"/>
      <c r="F346" s="51"/>
      <c r="G346" s="51"/>
      <c r="H346" s="51"/>
      <c r="I346" s="51"/>
      <c r="J346" s="51"/>
      <c r="K346" s="51"/>
    </row>
  </sheetData>
  <mergeCells count="35">
    <mergeCell ref="C202:G202"/>
    <mergeCell ref="D247:G247"/>
    <mergeCell ref="D248:G248"/>
    <mergeCell ref="D249:G249"/>
    <mergeCell ref="C258:G258"/>
    <mergeCell ref="D193:G193"/>
    <mergeCell ref="D78:G78"/>
    <mergeCell ref="D79:G79"/>
    <mergeCell ref="C88:G88"/>
    <mergeCell ref="C133:G133"/>
    <mergeCell ref="D134:G134"/>
    <mergeCell ref="D135:G135"/>
    <mergeCell ref="D136:G136"/>
    <mergeCell ref="D137:G137"/>
    <mergeCell ref="C146:G146"/>
    <mergeCell ref="D191:G191"/>
    <mergeCell ref="D192:G192"/>
    <mergeCell ref="D77:G77"/>
    <mergeCell ref="D7:G7"/>
    <mergeCell ref="C8:G8"/>
    <mergeCell ref="C9:G9"/>
    <mergeCell ref="D10:G10"/>
    <mergeCell ref="D15:G15"/>
    <mergeCell ref="C19:G19"/>
    <mergeCell ref="D20:G20"/>
    <mergeCell ref="D21:G21"/>
    <mergeCell ref="D22:G22"/>
    <mergeCell ref="D23:G23"/>
    <mergeCell ref="C32:G32"/>
    <mergeCell ref="D6:G6"/>
    <mergeCell ref="C1:G1"/>
    <mergeCell ref="C2:G2"/>
    <mergeCell ref="D3:G3"/>
    <mergeCell ref="D4:G4"/>
    <mergeCell ref="D5:G5"/>
  </mergeCells>
  <pageMargins left="0" right="0" top="0" bottom="0" header="0" footer="0"/>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66EBE-172C-4D80-A435-76DD3A1DE217}">
  <sheetPr>
    <outlinePr summaryBelow="0"/>
  </sheetPr>
  <dimension ref="A1:K235"/>
  <sheetViews>
    <sheetView view="pageBreakPreview" topLeftCell="B182" zoomScale="75" zoomScaleNormal="100" zoomScaleSheetLayoutView="75" workbookViewId="0">
      <selection activeCell="L223" sqref="L223"/>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51"/>
      <c r="B1" s="51"/>
      <c r="C1" s="1571" t="s">
        <v>0</v>
      </c>
      <c r="D1" s="1572"/>
      <c r="E1" s="1572"/>
      <c r="F1" s="1572"/>
      <c r="G1" s="1572"/>
      <c r="H1" s="51"/>
      <c r="I1" s="51"/>
      <c r="J1" s="51"/>
      <c r="K1" s="51"/>
    </row>
    <row r="2" spans="1:11" ht="24.95" customHeight="1" x14ac:dyDescent="0.25">
      <c r="A2" s="51"/>
      <c r="B2" s="51"/>
      <c r="C2" s="1573" t="s">
        <v>1</v>
      </c>
      <c r="D2" s="1574"/>
      <c r="E2" s="1574"/>
      <c r="F2" s="1574"/>
      <c r="G2" s="1574"/>
      <c r="H2" s="51"/>
      <c r="I2" s="51"/>
      <c r="J2" s="51"/>
      <c r="K2" s="51"/>
    </row>
    <row r="3" spans="1:11" ht="14.1" customHeight="1" x14ac:dyDescent="0.25">
      <c r="A3" s="51"/>
      <c r="B3" s="51"/>
      <c r="C3" s="27" t="s">
        <v>2</v>
      </c>
      <c r="D3" s="1569" t="s">
        <v>706</v>
      </c>
      <c r="E3" s="1570"/>
      <c r="F3" s="1570"/>
      <c r="G3" s="1570"/>
      <c r="H3" s="51"/>
      <c r="I3" s="51"/>
      <c r="J3" s="51"/>
      <c r="K3" s="51"/>
    </row>
    <row r="4" spans="1:11" ht="14.1" customHeight="1" x14ac:dyDescent="0.25">
      <c r="A4" s="51"/>
      <c r="B4" s="51"/>
      <c r="C4" s="27" t="s">
        <v>4</v>
      </c>
      <c r="D4" s="1569" t="s">
        <v>707</v>
      </c>
      <c r="E4" s="1570"/>
      <c r="F4" s="1570"/>
      <c r="G4" s="1570"/>
      <c r="H4" s="51"/>
      <c r="I4" s="51"/>
      <c r="J4" s="51"/>
      <c r="K4" s="51"/>
    </row>
    <row r="5" spans="1:11" ht="14.1" customHeight="1" x14ac:dyDescent="0.25">
      <c r="A5" s="51"/>
      <c r="B5" s="51"/>
      <c r="C5" s="27" t="s">
        <v>6</v>
      </c>
      <c r="D5" s="1569" t="s">
        <v>425</v>
      </c>
      <c r="E5" s="1570"/>
      <c r="F5" s="1570"/>
      <c r="G5" s="1570"/>
      <c r="H5" s="51"/>
      <c r="I5" s="51"/>
      <c r="J5" s="51"/>
      <c r="K5" s="51"/>
    </row>
    <row r="6" spans="1:11" ht="14.1" customHeight="1" x14ac:dyDescent="0.25">
      <c r="A6" s="51"/>
      <c r="B6" s="51"/>
      <c r="C6" s="27" t="s">
        <v>8</v>
      </c>
      <c r="D6" s="1569" t="s">
        <v>426</v>
      </c>
      <c r="E6" s="1570"/>
      <c r="F6" s="1570"/>
      <c r="G6" s="1570"/>
      <c r="H6" s="51"/>
      <c r="I6" s="51"/>
      <c r="J6" s="51"/>
      <c r="K6" s="51"/>
    </row>
    <row r="7" spans="1:11" ht="14.1" customHeight="1" x14ac:dyDescent="0.25">
      <c r="A7" s="51"/>
      <c r="B7" s="51"/>
      <c r="C7" s="27" t="s">
        <v>10</v>
      </c>
      <c r="D7" s="1577" t="s">
        <v>11</v>
      </c>
      <c r="E7" s="1578"/>
      <c r="F7" s="1578"/>
      <c r="G7" s="1578"/>
      <c r="H7" s="51"/>
      <c r="I7" s="51"/>
      <c r="J7" s="51"/>
      <c r="K7" s="51"/>
    </row>
    <row r="8" spans="1:11" ht="14.1" customHeight="1" x14ac:dyDescent="0.25">
      <c r="A8" s="51"/>
      <c r="B8" s="51"/>
      <c r="C8" s="1579" t="s">
        <v>12</v>
      </c>
      <c r="D8" s="1580"/>
      <c r="E8" s="1580"/>
      <c r="F8" s="1580"/>
      <c r="G8" s="1580"/>
      <c r="H8" s="51"/>
      <c r="I8" s="51"/>
      <c r="J8" s="51"/>
      <c r="K8" s="51"/>
    </row>
    <row r="9" spans="1:11" ht="30.95" customHeight="1" x14ac:dyDescent="0.25">
      <c r="A9" s="51"/>
      <c r="B9" s="51"/>
      <c r="C9" s="1581" t="s">
        <v>708</v>
      </c>
      <c r="D9" s="1582"/>
      <c r="E9" s="1582"/>
      <c r="F9" s="1582"/>
      <c r="G9" s="1582"/>
      <c r="H9" s="51"/>
      <c r="I9" s="51"/>
      <c r="J9" s="51"/>
      <c r="K9" s="51"/>
    </row>
    <row r="10" spans="1:11" ht="144.94999999999999" customHeight="1" x14ac:dyDescent="0.25">
      <c r="A10" s="51"/>
      <c r="B10" s="51"/>
      <c r="C10" s="28" t="s">
        <v>14</v>
      </c>
      <c r="D10" s="1583" t="s">
        <v>709</v>
      </c>
      <c r="E10" s="1584"/>
      <c r="F10" s="1584"/>
      <c r="G10" s="1584"/>
      <c r="H10" s="51"/>
      <c r="I10" s="51"/>
      <c r="J10" s="51"/>
      <c r="K10" s="51"/>
    </row>
    <row r="11" spans="1:11" ht="27.95" customHeight="1" x14ac:dyDescent="0.25">
      <c r="A11" s="51"/>
      <c r="B11" s="51"/>
      <c r="C11" s="38" t="s">
        <v>16</v>
      </c>
      <c r="D11" s="48">
        <v>2023</v>
      </c>
      <c r="E11" s="48">
        <v>2024</v>
      </c>
      <c r="F11" s="48">
        <v>2025</v>
      </c>
      <c r="G11" s="48">
        <v>2026</v>
      </c>
      <c r="H11" s="51"/>
      <c r="I11" s="51"/>
      <c r="J11" s="51"/>
      <c r="K11" s="51"/>
    </row>
    <row r="12" spans="1:11" ht="14.1" customHeight="1" x14ac:dyDescent="0.25">
      <c r="A12" s="51"/>
      <c r="B12" s="51"/>
      <c r="C12" s="49"/>
      <c r="D12" s="50" t="s">
        <v>17</v>
      </c>
      <c r="E12" s="50" t="s">
        <v>18</v>
      </c>
      <c r="F12" s="50" t="s">
        <v>18</v>
      </c>
      <c r="G12" s="50" t="s">
        <v>18</v>
      </c>
      <c r="H12" s="51"/>
      <c r="I12" s="51"/>
      <c r="J12" s="51"/>
      <c r="K12" s="51"/>
    </row>
    <row r="13" spans="1:11" ht="20.100000000000001" customHeight="1" x14ac:dyDescent="0.25">
      <c r="A13" s="51"/>
      <c r="B13" s="51"/>
      <c r="C13" s="38" t="s">
        <v>710</v>
      </c>
      <c r="D13" s="39" t="s">
        <v>468</v>
      </c>
      <c r="E13" s="39" t="s">
        <v>707</v>
      </c>
      <c r="F13" s="39" t="s">
        <v>707</v>
      </c>
      <c r="G13" s="39" t="s">
        <v>707</v>
      </c>
      <c r="H13" s="51"/>
      <c r="I13" s="51"/>
      <c r="J13" s="51"/>
      <c r="K13" s="51"/>
    </row>
    <row r="14" spans="1:11" ht="14.1" customHeight="1" x14ac:dyDescent="0.25">
      <c r="A14" s="51"/>
      <c r="B14" s="51"/>
      <c r="C14" s="38" t="s">
        <v>711</v>
      </c>
      <c r="D14" s="39" t="s">
        <v>712</v>
      </c>
      <c r="E14" s="39" t="s">
        <v>713</v>
      </c>
      <c r="F14" s="39" t="s">
        <v>713</v>
      </c>
      <c r="G14" s="39" t="s">
        <v>713</v>
      </c>
      <c r="H14" s="51"/>
      <c r="I14" s="51"/>
      <c r="J14" s="51"/>
      <c r="K14" s="51"/>
    </row>
    <row r="15" spans="1:11" ht="54.95" customHeight="1" x14ac:dyDescent="0.25">
      <c r="A15" s="51"/>
      <c r="B15" s="51"/>
      <c r="C15" s="28" t="s">
        <v>24</v>
      </c>
      <c r="D15" s="1583" t="s">
        <v>714</v>
      </c>
      <c r="E15" s="1584"/>
      <c r="F15" s="1584"/>
      <c r="G15" s="1584"/>
      <c r="H15" s="51"/>
      <c r="I15" s="51"/>
      <c r="J15" s="51"/>
      <c r="K15" s="51"/>
    </row>
    <row r="16" spans="1:11" ht="27.95" customHeight="1" x14ac:dyDescent="0.25">
      <c r="A16" s="51"/>
      <c r="B16" s="51"/>
      <c r="C16" s="38" t="s">
        <v>26</v>
      </c>
      <c r="D16" s="48">
        <v>2023</v>
      </c>
      <c r="E16" s="48">
        <v>2024</v>
      </c>
      <c r="F16" s="48">
        <v>2025</v>
      </c>
      <c r="G16" s="48">
        <v>2026</v>
      </c>
      <c r="H16" s="51"/>
      <c r="I16" s="51"/>
      <c r="J16" s="51"/>
      <c r="K16" s="51"/>
    </row>
    <row r="17" spans="1:11" ht="14.1" customHeight="1" x14ac:dyDescent="0.25">
      <c r="A17" s="51"/>
      <c r="B17" s="51"/>
      <c r="C17" s="49"/>
      <c r="D17" s="50" t="s">
        <v>17</v>
      </c>
      <c r="E17" s="50" t="s">
        <v>18</v>
      </c>
      <c r="F17" s="50" t="s">
        <v>18</v>
      </c>
      <c r="G17" s="50" t="s">
        <v>18</v>
      </c>
      <c r="H17" s="51"/>
      <c r="I17" s="51"/>
      <c r="J17" s="51"/>
      <c r="K17" s="51"/>
    </row>
    <row r="18" spans="1:11" ht="14.1" customHeight="1" x14ac:dyDescent="0.25">
      <c r="A18" s="51"/>
      <c r="B18" s="51"/>
      <c r="C18" s="38" t="s">
        <v>715</v>
      </c>
      <c r="D18" s="39" t="s">
        <v>150</v>
      </c>
      <c r="E18" s="39" t="s">
        <v>716</v>
      </c>
      <c r="F18" s="39" t="s">
        <v>716</v>
      </c>
      <c r="G18" s="39" t="s">
        <v>716</v>
      </c>
      <c r="H18" s="51"/>
      <c r="I18" s="51"/>
      <c r="J18" s="51"/>
      <c r="K18" s="51"/>
    </row>
    <row r="19" spans="1:11" ht="14.1" customHeight="1" x14ac:dyDescent="0.25">
      <c r="A19" s="51"/>
      <c r="B19" s="51"/>
      <c r="C19" s="38" t="s">
        <v>717</v>
      </c>
      <c r="D19" s="39" t="s">
        <v>718</v>
      </c>
      <c r="E19" s="39" t="s">
        <v>128</v>
      </c>
      <c r="F19" s="39" t="s">
        <v>128</v>
      </c>
      <c r="G19" s="39" t="s">
        <v>128</v>
      </c>
      <c r="H19" s="51"/>
      <c r="I19" s="51"/>
      <c r="J19" s="51"/>
      <c r="K19" s="51"/>
    </row>
    <row r="20" spans="1:11" ht="14.1" customHeight="1" x14ac:dyDescent="0.25">
      <c r="A20" s="51"/>
      <c r="B20" s="51"/>
      <c r="C20" s="1585" t="s">
        <v>47</v>
      </c>
      <c r="D20" s="1586"/>
      <c r="E20" s="1586"/>
      <c r="F20" s="1586"/>
      <c r="G20" s="1586"/>
      <c r="H20" s="51"/>
      <c r="I20" s="51"/>
      <c r="J20" s="51"/>
      <c r="K20" s="51"/>
    </row>
    <row r="21" spans="1:11" ht="14.1" customHeight="1" x14ac:dyDescent="0.25">
      <c r="A21" s="51"/>
      <c r="B21" s="51"/>
      <c r="C21" s="29" t="s">
        <v>719</v>
      </c>
      <c r="D21" s="1585" t="s">
        <v>720</v>
      </c>
      <c r="E21" s="1586"/>
      <c r="F21" s="1586"/>
      <c r="G21" s="1586"/>
      <c r="H21" s="51"/>
      <c r="I21" s="51"/>
      <c r="J21" s="51"/>
      <c r="K21" s="51"/>
    </row>
    <row r="22" spans="1:11" ht="18" customHeight="1" x14ac:dyDescent="0.25">
      <c r="A22" s="51"/>
      <c r="B22" s="51"/>
      <c r="C22" s="30" t="s">
        <v>50</v>
      </c>
      <c r="D22" s="1575" t="s">
        <v>721</v>
      </c>
      <c r="E22" s="1576"/>
      <c r="F22" s="1576"/>
      <c r="G22" s="1576"/>
      <c r="H22" s="51"/>
      <c r="I22" s="51"/>
      <c r="J22" s="51"/>
      <c r="K22" s="51"/>
    </row>
    <row r="23" spans="1:11" ht="18" customHeight="1" x14ac:dyDescent="0.25">
      <c r="A23" s="51"/>
      <c r="B23" s="51"/>
      <c r="C23" s="31" t="s">
        <v>52</v>
      </c>
      <c r="D23" s="1587" t="s">
        <v>722</v>
      </c>
      <c r="E23" s="1588"/>
      <c r="F23" s="1588"/>
      <c r="G23" s="1588"/>
      <c r="H23" s="51"/>
      <c r="I23" s="51"/>
      <c r="J23" s="51"/>
      <c r="K23" s="51"/>
    </row>
    <row r="24" spans="1:11" ht="18" customHeight="1" x14ac:dyDescent="0.25">
      <c r="A24" s="51"/>
      <c r="B24" s="51"/>
      <c r="C24" s="31" t="s">
        <v>54</v>
      </c>
      <c r="D24" s="1587" t="s">
        <v>723</v>
      </c>
      <c r="E24" s="1588"/>
      <c r="F24" s="1588"/>
      <c r="G24" s="1588"/>
      <c r="H24" s="51"/>
      <c r="I24" s="51"/>
      <c r="J24" s="51"/>
      <c r="K24" s="51"/>
    </row>
    <row r="25" spans="1:11" ht="15" customHeight="1" x14ac:dyDescent="0.25">
      <c r="A25" s="51"/>
      <c r="B25" s="51"/>
      <c r="C25" s="52"/>
      <c r="D25" s="33">
        <v>2023</v>
      </c>
      <c r="E25" s="33">
        <v>2024</v>
      </c>
      <c r="F25" s="33">
        <v>2025</v>
      </c>
      <c r="G25" s="33">
        <v>2026</v>
      </c>
      <c r="H25" s="51"/>
      <c r="I25" s="51"/>
      <c r="J25" s="51"/>
      <c r="K25" s="51"/>
    </row>
    <row r="26" spans="1:11" ht="15" customHeight="1" x14ac:dyDescent="0.25">
      <c r="A26" s="51"/>
      <c r="B26" s="51"/>
      <c r="C26" s="53"/>
      <c r="D26" s="35" t="s">
        <v>17</v>
      </c>
      <c r="E26" s="35" t="s">
        <v>18</v>
      </c>
      <c r="F26" s="35" t="s">
        <v>18</v>
      </c>
      <c r="G26" s="35" t="s">
        <v>18</v>
      </c>
      <c r="H26" s="51"/>
      <c r="I26" s="51"/>
      <c r="J26" s="51"/>
      <c r="K26" s="51"/>
    </row>
    <row r="27" spans="1:11" ht="14.1" customHeight="1" x14ac:dyDescent="0.25">
      <c r="A27" s="51"/>
      <c r="B27" s="51"/>
      <c r="C27" s="38" t="s">
        <v>56</v>
      </c>
      <c r="D27" s="39" t="s">
        <v>724</v>
      </c>
      <c r="E27" s="39" t="s">
        <v>724</v>
      </c>
      <c r="F27" s="39" t="s">
        <v>724</v>
      </c>
      <c r="G27" s="39" t="s">
        <v>724</v>
      </c>
      <c r="H27" s="51"/>
      <c r="I27" s="51"/>
      <c r="J27" s="51"/>
      <c r="K27" s="51"/>
    </row>
    <row r="28" spans="1:11" ht="14.1" customHeight="1" x14ac:dyDescent="0.25">
      <c r="A28" s="51"/>
      <c r="B28" s="51"/>
      <c r="C28" s="38" t="s">
        <v>59</v>
      </c>
      <c r="D28" s="39" t="s">
        <v>725</v>
      </c>
      <c r="E28" s="39" t="s">
        <v>726</v>
      </c>
      <c r="F28" s="39" t="s">
        <v>726</v>
      </c>
      <c r="G28" s="39" t="s">
        <v>727</v>
      </c>
      <c r="H28" s="51"/>
      <c r="I28" s="51"/>
      <c r="J28" s="51"/>
      <c r="K28" s="51"/>
    </row>
    <row r="29" spans="1:11" ht="14.1" customHeight="1" x14ac:dyDescent="0.25">
      <c r="A29" s="51"/>
      <c r="B29" s="51"/>
      <c r="C29" s="38" t="s">
        <v>63</v>
      </c>
      <c r="D29" s="39" t="s">
        <v>728</v>
      </c>
      <c r="E29" s="39" t="s">
        <v>729</v>
      </c>
      <c r="F29" s="39" t="s">
        <v>729</v>
      </c>
      <c r="G29" s="39" t="s">
        <v>730</v>
      </c>
      <c r="H29" s="51"/>
      <c r="I29" s="51"/>
      <c r="J29" s="51"/>
      <c r="K29" s="51"/>
    </row>
    <row r="30" spans="1:11" ht="14.1" customHeight="1" x14ac:dyDescent="0.25">
      <c r="A30" s="51"/>
      <c r="B30" s="51"/>
      <c r="C30" s="38" t="s">
        <v>68</v>
      </c>
      <c r="D30" s="39" t="s">
        <v>69</v>
      </c>
      <c r="E30" s="39" t="s">
        <v>75</v>
      </c>
      <c r="F30" s="39" t="s">
        <v>75</v>
      </c>
      <c r="G30" s="39" t="s">
        <v>75</v>
      </c>
      <c r="H30" s="51"/>
      <c r="I30" s="51"/>
      <c r="J30" s="51"/>
      <c r="K30" s="51"/>
    </row>
    <row r="31" spans="1:11" ht="14.1" customHeight="1" x14ac:dyDescent="0.25">
      <c r="A31" s="51"/>
      <c r="B31" s="51"/>
      <c r="C31" s="38" t="s">
        <v>73</v>
      </c>
      <c r="D31" s="39" t="s">
        <v>69</v>
      </c>
      <c r="E31" s="39" t="s">
        <v>731</v>
      </c>
      <c r="F31" s="39" t="s">
        <v>75</v>
      </c>
      <c r="G31" s="39" t="s">
        <v>732</v>
      </c>
      <c r="H31" s="51"/>
      <c r="I31" s="51"/>
      <c r="J31" s="51"/>
      <c r="K31" s="51"/>
    </row>
    <row r="32" spans="1:11" ht="14.1" customHeight="1" x14ac:dyDescent="0.25">
      <c r="A32" s="51"/>
      <c r="B32" s="51"/>
      <c r="C32" s="38" t="s">
        <v>77</v>
      </c>
      <c r="D32" s="39" t="s">
        <v>69</v>
      </c>
      <c r="E32" s="39" t="s">
        <v>731</v>
      </c>
      <c r="F32" s="39" t="s">
        <v>75</v>
      </c>
      <c r="G32" s="39" t="s">
        <v>732</v>
      </c>
      <c r="H32" s="51"/>
      <c r="I32" s="51"/>
      <c r="J32" s="51"/>
      <c r="K32" s="51"/>
    </row>
    <row r="33" spans="1:11" ht="14.1" customHeight="1" x14ac:dyDescent="0.25">
      <c r="A33" s="51"/>
      <c r="B33" s="51"/>
      <c r="C33" s="1589" t="s">
        <v>81</v>
      </c>
      <c r="D33" s="1590"/>
      <c r="E33" s="1590"/>
      <c r="F33" s="1590"/>
      <c r="G33" s="1590"/>
      <c r="H33" s="51"/>
      <c r="I33" s="51"/>
      <c r="J33" s="51"/>
      <c r="K33" s="51"/>
    </row>
    <row r="34" spans="1:11" ht="14.1" customHeight="1" x14ac:dyDescent="0.25">
      <c r="A34" s="51"/>
      <c r="B34" s="51"/>
      <c r="C34" s="52"/>
      <c r="D34" s="33">
        <v>2023</v>
      </c>
      <c r="E34" s="33">
        <v>2024</v>
      </c>
      <c r="F34" s="33">
        <v>2025</v>
      </c>
      <c r="G34" s="33">
        <v>2026</v>
      </c>
      <c r="H34" s="51"/>
      <c r="I34" s="51"/>
      <c r="J34" s="51"/>
      <c r="K34" s="51"/>
    </row>
    <row r="35" spans="1:11" ht="14.1" customHeight="1" x14ac:dyDescent="0.25">
      <c r="A35" s="51"/>
      <c r="B35" s="51"/>
      <c r="C35" s="53"/>
      <c r="D35" s="35" t="s">
        <v>17</v>
      </c>
      <c r="E35" s="35" t="s">
        <v>18</v>
      </c>
      <c r="F35" s="35" t="s">
        <v>18</v>
      </c>
      <c r="G35" s="35" t="s">
        <v>18</v>
      </c>
      <c r="H35" s="51"/>
      <c r="I35" s="51"/>
      <c r="J35" s="51"/>
      <c r="K35" s="51"/>
    </row>
    <row r="36" spans="1:11" ht="14.1" customHeight="1" x14ac:dyDescent="0.25">
      <c r="A36" s="51"/>
      <c r="B36" s="51"/>
      <c r="C36" s="40" t="s">
        <v>82</v>
      </c>
      <c r="D36" s="41">
        <v>0</v>
      </c>
      <c r="E36" s="41">
        <v>75900000</v>
      </c>
      <c r="F36" s="41">
        <v>75900000</v>
      </c>
      <c r="G36" s="41">
        <v>75900000</v>
      </c>
      <c r="H36" s="51"/>
      <c r="I36" s="51"/>
      <c r="J36" s="51"/>
      <c r="K36" s="51"/>
    </row>
    <row r="37" spans="1:11" ht="14.1" customHeight="1" x14ac:dyDescent="0.25">
      <c r="A37" s="51"/>
      <c r="B37" s="51"/>
      <c r="C37" s="40" t="s">
        <v>83</v>
      </c>
      <c r="D37" s="41">
        <v>0</v>
      </c>
      <c r="E37" s="41">
        <v>75900000</v>
      </c>
      <c r="F37" s="41">
        <v>75900000</v>
      </c>
      <c r="G37" s="41">
        <v>75900000</v>
      </c>
      <c r="H37" s="51"/>
      <c r="I37" s="51"/>
      <c r="J37" s="51"/>
      <c r="K37" s="51"/>
    </row>
    <row r="38" spans="1:11" ht="14.1" customHeight="1" x14ac:dyDescent="0.25">
      <c r="A38" s="51"/>
      <c r="B38" s="51"/>
      <c r="C38" s="40" t="s">
        <v>84</v>
      </c>
      <c r="D38" s="41">
        <v>0</v>
      </c>
      <c r="E38" s="41">
        <v>0</v>
      </c>
      <c r="F38" s="41">
        <v>0</v>
      </c>
      <c r="G38" s="41">
        <v>0</v>
      </c>
      <c r="H38" s="51"/>
      <c r="I38" s="51"/>
      <c r="J38" s="51"/>
      <c r="K38" s="51"/>
    </row>
    <row r="39" spans="1:11" ht="14.1" customHeight="1" x14ac:dyDescent="0.25">
      <c r="A39" s="51"/>
      <c r="B39" s="51"/>
      <c r="C39" s="40" t="s">
        <v>85</v>
      </c>
      <c r="D39" s="41">
        <v>0</v>
      </c>
      <c r="E39" s="41">
        <v>13100000</v>
      </c>
      <c r="F39" s="41">
        <v>13100000</v>
      </c>
      <c r="G39" s="41">
        <v>13100000</v>
      </c>
      <c r="H39" s="51"/>
      <c r="I39" s="51"/>
      <c r="J39" s="51"/>
      <c r="K39" s="51"/>
    </row>
    <row r="40" spans="1:11" ht="14.1" customHeight="1" x14ac:dyDescent="0.25">
      <c r="A40" s="51"/>
      <c r="B40" s="51"/>
      <c r="C40" s="40" t="s">
        <v>83</v>
      </c>
      <c r="D40" s="41">
        <v>0</v>
      </c>
      <c r="E40" s="41">
        <v>13100000</v>
      </c>
      <c r="F40" s="41">
        <v>13100000</v>
      </c>
      <c r="G40" s="41">
        <v>13100000</v>
      </c>
      <c r="H40" s="51"/>
      <c r="I40" s="51"/>
      <c r="J40" s="51"/>
      <c r="K40" s="51"/>
    </row>
    <row r="41" spans="1:11" ht="14.1" customHeight="1" x14ac:dyDescent="0.25">
      <c r="A41" s="51"/>
      <c r="B41" s="51"/>
      <c r="C41" s="40" t="s">
        <v>84</v>
      </c>
      <c r="D41" s="41">
        <v>0</v>
      </c>
      <c r="E41" s="41">
        <v>0</v>
      </c>
      <c r="F41" s="41">
        <v>0</v>
      </c>
      <c r="G41" s="41">
        <v>0</v>
      </c>
      <c r="H41" s="51"/>
      <c r="I41" s="51"/>
      <c r="J41" s="51"/>
      <c r="K41" s="51"/>
    </row>
    <row r="42" spans="1:11" ht="14.1" customHeight="1" x14ac:dyDescent="0.25">
      <c r="A42" s="51"/>
      <c r="B42" s="51"/>
      <c r="C42" s="40" t="s">
        <v>86</v>
      </c>
      <c r="D42" s="41">
        <v>0</v>
      </c>
      <c r="E42" s="41">
        <v>26100000</v>
      </c>
      <c r="F42" s="41">
        <v>26100000</v>
      </c>
      <c r="G42" s="41">
        <v>27100000</v>
      </c>
      <c r="H42" s="51"/>
      <c r="I42" s="51"/>
      <c r="J42" s="51"/>
      <c r="K42" s="51"/>
    </row>
    <row r="43" spans="1:11" ht="14.1" customHeight="1" x14ac:dyDescent="0.25">
      <c r="A43" s="51"/>
      <c r="B43" s="51"/>
      <c r="C43" s="40" t="s">
        <v>83</v>
      </c>
      <c r="D43" s="41">
        <v>0</v>
      </c>
      <c r="E43" s="41">
        <v>26100000</v>
      </c>
      <c r="F43" s="41">
        <v>26100000</v>
      </c>
      <c r="G43" s="41">
        <v>27100000</v>
      </c>
      <c r="H43" s="51"/>
      <c r="I43" s="51"/>
      <c r="J43" s="51"/>
      <c r="K43" s="51"/>
    </row>
    <row r="44" spans="1:11" ht="14.1" customHeight="1" x14ac:dyDescent="0.25">
      <c r="A44" s="51"/>
      <c r="B44" s="51"/>
      <c r="C44" s="40" t="s">
        <v>84</v>
      </c>
      <c r="D44" s="41">
        <v>0</v>
      </c>
      <c r="E44" s="41">
        <v>0</v>
      </c>
      <c r="F44" s="41">
        <v>0</v>
      </c>
      <c r="G44" s="41">
        <v>0</v>
      </c>
      <c r="H44" s="51"/>
      <c r="I44" s="51"/>
      <c r="J44" s="51"/>
      <c r="K44" s="51"/>
    </row>
    <row r="45" spans="1:11" ht="14.1" customHeight="1" x14ac:dyDescent="0.25">
      <c r="A45" s="51"/>
      <c r="B45" s="51"/>
      <c r="C45" s="40" t="s">
        <v>87</v>
      </c>
      <c r="D45" s="41">
        <v>0</v>
      </c>
      <c r="E45" s="41">
        <v>0</v>
      </c>
      <c r="F45" s="41">
        <v>0</v>
      </c>
      <c r="G45" s="41">
        <v>0</v>
      </c>
      <c r="H45" s="51"/>
      <c r="I45" s="51"/>
      <c r="J45" s="51"/>
      <c r="K45" s="51"/>
    </row>
    <row r="46" spans="1:11" ht="14.1" customHeight="1" x14ac:dyDescent="0.25">
      <c r="A46" s="51"/>
      <c r="B46" s="51"/>
      <c r="C46" s="40" t="s">
        <v>83</v>
      </c>
      <c r="D46" s="41">
        <v>0</v>
      </c>
      <c r="E46" s="41">
        <v>0</v>
      </c>
      <c r="F46" s="41">
        <v>0</v>
      </c>
      <c r="G46" s="41">
        <v>0</v>
      </c>
      <c r="H46" s="51"/>
      <c r="I46" s="51"/>
      <c r="J46" s="51"/>
      <c r="K46" s="51"/>
    </row>
    <row r="47" spans="1:11" ht="14.1" customHeight="1" x14ac:dyDescent="0.25">
      <c r="A47" s="51"/>
      <c r="B47" s="51"/>
      <c r="C47" s="40" t="s">
        <v>84</v>
      </c>
      <c r="D47" s="41">
        <v>0</v>
      </c>
      <c r="E47" s="41">
        <v>0</v>
      </c>
      <c r="F47" s="41">
        <v>0</v>
      </c>
      <c r="G47" s="41">
        <v>0</v>
      </c>
      <c r="H47" s="51"/>
      <c r="I47" s="51"/>
      <c r="J47" s="51"/>
      <c r="K47" s="51"/>
    </row>
    <row r="48" spans="1:11" ht="14.1" customHeight="1" x14ac:dyDescent="0.25">
      <c r="A48" s="51"/>
      <c r="B48" s="51"/>
      <c r="C48" s="40" t="s">
        <v>88</v>
      </c>
      <c r="D48" s="41">
        <v>0</v>
      </c>
      <c r="E48" s="41">
        <v>0</v>
      </c>
      <c r="F48" s="41">
        <v>0</v>
      </c>
      <c r="G48" s="41">
        <v>0</v>
      </c>
      <c r="H48" s="51"/>
      <c r="I48" s="51"/>
      <c r="J48" s="51"/>
      <c r="K48" s="51"/>
    </row>
    <row r="49" spans="1:11" ht="14.1" customHeight="1" x14ac:dyDescent="0.25">
      <c r="A49" s="51"/>
      <c r="B49" s="51"/>
      <c r="C49" s="40" t="s">
        <v>83</v>
      </c>
      <c r="D49" s="41">
        <v>0</v>
      </c>
      <c r="E49" s="41">
        <v>0</v>
      </c>
      <c r="F49" s="41">
        <v>0</v>
      </c>
      <c r="G49" s="41">
        <v>0</v>
      </c>
      <c r="H49" s="51"/>
      <c r="I49" s="51"/>
      <c r="J49" s="51"/>
      <c r="K49" s="51"/>
    </row>
    <row r="50" spans="1:11" ht="14.1" customHeight="1" x14ac:dyDescent="0.25">
      <c r="A50" s="51"/>
      <c r="B50" s="51"/>
      <c r="C50" s="40" t="s">
        <v>84</v>
      </c>
      <c r="D50" s="41">
        <v>0</v>
      </c>
      <c r="E50" s="41">
        <v>0</v>
      </c>
      <c r="F50" s="41">
        <v>0</v>
      </c>
      <c r="G50" s="41">
        <v>0</v>
      </c>
      <c r="H50" s="51"/>
      <c r="I50" s="51"/>
      <c r="J50" s="51"/>
      <c r="K50" s="51"/>
    </row>
    <row r="51" spans="1:11" ht="14.1" customHeight="1" x14ac:dyDescent="0.25">
      <c r="A51" s="51"/>
      <c r="B51" s="51"/>
      <c r="C51" s="40" t="s">
        <v>89</v>
      </c>
      <c r="D51" s="41">
        <v>0</v>
      </c>
      <c r="E51" s="41">
        <v>0</v>
      </c>
      <c r="F51" s="41">
        <v>0</v>
      </c>
      <c r="G51" s="41">
        <v>0</v>
      </c>
      <c r="H51" s="51"/>
      <c r="I51" s="51"/>
      <c r="J51" s="51"/>
      <c r="K51" s="51"/>
    </row>
    <row r="52" spans="1:11" ht="14.1" customHeight="1" x14ac:dyDescent="0.25">
      <c r="A52" s="51"/>
      <c r="B52" s="51"/>
      <c r="C52" s="40" t="s">
        <v>83</v>
      </c>
      <c r="D52" s="41">
        <v>0</v>
      </c>
      <c r="E52" s="41">
        <v>0</v>
      </c>
      <c r="F52" s="41">
        <v>0</v>
      </c>
      <c r="G52" s="41">
        <v>0</v>
      </c>
      <c r="H52" s="51"/>
      <c r="I52" s="51"/>
      <c r="J52" s="51"/>
      <c r="K52" s="51"/>
    </row>
    <row r="53" spans="1:11" ht="14.1" customHeight="1" x14ac:dyDescent="0.25">
      <c r="A53" s="51"/>
      <c r="B53" s="51"/>
      <c r="C53" s="40" t="s">
        <v>84</v>
      </c>
      <c r="D53" s="41">
        <v>0</v>
      </c>
      <c r="E53" s="41">
        <v>0</v>
      </c>
      <c r="F53" s="41">
        <v>0</v>
      </c>
      <c r="G53" s="41">
        <v>0</v>
      </c>
      <c r="H53" s="51"/>
      <c r="I53" s="51"/>
      <c r="J53" s="51"/>
      <c r="K53" s="51"/>
    </row>
    <row r="54" spans="1:11" ht="14.1" customHeight="1" x14ac:dyDescent="0.25">
      <c r="A54" s="51"/>
      <c r="B54" s="51"/>
      <c r="C54" s="40" t="s">
        <v>90</v>
      </c>
      <c r="D54" s="41">
        <v>0</v>
      </c>
      <c r="E54" s="41">
        <v>0</v>
      </c>
      <c r="F54" s="41">
        <v>0</v>
      </c>
      <c r="G54" s="41">
        <v>0</v>
      </c>
      <c r="H54" s="51"/>
      <c r="I54" s="51"/>
      <c r="J54" s="51"/>
      <c r="K54" s="51"/>
    </row>
    <row r="55" spans="1:11" ht="14.1" customHeight="1" x14ac:dyDescent="0.25">
      <c r="A55" s="51"/>
      <c r="B55" s="51"/>
      <c r="C55" s="40" t="s">
        <v>83</v>
      </c>
      <c r="D55" s="41">
        <v>0</v>
      </c>
      <c r="E55" s="41">
        <v>0</v>
      </c>
      <c r="F55" s="41">
        <v>0</v>
      </c>
      <c r="G55" s="41">
        <v>0</v>
      </c>
      <c r="H55" s="51"/>
      <c r="I55" s="51"/>
      <c r="J55" s="51"/>
      <c r="K55" s="51"/>
    </row>
    <row r="56" spans="1:11" ht="14.1" customHeight="1" x14ac:dyDescent="0.25">
      <c r="A56" s="51"/>
      <c r="B56" s="51"/>
      <c r="C56" s="40" t="s">
        <v>84</v>
      </c>
      <c r="D56" s="41">
        <v>0</v>
      </c>
      <c r="E56" s="41">
        <v>0</v>
      </c>
      <c r="F56" s="41">
        <v>0</v>
      </c>
      <c r="G56" s="41">
        <v>0</v>
      </c>
      <c r="H56" s="51"/>
      <c r="I56" s="51"/>
      <c r="J56" s="51"/>
      <c r="K56" s="51"/>
    </row>
    <row r="57" spans="1:11" ht="14.1" customHeight="1" x14ac:dyDescent="0.25">
      <c r="A57" s="51"/>
      <c r="B57" s="51"/>
      <c r="C57" s="40" t="s">
        <v>91</v>
      </c>
      <c r="D57" s="41">
        <v>0</v>
      </c>
      <c r="E57" s="41">
        <v>0</v>
      </c>
      <c r="F57" s="41">
        <v>0</v>
      </c>
      <c r="G57" s="41">
        <v>0</v>
      </c>
      <c r="H57" s="51"/>
      <c r="I57" s="51"/>
      <c r="J57" s="51"/>
      <c r="K57" s="51"/>
    </row>
    <row r="58" spans="1:11" ht="14.1" customHeight="1" x14ac:dyDescent="0.25">
      <c r="A58" s="51"/>
      <c r="B58" s="51"/>
      <c r="C58" s="40" t="s">
        <v>83</v>
      </c>
      <c r="D58" s="41">
        <v>0</v>
      </c>
      <c r="E58" s="41">
        <v>0</v>
      </c>
      <c r="F58" s="41">
        <v>0</v>
      </c>
      <c r="G58" s="41">
        <v>0</v>
      </c>
      <c r="H58" s="51"/>
      <c r="I58" s="51"/>
      <c r="J58" s="51"/>
      <c r="K58" s="51"/>
    </row>
    <row r="59" spans="1:11" ht="14.1" customHeight="1" x14ac:dyDescent="0.25">
      <c r="A59" s="51"/>
      <c r="B59" s="51"/>
      <c r="C59" s="40" t="s">
        <v>92</v>
      </c>
      <c r="D59" s="41">
        <v>0</v>
      </c>
      <c r="E59" s="41">
        <v>0</v>
      </c>
      <c r="F59" s="41">
        <v>0</v>
      </c>
      <c r="G59" s="41">
        <v>0</v>
      </c>
      <c r="H59" s="51"/>
      <c r="I59" s="51"/>
      <c r="J59" s="51"/>
      <c r="K59" s="51"/>
    </row>
    <row r="60" spans="1:11" ht="14.1" customHeight="1" x14ac:dyDescent="0.25">
      <c r="A60" s="51"/>
      <c r="B60" s="51"/>
      <c r="C60" s="40" t="s">
        <v>93</v>
      </c>
      <c r="D60" s="41">
        <v>0</v>
      </c>
      <c r="E60" s="41">
        <v>0</v>
      </c>
      <c r="F60" s="41">
        <v>0</v>
      </c>
      <c r="G60" s="41">
        <v>0</v>
      </c>
      <c r="H60" s="51"/>
      <c r="I60" s="51"/>
      <c r="J60" s="51"/>
      <c r="K60" s="51"/>
    </row>
    <row r="61" spans="1:11" ht="14.1" customHeight="1" x14ac:dyDescent="0.25">
      <c r="A61" s="51"/>
      <c r="B61" s="51"/>
      <c r="C61" s="40" t="s">
        <v>94</v>
      </c>
      <c r="D61" s="41">
        <v>0</v>
      </c>
      <c r="E61" s="41">
        <v>0</v>
      </c>
      <c r="F61" s="41">
        <v>0</v>
      </c>
      <c r="G61" s="41">
        <v>0</v>
      </c>
      <c r="H61" s="51"/>
      <c r="I61" s="51"/>
      <c r="J61" s="51"/>
      <c r="K61" s="51"/>
    </row>
    <row r="62" spans="1:11" ht="14.1" customHeight="1" x14ac:dyDescent="0.25">
      <c r="A62" s="51"/>
      <c r="B62" s="51"/>
      <c r="C62" s="40" t="s">
        <v>95</v>
      </c>
      <c r="D62" s="41">
        <v>0</v>
      </c>
      <c r="E62" s="41">
        <v>0</v>
      </c>
      <c r="F62" s="41">
        <v>0</v>
      </c>
      <c r="G62" s="41">
        <v>0</v>
      </c>
      <c r="H62" s="51"/>
      <c r="I62" s="51"/>
      <c r="J62" s="51"/>
      <c r="K62" s="51"/>
    </row>
    <row r="63" spans="1:11" ht="14.1" customHeight="1" x14ac:dyDescent="0.25">
      <c r="A63" s="51"/>
      <c r="B63" s="51"/>
      <c r="C63" s="40" t="s">
        <v>96</v>
      </c>
      <c r="D63" s="41">
        <v>0</v>
      </c>
      <c r="E63" s="41">
        <v>0</v>
      </c>
      <c r="F63" s="41">
        <v>0</v>
      </c>
      <c r="G63" s="41">
        <v>0</v>
      </c>
      <c r="H63" s="51"/>
      <c r="I63" s="51"/>
      <c r="J63" s="51"/>
      <c r="K63" s="51"/>
    </row>
    <row r="64" spans="1:11" ht="14.1" customHeight="1" x14ac:dyDescent="0.25">
      <c r="A64" s="51"/>
      <c r="B64" s="51"/>
      <c r="C64" s="40" t="s">
        <v>83</v>
      </c>
      <c r="D64" s="41">
        <v>0</v>
      </c>
      <c r="E64" s="41">
        <v>0</v>
      </c>
      <c r="F64" s="41">
        <v>0</v>
      </c>
      <c r="G64" s="41">
        <v>0</v>
      </c>
      <c r="H64" s="51"/>
      <c r="I64" s="51"/>
      <c r="J64" s="51"/>
      <c r="K64" s="51"/>
    </row>
    <row r="65" spans="1:11" ht="14.1" customHeight="1" x14ac:dyDescent="0.25">
      <c r="A65" s="51"/>
      <c r="B65" s="51"/>
      <c r="C65" s="40" t="s">
        <v>92</v>
      </c>
      <c r="D65" s="41">
        <v>0</v>
      </c>
      <c r="E65" s="41">
        <v>0</v>
      </c>
      <c r="F65" s="41">
        <v>0</v>
      </c>
      <c r="G65" s="41">
        <v>0</v>
      </c>
      <c r="H65" s="51"/>
      <c r="I65" s="51"/>
      <c r="J65" s="51"/>
      <c r="K65" s="51"/>
    </row>
    <row r="66" spans="1:11" ht="14.1" customHeight="1" x14ac:dyDescent="0.25">
      <c r="A66" s="51"/>
      <c r="B66" s="51"/>
      <c r="C66" s="40" t="s">
        <v>93</v>
      </c>
      <c r="D66" s="41">
        <v>0</v>
      </c>
      <c r="E66" s="41">
        <v>0</v>
      </c>
      <c r="F66" s="41">
        <v>0</v>
      </c>
      <c r="G66" s="41">
        <v>0</v>
      </c>
      <c r="H66" s="51"/>
      <c r="I66" s="51"/>
      <c r="J66" s="51"/>
      <c r="K66" s="51"/>
    </row>
    <row r="67" spans="1:11" ht="14.1" customHeight="1" x14ac:dyDescent="0.25">
      <c r="A67" s="51"/>
      <c r="B67" s="51"/>
      <c r="C67" s="40" t="s">
        <v>94</v>
      </c>
      <c r="D67" s="41">
        <v>0</v>
      </c>
      <c r="E67" s="41">
        <v>0</v>
      </c>
      <c r="F67" s="41">
        <v>0</v>
      </c>
      <c r="G67" s="41">
        <v>0</v>
      </c>
      <c r="H67" s="51"/>
      <c r="I67" s="51"/>
      <c r="J67" s="51"/>
      <c r="K67" s="51"/>
    </row>
    <row r="68" spans="1:11" ht="14.1" customHeight="1" x14ac:dyDescent="0.25">
      <c r="A68" s="51"/>
      <c r="B68" s="51"/>
      <c r="C68" s="40" t="s">
        <v>95</v>
      </c>
      <c r="D68" s="41">
        <v>0</v>
      </c>
      <c r="E68" s="41">
        <v>0</v>
      </c>
      <c r="F68" s="41">
        <v>0</v>
      </c>
      <c r="G68" s="41">
        <v>0</v>
      </c>
      <c r="H68" s="51"/>
      <c r="I68" s="51"/>
      <c r="J68" s="51"/>
      <c r="K68" s="51"/>
    </row>
    <row r="69" spans="1:11" ht="14.1" customHeight="1" x14ac:dyDescent="0.25">
      <c r="A69" s="51"/>
      <c r="B69" s="51"/>
      <c r="C69" s="40" t="s">
        <v>97</v>
      </c>
      <c r="D69" s="41">
        <v>0</v>
      </c>
      <c r="E69" s="41">
        <v>0</v>
      </c>
      <c r="F69" s="41">
        <v>0</v>
      </c>
      <c r="G69" s="41">
        <v>0</v>
      </c>
      <c r="H69" s="51"/>
      <c r="I69" s="51"/>
      <c r="J69" s="51"/>
      <c r="K69" s="51"/>
    </row>
    <row r="70" spans="1:11" ht="14.1" customHeight="1" x14ac:dyDescent="0.25">
      <c r="A70" s="51"/>
      <c r="B70" s="51"/>
      <c r="C70" s="40" t="s">
        <v>83</v>
      </c>
      <c r="D70" s="41">
        <v>0</v>
      </c>
      <c r="E70" s="41">
        <v>0</v>
      </c>
      <c r="F70" s="41">
        <v>0</v>
      </c>
      <c r="G70" s="41">
        <v>0</v>
      </c>
      <c r="H70" s="51"/>
      <c r="I70" s="51"/>
      <c r="J70" s="51"/>
      <c r="K70" s="51"/>
    </row>
    <row r="71" spans="1:11" ht="14.1" customHeight="1" x14ac:dyDescent="0.25">
      <c r="A71" s="51"/>
      <c r="B71" s="51"/>
      <c r="C71" s="40" t="s">
        <v>92</v>
      </c>
      <c r="D71" s="41">
        <v>0</v>
      </c>
      <c r="E71" s="41">
        <v>0</v>
      </c>
      <c r="F71" s="41">
        <v>0</v>
      </c>
      <c r="G71" s="41">
        <v>0</v>
      </c>
      <c r="H71" s="51"/>
      <c r="I71" s="51"/>
      <c r="J71" s="51"/>
      <c r="K71" s="51"/>
    </row>
    <row r="72" spans="1:11" ht="14.1" customHeight="1" x14ac:dyDescent="0.25">
      <c r="A72" s="51"/>
      <c r="B72" s="51"/>
      <c r="C72" s="40" t="s">
        <v>93</v>
      </c>
      <c r="D72" s="41">
        <v>0</v>
      </c>
      <c r="E72" s="41">
        <v>0</v>
      </c>
      <c r="F72" s="41">
        <v>0</v>
      </c>
      <c r="G72" s="41">
        <v>0</v>
      </c>
      <c r="H72" s="51"/>
      <c r="I72" s="51"/>
      <c r="J72" s="51"/>
      <c r="K72" s="51"/>
    </row>
    <row r="73" spans="1:11" ht="14.1" customHeight="1" x14ac:dyDescent="0.25">
      <c r="A73" s="51"/>
      <c r="B73" s="51"/>
      <c r="C73" s="40" t="s">
        <v>94</v>
      </c>
      <c r="D73" s="41">
        <v>0</v>
      </c>
      <c r="E73" s="41">
        <v>0</v>
      </c>
      <c r="F73" s="41">
        <v>0</v>
      </c>
      <c r="G73" s="41">
        <v>0</v>
      </c>
      <c r="H73" s="51"/>
      <c r="I73" s="51"/>
      <c r="J73" s="51"/>
      <c r="K73" s="51"/>
    </row>
    <row r="74" spans="1:11" ht="14.1" customHeight="1" x14ac:dyDescent="0.25">
      <c r="A74" s="51"/>
      <c r="B74" s="51"/>
      <c r="C74" s="40" t="s">
        <v>95</v>
      </c>
      <c r="D74" s="41">
        <v>0</v>
      </c>
      <c r="E74" s="41">
        <v>0</v>
      </c>
      <c r="F74" s="41">
        <v>0</v>
      </c>
      <c r="G74" s="41">
        <v>0</v>
      </c>
      <c r="H74" s="51"/>
      <c r="I74" s="51"/>
      <c r="J74" s="51"/>
      <c r="K74" s="51"/>
    </row>
    <row r="75" spans="1:11" ht="14.1" customHeight="1" x14ac:dyDescent="0.25">
      <c r="A75" s="51"/>
      <c r="B75" s="51"/>
      <c r="C75" s="40" t="s">
        <v>98</v>
      </c>
      <c r="D75" s="41">
        <v>0</v>
      </c>
      <c r="E75" s="41">
        <v>0</v>
      </c>
      <c r="F75" s="41">
        <v>0</v>
      </c>
      <c r="G75" s="41">
        <v>0</v>
      </c>
      <c r="H75" s="51"/>
      <c r="I75" s="51"/>
      <c r="J75" s="51"/>
      <c r="K75" s="51"/>
    </row>
    <row r="76" spans="1:11" ht="14.1" customHeight="1" x14ac:dyDescent="0.25">
      <c r="A76" s="51"/>
      <c r="B76" s="51"/>
      <c r="C76" s="40" t="s">
        <v>99</v>
      </c>
      <c r="D76" s="41">
        <v>0</v>
      </c>
      <c r="E76" s="41">
        <v>0</v>
      </c>
      <c r="F76" s="41">
        <v>0</v>
      </c>
      <c r="G76" s="41">
        <v>0</v>
      </c>
      <c r="H76" s="51"/>
      <c r="I76" s="51"/>
      <c r="J76" s="51"/>
      <c r="K76" s="51"/>
    </row>
    <row r="77" spans="1:11" ht="14.1" customHeight="1" x14ac:dyDescent="0.25">
      <c r="A77" s="51"/>
      <c r="B77" s="51"/>
      <c r="C77" s="36" t="s">
        <v>100</v>
      </c>
      <c r="D77" s="41">
        <v>0</v>
      </c>
      <c r="E77" s="41">
        <v>115100000</v>
      </c>
      <c r="F77" s="41">
        <v>115100000</v>
      </c>
      <c r="G77" s="41">
        <v>116100000</v>
      </c>
      <c r="H77" s="51"/>
      <c r="I77" s="51"/>
      <c r="J77" s="51"/>
      <c r="K77" s="51"/>
    </row>
    <row r="78" spans="1:11" ht="14.1" customHeight="1" x14ac:dyDescent="0.25">
      <c r="A78" s="51"/>
      <c r="B78" s="51"/>
      <c r="C78" s="1585" t="s">
        <v>101</v>
      </c>
      <c r="D78" s="1586"/>
      <c r="E78" s="1586"/>
      <c r="F78" s="1586"/>
      <c r="G78" s="1586"/>
      <c r="H78" s="51"/>
      <c r="I78" s="51"/>
      <c r="J78" s="51"/>
      <c r="K78" s="51"/>
    </row>
    <row r="79" spans="1:11" ht="14.1" customHeight="1" x14ac:dyDescent="0.25">
      <c r="A79" s="51"/>
      <c r="B79" s="51"/>
      <c r="C79" s="29" t="s">
        <v>733</v>
      </c>
      <c r="D79" s="1585" t="s">
        <v>734</v>
      </c>
      <c r="E79" s="1586"/>
      <c r="F79" s="1586"/>
      <c r="G79" s="1586"/>
      <c r="H79" s="51"/>
      <c r="I79" s="51"/>
      <c r="J79" s="51"/>
      <c r="K79" s="51"/>
    </row>
    <row r="80" spans="1:11" ht="14.1" customHeight="1" x14ac:dyDescent="0.25">
      <c r="A80" s="51"/>
      <c r="B80" s="51"/>
      <c r="C80" s="30" t="s">
        <v>50</v>
      </c>
      <c r="D80" s="1575" t="s">
        <v>735</v>
      </c>
      <c r="E80" s="1576"/>
      <c r="F80" s="1576"/>
      <c r="G80" s="1576"/>
      <c r="H80" s="51"/>
      <c r="I80" s="51"/>
      <c r="J80" s="51"/>
      <c r="K80" s="51"/>
    </row>
    <row r="81" spans="1:11" ht="14.1" customHeight="1" x14ac:dyDescent="0.25">
      <c r="A81" s="51"/>
      <c r="B81" s="51"/>
      <c r="C81" s="31" t="s">
        <v>52</v>
      </c>
      <c r="D81" s="1587" t="s">
        <v>736</v>
      </c>
      <c r="E81" s="1588"/>
      <c r="F81" s="1588"/>
      <c r="G81" s="1588"/>
      <c r="H81" s="51"/>
      <c r="I81" s="51"/>
      <c r="J81" s="51"/>
      <c r="K81" s="51"/>
    </row>
    <row r="82" spans="1:11" ht="14.1" customHeight="1" x14ac:dyDescent="0.25">
      <c r="A82" s="51"/>
      <c r="B82" s="51"/>
      <c r="C82" s="31" t="s">
        <v>54</v>
      </c>
      <c r="D82" s="1587" t="s">
        <v>698</v>
      </c>
      <c r="E82" s="1588"/>
      <c r="F82" s="1588"/>
      <c r="G82" s="1588"/>
      <c r="H82" s="51"/>
      <c r="I82" s="51"/>
      <c r="J82" s="51"/>
      <c r="K82" s="51"/>
    </row>
    <row r="83" spans="1:11" ht="15" customHeight="1" x14ac:dyDescent="0.25">
      <c r="A83" s="51"/>
      <c r="B83" s="51"/>
      <c r="C83" s="52"/>
      <c r="D83" s="33">
        <v>2023</v>
      </c>
      <c r="E83" s="33">
        <v>2024</v>
      </c>
      <c r="F83" s="33">
        <v>2025</v>
      </c>
      <c r="G83" s="33">
        <v>2026</v>
      </c>
      <c r="H83" s="51"/>
      <c r="I83" s="51"/>
      <c r="J83" s="51"/>
      <c r="K83" s="51"/>
    </row>
    <row r="84" spans="1:11" ht="15" customHeight="1" x14ac:dyDescent="0.25">
      <c r="A84" s="51"/>
      <c r="B84" s="51"/>
      <c r="C84" s="53"/>
      <c r="D84" s="35" t="s">
        <v>17</v>
      </c>
      <c r="E84" s="35" t="s">
        <v>18</v>
      </c>
      <c r="F84" s="35" t="s">
        <v>18</v>
      </c>
      <c r="G84" s="35" t="s">
        <v>18</v>
      </c>
      <c r="H84" s="51"/>
      <c r="I84" s="51"/>
      <c r="J84" s="51"/>
      <c r="K84" s="51"/>
    </row>
    <row r="85" spans="1:11" ht="14.1" customHeight="1" x14ac:dyDescent="0.25">
      <c r="A85" s="51"/>
      <c r="B85" s="51"/>
      <c r="C85" s="38" t="s">
        <v>56</v>
      </c>
      <c r="D85" s="39" t="s">
        <v>405</v>
      </c>
      <c r="E85" s="39" t="s">
        <v>237</v>
      </c>
      <c r="F85" s="39" t="s">
        <v>237</v>
      </c>
      <c r="G85" s="39" t="s">
        <v>237</v>
      </c>
      <c r="H85" s="51"/>
      <c r="I85" s="51"/>
      <c r="J85" s="51"/>
      <c r="K85" s="51"/>
    </row>
    <row r="86" spans="1:11" ht="14.1" customHeight="1" x14ac:dyDescent="0.25">
      <c r="A86" s="51"/>
      <c r="B86" s="51"/>
      <c r="C86" s="38" t="s">
        <v>59</v>
      </c>
      <c r="D86" s="39" t="s">
        <v>737</v>
      </c>
      <c r="E86" s="39" t="s">
        <v>317</v>
      </c>
      <c r="F86" s="39" t="s">
        <v>317</v>
      </c>
      <c r="G86" s="39" t="s">
        <v>317</v>
      </c>
      <c r="H86" s="51"/>
      <c r="I86" s="51"/>
      <c r="J86" s="51"/>
      <c r="K86" s="51"/>
    </row>
    <row r="87" spans="1:11" ht="14.1" customHeight="1" x14ac:dyDescent="0.25">
      <c r="A87" s="51"/>
      <c r="B87" s="51"/>
      <c r="C87" s="38" t="s">
        <v>63</v>
      </c>
      <c r="D87" s="39" t="s">
        <v>332</v>
      </c>
      <c r="E87" s="39" t="s">
        <v>460</v>
      </c>
      <c r="F87" s="39" t="s">
        <v>460</v>
      </c>
      <c r="G87" s="39" t="s">
        <v>460</v>
      </c>
      <c r="H87" s="51"/>
      <c r="I87" s="51"/>
      <c r="J87" s="51"/>
      <c r="K87" s="51"/>
    </row>
    <row r="88" spans="1:11" ht="14.1" customHeight="1" x14ac:dyDescent="0.25">
      <c r="A88" s="51"/>
      <c r="B88" s="51"/>
      <c r="C88" s="38" t="s">
        <v>68</v>
      </c>
      <c r="D88" s="39" t="s">
        <v>69</v>
      </c>
      <c r="E88" s="39" t="s">
        <v>738</v>
      </c>
      <c r="F88" s="39" t="s">
        <v>75</v>
      </c>
      <c r="G88" s="39" t="s">
        <v>75</v>
      </c>
      <c r="H88" s="51"/>
      <c r="I88" s="51"/>
      <c r="J88" s="51"/>
      <c r="K88" s="51"/>
    </row>
    <row r="89" spans="1:11" ht="14.1" customHeight="1" x14ac:dyDescent="0.25">
      <c r="A89" s="51"/>
      <c r="B89" s="51"/>
      <c r="C89" s="38" t="s">
        <v>73</v>
      </c>
      <c r="D89" s="39" t="s">
        <v>69</v>
      </c>
      <c r="E89" s="39" t="s">
        <v>739</v>
      </c>
      <c r="F89" s="39" t="s">
        <v>75</v>
      </c>
      <c r="G89" s="39" t="s">
        <v>75</v>
      </c>
      <c r="H89" s="51"/>
      <c r="I89" s="51"/>
      <c r="J89" s="51"/>
      <c r="K89" s="51"/>
    </row>
    <row r="90" spans="1:11" ht="14.1" customHeight="1" x14ac:dyDescent="0.25">
      <c r="A90" s="51"/>
      <c r="B90" s="51"/>
      <c r="C90" s="38" t="s">
        <v>77</v>
      </c>
      <c r="D90" s="39" t="s">
        <v>69</v>
      </c>
      <c r="E90" s="39" t="s">
        <v>418</v>
      </c>
      <c r="F90" s="39" t="s">
        <v>75</v>
      </c>
      <c r="G90" s="39" t="s">
        <v>75</v>
      </c>
      <c r="H90" s="51"/>
      <c r="I90" s="51"/>
      <c r="J90" s="51"/>
      <c r="K90" s="51"/>
    </row>
    <row r="91" spans="1:11" ht="14.1" customHeight="1" x14ac:dyDescent="0.25">
      <c r="A91" s="51"/>
      <c r="B91" s="51"/>
      <c r="C91" s="1589" t="s">
        <v>81</v>
      </c>
      <c r="D91" s="1590"/>
      <c r="E91" s="1590"/>
      <c r="F91" s="1590"/>
      <c r="G91" s="1590"/>
      <c r="H91" s="51"/>
      <c r="I91" s="51"/>
      <c r="J91" s="51"/>
      <c r="K91" s="51"/>
    </row>
    <row r="92" spans="1:11" ht="14.1" customHeight="1" x14ac:dyDescent="0.25">
      <c r="A92" s="51"/>
      <c r="B92" s="51"/>
      <c r="C92" s="52"/>
      <c r="D92" s="33">
        <v>2023</v>
      </c>
      <c r="E92" s="33">
        <v>2024</v>
      </c>
      <c r="F92" s="33">
        <v>2025</v>
      </c>
      <c r="G92" s="33">
        <v>2026</v>
      </c>
      <c r="H92" s="51"/>
      <c r="I92" s="51"/>
      <c r="J92" s="51"/>
      <c r="K92" s="51"/>
    </row>
    <row r="93" spans="1:11" ht="14.1" customHeight="1" x14ac:dyDescent="0.25">
      <c r="A93" s="51"/>
      <c r="B93" s="51"/>
      <c r="C93" s="53"/>
      <c r="D93" s="35" t="s">
        <v>17</v>
      </c>
      <c r="E93" s="35" t="s">
        <v>18</v>
      </c>
      <c r="F93" s="35" t="s">
        <v>18</v>
      </c>
      <c r="G93" s="35" t="s">
        <v>18</v>
      </c>
      <c r="H93" s="51"/>
      <c r="I93" s="51"/>
      <c r="J93" s="51"/>
      <c r="K93" s="51"/>
    </row>
    <row r="94" spans="1:11" ht="14.1" customHeight="1" x14ac:dyDescent="0.25">
      <c r="A94" s="51"/>
      <c r="B94" s="51"/>
      <c r="C94" s="40" t="s">
        <v>82</v>
      </c>
      <c r="D94" s="41">
        <v>0</v>
      </c>
      <c r="E94" s="41">
        <v>0</v>
      </c>
      <c r="F94" s="41">
        <v>0</v>
      </c>
      <c r="G94" s="41">
        <v>0</v>
      </c>
      <c r="H94" s="51"/>
      <c r="I94" s="51"/>
      <c r="J94" s="51"/>
      <c r="K94" s="51"/>
    </row>
    <row r="95" spans="1:11" ht="14.1" customHeight="1" x14ac:dyDescent="0.25">
      <c r="A95" s="51"/>
      <c r="B95" s="51"/>
      <c r="C95" s="40" t="s">
        <v>83</v>
      </c>
      <c r="D95" s="41">
        <v>0</v>
      </c>
      <c r="E95" s="41">
        <v>0</v>
      </c>
      <c r="F95" s="41">
        <v>0</v>
      </c>
      <c r="G95" s="41">
        <v>0</v>
      </c>
      <c r="H95" s="51"/>
      <c r="I95" s="51"/>
      <c r="J95" s="51"/>
      <c r="K95" s="51"/>
    </row>
    <row r="96" spans="1:11" ht="14.1" customHeight="1" x14ac:dyDescent="0.25">
      <c r="A96" s="51"/>
      <c r="B96" s="51"/>
      <c r="C96" s="40" t="s">
        <v>84</v>
      </c>
      <c r="D96" s="41">
        <v>0</v>
      </c>
      <c r="E96" s="41">
        <v>0</v>
      </c>
      <c r="F96" s="41">
        <v>0</v>
      </c>
      <c r="G96" s="41">
        <v>0</v>
      </c>
      <c r="H96" s="51"/>
      <c r="I96" s="51"/>
      <c r="J96" s="51"/>
      <c r="K96" s="51"/>
    </row>
    <row r="97" spans="1:11" ht="14.1" customHeight="1" x14ac:dyDescent="0.25">
      <c r="A97" s="51"/>
      <c r="B97" s="51"/>
      <c r="C97" s="40" t="s">
        <v>85</v>
      </c>
      <c r="D97" s="41">
        <v>0</v>
      </c>
      <c r="E97" s="41">
        <v>0</v>
      </c>
      <c r="F97" s="41">
        <v>0</v>
      </c>
      <c r="G97" s="41">
        <v>0</v>
      </c>
      <c r="H97" s="51"/>
      <c r="I97" s="51"/>
      <c r="J97" s="51"/>
      <c r="K97" s="51"/>
    </row>
    <row r="98" spans="1:11" ht="14.1" customHeight="1" x14ac:dyDescent="0.25">
      <c r="A98" s="51"/>
      <c r="B98" s="51"/>
      <c r="C98" s="40" t="s">
        <v>83</v>
      </c>
      <c r="D98" s="41">
        <v>0</v>
      </c>
      <c r="E98" s="41">
        <v>0</v>
      </c>
      <c r="F98" s="41">
        <v>0</v>
      </c>
      <c r="G98" s="41">
        <v>0</v>
      </c>
      <c r="H98" s="51"/>
      <c r="I98" s="51"/>
      <c r="J98" s="51"/>
      <c r="K98" s="51"/>
    </row>
    <row r="99" spans="1:11" ht="14.1" customHeight="1" x14ac:dyDescent="0.25">
      <c r="A99" s="51"/>
      <c r="B99" s="51"/>
      <c r="C99" s="40" t="s">
        <v>84</v>
      </c>
      <c r="D99" s="41">
        <v>0</v>
      </c>
      <c r="E99" s="41">
        <v>0</v>
      </c>
      <c r="F99" s="41">
        <v>0</v>
      </c>
      <c r="G99" s="41">
        <v>0</v>
      </c>
      <c r="H99" s="51"/>
      <c r="I99" s="51"/>
      <c r="J99" s="51"/>
      <c r="K99" s="51"/>
    </row>
    <row r="100" spans="1:11" ht="14.1" customHeight="1" x14ac:dyDescent="0.25">
      <c r="A100" s="51"/>
      <c r="B100" s="51"/>
      <c r="C100" s="40" t="s">
        <v>86</v>
      </c>
      <c r="D100" s="41">
        <v>0</v>
      </c>
      <c r="E100" s="41">
        <v>0</v>
      </c>
      <c r="F100" s="41">
        <v>0</v>
      </c>
      <c r="G100" s="41">
        <v>0</v>
      </c>
      <c r="H100" s="51"/>
      <c r="I100" s="51"/>
      <c r="J100" s="51"/>
      <c r="K100" s="51"/>
    </row>
    <row r="101" spans="1:11" ht="14.1" customHeight="1" x14ac:dyDescent="0.25">
      <c r="A101" s="51"/>
      <c r="B101" s="51"/>
      <c r="C101" s="40" t="s">
        <v>83</v>
      </c>
      <c r="D101" s="41">
        <v>0</v>
      </c>
      <c r="E101" s="41">
        <v>0</v>
      </c>
      <c r="F101" s="41">
        <v>0</v>
      </c>
      <c r="G101" s="41">
        <v>0</v>
      </c>
      <c r="H101" s="51"/>
      <c r="I101" s="51"/>
      <c r="J101" s="51"/>
      <c r="K101" s="51"/>
    </row>
    <row r="102" spans="1:11" ht="14.1" customHeight="1" x14ac:dyDescent="0.25">
      <c r="A102" s="51"/>
      <c r="B102" s="51"/>
      <c r="C102" s="40" t="s">
        <v>84</v>
      </c>
      <c r="D102" s="41">
        <v>0</v>
      </c>
      <c r="E102" s="41">
        <v>0</v>
      </c>
      <c r="F102" s="41">
        <v>0</v>
      </c>
      <c r="G102" s="41">
        <v>0</v>
      </c>
      <c r="H102" s="51"/>
      <c r="I102" s="51"/>
      <c r="J102" s="51"/>
      <c r="K102" s="51"/>
    </row>
    <row r="103" spans="1:11" ht="14.1" customHeight="1" x14ac:dyDescent="0.25">
      <c r="A103" s="51"/>
      <c r="B103" s="51"/>
      <c r="C103" s="40" t="s">
        <v>87</v>
      </c>
      <c r="D103" s="41">
        <v>0</v>
      </c>
      <c r="E103" s="41">
        <v>0</v>
      </c>
      <c r="F103" s="41">
        <v>0</v>
      </c>
      <c r="G103" s="41">
        <v>0</v>
      </c>
      <c r="H103" s="51"/>
      <c r="I103" s="51"/>
      <c r="J103" s="51"/>
      <c r="K103" s="51"/>
    </row>
    <row r="104" spans="1:11" ht="14.1" customHeight="1" x14ac:dyDescent="0.25">
      <c r="A104" s="51"/>
      <c r="B104" s="51"/>
      <c r="C104" s="40" t="s">
        <v>83</v>
      </c>
      <c r="D104" s="41">
        <v>0</v>
      </c>
      <c r="E104" s="41">
        <v>0</v>
      </c>
      <c r="F104" s="41">
        <v>0</v>
      </c>
      <c r="G104" s="41">
        <v>0</v>
      </c>
      <c r="H104" s="51"/>
      <c r="I104" s="51"/>
      <c r="J104" s="51"/>
      <c r="K104" s="51"/>
    </row>
    <row r="105" spans="1:11" ht="14.1" customHeight="1" x14ac:dyDescent="0.25">
      <c r="A105" s="51"/>
      <c r="B105" s="51"/>
      <c r="C105" s="40" t="s">
        <v>84</v>
      </c>
      <c r="D105" s="41">
        <v>0</v>
      </c>
      <c r="E105" s="41">
        <v>0</v>
      </c>
      <c r="F105" s="41">
        <v>0</v>
      </c>
      <c r="G105" s="41">
        <v>0</v>
      </c>
      <c r="H105" s="51"/>
      <c r="I105" s="51"/>
      <c r="J105" s="51"/>
      <c r="K105" s="51"/>
    </row>
    <row r="106" spans="1:11" ht="14.1" customHeight="1" x14ac:dyDescent="0.25">
      <c r="A106" s="51"/>
      <c r="B106" s="51"/>
      <c r="C106" s="40" t="s">
        <v>88</v>
      </c>
      <c r="D106" s="41">
        <v>0</v>
      </c>
      <c r="E106" s="41">
        <v>0</v>
      </c>
      <c r="F106" s="41">
        <v>0</v>
      </c>
      <c r="G106" s="41">
        <v>0</v>
      </c>
      <c r="H106" s="51"/>
      <c r="I106" s="51"/>
      <c r="J106" s="51"/>
      <c r="K106" s="51"/>
    </row>
    <row r="107" spans="1:11" ht="14.1" customHeight="1" x14ac:dyDescent="0.25">
      <c r="A107" s="51"/>
      <c r="B107" s="51"/>
      <c r="C107" s="40" t="s">
        <v>83</v>
      </c>
      <c r="D107" s="41">
        <v>0</v>
      </c>
      <c r="E107" s="41">
        <v>0</v>
      </c>
      <c r="F107" s="41">
        <v>0</v>
      </c>
      <c r="G107" s="41">
        <v>0</v>
      </c>
      <c r="H107" s="51"/>
      <c r="I107" s="51"/>
      <c r="J107" s="51"/>
      <c r="K107" s="51"/>
    </row>
    <row r="108" spans="1:11" ht="14.1" customHeight="1" x14ac:dyDescent="0.25">
      <c r="A108" s="51"/>
      <c r="B108" s="51"/>
      <c r="C108" s="40" t="s">
        <v>84</v>
      </c>
      <c r="D108" s="41">
        <v>0</v>
      </c>
      <c r="E108" s="41">
        <v>0</v>
      </c>
      <c r="F108" s="41">
        <v>0</v>
      </c>
      <c r="G108" s="41">
        <v>0</v>
      </c>
      <c r="H108" s="51"/>
      <c r="I108" s="51"/>
      <c r="J108" s="51"/>
      <c r="K108" s="51"/>
    </row>
    <row r="109" spans="1:11" ht="14.1" customHeight="1" x14ac:dyDescent="0.25">
      <c r="A109" s="51"/>
      <c r="B109" s="51"/>
      <c r="C109" s="40" t="s">
        <v>89</v>
      </c>
      <c r="D109" s="41">
        <v>0</v>
      </c>
      <c r="E109" s="41">
        <v>0</v>
      </c>
      <c r="F109" s="41">
        <v>0</v>
      </c>
      <c r="G109" s="41">
        <v>0</v>
      </c>
      <c r="H109" s="51"/>
      <c r="I109" s="51"/>
      <c r="J109" s="51"/>
      <c r="K109" s="51"/>
    </row>
    <row r="110" spans="1:11" ht="14.1" customHeight="1" x14ac:dyDescent="0.25">
      <c r="A110" s="51"/>
      <c r="B110" s="51"/>
      <c r="C110" s="40" t="s">
        <v>83</v>
      </c>
      <c r="D110" s="41">
        <v>0</v>
      </c>
      <c r="E110" s="41">
        <v>0</v>
      </c>
      <c r="F110" s="41">
        <v>0</v>
      </c>
      <c r="G110" s="41">
        <v>0</v>
      </c>
      <c r="H110" s="51"/>
      <c r="I110" s="51"/>
      <c r="J110" s="51"/>
      <c r="K110" s="51"/>
    </row>
    <row r="111" spans="1:11" ht="14.1" customHeight="1" x14ac:dyDescent="0.25">
      <c r="A111" s="51"/>
      <c r="B111" s="51"/>
      <c r="C111" s="40" t="s">
        <v>84</v>
      </c>
      <c r="D111" s="41">
        <v>0</v>
      </c>
      <c r="E111" s="41">
        <v>0</v>
      </c>
      <c r="F111" s="41">
        <v>0</v>
      </c>
      <c r="G111" s="41">
        <v>0</v>
      </c>
      <c r="H111" s="51"/>
      <c r="I111" s="51"/>
      <c r="J111" s="51"/>
      <c r="K111" s="51"/>
    </row>
    <row r="112" spans="1:11" ht="14.1" customHeight="1" x14ac:dyDescent="0.25">
      <c r="A112" s="51"/>
      <c r="B112" s="51"/>
      <c r="C112" s="40" t="s">
        <v>90</v>
      </c>
      <c r="D112" s="41">
        <v>0</v>
      </c>
      <c r="E112" s="41">
        <v>0</v>
      </c>
      <c r="F112" s="41">
        <v>0</v>
      </c>
      <c r="G112" s="41">
        <v>0</v>
      </c>
      <c r="H112" s="51"/>
      <c r="I112" s="51"/>
      <c r="J112" s="51"/>
      <c r="K112" s="51"/>
    </row>
    <row r="113" spans="1:11" ht="14.1" customHeight="1" x14ac:dyDescent="0.25">
      <c r="A113" s="51"/>
      <c r="B113" s="51"/>
      <c r="C113" s="40" t="s">
        <v>83</v>
      </c>
      <c r="D113" s="41">
        <v>0</v>
      </c>
      <c r="E113" s="41">
        <v>0</v>
      </c>
      <c r="F113" s="41">
        <v>0</v>
      </c>
      <c r="G113" s="41">
        <v>0</v>
      </c>
      <c r="H113" s="51"/>
      <c r="I113" s="51"/>
      <c r="J113" s="51"/>
      <c r="K113" s="51"/>
    </row>
    <row r="114" spans="1:11" ht="14.1" customHeight="1" x14ac:dyDescent="0.25">
      <c r="A114" s="51"/>
      <c r="B114" s="51"/>
      <c r="C114" s="40" t="s">
        <v>84</v>
      </c>
      <c r="D114" s="41">
        <v>0</v>
      </c>
      <c r="E114" s="41">
        <v>0</v>
      </c>
      <c r="F114" s="41">
        <v>0</v>
      </c>
      <c r="G114" s="41">
        <v>0</v>
      </c>
      <c r="H114" s="51"/>
      <c r="I114" s="51"/>
      <c r="J114" s="51"/>
      <c r="K114" s="51"/>
    </row>
    <row r="115" spans="1:11" ht="14.1" customHeight="1" x14ac:dyDescent="0.25">
      <c r="A115" s="51"/>
      <c r="B115" s="51"/>
      <c r="C115" s="40" t="s">
        <v>91</v>
      </c>
      <c r="D115" s="41">
        <v>0</v>
      </c>
      <c r="E115" s="41">
        <v>0</v>
      </c>
      <c r="F115" s="41">
        <v>0</v>
      </c>
      <c r="G115" s="41">
        <v>0</v>
      </c>
      <c r="H115" s="51"/>
      <c r="I115" s="51"/>
      <c r="J115" s="51"/>
      <c r="K115" s="51"/>
    </row>
    <row r="116" spans="1:11" ht="14.1" customHeight="1" x14ac:dyDescent="0.25">
      <c r="A116" s="51"/>
      <c r="B116" s="51"/>
      <c r="C116" s="40" t="s">
        <v>83</v>
      </c>
      <c r="D116" s="41">
        <v>0</v>
      </c>
      <c r="E116" s="41">
        <v>0</v>
      </c>
      <c r="F116" s="41">
        <v>0</v>
      </c>
      <c r="G116" s="41">
        <v>0</v>
      </c>
      <c r="H116" s="51"/>
      <c r="I116" s="51"/>
      <c r="J116" s="51"/>
      <c r="K116" s="51"/>
    </row>
    <row r="117" spans="1:11" ht="14.1" customHeight="1" x14ac:dyDescent="0.25">
      <c r="A117" s="51"/>
      <c r="B117" s="51"/>
      <c r="C117" s="40" t="s">
        <v>92</v>
      </c>
      <c r="D117" s="41">
        <v>0</v>
      </c>
      <c r="E117" s="41">
        <v>0</v>
      </c>
      <c r="F117" s="41">
        <v>0</v>
      </c>
      <c r="G117" s="41">
        <v>0</v>
      </c>
      <c r="H117" s="51"/>
      <c r="I117" s="51"/>
      <c r="J117" s="51"/>
      <c r="K117" s="51"/>
    </row>
    <row r="118" spans="1:11" ht="14.1" customHeight="1" x14ac:dyDescent="0.25">
      <c r="A118" s="51"/>
      <c r="B118" s="51"/>
      <c r="C118" s="40" t="s">
        <v>93</v>
      </c>
      <c r="D118" s="41">
        <v>0</v>
      </c>
      <c r="E118" s="41">
        <v>0</v>
      </c>
      <c r="F118" s="41">
        <v>0</v>
      </c>
      <c r="G118" s="41">
        <v>0</v>
      </c>
      <c r="H118" s="51"/>
      <c r="I118" s="51"/>
      <c r="J118" s="51"/>
      <c r="K118" s="51"/>
    </row>
    <row r="119" spans="1:11" ht="14.1" customHeight="1" x14ac:dyDescent="0.25">
      <c r="A119" s="51"/>
      <c r="B119" s="51"/>
      <c r="C119" s="40" t="s">
        <v>94</v>
      </c>
      <c r="D119" s="41">
        <v>0</v>
      </c>
      <c r="E119" s="41">
        <v>0</v>
      </c>
      <c r="F119" s="41">
        <v>0</v>
      </c>
      <c r="G119" s="41">
        <v>0</v>
      </c>
      <c r="H119" s="51"/>
      <c r="I119" s="51"/>
      <c r="J119" s="51"/>
      <c r="K119" s="51"/>
    </row>
    <row r="120" spans="1:11" ht="14.1" customHeight="1" x14ac:dyDescent="0.25">
      <c r="A120" s="51"/>
      <c r="B120" s="51"/>
      <c r="C120" s="40" t="s">
        <v>95</v>
      </c>
      <c r="D120" s="41">
        <v>0</v>
      </c>
      <c r="E120" s="41">
        <v>0</v>
      </c>
      <c r="F120" s="41">
        <v>0</v>
      </c>
      <c r="G120" s="41">
        <v>0</v>
      </c>
      <c r="H120" s="51"/>
      <c r="I120" s="51"/>
      <c r="J120" s="51"/>
      <c r="K120" s="51"/>
    </row>
    <row r="121" spans="1:11" ht="14.1" customHeight="1" x14ac:dyDescent="0.25">
      <c r="A121" s="51"/>
      <c r="B121" s="51"/>
      <c r="C121" s="40" t="s">
        <v>96</v>
      </c>
      <c r="D121" s="41">
        <v>0</v>
      </c>
      <c r="E121" s="41">
        <v>1000000</v>
      </c>
      <c r="F121" s="41">
        <v>1000000</v>
      </c>
      <c r="G121" s="41">
        <v>1000000</v>
      </c>
      <c r="H121" s="51"/>
      <c r="I121" s="51"/>
      <c r="J121" s="51"/>
      <c r="K121" s="51"/>
    </row>
    <row r="122" spans="1:11" ht="14.1" customHeight="1" x14ac:dyDescent="0.25">
      <c r="A122" s="51"/>
      <c r="B122" s="51"/>
      <c r="C122" s="40" t="s">
        <v>83</v>
      </c>
      <c r="D122" s="41">
        <v>0</v>
      </c>
      <c r="E122" s="41">
        <v>1000000</v>
      </c>
      <c r="F122" s="41">
        <v>1000000</v>
      </c>
      <c r="G122" s="41">
        <v>1000000</v>
      </c>
      <c r="H122" s="51"/>
      <c r="I122" s="51"/>
      <c r="J122" s="51"/>
      <c r="K122" s="51"/>
    </row>
    <row r="123" spans="1:11" ht="14.1" customHeight="1" x14ac:dyDescent="0.25">
      <c r="A123" s="51"/>
      <c r="B123" s="51"/>
      <c r="C123" s="40" t="s">
        <v>92</v>
      </c>
      <c r="D123" s="41">
        <v>0</v>
      </c>
      <c r="E123" s="41">
        <v>0</v>
      </c>
      <c r="F123" s="41">
        <v>0</v>
      </c>
      <c r="G123" s="41">
        <v>0</v>
      </c>
      <c r="H123" s="51"/>
      <c r="I123" s="51"/>
      <c r="J123" s="51"/>
      <c r="K123" s="51"/>
    </row>
    <row r="124" spans="1:11" ht="14.1" customHeight="1" x14ac:dyDescent="0.25">
      <c r="A124" s="51"/>
      <c r="B124" s="51"/>
      <c r="C124" s="40" t="s">
        <v>93</v>
      </c>
      <c r="D124" s="41">
        <v>0</v>
      </c>
      <c r="E124" s="41">
        <v>0</v>
      </c>
      <c r="F124" s="41">
        <v>0</v>
      </c>
      <c r="G124" s="41">
        <v>0</v>
      </c>
      <c r="H124" s="51"/>
      <c r="I124" s="51"/>
      <c r="J124" s="51"/>
      <c r="K124" s="51"/>
    </row>
    <row r="125" spans="1:11" ht="14.1" customHeight="1" x14ac:dyDescent="0.25">
      <c r="A125" s="51"/>
      <c r="B125" s="51"/>
      <c r="C125" s="40" t="s">
        <v>94</v>
      </c>
      <c r="D125" s="41">
        <v>0</v>
      </c>
      <c r="E125" s="41">
        <v>0</v>
      </c>
      <c r="F125" s="41">
        <v>0</v>
      </c>
      <c r="G125" s="41">
        <v>0</v>
      </c>
      <c r="H125" s="51"/>
      <c r="I125" s="51"/>
      <c r="J125" s="51"/>
      <c r="K125" s="51"/>
    </row>
    <row r="126" spans="1:11" ht="14.1" customHeight="1" x14ac:dyDescent="0.25">
      <c r="A126" s="51"/>
      <c r="B126" s="51"/>
      <c r="C126" s="40" t="s">
        <v>95</v>
      </c>
      <c r="D126" s="41">
        <v>0</v>
      </c>
      <c r="E126" s="41">
        <v>0</v>
      </c>
      <c r="F126" s="41">
        <v>0</v>
      </c>
      <c r="G126" s="41">
        <v>0</v>
      </c>
      <c r="H126" s="51"/>
      <c r="I126" s="51"/>
      <c r="J126" s="51"/>
      <c r="K126" s="51"/>
    </row>
    <row r="127" spans="1:11" ht="14.1" customHeight="1" x14ac:dyDescent="0.25">
      <c r="A127" s="51"/>
      <c r="B127" s="51"/>
      <c r="C127" s="40" t="s">
        <v>97</v>
      </c>
      <c r="D127" s="41">
        <v>0</v>
      </c>
      <c r="E127" s="41">
        <v>0</v>
      </c>
      <c r="F127" s="41">
        <v>0</v>
      </c>
      <c r="G127" s="41">
        <v>0</v>
      </c>
      <c r="H127" s="51"/>
      <c r="I127" s="51"/>
      <c r="J127" s="51"/>
      <c r="K127" s="51"/>
    </row>
    <row r="128" spans="1:11" ht="14.1" customHeight="1" x14ac:dyDescent="0.25">
      <c r="A128" s="51"/>
      <c r="B128" s="51"/>
      <c r="C128" s="40" t="s">
        <v>83</v>
      </c>
      <c r="D128" s="41">
        <v>0</v>
      </c>
      <c r="E128" s="41">
        <v>0</v>
      </c>
      <c r="F128" s="41">
        <v>0</v>
      </c>
      <c r="G128" s="41">
        <v>0</v>
      </c>
      <c r="H128" s="51"/>
      <c r="I128" s="51"/>
      <c r="J128" s="51"/>
      <c r="K128" s="51"/>
    </row>
    <row r="129" spans="1:11" ht="14.1" customHeight="1" x14ac:dyDescent="0.25">
      <c r="A129" s="51"/>
      <c r="B129" s="51"/>
      <c r="C129" s="40" t="s">
        <v>92</v>
      </c>
      <c r="D129" s="41">
        <v>0</v>
      </c>
      <c r="E129" s="41">
        <v>0</v>
      </c>
      <c r="F129" s="41">
        <v>0</v>
      </c>
      <c r="G129" s="41">
        <v>0</v>
      </c>
      <c r="H129" s="51"/>
      <c r="I129" s="51"/>
      <c r="J129" s="51"/>
      <c r="K129" s="51"/>
    </row>
    <row r="130" spans="1:11" ht="14.1" customHeight="1" x14ac:dyDescent="0.25">
      <c r="A130" s="51"/>
      <c r="B130" s="51"/>
      <c r="C130" s="40" t="s">
        <v>93</v>
      </c>
      <c r="D130" s="41">
        <v>0</v>
      </c>
      <c r="E130" s="41">
        <v>0</v>
      </c>
      <c r="F130" s="41">
        <v>0</v>
      </c>
      <c r="G130" s="41">
        <v>0</v>
      </c>
      <c r="H130" s="51"/>
      <c r="I130" s="51"/>
      <c r="J130" s="51"/>
      <c r="K130" s="51"/>
    </row>
    <row r="131" spans="1:11" ht="14.1" customHeight="1" x14ac:dyDescent="0.25">
      <c r="A131" s="51"/>
      <c r="B131" s="51"/>
      <c r="C131" s="40" t="s">
        <v>94</v>
      </c>
      <c r="D131" s="41">
        <v>0</v>
      </c>
      <c r="E131" s="41">
        <v>0</v>
      </c>
      <c r="F131" s="41">
        <v>0</v>
      </c>
      <c r="G131" s="41">
        <v>0</v>
      </c>
      <c r="H131" s="51"/>
      <c r="I131" s="51"/>
      <c r="J131" s="51"/>
      <c r="K131" s="51"/>
    </row>
    <row r="132" spans="1:11" ht="14.1" customHeight="1" x14ac:dyDescent="0.25">
      <c r="A132" s="51"/>
      <c r="B132" s="51"/>
      <c r="C132" s="40" t="s">
        <v>95</v>
      </c>
      <c r="D132" s="41">
        <v>0</v>
      </c>
      <c r="E132" s="41">
        <v>0</v>
      </c>
      <c r="F132" s="41">
        <v>0</v>
      </c>
      <c r="G132" s="41">
        <v>0</v>
      </c>
      <c r="H132" s="51"/>
      <c r="I132" s="51"/>
      <c r="J132" s="51"/>
      <c r="K132" s="51"/>
    </row>
    <row r="133" spans="1:11" ht="14.1" customHeight="1" x14ac:dyDescent="0.25">
      <c r="A133" s="51"/>
      <c r="B133" s="51"/>
      <c r="C133" s="40" t="s">
        <v>98</v>
      </c>
      <c r="D133" s="41">
        <v>0</v>
      </c>
      <c r="E133" s="41">
        <v>0</v>
      </c>
      <c r="F133" s="41">
        <v>0</v>
      </c>
      <c r="G133" s="41">
        <v>0</v>
      </c>
      <c r="H133" s="51"/>
      <c r="I133" s="51"/>
      <c r="J133" s="51"/>
      <c r="K133" s="51"/>
    </row>
    <row r="134" spans="1:11" ht="14.1" customHeight="1" x14ac:dyDescent="0.25">
      <c r="A134" s="51"/>
      <c r="B134" s="51"/>
      <c r="C134" s="40" t="s">
        <v>99</v>
      </c>
      <c r="D134" s="41">
        <v>0</v>
      </c>
      <c r="E134" s="41">
        <v>0</v>
      </c>
      <c r="F134" s="41">
        <v>0</v>
      </c>
      <c r="G134" s="41">
        <v>0</v>
      </c>
      <c r="H134" s="51"/>
      <c r="I134" s="51"/>
      <c r="J134" s="51"/>
      <c r="K134" s="51"/>
    </row>
    <row r="135" spans="1:11" ht="14.1" customHeight="1" x14ac:dyDescent="0.25">
      <c r="A135" s="51"/>
      <c r="B135" s="51"/>
      <c r="C135" s="36" t="s">
        <v>100</v>
      </c>
      <c r="D135" s="41">
        <v>0</v>
      </c>
      <c r="E135" s="41">
        <v>1000000</v>
      </c>
      <c r="F135" s="41">
        <v>1000000</v>
      </c>
      <c r="G135" s="41">
        <v>1000000</v>
      </c>
      <c r="H135" s="51"/>
      <c r="I135" s="51"/>
      <c r="J135" s="51"/>
      <c r="K135" s="51"/>
    </row>
    <row r="136" spans="1:11" ht="14.1" customHeight="1" x14ac:dyDescent="0.25">
      <c r="A136" s="51"/>
      <c r="B136" s="51"/>
      <c r="C136" s="30" t="s">
        <v>50</v>
      </c>
      <c r="D136" s="1575" t="s">
        <v>740</v>
      </c>
      <c r="E136" s="1576"/>
      <c r="F136" s="1576"/>
      <c r="G136" s="1576"/>
      <c r="H136" s="51"/>
      <c r="I136" s="51"/>
      <c r="J136" s="51"/>
      <c r="K136" s="51"/>
    </row>
    <row r="137" spans="1:11" ht="14.1" customHeight="1" x14ac:dyDescent="0.25">
      <c r="A137" s="51"/>
      <c r="B137" s="51"/>
      <c r="C137" s="31" t="s">
        <v>52</v>
      </c>
      <c r="D137" s="1587" t="s">
        <v>741</v>
      </c>
      <c r="E137" s="1588"/>
      <c r="F137" s="1588"/>
      <c r="G137" s="1588"/>
      <c r="H137" s="51"/>
      <c r="I137" s="51"/>
      <c r="J137" s="51"/>
      <c r="K137" s="51"/>
    </row>
    <row r="138" spans="1:11" ht="14.1" customHeight="1" x14ac:dyDescent="0.25">
      <c r="A138" s="51"/>
      <c r="B138" s="51"/>
      <c r="C138" s="31" t="s">
        <v>54</v>
      </c>
      <c r="D138" s="1587" t="s">
        <v>742</v>
      </c>
      <c r="E138" s="1588"/>
      <c r="F138" s="1588"/>
      <c r="G138" s="1588"/>
      <c r="H138" s="51"/>
      <c r="I138" s="51"/>
      <c r="J138" s="51"/>
      <c r="K138" s="51"/>
    </row>
    <row r="139" spans="1:11" ht="15" customHeight="1" x14ac:dyDescent="0.25">
      <c r="A139" s="51"/>
      <c r="B139" s="51"/>
      <c r="C139" s="52"/>
      <c r="D139" s="33">
        <v>2023</v>
      </c>
      <c r="E139" s="33">
        <v>2024</v>
      </c>
      <c r="F139" s="33">
        <v>2025</v>
      </c>
      <c r="G139" s="33">
        <v>2026</v>
      </c>
      <c r="H139" s="51"/>
      <c r="I139" s="51"/>
      <c r="J139" s="51"/>
      <c r="K139" s="51"/>
    </row>
    <row r="140" spans="1:11" ht="15" customHeight="1" x14ac:dyDescent="0.25">
      <c r="A140" s="51"/>
      <c r="B140" s="51"/>
      <c r="C140" s="53"/>
      <c r="D140" s="35" t="s">
        <v>17</v>
      </c>
      <c r="E140" s="35" t="s">
        <v>18</v>
      </c>
      <c r="F140" s="35" t="s">
        <v>18</v>
      </c>
      <c r="G140" s="35" t="s">
        <v>18</v>
      </c>
      <c r="H140" s="51"/>
      <c r="I140" s="51"/>
      <c r="J140" s="51"/>
      <c r="K140" s="51"/>
    </row>
    <row r="141" spans="1:11" ht="14.1" customHeight="1" x14ac:dyDescent="0.25">
      <c r="A141" s="51"/>
      <c r="B141" s="51"/>
      <c r="C141" s="38" t="s">
        <v>56</v>
      </c>
      <c r="D141" s="39" t="s">
        <v>327</v>
      </c>
      <c r="E141" s="39" t="s">
        <v>327</v>
      </c>
      <c r="F141" s="39" t="s">
        <v>282</v>
      </c>
      <c r="G141" s="39" t="s">
        <v>282</v>
      </c>
      <c r="H141" s="51"/>
      <c r="I141" s="51"/>
      <c r="J141" s="51"/>
      <c r="K141" s="51"/>
    </row>
    <row r="142" spans="1:11" ht="14.1" customHeight="1" x14ac:dyDescent="0.25">
      <c r="A142" s="51"/>
      <c r="B142" s="51"/>
      <c r="C142" s="38" t="s">
        <v>59</v>
      </c>
      <c r="D142" s="39" t="s">
        <v>69</v>
      </c>
      <c r="E142" s="39" t="s">
        <v>317</v>
      </c>
      <c r="F142" s="39" t="s">
        <v>317</v>
      </c>
      <c r="G142" s="39" t="s">
        <v>317</v>
      </c>
      <c r="H142" s="51"/>
      <c r="I142" s="51"/>
      <c r="J142" s="51"/>
      <c r="K142" s="51"/>
    </row>
    <row r="143" spans="1:11" ht="14.1" customHeight="1" x14ac:dyDescent="0.25">
      <c r="A143" s="51"/>
      <c r="B143" s="51"/>
      <c r="C143" s="38" t="s">
        <v>63</v>
      </c>
      <c r="D143" s="39" t="s">
        <v>75</v>
      </c>
      <c r="E143" s="39" t="s">
        <v>743</v>
      </c>
      <c r="F143" s="39" t="s">
        <v>110</v>
      </c>
      <c r="G143" s="39" t="s">
        <v>110</v>
      </c>
      <c r="H143" s="51"/>
      <c r="I143" s="51"/>
      <c r="J143" s="51"/>
      <c r="K143" s="51"/>
    </row>
    <row r="144" spans="1:11" ht="14.1" customHeight="1" x14ac:dyDescent="0.25">
      <c r="A144" s="51"/>
      <c r="B144" s="51"/>
      <c r="C144" s="38" t="s">
        <v>68</v>
      </c>
      <c r="D144" s="39" t="s">
        <v>69</v>
      </c>
      <c r="E144" s="39" t="s">
        <v>75</v>
      </c>
      <c r="F144" s="39" t="s">
        <v>744</v>
      </c>
      <c r="G144" s="39" t="s">
        <v>75</v>
      </c>
      <c r="H144" s="51"/>
      <c r="I144" s="51"/>
      <c r="J144" s="51"/>
      <c r="K144" s="51"/>
    </row>
    <row r="145" spans="1:11" ht="14.1" customHeight="1" x14ac:dyDescent="0.25">
      <c r="A145" s="51"/>
      <c r="B145" s="51"/>
      <c r="C145" s="38" t="s">
        <v>73</v>
      </c>
      <c r="D145" s="39" t="s">
        <v>69</v>
      </c>
      <c r="E145" s="39" t="s">
        <v>69</v>
      </c>
      <c r="F145" s="39" t="s">
        <v>75</v>
      </c>
      <c r="G145" s="39" t="s">
        <v>75</v>
      </c>
      <c r="H145" s="51"/>
      <c r="I145" s="51"/>
      <c r="J145" s="51"/>
      <c r="K145" s="51"/>
    </row>
    <row r="146" spans="1:11" ht="14.1" customHeight="1" x14ac:dyDescent="0.25">
      <c r="A146" s="51"/>
      <c r="B146" s="51"/>
      <c r="C146" s="38" t="s">
        <v>77</v>
      </c>
      <c r="D146" s="39" t="s">
        <v>69</v>
      </c>
      <c r="E146" s="39" t="s">
        <v>69</v>
      </c>
      <c r="F146" s="39" t="s">
        <v>745</v>
      </c>
      <c r="G146" s="39" t="s">
        <v>75</v>
      </c>
      <c r="H146" s="51"/>
      <c r="I146" s="51"/>
      <c r="J146" s="51"/>
      <c r="K146" s="51"/>
    </row>
    <row r="147" spans="1:11" ht="14.1" customHeight="1" x14ac:dyDescent="0.25">
      <c r="A147" s="51"/>
      <c r="B147" s="51"/>
      <c r="C147" s="1589" t="s">
        <v>81</v>
      </c>
      <c r="D147" s="1590"/>
      <c r="E147" s="1590"/>
      <c r="F147" s="1590"/>
      <c r="G147" s="1590"/>
      <c r="H147" s="51"/>
      <c r="I147" s="51"/>
      <c r="J147" s="51"/>
      <c r="K147" s="51"/>
    </row>
    <row r="148" spans="1:11" ht="14.1" customHeight="1" x14ac:dyDescent="0.25">
      <c r="A148" s="51"/>
      <c r="B148" s="51"/>
      <c r="C148" s="52"/>
      <c r="D148" s="33">
        <v>2023</v>
      </c>
      <c r="E148" s="33">
        <v>2024</v>
      </c>
      <c r="F148" s="33">
        <v>2025</v>
      </c>
      <c r="G148" s="33">
        <v>2026</v>
      </c>
      <c r="H148" s="51"/>
      <c r="I148" s="51"/>
      <c r="J148" s="51"/>
      <c r="K148" s="51"/>
    </row>
    <row r="149" spans="1:11" ht="14.1" customHeight="1" x14ac:dyDescent="0.25">
      <c r="A149" s="51"/>
      <c r="B149" s="51"/>
      <c r="C149" s="53"/>
      <c r="D149" s="35" t="s">
        <v>17</v>
      </c>
      <c r="E149" s="35" t="s">
        <v>18</v>
      </c>
      <c r="F149" s="35" t="s">
        <v>18</v>
      </c>
      <c r="G149" s="35" t="s">
        <v>18</v>
      </c>
      <c r="H149" s="51"/>
      <c r="I149" s="51"/>
      <c r="J149" s="51"/>
      <c r="K149" s="51"/>
    </row>
    <row r="150" spans="1:11" ht="14.1" customHeight="1" x14ac:dyDescent="0.25">
      <c r="A150" s="51"/>
      <c r="B150" s="51"/>
      <c r="C150" s="40" t="s">
        <v>82</v>
      </c>
      <c r="D150" s="37" t="s">
        <v>69</v>
      </c>
      <c r="E150" s="41">
        <v>0</v>
      </c>
      <c r="F150" s="41">
        <v>0</v>
      </c>
      <c r="G150" s="41">
        <v>0</v>
      </c>
      <c r="H150" s="51"/>
      <c r="I150" s="51"/>
      <c r="J150" s="51"/>
      <c r="K150" s="51"/>
    </row>
    <row r="151" spans="1:11" ht="14.1" customHeight="1" x14ac:dyDescent="0.25">
      <c r="A151" s="51"/>
      <c r="B151" s="51"/>
      <c r="C151" s="40" t="s">
        <v>83</v>
      </c>
      <c r="D151" s="37" t="s">
        <v>69</v>
      </c>
      <c r="E151" s="41">
        <v>0</v>
      </c>
      <c r="F151" s="41">
        <v>0</v>
      </c>
      <c r="G151" s="41">
        <v>0</v>
      </c>
      <c r="H151" s="51"/>
      <c r="I151" s="51"/>
      <c r="J151" s="51"/>
      <c r="K151" s="51"/>
    </row>
    <row r="152" spans="1:11" ht="14.1" customHeight="1" x14ac:dyDescent="0.25">
      <c r="A152" s="51"/>
      <c r="B152" s="51"/>
      <c r="C152" s="40" t="s">
        <v>84</v>
      </c>
      <c r="D152" s="37" t="s">
        <v>69</v>
      </c>
      <c r="E152" s="41">
        <v>0</v>
      </c>
      <c r="F152" s="41">
        <v>0</v>
      </c>
      <c r="G152" s="41">
        <v>0</v>
      </c>
      <c r="H152" s="51"/>
      <c r="I152" s="51"/>
      <c r="J152" s="51"/>
      <c r="K152" s="51"/>
    </row>
    <row r="153" spans="1:11" ht="14.1" customHeight="1" x14ac:dyDescent="0.25">
      <c r="A153" s="51"/>
      <c r="B153" s="51"/>
      <c r="C153" s="40" t="s">
        <v>85</v>
      </c>
      <c r="D153" s="37" t="s">
        <v>69</v>
      </c>
      <c r="E153" s="41">
        <v>0</v>
      </c>
      <c r="F153" s="41">
        <v>0</v>
      </c>
      <c r="G153" s="41">
        <v>0</v>
      </c>
      <c r="H153" s="51"/>
      <c r="I153" s="51"/>
      <c r="J153" s="51"/>
      <c r="K153" s="51"/>
    </row>
    <row r="154" spans="1:11" ht="14.1" customHeight="1" x14ac:dyDescent="0.25">
      <c r="A154" s="51"/>
      <c r="B154" s="51"/>
      <c r="C154" s="40" t="s">
        <v>83</v>
      </c>
      <c r="D154" s="37" t="s">
        <v>69</v>
      </c>
      <c r="E154" s="41">
        <v>0</v>
      </c>
      <c r="F154" s="41">
        <v>0</v>
      </c>
      <c r="G154" s="41">
        <v>0</v>
      </c>
      <c r="H154" s="51"/>
      <c r="I154" s="51"/>
      <c r="J154" s="51"/>
      <c r="K154" s="51"/>
    </row>
    <row r="155" spans="1:11" ht="14.1" customHeight="1" x14ac:dyDescent="0.25">
      <c r="A155" s="51"/>
      <c r="B155" s="51"/>
      <c r="C155" s="40" t="s">
        <v>84</v>
      </c>
      <c r="D155" s="37" t="s">
        <v>69</v>
      </c>
      <c r="E155" s="41">
        <v>0</v>
      </c>
      <c r="F155" s="41">
        <v>0</v>
      </c>
      <c r="G155" s="41">
        <v>0</v>
      </c>
      <c r="H155" s="51"/>
      <c r="I155" s="51"/>
      <c r="J155" s="51"/>
      <c r="K155" s="51"/>
    </row>
    <row r="156" spans="1:11" ht="14.1" customHeight="1" x14ac:dyDescent="0.25">
      <c r="A156" s="51"/>
      <c r="B156" s="51"/>
      <c r="C156" s="40" t="s">
        <v>86</v>
      </c>
      <c r="D156" s="37" t="s">
        <v>69</v>
      </c>
      <c r="E156" s="41">
        <v>0</v>
      </c>
      <c r="F156" s="41">
        <v>0</v>
      </c>
      <c r="G156" s="41">
        <v>0</v>
      </c>
      <c r="H156" s="51"/>
      <c r="I156" s="51"/>
      <c r="J156" s="51"/>
      <c r="K156" s="51"/>
    </row>
    <row r="157" spans="1:11" ht="14.1" customHeight="1" x14ac:dyDescent="0.25">
      <c r="A157" s="51"/>
      <c r="B157" s="51"/>
      <c r="C157" s="40" t="s">
        <v>83</v>
      </c>
      <c r="D157" s="37" t="s">
        <v>69</v>
      </c>
      <c r="E157" s="41">
        <v>0</v>
      </c>
      <c r="F157" s="41">
        <v>0</v>
      </c>
      <c r="G157" s="41">
        <v>0</v>
      </c>
      <c r="H157" s="51"/>
      <c r="I157" s="51"/>
      <c r="J157" s="51"/>
      <c r="K157" s="51"/>
    </row>
    <row r="158" spans="1:11" ht="14.1" customHeight="1" x14ac:dyDescent="0.25">
      <c r="A158" s="51"/>
      <c r="B158" s="51"/>
      <c r="C158" s="40" t="s">
        <v>84</v>
      </c>
      <c r="D158" s="37" t="s">
        <v>69</v>
      </c>
      <c r="E158" s="41">
        <v>0</v>
      </c>
      <c r="F158" s="41">
        <v>0</v>
      </c>
      <c r="G158" s="41">
        <v>0</v>
      </c>
      <c r="H158" s="51"/>
      <c r="I158" s="51"/>
      <c r="J158" s="51"/>
      <c r="K158" s="51"/>
    </row>
    <row r="159" spans="1:11" ht="14.1" customHeight="1" x14ac:dyDescent="0.25">
      <c r="A159" s="51"/>
      <c r="B159" s="51"/>
      <c r="C159" s="40" t="s">
        <v>87</v>
      </c>
      <c r="D159" s="37" t="s">
        <v>69</v>
      </c>
      <c r="E159" s="41">
        <v>0</v>
      </c>
      <c r="F159" s="41">
        <v>0</v>
      </c>
      <c r="G159" s="41">
        <v>0</v>
      </c>
      <c r="H159" s="51"/>
      <c r="I159" s="51"/>
      <c r="J159" s="51"/>
      <c r="K159" s="51"/>
    </row>
    <row r="160" spans="1:11" ht="14.1" customHeight="1" x14ac:dyDescent="0.25">
      <c r="A160" s="51"/>
      <c r="B160" s="51"/>
      <c r="C160" s="40" t="s">
        <v>83</v>
      </c>
      <c r="D160" s="37" t="s">
        <v>69</v>
      </c>
      <c r="E160" s="41">
        <v>0</v>
      </c>
      <c r="F160" s="41">
        <v>0</v>
      </c>
      <c r="G160" s="41">
        <v>0</v>
      </c>
      <c r="H160" s="51"/>
      <c r="I160" s="51"/>
      <c r="J160" s="51"/>
      <c r="K160" s="51"/>
    </row>
    <row r="161" spans="1:11" ht="14.1" customHeight="1" x14ac:dyDescent="0.25">
      <c r="A161" s="51"/>
      <c r="B161" s="51"/>
      <c r="C161" s="40" t="s">
        <v>84</v>
      </c>
      <c r="D161" s="37" t="s">
        <v>69</v>
      </c>
      <c r="E161" s="41">
        <v>0</v>
      </c>
      <c r="F161" s="41">
        <v>0</v>
      </c>
      <c r="G161" s="41">
        <v>0</v>
      </c>
      <c r="H161" s="51"/>
      <c r="I161" s="51"/>
      <c r="J161" s="51"/>
      <c r="K161" s="51"/>
    </row>
    <row r="162" spans="1:11" ht="14.1" customHeight="1" x14ac:dyDescent="0.25">
      <c r="A162" s="51"/>
      <c r="B162" s="51"/>
      <c r="C162" s="40" t="s">
        <v>88</v>
      </c>
      <c r="D162" s="37" t="s">
        <v>69</v>
      </c>
      <c r="E162" s="41">
        <v>0</v>
      </c>
      <c r="F162" s="41">
        <v>0</v>
      </c>
      <c r="G162" s="41">
        <v>0</v>
      </c>
      <c r="H162" s="51"/>
      <c r="I162" s="51"/>
      <c r="J162" s="51"/>
      <c r="K162" s="51"/>
    </row>
    <row r="163" spans="1:11" ht="14.1" customHeight="1" x14ac:dyDescent="0.25">
      <c r="A163" s="51"/>
      <c r="B163" s="51"/>
      <c r="C163" s="40" t="s">
        <v>83</v>
      </c>
      <c r="D163" s="37" t="s">
        <v>69</v>
      </c>
      <c r="E163" s="41">
        <v>0</v>
      </c>
      <c r="F163" s="41">
        <v>0</v>
      </c>
      <c r="G163" s="41">
        <v>0</v>
      </c>
      <c r="H163" s="51"/>
      <c r="I163" s="51"/>
      <c r="J163" s="51"/>
      <c r="K163" s="51"/>
    </row>
    <row r="164" spans="1:11" ht="14.1" customHeight="1" x14ac:dyDescent="0.25">
      <c r="A164" s="51"/>
      <c r="B164" s="51"/>
      <c r="C164" s="40" t="s">
        <v>84</v>
      </c>
      <c r="D164" s="37" t="s">
        <v>69</v>
      </c>
      <c r="E164" s="41">
        <v>0</v>
      </c>
      <c r="F164" s="41">
        <v>0</v>
      </c>
      <c r="G164" s="41">
        <v>0</v>
      </c>
      <c r="H164" s="51"/>
      <c r="I164" s="51"/>
      <c r="J164" s="51"/>
      <c r="K164" s="51"/>
    </row>
    <row r="165" spans="1:11" ht="14.1" customHeight="1" x14ac:dyDescent="0.25">
      <c r="A165" s="51"/>
      <c r="B165" s="51"/>
      <c r="C165" s="40" t="s">
        <v>89</v>
      </c>
      <c r="D165" s="37" t="s">
        <v>69</v>
      </c>
      <c r="E165" s="41">
        <v>0</v>
      </c>
      <c r="F165" s="41">
        <v>0</v>
      </c>
      <c r="G165" s="41">
        <v>0</v>
      </c>
      <c r="H165" s="51"/>
      <c r="I165" s="51"/>
      <c r="J165" s="51"/>
      <c r="K165" s="51"/>
    </row>
    <row r="166" spans="1:11" ht="14.1" customHeight="1" x14ac:dyDescent="0.25">
      <c r="A166" s="51"/>
      <c r="B166" s="51"/>
      <c r="C166" s="40" t="s">
        <v>83</v>
      </c>
      <c r="D166" s="37" t="s">
        <v>69</v>
      </c>
      <c r="E166" s="41">
        <v>0</v>
      </c>
      <c r="F166" s="41">
        <v>0</v>
      </c>
      <c r="G166" s="41">
        <v>0</v>
      </c>
      <c r="H166" s="51"/>
      <c r="I166" s="51"/>
      <c r="J166" s="51"/>
      <c r="K166" s="51"/>
    </row>
    <row r="167" spans="1:11" ht="14.1" customHeight="1" x14ac:dyDescent="0.25">
      <c r="A167" s="51"/>
      <c r="B167" s="51"/>
      <c r="C167" s="40" t="s">
        <v>84</v>
      </c>
      <c r="D167" s="37" t="s">
        <v>69</v>
      </c>
      <c r="E167" s="41">
        <v>0</v>
      </c>
      <c r="F167" s="41">
        <v>0</v>
      </c>
      <c r="G167" s="41">
        <v>0</v>
      </c>
      <c r="H167" s="51"/>
      <c r="I167" s="51"/>
      <c r="J167" s="51"/>
      <c r="K167" s="51"/>
    </row>
    <row r="168" spans="1:11" ht="14.1" customHeight="1" x14ac:dyDescent="0.25">
      <c r="A168" s="51"/>
      <c r="B168" s="51"/>
      <c r="C168" s="40" t="s">
        <v>90</v>
      </c>
      <c r="D168" s="37" t="s">
        <v>69</v>
      </c>
      <c r="E168" s="41">
        <v>0</v>
      </c>
      <c r="F168" s="41">
        <v>0</v>
      </c>
      <c r="G168" s="41">
        <v>0</v>
      </c>
      <c r="H168" s="51"/>
      <c r="I168" s="51"/>
      <c r="J168" s="51"/>
      <c r="K168" s="51"/>
    </row>
    <row r="169" spans="1:11" ht="14.1" customHeight="1" x14ac:dyDescent="0.25">
      <c r="A169" s="51"/>
      <c r="B169" s="51"/>
      <c r="C169" s="40" t="s">
        <v>83</v>
      </c>
      <c r="D169" s="37" t="s">
        <v>69</v>
      </c>
      <c r="E169" s="41">
        <v>0</v>
      </c>
      <c r="F169" s="41">
        <v>0</v>
      </c>
      <c r="G169" s="41">
        <v>0</v>
      </c>
      <c r="H169" s="51"/>
      <c r="I169" s="51"/>
      <c r="J169" s="51"/>
      <c r="K169" s="51"/>
    </row>
    <row r="170" spans="1:11" ht="14.1" customHeight="1" x14ac:dyDescent="0.25">
      <c r="A170" s="51"/>
      <c r="B170" s="51"/>
      <c r="C170" s="40" t="s">
        <v>84</v>
      </c>
      <c r="D170" s="37" t="s">
        <v>69</v>
      </c>
      <c r="E170" s="41">
        <v>0</v>
      </c>
      <c r="F170" s="41">
        <v>0</v>
      </c>
      <c r="G170" s="41">
        <v>0</v>
      </c>
      <c r="H170" s="51"/>
      <c r="I170" s="51"/>
      <c r="J170" s="51"/>
      <c r="K170" s="51"/>
    </row>
    <row r="171" spans="1:11" ht="14.1" customHeight="1" x14ac:dyDescent="0.25">
      <c r="A171" s="51"/>
      <c r="B171" s="51"/>
      <c r="C171" s="40" t="s">
        <v>91</v>
      </c>
      <c r="D171" s="37" t="s">
        <v>69</v>
      </c>
      <c r="E171" s="41">
        <v>0</v>
      </c>
      <c r="F171" s="41">
        <v>0</v>
      </c>
      <c r="G171" s="41">
        <v>0</v>
      </c>
      <c r="H171" s="51"/>
      <c r="I171" s="51"/>
      <c r="J171" s="51"/>
      <c r="K171" s="51"/>
    </row>
    <row r="172" spans="1:11" ht="14.1" customHeight="1" x14ac:dyDescent="0.25">
      <c r="A172" s="51"/>
      <c r="B172" s="51"/>
      <c r="C172" s="40" t="s">
        <v>83</v>
      </c>
      <c r="D172" s="37" t="s">
        <v>69</v>
      </c>
      <c r="E172" s="41">
        <v>0</v>
      </c>
      <c r="F172" s="41">
        <v>0</v>
      </c>
      <c r="G172" s="41">
        <v>0</v>
      </c>
      <c r="H172" s="51"/>
      <c r="I172" s="51"/>
      <c r="J172" s="51"/>
      <c r="K172" s="51"/>
    </row>
    <row r="173" spans="1:11" ht="14.1" customHeight="1" x14ac:dyDescent="0.25">
      <c r="A173" s="51"/>
      <c r="B173" s="51"/>
      <c r="C173" s="40" t="s">
        <v>92</v>
      </c>
      <c r="D173" s="37" t="s">
        <v>69</v>
      </c>
      <c r="E173" s="41">
        <v>0</v>
      </c>
      <c r="F173" s="41">
        <v>0</v>
      </c>
      <c r="G173" s="41">
        <v>0</v>
      </c>
      <c r="H173" s="51"/>
      <c r="I173" s="51"/>
      <c r="J173" s="51"/>
      <c r="K173" s="51"/>
    </row>
    <row r="174" spans="1:11" ht="14.1" customHeight="1" x14ac:dyDescent="0.25">
      <c r="A174" s="51"/>
      <c r="B174" s="51"/>
      <c r="C174" s="40" t="s">
        <v>93</v>
      </c>
      <c r="D174" s="37" t="s">
        <v>69</v>
      </c>
      <c r="E174" s="41">
        <v>0</v>
      </c>
      <c r="F174" s="41">
        <v>0</v>
      </c>
      <c r="G174" s="41">
        <v>0</v>
      </c>
      <c r="H174" s="51"/>
      <c r="I174" s="51"/>
      <c r="J174" s="51"/>
      <c r="K174" s="51"/>
    </row>
    <row r="175" spans="1:11" ht="14.1" customHeight="1" x14ac:dyDescent="0.25">
      <c r="A175" s="51"/>
      <c r="B175" s="51"/>
      <c r="C175" s="40" t="s">
        <v>94</v>
      </c>
      <c r="D175" s="37" t="s">
        <v>69</v>
      </c>
      <c r="E175" s="41">
        <v>0</v>
      </c>
      <c r="F175" s="41">
        <v>0</v>
      </c>
      <c r="G175" s="41">
        <v>0</v>
      </c>
      <c r="H175" s="51"/>
      <c r="I175" s="51"/>
      <c r="J175" s="51"/>
      <c r="K175" s="51"/>
    </row>
    <row r="176" spans="1:11" ht="14.1" customHeight="1" x14ac:dyDescent="0.25">
      <c r="A176" s="51"/>
      <c r="B176" s="51"/>
      <c r="C176" s="40" t="s">
        <v>95</v>
      </c>
      <c r="D176" s="37" t="s">
        <v>69</v>
      </c>
      <c r="E176" s="41">
        <v>0</v>
      </c>
      <c r="F176" s="41">
        <v>0</v>
      </c>
      <c r="G176" s="41">
        <v>0</v>
      </c>
      <c r="H176" s="51"/>
      <c r="I176" s="51"/>
      <c r="J176" s="51"/>
      <c r="K176" s="51"/>
    </row>
    <row r="177" spans="1:11" ht="14.1" customHeight="1" x14ac:dyDescent="0.25">
      <c r="A177" s="51"/>
      <c r="B177" s="51"/>
      <c r="C177" s="40" t="s">
        <v>96</v>
      </c>
      <c r="D177" s="37" t="s">
        <v>69</v>
      </c>
      <c r="E177" s="41">
        <v>1000000</v>
      </c>
      <c r="F177" s="41">
        <v>1000000</v>
      </c>
      <c r="G177" s="41">
        <v>1000000</v>
      </c>
      <c r="H177" s="51"/>
      <c r="I177" s="51"/>
      <c r="J177" s="51"/>
      <c r="K177" s="51"/>
    </row>
    <row r="178" spans="1:11" ht="14.1" customHeight="1" x14ac:dyDescent="0.25">
      <c r="A178" s="51"/>
      <c r="B178" s="51"/>
      <c r="C178" s="40" t="s">
        <v>83</v>
      </c>
      <c r="D178" s="37" t="s">
        <v>69</v>
      </c>
      <c r="E178" s="41">
        <v>1000000</v>
      </c>
      <c r="F178" s="41">
        <v>1000000</v>
      </c>
      <c r="G178" s="41">
        <v>1000000</v>
      </c>
      <c r="H178" s="51"/>
      <c r="I178" s="51"/>
      <c r="J178" s="51"/>
      <c r="K178" s="51"/>
    </row>
    <row r="179" spans="1:11" ht="14.1" customHeight="1" x14ac:dyDescent="0.25">
      <c r="A179" s="51"/>
      <c r="B179" s="51"/>
      <c r="C179" s="40" t="s">
        <v>92</v>
      </c>
      <c r="D179" s="37" t="s">
        <v>69</v>
      </c>
      <c r="E179" s="41">
        <v>0</v>
      </c>
      <c r="F179" s="41">
        <v>0</v>
      </c>
      <c r="G179" s="41">
        <v>0</v>
      </c>
      <c r="H179" s="51"/>
      <c r="I179" s="51"/>
      <c r="J179" s="51"/>
      <c r="K179" s="51"/>
    </row>
    <row r="180" spans="1:11" ht="14.1" customHeight="1" x14ac:dyDescent="0.25">
      <c r="A180" s="51"/>
      <c r="B180" s="51"/>
      <c r="C180" s="40" t="s">
        <v>93</v>
      </c>
      <c r="D180" s="37" t="s">
        <v>69</v>
      </c>
      <c r="E180" s="41">
        <v>0</v>
      </c>
      <c r="F180" s="41">
        <v>0</v>
      </c>
      <c r="G180" s="41">
        <v>0</v>
      </c>
      <c r="H180" s="51"/>
      <c r="I180" s="51"/>
      <c r="J180" s="51"/>
      <c r="K180" s="51"/>
    </row>
    <row r="181" spans="1:11" ht="14.1" customHeight="1" x14ac:dyDescent="0.25">
      <c r="A181" s="51"/>
      <c r="B181" s="51"/>
      <c r="C181" s="40" t="s">
        <v>94</v>
      </c>
      <c r="D181" s="37" t="s">
        <v>69</v>
      </c>
      <c r="E181" s="41">
        <v>0</v>
      </c>
      <c r="F181" s="41">
        <v>0</v>
      </c>
      <c r="G181" s="41">
        <v>0</v>
      </c>
      <c r="H181" s="51"/>
      <c r="I181" s="51"/>
      <c r="J181" s="51"/>
      <c r="K181" s="51"/>
    </row>
    <row r="182" spans="1:11" ht="14.1" customHeight="1" x14ac:dyDescent="0.25">
      <c r="A182" s="51"/>
      <c r="B182" s="51"/>
      <c r="C182" s="40" t="s">
        <v>95</v>
      </c>
      <c r="D182" s="37" t="s">
        <v>69</v>
      </c>
      <c r="E182" s="41">
        <v>0</v>
      </c>
      <c r="F182" s="41">
        <v>0</v>
      </c>
      <c r="G182" s="41">
        <v>0</v>
      </c>
      <c r="H182" s="51"/>
      <c r="I182" s="51"/>
      <c r="J182" s="51"/>
      <c r="K182" s="51"/>
    </row>
    <row r="183" spans="1:11" ht="14.1" customHeight="1" x14ac:dyDescent="0.25">
      <c r="A183" s="51"/>
      <c r="B183" s="51"/>
      <c r="C183" s="40" t="s">
        <v>97</v>
      </c>
      <c r="D183" s="37" t="s">
        <v>69</v>
      </c>
      <c r="E183" s="41">
        <v>0</v>
      </c>
      <c r="F183" s="41">
        <v>0</v>
      </c>
      <c r="G183" s="41">
        <v>0</v>
      </c>
      <c r="H183" s="51"/>
      <c r="I183" s="51"/>
      <c r="J183" s="51"/>
      <c r="K183" s="51"/>
    </row>
    <row r="184" spans="1:11" ht="14.1" customHeight="1" x14ac:dyDescent="0.25">
      <c r="A184" s="51"/>
      <c r="B184" s="51"/>
      <c r="C184" s="40" t="s">
        <v>83</v>
      </c>
      <c r="D184" s="37" t="s">
        <v>69</v>
      </c>
      <c r="E184" s="41">
        <v>0</v>
      </c>
      <c r="F184" s="41">
        <v>0</v>
      </c>
      <c r="G184" s="41">
        <v>0</v>
      </c>
      <c r="H184" s="51"/>
      <c r="I184" s="51"/>
      <c r="J184" s="51"/>
      <c r="K184" s="51"/>
    </row>
    <row r="185" spans="1:11" ht="14.1" customHeight="1" x14ac:dyDescent="0.25">
      <c r="A185" s="51"/>
      <c r="B185" s="51"/>
      <c r="C185" s="40" t="s">
        <v>92</v>
      </c>
      <c r="D185" s="37" t="s">
        <v>69</v>
      </c>
      <c r="E185" s="41">
        <v>0</v>
      </c>
      <c r="F185" s="41">
        <v>0</v>
      </c>
      <c r="G185" s="41">
        <v>0</v>
      </c>
      <c r="H185" s="51"/>
      <c r="I185" s="51"/>
      <c r="J185" s="51"/>
      <c r="K185" s="51"/>
    </row>
    <row r="186" spans="1:11" ht="14.1" customHeight="1" x14ac:dyDescent="0.25">
      <c r="A186" s="51"/>
      <c r="B186" s="51"/>
      <c r="C186" s="40" t="s">
        <v>93</v>
      </c>
      <c r="D186" s="37" t="s">
        <v>69</v>
      </c>
      <c r="E186" s="41">
        <v>0</v>
      </c>
      <c r="F186" s="41">
        <v>0</v>
      </c>
      <c r="G186" s="41">
        <v>0</v>
      </c>
      <c r="H186" s="51"/>
      <c r="I186" s="51"/>
      <c r="J186" s="51"/>
      <c r="K186" s="51"/>
    </row>
    <row r="187" spans="1:11" ht="14.1" customHeight="1" x14ac:dyDescent="0.25">
      <c r="A187" s="51"/>
      <c r="B187" s="51"/>
      <c r="C187" s="40" t="s">
        <v>94</v>
      </c>
      <c r="D187" s="37" t="s">
        <v>69</v>
      </c>
      <c r="E187" s="41">
        <v>0</v>
      </c>
      <c r="F187" s="41">
        <v>0</v>
      </c>
      <c r="G187" s="41">
        <v>0</v>
      </c>
      <c r="H187" s="51"/>
      <c r="I187" s="51"/>
      <c r="J187" s="51"/>
      <c r="K187" s="51"/>
    </row>
    <row r="188" spans="1:11" ht="14.1" customHeight="1" x14ac:dyDescent="0.25">
      <c r="A188" s="51"/>
      <c r="B188" s="51"/>
      <c r="C188" s="40" t="s">
        <v>95</v>
      </c>
      <c r="D188" s="37" t="s">
        <v>69</v>
      </c>
      <c r="E188" s="41">
        <v>0</v>
      </c>
      <c r="F188" s="41">
        <v>0</v>
      </c>
      <c r="G188" s="41">
        <v>0</v>
      </c>
      <c r="H188" s="51"/>
      <c r="I188" s="51"/>
      <c r="J188" s="51"/>
      <c r="K188" s="51"/>
    </row>
    <row r="189" spans="1:11" ht="14.1" customHeight="1" x14ac:dyDescent="0.25">
      <c r="A189" s="51"/>
      <c r="B189" s="51"/>
      <c r="C189" s="40" t="s">
        <v>98</v>
      </c>
      <c r="D189" s="37" t="s">
        <v>69</v>
      </c>
      <c r="E189" s="41">
        <v>0</v>
      </c>
      <c r="F189" s="41">
        <v>0</v>
      </c>
      <c r="G189" s="41">
        <v>0</v>
      </c>
      <c r="H189" s="51"/>
      <c r="I189" s="51"/>
      <c r="J189" s="51"/>
      <c r="K189" s="51"/>
    </row>
    <row r="190" spans="1:11" ht="14.1" customHeight="1" x14ac:dyDescent="0.25">
      <c r="A190" s="51"/>
      <c r="B190" s="51"/>
      <c r="C190" s="40" t="s">
        <v>99</v>
      </c>
      <c r="D190" s="37" t="s">
        <v>69</v>
      </c>
      <c r="E190" s="41">
        <v>0</v>
      </c>
      <c r="F190" s="41">
        <v>0</v>
      </c>
      <c r="G190" s="41">
        <v>0</v>
      </c>
      <c r="H190" s="51"/>
      <c r="I190" s="51"/>
      <c r="J190" s="51"/>
      <c r="K190" s="51"/>
    </row>
    <row r="191" spans="1:11" ht="14.1" customHeight="1" x14ac:dyDescent="0.25">
      <c r="A191" s="51"/>
      <c r="B191" s="51"/>
      <c r="C191" s="36" t="s">
        <v>100</v>
      </c>
      <c r="D191" s="41">
        <v>0</v>
      </c>
      <c r="E191" s="41">
        <v>1000000</v>
      </c>
      <c r="F191" s="41">
        <v>1000000</v>
      </c>
      <c r="G191" s="41">
        <v>1000000</v>
      </c>
      <c r="H191" s="51"/>
      <c r="I191" s="51"/>
      <c r="J191" s="51"/>
      <c r="K191" s="51"/>
    </row>
    <row r="192" spans="1:11" ht="15" customHeight="1" x14ac:dyDescent="0.25">
      <c r="A192" s="51"/>
      <c r="B192" s="51"/>
      <c r="C192" s="42" t="s">
        <v>69</v>
      </c>
      <c r="D192" s="43" t="s">
        <v>69</v>
      </c>
      <c r="E192" s="43" t="s">
        <v>69</v>
      </c>
      <c r="F192" s="43" t="s">
        <v>69</v>
      </c>
      <c r="G192" s="43" t="s">
        <v>69</v>
      </c>
      <c r="H192" s="51"/>
      <c r="I192" s="51"/>
      <c r="J192" s="51"/>
      <c r="K192" s="51"/>
    </row>
    <row r="193" spans="1:11" ht="15" customHeight="1" x14ac:dyDescent="0.25">
      <c r="A193" s="51"/>
      <c r="B193" s="51"/>
      <c r="C193" s="28" t="s">
        <v>113</v>
      </c>
      <c r="D193" s="44">
        <v>0</v>
      </c>
      <c r="E193" s="44">
        <v>117100000</v>
      </c>
      <c r="F193" s="44">
        <v>117100000</v>
      </c>
      <c r="G193" s="44">
        <v>118100000</v>
      </c>
      <c r="H193" s="51"/>
      <c r="I193" s="51"/>
      <c r="J193" s="51"/>
      <c r="K193" s="51"/>
    </row>
    <row r="194" spans="1:11" ht="15" customHeight="1" x14ac:dyDescent="0.25">
      <c r="A194" s="51"/>
      <c r="B194" s="51"/>
      <c r="C194" s="38" t="s">
        <v>82</v>
      </c>
      <c r="D194" s="45">
        <v>0</v>
      </c>
      <c r="E194" s="45">
        <v>75900000</v>
      </c>
      <c r="F194" s="45">
        <v>75900000</v>
      </c>
      <c r="G194" s="45">
        <v>75900000</v>
      </c>
      <c r="H194" s="51"/>
      <c r="I194" s="51"/>
      <c r="J194" s="51"/>
      <c r="K194" s="51"/>
    </row>
    <row r="195" spans="1:11" ht="15" customHeight="1" x14ac:dyDescent="0.25">
      <c r="A195" s="51"/>
      <c r="B195" s="51"/>
      <c r="C195" s="38" t="s">
        <v>83</v>
      </c>
      <c r="D195" s="45">
        <v>0</v>
      </c>
      <c r="E195" s="45">
        <v>75900000</v>
      </c>
      <c r="F195" s="45">
        <v>75900000</v>
      </c>
      <c r="G195" s="45">
        <v>75900000</v>
      </c>
      <c r="H195" s="51"/>
      <c r="I195" s="51"/>
      <c r="J195" s="51"/>
      <c r="K195" s="51"/>
    </row>
    <row r="196" spans="1:11" ht="15" customHeight="1" x14ac:dyDescent="0.25">
      <c r="A196" s="51"/>
      <c r="B196" s="51"/>
      <c r="C196" s="38" t="s">
        <v>84</v>
      </c>
      <c r="D196" s="45">
        <v>0</v>
      </c>
      <c r="E196" s="45">
        <v>0</v>
      </c>
      <c r="F196" s="45">
        <v>0</v>
      </c>
      <c r="G196" s="45">
        <v>0</v>
      </c>
      <c r="H196" s="51"/>
      <c r="I196" s="51"/>
      <c r="J196" s="51"/>
      <c r="K196" s="51"/>
    </row>
    <row r="197" spans="1:11" ht="15" customHeight="1" x14ac:dyDescent="0.25">
      <c r="A197" s="51"/>
      <c r="B197" s="51"/>
      <c r="C197" s="38" t="s">
        <v>85</v>
      </c>
      <c r="D197" s="45">
        <v>0</v>
      </c>
      <c r="E197" s="45">
        <v>13100000</v>
      </c>
      <c r="F197" s="45">
        <v>13100000</v>
      </c>
      <c r="G197" s="45">
        <v>13100000</v>
      </c>
      <c r="H197" s="51"/>
      <c r="I197" s="51"/>
      <c r="J197" s="51"/>
      <c r="K197" s="51"/>
    </row>
    <row r="198" spans="1:11" ht="15" customHeight="1" x14ac:dyDescent="0.25">
      <c r="A198" s="51"/>
      <c r="B198" s="51"/>
      <c r="C198" s="38" t="s">
        <v>83</v>
      </c>
      <c r="D198" s="45">
        <v>0</v>
      </c>
      <c r="E198" s="45">
        <v>13100000</v>
      </c>
      <c r="F198" s="45">
        <v>13100000</v>
      </c>
      <c r="G198" s="45">
        <v>13100000</v>
      </c>
      <c r="H198" s="51"/>
      <c r="I198" s="51"/>
      <c r="J198" s="51"/>
      <c r="K198" s="51"/>
    </row>
    <row r="199" spans="1:11" ht="15" customHeight="1" x14ac:dyDescent="0.25">
      <c r="A199" s="51"/>
      <c r="B199" s="51"/>
      <c r="C199" s="38" t="s">
        <v>84</v>
      </c>
      <c r="D199" s="45">
        <v>0</v>
      </c>
      <c r="E199" s="45">
        <v>0</v>
      </c>
      <c r="F199" s="45">
        <v>0</v>
      </c>
      <c r="G199" s="45">
        <v>0</v>
      </c>
      <c r="H199" s="51"/>
      <c r="I199" s="51"/>
      <c r="J199" s="51"/>
      <c r="K199" s="51"/>
    </row>
    <row r="200" spans="1:11" ht="15" customHeight="1" x14ac:dyDescent="0.25">
      <c r="A200" s="51"/>
      <c r="B200" s="51"/>
      <c r="C200" s="38" t="s">
        <v>86</v>
      </c>
      <c r="D200" s="45">
        <v>0</v>
      </c>
      <c r="E200" s="45">
        <v>26100000</v>
      </c>
      <c r="F200" s="45">
        <v>26100000</v>
      </c>
      <c r="G200" s="45">
        <v>27100000</v>
      </c>
      <c r="H200" s="51"/>
      <c r="I200" s="51"/>
      <c r="J200" s="51"/>
      <c r="K200" s="51"/>
    </row>
    <row r="201" spans="1:11" ht="15" customHeight="1" x14ac:dyDescent="0.25">
      <c r="A201" s="51"/>
      <c r="B201" s="51"/>
      <c r="C201" s="38" t="s">
        <v>83</v>
      </c>
      <c r="D201" s="45">
        <v>0</v>
      </c>
      <c r="E201" s="45">
        <v>26100000</v>
      </c>
      <c r="F201" s="45">
        <v>26100000</v>
      </c>
      <c r="G201" s="45">
        <v>27100000</v>
      </c>
      <c r="H201" s="51"/>
      <c r="I201" s="51"/>
      <c r="J201" s="51"/>
      <c r="K201" s="51"/>
    </row>
    <row r="202" spans="1:11" ht="15" customHeight="1" x14ac:dyDescent="0.25">
      <c r="A202" s="51"/>
      <c r="B202" s="51"/>
      <c r="C202" s="38" t="s">
        <v>84</v>
      </c>
      <c r="D202" s="45">
        <v>0</v>
      </c>
      <c r="E202" s="45">
        <v>0</v>
      </c>
      <c r="F202" s="45">
        <v>0</v>
      </c>
      <c r="G202" s="45">
        <v>0</v>
      </c>
      <c r="H202" s="51"/>
      <c r="I202" s="51"/>
      <c r="J202" s="51"/>
      <c r="K202" s="51"/>
    </row>
    <row r="203" spans="1:11" ht="15" customHeight="1" x14ac:dyDescent="0.25">
      <c r="A203" s="51"/>
      <c r="B203" s="51"/>
      <c r="C203" s="38" t="s">
        <v>87</v>
      </c>
      <c r="D203" s="45">
        <v>0</v>
      </c>
      <c r="E203" s="45">
        <v>0</v>
      </c>
      <c r="F203" s="45">
        <v>0</v>
      </c>
      <c r="G203" s="45">
        <v>0</v>
      </c>
      <c r="H203" s="51"/>
      <c r="I203" s="51"/>
      <c r="J203" s="51"/>
      <c r="K203" s="51"/>
    </row>
    <row r="204" spans="1:11" ht="15" customHeight="1" x14ac:dyDescent="0.25">
      <c r="A204" s="51"/>
      <c r="B204" s="51"/>
      <c r="C204" s="38" t="s">
        <v>83</v>
      </c>
      <c r="D204" s="45">
        <v>0</v>
      </c>
      <c r="E204" s="45">
        <v>0</v>
      </c>
      <c r="F204" s="45">
        <v>0</v>
      </c>
      <c r="G204" s="45">
        <v>0</v>
      </c>
      <c r="H204" s="51"/>
      <c r="I204" s="51"/>
      <c r="J204" s="51"/>
      <c r="K204" s="51"/>
    </row>
    <row r="205" spans="1:11" ht="15" customHeight="1" x14ac:dyDescent="0.25">
      <c r="A205" s="51"/>
      <c r="B205" s="51"/>
      <c r="C205" s="38" t="s">
        <v>84</v>
      </c>
      <c r="D205" s="45">
        <v>0</v>
      </c>
      <c r="E205" s="45">
        <v>0</v>
      </c>
      <c r="F205" s="45">
        <v>0</v>
      </c>
      <c r="G205" s="45">
        <v>0</v>
      </c>
      <c r="H205" s="51"/>
      <c r="I205" s="51"/>
      <c r="J205" s="51"/>
      <c r="K205" s="51"/>
    </row>
    <row r="206" spans="1:11" ht="20.100000000000001" customHeight="1" x14ac:dyDescent="0.25">
      <c r="A206" s="51"/>
      <c r="B206" s="51"/>
      <c r="C206" s="38" t="s">
        <v>114</v>
      </c>
      <c r="D206" s="46">
        <v>0</v>
      </c>
      <c r="E206" s="46">
        <v>0</v>
      </c>
      <c r="F206" s="46">
        <v>0</v>
      </c>
      <c r="G206" s="46">
        <v>0</v>
      </c>
      <c r="H206" s="51"/>
      <c r="I206" s="51"/>
      <c r="J206" s="51"/>
      <c r="K206" s="51"/>
    </row>
    <row r="207" spans="1:11" ht="15" customHeight="1" x14ac:dyDescent="0.25">
      <c r="A207" s="51"/>
      <c r="B207" s="51"/>
      <c r="C207" s="38" t="s">
        <v>83</v>
      </c>
      <c r="D207" s="45">
        <v>0</v>
      </c>
      <c r="E207" s="45">
        <v>0</v>
      </c>
      <c r="F207" s="45">
        <v>0</v>
      </c>
      <c r="G207" s="45">
        <v>0</v>
      </c>
      <c r="H207" s="51"/>
      <c r="I207" s="51"/>
      <c r="J207" s="51"/>
      <c r="K207" s="51"/>
    </row>
    <row r="208" spans="1:11" ht="15" customHeight="1" x14ac:dyDescent="0.25">
      <c r="A208" s="51"/>
      <c r="B208" s="51"/>
      <c r="C208" s="38" t="s">
        <v>84</v>
      </c>
      <c r="D208" s="45">
        <v>0</v>
      </c>
      <c r="E208" s="45">
        <v>0</v>
      </c>
      <c r="F208" s="45">
        <v>0</v>
      </c>
      <c r="G208" s="45">
        <v>0</v>
      </c>
      <c r="H208" s="51"/>
      <c r="I208" s="51"/>
      <c r="J208" s="51"/>
      <c r="K208" s="51"/>
    </row>
    <row r="209" spans="1:11" ht="15" customHeight="1" x14ac:dyDescent="0.25">
      <c r="A209" s="51"/>
      <c r="B209" s="51"/>
      <c r="C209" s="38" t="s">
        <v>89</v>
      </c>
      <c r="D209" s="45">
        <v>0</v>
      </c>
      <c r="E209" s="45">
        <v>0</v>
      </c>
      <c r="F209" s="45">
        <v>0</v>
      </c>
      <c r="G209" s="45">
        <v>0</v>
      </c>
      <c r="H209" s="51"/>
      <c r="I209" s="51"/>
      <c r="J209" s="51"/>
      <c r="K209" s="51"/>
    </row>
    <row r="210" spans="1:11" ht="15" customHeight="1" x14ac:dyDescent="0.25">
      <c r="A210" s="51"/>
      <c r="B210" s="51"/>
      <c r="C210" s="38" t="s">
        <v>83</v>
      </c>
      <c r="D210" s="45">
        <v>0</v>
      </c>
      <c r="E210" s="45">
        <v>0</v>
      </c>
      <c r="F210" s="45">
        <v>0</v>
      </c>
      <c r="G210" s="45">
        <v>0</v>
      </c>
      <c r="H210" s="51"/>
      <c r="I210" s="51"/>
      <c r="J210" s="51"/>
      <c r="K210" s="51"/>
    </row>
    <row r="211" spans="1:11" ht="15" customHeight="1" x14ac:dyDescent="0.25">
      <c r="A211" s="51"/>
      <c r="B211" s="51"/>
      <c r="C211" s="38" t="s">
        <v>84</v>
      </c>
      <c r="D211" s="45">
        <v>0</v>
      </c>
      <c r="E211" s="45">
        <v>0</v>
      </c>
      <c r="F211" s="45">
        <v>0</v>
      </c>
      <c r="G211" s="45">
        <v>0</v>
      </c>
      <c r="H211" s="51"/>
      <c r="I211" s="51"/>
      <c r="J211" s="51"/>
      <c r="K211" s="51"/>
    </row>
    <row r="212" spans="1:11" ht="15" customHeight="1" x14ac:dyDescent="0.25">
      <c r="A212" s="51"/>
      <c r="B212" s="51"/>
      <c r="C212" s="38" t="s">
        <v>90</v>
      </c>
      <c r="D212" s="45">
        <v>0</v>
      </c>
      <c r="E212" s="45">
        <v>0</v>
      </c>
      <c r="F212" s="45">
        <v>0</v>
      </c>
      <c r="G212" s="45">
        <v>0</v>
      </c>
      <c r="H212" s="51"/>
      <c r="I212" s="51"/>
      <c r="J212" s="51"/>
      <c r="K212" s="51"/>
    </row>
    <row r="213" spans="1:11" ht="15" customHeight="1" x14ac:dyDescent="0.25">
      <c r="A213" s="51"/>
      <c r="B213" s="51"/>
      <c r="C213" s="38" t="s">
        <v>83</v>
      </c>
      <c r="D213" s="45">
        <v>0</v>
      </c>
      <c r="E213" s="45">
        <v>0</v>
      </c>
      <c r="F213" s="45">
        <v>0</v>
      </c>
      <c r="G213" s="45">
        <v>0</v>
      </c>
      <c r="H213" s="51"/>
      <c r="I213" s="51"/>
      <c r="J213" s="51"/>
      <c r="K213" s="51"/>
    </row>
    <row r="214" spans="1:11" ht="15" customHeight="1" x14ac:dyDescent="0.25">
      <c r="A214" s="51"/>
      <c r="B214" s="51"/>
      <c r="C214" s="38" t="s">
        <v>84</v>
      </c>
      <c r="D214" s="45">
        <v>0</v>
      </c>
      <c r="E214" s="45">
        <v>0</v>
      </c>
      <c r="F214" s="45">
        <v>0</v>
      </c>
      <c r="G214" s="45">
        <v>0</v>
      </c>
      <c r="H214" s="51"/>
      <c r="I214" s="51"/>
      <c r="J214" s="51"/>
      <c r="K214" s="51"/>
    </row>
    <row r="215" spans="1:11" ht="15" customHeight="1" x14ac:dyDescent="0.25">
      <c r="A215" s="51"/>
      <c r="B215" s="51"/>
      <c r="C215" s="38" t="s">
        <v>91</v>
      </c>
      <c r="D215" s="45">
        <v>0</v>
      </c>
      <c r="E215" s="45">
        <v>0</v>
      </c>
      <c r="F215" s="45">
        <v>0</v>
      </c>
      <c r="G215" s="45">
        <v>0</v>
      </c>
      <c r="H215" s="51"/>
      <c r="I215" s="51"/>
      <c r="J215" s="51"/>
      <c r="K215" s="51"/>
    </row>
    <row r="216" spans="1:11" ht="15" customHeight="1" x14ac:dyDescent="0.25">
      <c r="A216" s="51"/>
      <c r="B216" s="51"/>
      <c r="C216" s="38" t="s">
        <v>83</v>
      </c>
      <c r="D216" s="45">
        <v>0</v>
      </c>
      <c r="E216" s="45">
        <v>0</v>
      </c>
      <c r="F216" s="45">
        <v>0</v>
      </c>
      <c r="G216" s="45">
        <v>0</v>
      </c>
      <c r="H216" s="51"/>
      <c r="I216" s="51"/>
      <c r="J216" s="51"/>
      <c r="K216" s="51"/>
    </row>
    <row r="217" spans="1:11" ht="15" customHeight="1" x14ac:dyDescent="0.25">
      <c r="A217" s="51"/>
      <c r="B217" s="51"/>
      <c r="C217" s="38" t="s">
        <v>92</v>
      </c>
      <c r="D217" s="45">
        <v>0</v>
      </c>
      <c r="E217" s="45">
        <v>0</v>
      </c>
      <c r="F217" s="45">
        <v>0</v>
      </c>
      <c r="G217" s="45">
        <v>0</v>
      </c>
      <c r="H217" s="51"/>
      <c r="I217" s="51"/>
      <c r="J217" s="51"/>
      <c r="K217" s="51"/>
    </row>
    <row r="218" spans="1:11" ht="15" customHeight="1" x14ac:dyDescent="0.25">
      <c r="A218" s="51"/>
      <c r="B218" s="51"/>
      <c r="C218" s="38" t="s">
        <v>93</v>
      </c>
      <c r="D218" s="45">
        <v>0</v>
      </c>
      <c r="E218" s="45">
        <v>0</v>
      </c>
      <c r="F218" s="45">
        <v>0</v>
      </c>
      <c r="G218" s="45">
        <v>0</v>
      </c>
      <c r="H218" s="51"/>
      <c r="I218" s="51"/>
      <c r="J218" s="51"/>
      <c r="K218" s="51"/>
    </row>
    <row r="219" spans="1:11" ht="15" customHeight="1" x14ac:dyDescent="0.25">
      <c r="A219" s="51"/>
      <c r="B219" s="51"/>
      <c r="C219" s="38" t="s">
        <v>94</v>
      </c>
      <c r="D219" s="45">
        <v>0</v>
      </c>
      <c r="E219" s="45">
        <v>0</v>
      </c>
      <c r="F219" s="45">
        <v>0</v>
      </c>
      <c r="G219" s="45">
        <v>0</v>
      </c>
      <c r="H219" s="51"/>
      <c r="I219" s="51"/>
      <c r="J219" s="51"/>
      <c r="K219" s="51"/>
    </row>
    <row r="220" spans="1:11" ht="15" customHeight="1" x14ac:dyDescent="0.25">
      <c r="A220" s="51"/>
      <c r="B220" s="51"/>
      <c r="C220" s="38" t="s">
        <v>95</v>
      </c>
      <c r="D220" s="45">
        <v>0</v>
      </c>
      <c r="E220" s="45">
        <v>0</v>
      </c>
      <c r="F220" s="45">
        <v>0</v>
      </c>
      <c r="G220" s="45">
        <v>0</v>
      </c>
      <c r="H220" s="51"/>
      <c r="I220" s="51"/>
      <c r="J220" s="51"/>
      <c r="K220" s="51"/>
    </row>
    <row r="221" spans="1:11" ht="15" customHeight="1" x14ac:dyDescent="0.25">
      <c r="A221" s="51"/>
      <c r="B221" s="51"/>
      <c r="C221" s="38" t="s">
        <v>96</v>
      </c>
      <c r="D221" s="45">
        <v>0</v>
      </c>
      <c r="E221" s="45">
        <v>2000000</v>
      </c>
      <c r="F221" s="45">
        <v>2000000</v>
      </c>
      <c r="G221" s="45">
        <v>2000000</v>
      </c>
      <c r="H221" s="51"/>
      <c r="I221" s="51"/>
      <c r="J221" s="51"/>
      <c r="K221" s="51"/>
    </row>
    <row r="222" spans="1:11" ht="15" customHeight="1" x14ac:dyDescent="0.25">
      <c r="A222" s="51"/>
      <c r="B222" s="51"/>
      <c r="C222" s="38" t="s">
        <v>83</v>
      </c>
      <c r="D222" s="45">
        <v>0</v>
      </c>
      <c r="E222" s="45">
        <v>2000000</v>
      </c>
      <c r="F222" s="45">
        <v>2000000</v>
      </c>
      <c r="G222" s="45">
        <v>2000000</v>
      </c>
      <c r="H222" s="51"/>
      <c r="I222" s="51"/>
      <c r="J222" s="51"/>
      <c r="K222" s="51"/>
    </row>
    <row r="223" spans="1:11" ht="15" customHeight="1" x14ac:dyDescent="0.25">
      <c r="A223" s="51"/>
      <c r="B223" s="51"/>
      <c r="C223" s="38" t="s">
        <v>92</v>
      </c>
      <c r="D223" s="45">
        <v>0</v>
      </c>
      <c r="E223" s="45">
        <v>0</v>
      </c>
      <c r="F223" s="45">
        <v>0</v>
      </c>
      <c r="G223" s="45">
        <v>0</v>
      </c>
      <c r="H223" s="51"/>
      <c r="I223" s="51"/>
      <c r="J223" s="51"/>
      <c r="K223" s="51"/>
    </row>
    <row r="224" spans="1:11" ht="15" customHeight="1" x14ac:dyDescent="0.25">
      <c r="A224" s="51"/>
      <c r="B224" s="51"/>
      <c r="C224" s="38" t="s">
        <v>93</v>
      </c>
      <c r="D224" s="45">
        <v>0</v>
      </c>
      <c r="E224" s="45">
        <v>0</v>
      </c>
      <c r="F224" s="45">
        <v>0</v>
      </c>
      <c r="G224" s="45">
        <v>0</v>
      </c>
      <c r="H224" s="51"/>
      <c r="I224" s="51"/>
      <c r="J224" s="51"/>
      <c r="K224" s="51"/>
    </row>
    <row r="225" spans="1:11" ht="15" customHeight="1" x14ac:dyDescent="0.25">
      <c r="A225" s="51"/>
      <c r="B225" s="51"/>
      <c r="C225" s="38" t="s">
        <v>94</v>
      </c>
      <c r="D225" s="45">
        <v>0</v>
      </c>
      <c r="E225" s="45">
        <v>0</v>
      </c>
      <c r="F225" s="45">
        <v>0</v>
      </c>
      <c r="G225" s="45">
        <v>0</v>
      </c>
      <c r="H225" s="51"/>
      <c r="I225" s="51"/>
      <c r="J225" s="51"/>
      <c r="K225" s="51"/>
    </row>
    <row r="226" spans="1:11" ht="15" customHeight="1" x14ac:dyDescent="0.25">
      <c r="A226" s="51"/>
      <c r="B226" s="51"/>
      <c r="C226" s="38" t="s">
        <v>95</v>
      </c>
      <c r="D226" s="45">
        <v>0</v>
      </c>
      <c r="E226" s="45">
        <v>0</v>
      </c>
      <c r="F226" s="45">
        <v>0</v>
      </c>
      <c r="G226" s="45">
        <v>0</v>
      </c>
      <c r="H226" s="51"/>
      <c r="I226" s="51"/>
      <c r="J226" s="51"/>
      <c r="K226" s="51"/>
    </row>
    <row r="227" spans="1:11" ht="15" customHeight="1" x14ac:dyDescent="0.25">
      <c r="A227" s="51"/>
      <c r="B227" s="51"/>
      <c r="C227" s="38" t="s">
        <v>97</v>
      </c>
      <c r="D227" s="45">
        <v>0</v>
      </c>
      <c r="E227" s="45">
        <v>0</v>
      </c>
      <c r="F227" s="45">
        <v>0</v>
      </c>
      <c r="G227" s="45">
        <v>0</v>
      </c>
      <c r="H227" s="51"/>
      <c r="I227" s="51"/>
      <c r="J227" s="51"/>
      <c r="K227" s="51"/>
    </row>
    <row r="228" spans="1:11" ht="15" customHeight="1" x14ac:dyDescent="0.25">
      <c r="A228" s="51"/>
      <c r="B228" s="51"/>
      <c r="C228" s="38" t="s">
        <v>83</v>
      </c>
      <c r="D228" s="45">
        <v>0</v>
      </c>
      <c r="E228" s="45">
        <v>0</v>
      </c>
      <c r="F228" s="45">
        <v>0</v>
      </c>
      <c r="G228" s="45">
        <v>0</v>
      </c>
      <c r="H228" s="51"/>
      <c r="I228" s="51"/>
      <c r="J228" s="51"/>
      <c r="K228" s="51"/>
    </row>
    <row r="229" spans="1:11" ht="15" customHeight="1" x14ac:dyDescent="0.25">
      <c r="A229" s="51"/>
      <c r="B229" s="51"/>
      <c r="C229" s="38" t="s">
        <v>92</v>
      </c>
      <c r="D229" s="45">
        <v>0</v>
      </c>
      <c r="E229" s="45">
        <v>0</v>
      </c>
      <c r="F229" s="45">
        <v>0</v>
      </c>
      <c r="G229" s="45">
        <v>0</v>
      </c>
      <c r="H229" s="51"/>
      <c r="I229" s="51"/>
      <c r="J229" s="51"/>
      <c r="K229" s="51"/>
    </row>
    <row r="230" spans="1:11" ht="15" customHeight="1" x14ac:dyDescent="0.25">
      <c r="A230" s="51"/>
      <c r="B230" s="51"/>
      <c r="C230" s="38" t="s">
        <v>93</v>
      </c>
      <c r="D230" s="45">
        <v>0</v>
      </c>
      <c r="E230" s="45">
        <v>0</v>
      </c>
      <c r="F230" s="45">
        <v>0</v>
      </c>
      <c r="G230" s="45">
        <v>0</v>
      </c>
      <c r="H230" s="51"/>
      <c r="I230" s="51"/>
      <c r="J230" s="51"/>
      <c r="K230" s="51"/>
    </row>
    <row r="231" spans="1:11" ht="15" customHeight="1" x14ac:dyDescent="0.25">
      <c r="A231" s="51"/>
      <c r="B231" s="51"/>
      <c r="C231" s="38" t="s">
        <v>94</v>
      </c>
      <c r="D231" s="45">
        <v>0</v>
      </c>
      <c r="E231" s="45">
        <v>0</v>
      </c>
      <c r="F231" s="45">
        <v>0</v>
      </c>
      <c r="G231" s="45">
        <v>0</v>
      </c>
      <c r="H231" s="51"/>
      <c r="I231" s="51"/>
      <c r="J231" s="51"/>
      <c r="K231" s="51"/>
    </row>
    <row r="232" spans="1:11" ht="15" customHeight="1" x14ac:dyDescent="0.25">
      <c r="A232" s="51"/>
      <c r="B232" s="51"/>
      <c r="C232" s="38" t="s">
        <v>95</v>
      </c>
      <c r="D232" s="45">
        <v>0</v>
      </c>
      <c r="E232" s="45">
        <v>0</v>
      </c>
      <c r="F232" s="45">
        <v>0</v>
      </c>
      <c r="G232" s="45">
        <v>0</v>
      </c>
      <c r="H232" s="51"/>
      <c r="I232" s="51"/>
      <c r="J232" s="51"/>
      <c r="K232" s="51"/>
    </row>
    <row r="233" spans="1:11" ht="15" customHeight="1" x14ac:dyDescent="0.25">
      <c r="A233" s="51"/>
      <c r="B233" s="51"/>
      <c r="C233" s="38" t="s">
        <v>98</v>
      </c>
      <c r="D233" s="45">
        <v>0</v>
      </c>
      <c r="E233" s="45">
        <v>0</v>
      </c>
      <c r="F233" s="45">
        <v>0</v>
      </c>
      <c r="G233" s="45">
        <v>0</v>
      </c>
      <c r="H233" s="51"/>
      <c r="I233" s="51"/>
      <c r="J233" s="51"/>
      <c r="K233" s="51"/>
    </row>
    <row r="234" spans="1:11" ht="15" customHeight="1" x14ac:dyDescent="0.25">
      <c r="A234" s="51"/>
      <c r="B234" s="51"/>
      <c r="C234" s="38" t="s">
        <v>99</v>
      </c>
      <c r="D234" s="45">
        <v>0</v>
      </c>
      <c r="E234" s="45">
        <v>0</v>
      </c>
      <c r="F234" s="45">
        <v>0</v>
      </c>
      <c r="G234" s="45">
        <v>0</v>
      </c>
      <c r="H234" s="51"/>
      <c r="I234" s="51"/>
      <c r="J234" s="51"/>
      <c r="K234" s="51"/>
    </row>
    <row r="235" spans="1:11" ht="20.100000000000001" customHeight="1" x14ac:dyDescent="0.25">
      <c r="A235" s="51"/>
      <c r="B235" s="51"/>
      <c r="C235" s="47" t="s">
        <v>69</v>
      </c>
      <c r="D235" s="51"/>
      <c r="E235" s="51"/>
      <c r="F235" s="51"/>
      <c r="G235" s="51"/>
      <c r="H235" s="51"/>
      <c r="I235" s="51"/>
      <c r="J235" s="51"/>
      <c r="K235" s="51"/>
    </row>
  </sheetData>
  <mergeCells count="27">
    <mergeCell ref="D137:G137"/>
    <mergeCell ref="D138:G138"/>
    <mergeCell ref="C147:G147"/>
    <mergeCell ref="D79:G79"/>
    <mergeCell ref="D80:G80"/>
    <mergeCell ref="D81:G81"/>
    <mergeCell ref="D82:G82"/>
    <mergeCell ref="C91:G91"/>
    <mergeCell ref="D136:G136"/>
    <mergeCell ref="C78:G78"/>
    <mergeCell ref="D7:G7"/>
    <mergeCell ref="C8:G8"/>
    <mergeCell ref="C9:G9"/>
    <mergeCell ref="D10:G10"/>
    <mergeCell ref="D15:G15"/>
    <mergeCell ref="C20:G20"/>
    <mergeCell ref="D21:G21"/>
    <mergeCell ref="D22:G22"/>
    <mergeCell ref="D23:G23"/>
    <mergeCell ref="D24:G24"/>
    <mergeCell ref="C33:G33"/>
    <mergeCell ref="D6:G6"/>
    <mergeCell ref="C1:G1"/>
    <mergeCell ref="C2:G2"/>
    <mergeCell ref="D3:G3"/>
    <mergeCell ref="D4:G4"/>
    <mergeCell ref="D5:G5"/>
  </mergeCells>
  <pageMargins left="0" right="0" top="0" bottom="0" header="0" footer="0"/>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B1FD3-5EDD-4264-AD58-EB152E8218A7}">
  <sheetPr>
    <outlinePr summaryBelow="0"/>
  </sheetPr>
  <dimension ref="A1:J176"/>
  <sheetViews>
    <sheetView view="pageBreakPreview" topLeftCell="A133" zoomScale="77" zoomScaleNormal="100" zoomScaleSheetLayoutView="77" workbookViewId="0">
      <selection activeCell="N164" sqref="N164"/>
    </sheetView>
  </sheetViews>
  <sheetFormatPr defaultRowHeight="15" x14ac:dyDescent="0.25"/>
  <cols>
    <col min="1" max="1" width="9.7109375" style="26" customWidth="1"/>
    <col min="2" max="2" width="28.28515625" style="26" customWidth="1"/>
    <col min="3" max="5" width="15.85546875" style="26" customWidth="1"/>
    <col min="6" max="6" width="16.140625" style="26" customWidth="1"/>
    <col min="7" max="7" width="6.7109375" style="26" customWidth="1"/>
    <col min="8" max="8" width="18.28515625" style="26" customWidth="1"/>
    <col min="9" max="9" width="10.7109375" style="26" customWidth="1"/>
    <col min="10" max="10" width="17.42578125" style="26" customWidth="1"/>
    <col min="11" max="16384" width="9.140625" style="26"/>
  </cols>
  <sheetData>
    <row r="1" spans="1:10" ht="20.100000000000001" customHeight="1" x14ac:dyDescent="0.25">
      <c r="A1" s="51"/>
      <c r="B1" s="1571" t="s">
        <v>0</v>
      </c>
      <c r="C1" s="1572"/>
      <c r="D1" s="1572"/>
      <c r="E1" s="1572"/>
      <c r="F1" s="1572"/>
      <c r="G1" s="51"/>
      <c r="H1" s="51"/>
      <c r="I1" s="51"/>
      <c r="J1" s="51"/>
    </row>
    <row r="2" spans="1:10" ht="24.95" customHeight="1" x14ac:dyDescent="0.25">
      <c r="A2" s="51"/>
      <c r="B2" s="1573" t="s">
        <v>1</v>
      </c>
      <c r="C2" s="1574"/>
      <c r="D2" s="1574"/>
      <c r="E2" s="1574"/>
      <c r="F2" s="1574"/>
      <c r="G2" s="51"/>
      <c r="H2" s="51"/>
      <c r="I2" s="51"/>
      <c r="J2" s="51"/>
    </row>
    <row r="3" spans="1:10" ht="14.1" customHeight="1" x14ac:dyDescent="0.25">
      <c r="A3" s="51"/>
      <c r="B3" s="27" t="s">
        <v>2</v>
      </c>
      <c r="C3" s="1569" t="s">
        <v>2480</v>
      </c>
      <c r="D3" s="1570"/>
      <c r="E3" s="1570"/>
      <c r="F3" s="1570"/>
      <c r="G3" s="51"/>
      <c r="H3" s="51"/>
      <c r="I3" s="51"/>
      <c r="J3" s="51"/>
    </row>
    <row r="4" spans="1:10" ht="14.1" customHeight="1" x14ac:dyDescent="0.25">
      <c r="A4" s="51"/>
      <c r="B4" s="27" t="s">
        <v>4</v>
      </c>
      <c r="C4" s="1569" t="s">
        <v>210</v>
      </c>
      <c r="D4" s="1570"/>
      <c r="E4" s="1570"/>
      <c r="F4" s="1570"/>
      <c r="G4" s="51"/>
      <c r="H4" s="51"/>
      <c r="I4" s="51"/>
      <c r="J4" s="51"/>
    </row>
    <row r="5" spans="1:10" ht="14.1" customHeight="1" x14ac:dyDescent="0.25">
      <c r="A5" s="51"/>
      <c r="B5" s="27" t="s">
        <v>6</v>
      </c>
      <c r="C5" s="1569" t="s">
        <v>2481</v>
      </c>
      <c r="D5" s="1570"/>
      <c r="E5" s="1570"/>
      <c r="F5" s="1570"/>
      <c r="G5" s="51"/>
      <c r="H5" s="51"/>
      <c r="I5" s="51"/>
      <c r="J5" s="51"/>
    </row>
    <row r="6" spans="1:10" ht="14.1" customHeight="1" x14ac:dyDescent="0.25">
      <c r="A6" s="51"/>
      <c r="B6" s="27" t="s">
        <v>8</v>
      </c>
      <c r="C6" s="1569" t="s">
        <v>2482</v>
      </c>
      <c r="D6" s="1570"/>
      <c r="E6" s="1570"/>
      <c r="F6" s="1570"/>
      <c r="G6" s="51"/>
      <c r="H6" s="51"/>
      <c r="I6" s="51"/>
      <c r="J6" s="51"/>
    </row>
    <row r="7" spans="1:10" ht="14.1" customHeight="1" x14ac:dyDescent="0.25">
      <c r="A7" s="51"/>
      <c r="B7" s="27" t="s">
        <v>10</v>
      </c>
      <c r="C7" s="1577" t="s">
        <v>11</v>
      </c>
      <c r="D7" s="1578"/>
      <c r="E7" s="1578"/>
      <c r="F7" s="1578"/>
      <c r="G7" s="51"/>
      <c r="H7" s="51"/>
      <c r="I7" s="51"/>
      <c r="J7" s="51"/>
    </row>
    <row r="8" spans="1:10" ht="14.1" customHeight="1" x14ac:dyDescent="0.25">
      <c r="A8" s="51"/>
      <c r="B8" s="1579" t="s">
        <v>12</v>
      </c>
      <c r="C8" s="1580"/>
      <c r="D8" s="1580"/>
      <c r="E8" s="1580"/>
      <c r="F8" s="1580"/>
      <c r="G8" s="51"/>
      <c r="H8" s="51"/>
      <c r="I8" s="51"/>
      <c r="J8" s="51"/>
    </row>
    <row r="9" spans="1:10" ht="30.95" customHeight="1" x14ac:dyDescent="0.25">
      <c r="A9" s="51"/>
      <c r="B9" s="1581" t="s">
        <v>2483</v>
      </c>
      <c r="C9" s="1582"/>
      <c r="D9" s="1582"/>
      <c r="E9" s="1582"/>
      <c r="F9" s="1582"/>
      <c r="G9" s="51"/>
      <c r="H9" s="51"/>
      <c r="I9" s="51"/>
      <c r="J9" s="51"/>
    </row>
    <row r="10" spans="1:10" ht="57.95" customHeight="1" x14ac:dyDescent="0.25">
      <c r="A10" s="51"/>
      <c r="B10" s="28" t="s">
        <v>14</v>
      </c>
      <c r="C10" s="1583" t="s">
        <v>2484</v>
      </c>
      <c r="D10" s="1584"/>
      <c r="E10" s="1584"/>
      <c r="F10" s="1584"/>
      <c r="G10" s="51"/>
      <c r="H10" s="51"/>
      <c r="I10" s="51"/>
      <c r="J10" s="51"/>
    </row>
    <row r="11" spans="1:10" ht="27.95" customHeight="1" x14ac:dyDescent="0.25">
      <c r="A11" s="51"/>
      <c r="B11" s="38" t="s">
        <v>16</v>
      </c>
      <c r="C11" s="48">
        <v>2023</v>
      </c>
      <c r="D11" s="48">
        <v>2024</v>
      </c>
      <c r="E11" s="48">
        <v>2025</v>
      </c>
      <c r="F11" s="48">
        <v>2026</v>
      </c>
      <c r="G11" s="51"/>
      <c r="H11" s="51"/>
      <c r="I11" s="51"/>
      <c r="J11" s="51"/>
    </row>
    <row r="12" spans="1:10" ht="14.1" customHeight="1" x14ac:dyDescent="0.25">
      <c r="A12" s="51"/>
      <c r="B12" s="49"/>
      <c r="C12" s="50" t="s">
        <v>17</v>
      </c>
      <c r="D12" s="50" t="s">
        <v>18</v>
      </c>
      <c r="E12" s="50" t="s">
        <v>18</v>
      </c>
      <c r="F12" s="50" t="s">
        <v>18</v>
      </c>
      <c r="G12" s="51"/>
      <c r="H12" s="51"/>
      <c r="I12" s="51"/>
      <c r="J12" s="51"/>
    </row>
    <row r="13" spans="1:10" ht="20.100000000000001" customHeight="1" x14ac:dyDescent="0.25">
      <c r="A13" s="51"/>
      <c r="B13" s="38" t="s">
        <v>2485</v>
      </c>
      <c r="C13" s="39" t="s">
        <v>562</v>
      </c>
      <c r="D13" s="39" t="s">
        <v>561</v>
      </c>
      <c r="E13" s="39" t="s">
        <v>651</v>
      </c>
      <c r="F13" s="39" t="s">
        <v>69</v>
      </c>
      <c r="G13" s="51"/>
      <c r="H13" s="51"/>
      <c r="I13" s="51"/>
      <c r="J13" s="51"/>
    </row>
    <row r="14" spans="1:10" ht="39.950000000000003" customHeight="1" x14ac:dyDescent="0.25">
      <c r="A14" s="51"/>
      <c r="B14" s="28" t="s">
        <v>24</v>
      </c>
      <c r="C14" s="1583" t="s">
        <v>2486</v>
      </c>
      <c r="D14" s="1584"/>
      <c r="E14" s="1584"/>
      <c r="F14" s="1584"/>
      <c r="G14" s="51"/>
      <c r="H14" s="51"/>
      <c r="I14" s="51"/>
      <c r="J14" s="51"/>
    </row>
    <row r="15" spans="1:10" ht="27.95" customHeight="1" x14ac:dyDescent="0.25">
      <c r="A15" s="51"/>
      <c r="B15" s="38" t="s">
        <v>26</v>
      </c>
      <c r="C15" s="48">
        <v>2023</v>
      </c>
      <c r="D15" s="48">
        <v>2024</v>
      </c>
      <c r="E15" s="48">
        <v>2025</v>
      </c>
      <c r="F15" s="48">
        <v>2026</v>
      </c>
      <c r="G15" s="51"/>
      <c r="H15" s="51"/>
      <c r="I15" s="51"/>
      <c r="J15" s="51"/>
    </row>
    <row r="16" spans="1:10" ht="14.1" customHeight="1" x14ac:dyDescent="0.25">
      <c r="A16" s="51"/>
      <c r="B16" s="49"/>
      <c r="C16" s="50" t="s">
        <v>17</v>
      </c>
      <c r="D16" s="50" t="s">
        <v>18</v>
      </c>
      <c r="E16" s="50" t="s">
        <v>18</v>
      </c>
      <c r="F16" s="50" t="s">
        <v>18</v>
      </c>
      <c r="G16" s="51"/>
      <c r="H16" s="51"/>
      <c r="I16" s="51"/>
      <c r="J16" s="51"/>
    </row>
    <row r="17" spans="1:10" ht="14.1" customHeight="1" x14ac:dyDescent="0.25">
      <c r="A17" s="51"/>
      <c r="B17" s="38" t="s">
        <v>2487</v>
      </c>
      <c r="C17" s="39" t="s">
        <v>69</v>
      </c>
      <c r="D17" s="39" t="s">
        <v>69</v>
      </c>
      <c r="E17" s="39" t="s">
        <v>69</v>
      </c>
      <c r="F17" s="39" t="s">
        <v>69</v>
      </c>
      <c r="G17" s="51"/>
      <c r="H17" s="51"/>
      <c r="I17" s="51"/>
      <c r="J17" s="51"/>
    </row>
    <row r="18" spans="1:10" ht="14.1" customHeight="1" x14ac:dyDescent="0.25">
      <c r="A18" s="51"/>
      <c r="B18" s="38" t="s">
        <v>2488</v>
      </c>
      <c r="C18" s="39" t="s">
        <v>69</v>
      </c>
      <c r="D18" s="39" t="s">
        <v>69</v>
      </c>
      <c r="E18" s="39" t="s">
        <v>69</v>
      </c>
      <c r="F18" s="39" t="s">
        <v>69</v>
      </c>
      <c r="G18" s="51"/>
      <c r="H18" s="51"/>
      <c r="I18" s="51"/>
      <c r="J18" s="51"/>
    </row>
    <row r="19" spans="1:10" ht="14.1" customHeight="1" x14ac:dyDescent="0.25">
      <c r="A19" s="51"/>
      <c r="B19" s="1585" t="s">
        <v>47</v>
      </c>
      <c r="C19" s="1586"/>
      <c r="D19" s="1586"/>
      <c r="E19" s="1586"/>
      <c r="F19" s="1586"/>
      <c r="G19" s="51"/>
      <c r="H19" s="51"/>
      <c r="I19" s="51"/>
      <c r="J19" s="51"/>
    </row>
    <row r="20" spans="1:10" ht="14.1" customHeight="1" x14ac:dyDescent="0.25">
      <c r="A20" s="51"/>
      <c r="B20" s="29" t="s">
        <v>2489</v>
      </c>
      <c r="C20" s="1585" t="s">
        <v>2490</v>
      </c>
      <c r="D20" s="1586"/>
      <c r="E20" s="1586"/>
      <c r="F20" s="1586"/>
      <c r="G20" s="51"/>
      <c r="H20" s="51"/>
      <c r="I20" s="51"/>
      <c r="J20" s="51"/>
    </row>
    <row r="21" spans="1:10" ht="18" customHeight="1" x14ac:dyDescent="0.25">
      <c r="A21" s="51"/>
      <c r="B21" s="30" t="s">
        <v>50</v>
      </c>
      <c r="C21" s="1575" t="s">
        <v>2491</v>
      </c>
      <c r="D21" s="1576"/>
      <c r="E21" s="1576"/>
      <c r="F21" s="1576"/>
      <c r="G21" s="51"/>
      <c r="H21" s="51"/>
      <c r="I21" s="51"/>
      <c r="J21" s="51"/>
    </row>
    <row r="22" spans="1:10" ht="18" customHeight="1" x14ac:dyDescent="0.25">
      <c r="A22" s="51"/>
      <c r="B22" s="31" t="s">
        <v>52</v>
      </c>
      <c r="C22" s="1587" t="s">
        <v>2492</v>
      </c>
      <c r="D22" s="1588"/>
      <c r="E22" s="1588"/>
      <c r="F22" s="1588"/>
      <c r="G22" s="51"/>
      <c r="H22" s="51"/>
      <c r="I22" s="51"/>
      <c r="J22" s="51"/>
    </row>
    <row r="23" spans="1:10" ht="18" customHeight="1" x14ac:dyDescent="0.25">
      <c r="A23" s="51"/>
      <c r="B23" s="31" t="s">
        <v>54</v>
      </c>
      <c r="C23" s="1587" t="s">
        <v>2493</v>
      </c>
      <c r="D23" s="1588"/>
      <c r="E23" s="1588"/>
      <c r="F23" s="1588"/>
      <c r="G23" s="51"/>
      <c r="H23" s="51"/>
      <c r="I23" s="51"/>
      <c r="J23" s="51"/>
    </row>
    <row r="24" spans="1:10" ht="15" customHeight="1" x14ac:dyDescent="0.25">
      <c r="A24" s="51"/>
      <c r="B24" s="52"/>
      <c r="C24" s="33">
        <v>2023</v>
      </c>
      <c r="D24" s="33">
        <v>2024</v>
      </c>
      <c r="E24" s="33">
        <v>2025</v>
      </c>
      <c r="F24" s="33">
        <v>2026</v>
      </c>
      <c r="G24" s="51"/>
      <c r="H24" s="51"/>
      <c r="I24" s="51"/>
      <c r="J24" s="51"/>
    </row>
    <row r="25" spans="1:10" ht="15" customHeight="1" x14ac:dyDescent="0.25">
      <c r="A25" s="51"/>
      <c r="B25" s="53"/>
      <c r="C25" s="35" t="s">
        <v>17</v>
      </c>
      <c r="D25" s="35" t="s">
        <v>18</v>
      </c>
      <c r="E25" s="35" t="s">
        <v>18</v>
      </c>
      <c r="F25" s="35" t="s">
        <v>18</v>
      </c>
      <c r="G25" s="51"/>
      <c r="H25" s="51"/>
      <c r="I25" s="51"/>
      <c r="J25" s="51"/>
    </row>
    <row r="26" spans="1:10" ht="14.1" customHeight="1" x14ac:dyDescent="0.25">
      <c r="A26" s="51"/>
      <c r="B26" s="38" t="s">
        <v>56</v>
      </c>
      <c r="C26" s="39" t="s">
        <v>2494</v>
      </c>
      <c r="D26" s="39" t="s">
        <v>2494</v>
      </c>
      <c r="E26" s="39" t="s">
        <v>2494</v>
      </c>
      <c r="F26" s="39" t="s">
        <v>2494</v>
      </c>
      <c r="G26" s="51"/>
      <c r="H26" s="51"/>
      <c r="I26" s="51"/>
      <c r="J26" s="51"/>
    </row>
    <row r="27" spans="1:10" ht="14.1" customHeight="1" x14ac:dyDescent="0.25">
      <c r="A27" s="51"/>
      <c r="B27" s="38" t="s">
        <v>59</v>
      </c>
      <c r="C27" s="39" t="s">
        <v>2495</v>
      </c>
      <c r="D27" s="39" t="s">
        <v>2496</v>
      </c>
      <c r="E27" s="39" t="s">
        <v>2496</v>
      </c>
      <c r="F27" s="39" t="s">
        <v>2496</v>
      </c>
      <c r="G27" s="51"/>
      <c r="H27" s="51"/>
      <c r="I27" s="51"/>
      <c r="J27" s="51"/>
    </row>
    <row r="28" spans="1:10" ht="14.1" customHeight="1" x14ac:dyDescent="0.25">
      <c r="A28" s="51"/>
      <c r="B28" s="38" t="s">
        <v>63</v>
      </c>
      <c r="C28" s="39" t="s">
        <v>2497</v>
      </c>
      <c r="D28" s="39" t="s">
        <v>2498</v>
      </c>
      <c r="E28" s="39" t="s">
        <v>2498</v>
      </c>
      <c r="F28" s="39" t="s">
        <v>2498</v>
      </c>
      <c r="G28" s="51"/>
      <c r="H28" s="51"/>
      <c r="I28" s="51"/>
      <c r="J28" s="51"/>
    </row>
    <row r="29" spans="1:10" ht="14.1" customHeight="1" x14ac:dyDescent="0.25">
      <c r="A29" s="51"/>
      <c r="B29" s="38" t="s">
        <v>68</v>
      </c>
      <c r="C29" s="39" t="s">
        <v>69</v>
      </c>
      <c r="D29" s="39" t="s">
        <v>75</v>
      </c>
      <c r="E29" s="39" t="s">
        <v>75</v>
      </c>
      <c r="F29" s="39" t="s">
        <v>75</v>
      </c>
      <c r="G29" s="51"/>
      <c r="H29" s="51"/>
      <c r="I29" s="51"/>
      <c r="J29" s="51"/>
    </row>
    <row r="30" spans="1:10" ht="14.1" customHeight="1" x14ac:dyDescent="0.25">
      <c r="A30" s="51"/>
      <c r="B30" s="38" t="s">
        <v>73</v>
      </c>
      <c r="C30" s="39" t="s">
        <v>69</v>
      </c>
      <c r="D30" s="39" t="s">
        <v>2499</v>
      </c>
      <c r="E30" s="39" t="s">
        <v>75</v>
      </c>
      <c r="F30" s="39" t="s">
        <v>75</v>
      </c>
      <c r="G30" s="51"/>
      <c r="H30" s="51"/>
      <c r="I30" s="51"/>
      <c r="J30" s="51"/>
    </row>
    <row r="31" spans="1:10" ht="14.1" customHeight="1" x14ac:dyDescent="0.25">
      <c r="A31" s="51"/>
      <c r="B31" s="38" t="s">
        <v>77</v>
      </c>
      <c r="C31" s="39" t="s">
        <v>69</v>
      </c>
      <c r="D31" s="39" t="s">
        <v>2499</v>
      </c>
      <c r="E31" s="39" t="s">
        <v>75</v>
      </c>
      <c r="F31" s="39" t="s">
        <v>75</v>
      </c>
      <c r="G31" s="51"/>
      <c r="H31" s="51"/>
      <c r="I31" s="51"/>
      <c r="J31" s="51"/>
    </row>
    <row r="32" spans="1:10" ht="14.1" customHeight="1" x14ac:dyDescent="0.25">
      <c r="A32" s="51"/>
      <c r="B32" s="1589" t="s">
        <v>81</v>
      </c>
      <c r="C32" s="1590"/>
      <c r="D32" s="1590"/>
      <c r="E32" s="1590"/>
      <c r="F32" s="1590"/>
      <c r="G32" s="51"/>
      <c r="H32" s="51"/>
      <c r="I32" s="51"/>
      <c r="J32" s="51"/>
    </row>
    <row r="33" spans="1:10" ht="14.1" customHeight="1" x14ac:dyDescent="0.25">
      <c r="A33" s="51"/>
      <c r="B33" s="52"/>
      <c r="C33" s="33">
        <v>2023</v>
      </c>
      <c r="D33" s="33">
        <v>2024</v>
      </c>
      <c r="E33" s="33">
        <v>2025</v>
      </c>
      <c r="F33" s="33">
        <v>2026</v>
      </c>
      <c r="G33" s="51"/>
      <c r="H33" s="51"/>
      <c r="I33" s="51"/>
      <c r="J33" s="51"/>
    </row>
    <row r="34" spans="1:10" ht="14.1" customHeight="1" x14ac:dyDescent="0.25">
      <c r="A34" s="51"/>
      <c r="B34" s="53"/>
      <c r="C34" s="35" t="s">
        <v>17</v>
      </c>
      <c r="D34" s="35" t="s">
        <v>18</v>
      </c>
      <c r="E34" s="35" t="s">
        <v>18</v>
      </c>
      <c r="F34" s="35" t="s">
        <v>18</v>
      </c>
      <c r="G34" s="51"/>
      <c r="H34" s="51"/>
      <c r="I34" s="51"/>
      <c r="J34" s="51"/>
    </row>
    <row r="35" spans="1:10" ht="14.1" customHeight="1" x14ac:dyDescent="0.25">
      <c r="A35" s="51"/>
      <c r="B35" s="40" t="s">
        <v>82</v>
      </c>
      <c r="C35" s="41">
        <v>0</v>
      </c>
      <c r="D35" s="41">
        <v>0</v>
      </c>
      <c r="E35" s="41">
        <v>0</v>
      </c>
      <c r="F35" s="41">
        <v>0</v>
      </c>
      <c r="G35" s="51"/>
      <c r="H35" s="51"/>
      <c r="I35" s="51"/>
      <c r="J35" s="51"/>
    </row>
    <row r="36" spans="1:10" ht="14.1" customHeight="1" x14ac:dyDescent="0.25">
      <c r="A36" s="51"/>
      <c r="B36" s="40" t="s">
        <v>83</v>
      </c>
      <c r="C36" s="41">
        <v>0</v>
      </c>
      <c r="D36" s="41">
        <v>0</v>
      </c>
      <c r="E36" s="41">
        <v>0</v>
      </c>
      <c r="F36" s="41">
        <v>0</v>
      </c>
      <c r="G36" s="51"/>
      <c r="H36" s="51"/>
      <c r="I36" s="51"/>
      <c r="J36" s="51"/>
    </row>
    <row r="37" spans="1:10" ht="14.1" customHeight="1" x14ac:dyDescent="0.25">
      <c r="A37" s="51"/>
      <c r="B37" s="40" t="s">
        <v>84</v>
      </c>
      <c r="C37" s="41">
        <v>0</v>
      </c>
      <c r="D37" s="41">
        <v>0</v>
      </c>
      <c r="E37" s="41">
        <v>0</v>
      </c>
      <c r="F37" s="41">
        <v>0</v>
      </c>
      <c r="G37" s="51"/>
      <c r="H37" s="51"/>
      <c r="I37" s="51"/>
      <c r="J37" s="51"/>
    </row>
    <row r="38" spans="1:10" ht="14.1" customHeight="1" x14ac:dyDescent="0.25">
      <c r="A38" s="51"/>
      <c r="B38" s="40" t="s">
        <v>85</v>
      </c>
      <c r="C38" s="41">
        <v>0</v>
      </c>
      <c r="D38" s="41">
        <v>0</v>
      </c>
      <c r="E38" s="41">
        <v>0</v>
      </c>
      <c r="F38" s="41">
        <v>0</v>
      </c>
      <c r="G38" s="51"/>
      <c r="H38" s="51"/>
      <c r="I38" s="51"/>
      <c r="J38" s="51"/>
    </row>
    <row r="39" spans="1:10" ht="14.1" customHeight="1" x14ac:dyDescent="0.25">
      <c r="A39" s="51"/>
      <c r="B39" s="40" t="s">
        <v>83</v>
      </c>
      <c r="C39" s="41">
        <v>0</v>
      </c>
      <c r="D39" s="41">
        <v>0</v>
      </c>
      <c r="E39" s="41">
        <v>0</v>
      </c>
      <c r="F39" s="41">
        <v>0</v>
      </c>
      <c r="G39" s="51"/>
      <c r="H39" s="51"/>
      <c r="I39" s="51"/>
      <c r="J39" s="51"/>
    </row>
    <row r="40" spans="1:10" ht="14.1" customHeight="1" x14ac:dyDescent="0.25">
      <c r="A40" s="51"/>
      <c r="B40" s="40" t="s">
        <v>84</v>
      </c>
      <c r="C40" s="41">
        <v>0</v>
      </c>
      <c r="D40" s="41">
        <v>0</v>
      </c>
      <c r="E40" s="41">
        <v>0</v>
      </c>
      <c r="F40" s="41">
        <v>0</v>
      </c>
      <c r="G40" s="51"/>
      <c r="H40" s="51"/>
      <c r="I40" s="51"/>
      <c r="J40" s="51"/>
    </row>
    <row r="41" spans="1:10" ht="14.1" customHeight="1" x14ac:dyDescent="0.25">
      <c r="A41" s="51"/>
      <c r="B41" s="40" t="s">
        <v>86</v>
      </c>
      <c r="C41" s="41">
        <v>0</v>
      </c>
      <c r="D41" s="41">
        <v>0</v>
      </c>
      <c r="E41" s="41">
        <v>0</v>
      </c>
      <c r="F41" s="41">
        <v>0</v>
      </c>
      <c r="G41" s="51"/>
      <c r="H41" s="51"/>
      <c r="I41" s="51"/>
      <c r="J41" s="51"/>
    </row>
    <row r="42" spans="1:10" ht="14.1" customHeight="1" x14ac:dyDescent="0.25">
      <c r="A42" s="51"/>
      <c r="B42" s="40" t="s">
        <v>83</v>
      </c>
      <c r="C42" s="41">
        <v>0</v>
      </c>
      <c r="D42" s="41">
        <v>0</v>
      </c>
      <c r="E42" s="41">
        <v>0</v>
      </c>
      <c r="F42" s="41">
        <v>0</v>
      </c>
      <c r="G42" s="51"/>
      <c r="H42" s="51"/>
      <c r="I42" s="51"/>
      <c r="J42" s="51"/>
    </row>
    <row r="43" spans="1:10" ht="14.1" customHeight="1" x14ac:dyDescent="0.25">
      <c r="A43" s="51"/>
      <c r="B43" s="40" t="s">
        <v>84</v>
      </c>
      <c r="C43" s="41">
        <v>0</v>
      </c>
      <c r="D43" s="41">
        <v>0</v>
      </c>
      <c r="E43" s="41">
        <v>0</v>
      </c>
      <c r="F43" s="41">
        <v>0</v>
      </c>
      <c r="G43" s="51"/>
      <c r="H43" s="51"/>
      <c r="I43" s="51"/>
      <c r="J43" s="51"/>
    </row>
    <row r="44" spans="1:10" ht="14.1" customHeight="1" x14ac:dyDescent="0.25">
      <c r="A44" s="51"/>
      <c r="B44" s="40" t="s">
        <v>87</v>
      </c>
      <c r="C44" s="41">
        <v>0</v>
      </c>
      <c r="D44" s="41">
        <v>0</v>
      </c>
      <c r="E44" s="41">
        <v>0</v>
      </c>
      <c r="F44" s="41">
        <v>0</v>
      </c>
      <c r="G44" s="51"/>
      <c r="H44" s="51"/>
      <c r="I44" s="51"/>
      <c r="J44" s="51"/>
    </row>
    <row r="45" spans="1:10" ht="14.1" customHeight="1" x14ac:dyDescent="0.25">
      <c r="A45" s="51"/>
      <c r="B45" s="40" t="s">
        <v>83</v>
      </c>
      <c r="C45" s="41">
        <v>0</v>
      </c>
      <c r="D45" s="41">
        <v>0</v>
      </c>
      <c r="E45" s="41">
        <v>0</v>
      </c>
      <c r="F45" s="41">
        <v>0</v>
      </c>
      <c r="G45" s="51"/>
      <c r="H45" s="51"/>
      <c r="I45" s="51"/>
      <c r="J45" s="51"/>
    </row>
    <row r="46" spans="1:10" ht="14.1" customHeight="1" x14ac:dyDescent="0.25">
      <c r="A46" s="51"/>
      <c r="B46" s="40" t="s">
        <v>84</v>
      </c>
      <c r="C46" s="41">
        <v>0</v>
      </c>
      <c r="D46" s="41">
        <v>0</v>
      </c>
      <c r="E46" s="41">
        <v>0</v>
      </c>
      <c r="F46" s="41">
        <v>0</v>
      </c>
      <c r="G46" s="51"/>
      <c r="H46" s="51"/>
      <c r="I46" s="51"/>
      <c r="J46" s="51"/>
    </row>
    <row r="47" spans="1:10" ht="14.1" customHeight="1" x14ac:dyDescent="0.25">
      <c r="A47" s="51"/>
      <c r="B47" s="40" t="s">
        <v>88</v>
      </c>
      <c r="C47" s="41">
        <v>0</v>
      </c>
      <c r="D47" s="41">
        <v>259000000</v>
      </c>
      <c r="E47" s="41">
        <v>259000000</v>
      </c>
      <c r="F47" s="41">
        <v>259000000</v>
      </c>
      <c r="G47" s="51"/>
      <c r="H47" s="51"/>
      <c r="I47" s="51"/>
      <c r="J47" s="51"/>
    </row>
    <row r="48" spans="1:10" ht="14.1" customHeight="1" x14ac:dyDescent="0.25">
      <c r="A48" s="51"/>
      <c r="B48" s="40" t="s">
        <v>83</v>
      </c>
      <c r="C48" s="41">
        <v>0</v>
      </c>
      <c r="D48" s="41">
        <v>259000000</v>
      </c>
      <c r="E48" s="41">
        <v>259000000</v>
      </c>
      <c r="F48" s="41">
        <v>259000000</v>
      </c>
      <c r="G48" s="51"/>
      <c r="H48" s="51"/>
      <c r="I48" s="51"/>
      <c r="J48" s="51"/>
    </row>
    <row r="49" spans="1:10" ht="14.1" customHeight="1" x14ac:dyDescent="0.25">
      <c r="A49" s="51"/>
      <c r="B49" s="40" t="s">
        <v>84</v>
      </c>
      <c r="C49" s="41">
        <v>0</v>
      </c>
      <c r="D49" s="41">
        <v>0</v>
      </c>
      <c r="E49" s="41">
        <v>0</v>
      </c>
      <c r="F49" s="41">
        <v>0</v>
      </c>
      <c r="G49" s="51"/>
      <c r="H49" s="51"/>
      <c r="I49" s="51"/>
      <c r="J49" s="51"/>
    </row>
    <row r="50" spans="1:10" ht="14.1" customHeight="1" x14ac:dyDescent="0.25">
      <c r="A50" s="51"/>
      <c r="B50" s="40" t="s">
        <v>89</v>
      </c>
      <c r="C50" s="41">
        <v>0</v>
      </c>
      <c r="D50" s="41">
        <v>0</v>
      </c>
      <c r="E50" s="41">
        <v>0</v>
      </c>
      <c r="F50" s="41">
        <v>0</v>
      </c>
      <c r="G50" s="51"/>
      <c r="H50" s="51"/>
      <c r="I50" s="51"/>
      <c r="J50" s="51"/>
    </row>
    <row r="51" spans="1:10" ht="14.1" customHeight="1" x14ac:dyDescent="0.25">
      <c r="A51" s="51"/>
      <c r="B51" s="40" t="s">
        <v>83</v>
      </c>
      <c r="C51" s="41">
        <v>0</v>
      </c>
      <c r="D51" s="41">
        <v>0</v>
      </c>
      <c r="E51" s="41">
        <v>0</v>
      </c>
      <c r="F51" s="41">
        <v>0</v>
      </c>
      <c r="G51" s="51"/>
      <c r="H51" s="51"/>
      <c r="I51" s="51"/>
      <c r="J51" s="51"/>
    </row>
    <row r="52" spans="1:10" ht="14.1" customHeight="1" x14ac:dyDescent="0.25">
      <c r="A52" s="51"/>
      <c r="B52" s="40" t="s">
        <v>84</v>
      </c>
      <c r="C52" s="41">
        <v>0</v>
      </c>
      <c r="D52" s="41">
        <v>0</v>
      </c>
      <c r="E52" s="41">
        <v>0</v>
      </c>
      <c r="F52" s="41">
        <v>0</v>
      </c>
      <c r="G52" s="51"/>
      <c r="H52" s="51"/>
      <c r="I52" s="51"/>
      <c r="J52" s="51"/>
    </row>
    <row r="53" spans="1:10" ht="14.1" customHeight="1" x14ac:dyDescent="0.25">
      <c r="A53" s="51"/>
      <c r="B53" s="40" t="s">
        <v>90</v>
      </c>
      <c r="C53" s="41">
        <v>0</v>
      </c>
      <c r="D53" s="41">
        <v>0</v>
      </c>
      <c r="E53" s="41">
        <v>0</v>
      </c>
      <c r="F53" s="41">
        <v>0</v>
      </c>
      <c r="G53" s="51"/>
      <c r="H53" s="51"/>
      <c r="I53" s="51"/>
      <c r="J53" s="51"/>
    </row>
    <row r="54" spans="1:10" ht="14.1" customHeight="1" x14ac:dyDescent="0.25">
      <c r="A54" s="51"/>
      <c r="B54" s="40" t="s">
        <v>83</v>
      </c>
      <c r="C54" s="41">
        <v>0</v>
      </c>
      <c r="D54" s="41">
        <v>0</v>
      </c>
      <c r="E54" s="41">
        <v>0</v>
      </c>
      <c r="F54" s="41">
        <v>0</v>
      </c>
      <c r="G54" s="51"/>
      <c r="H54" s="51"/>
      <c r="I54" s="51"/>
      <c r="J54" s="51"/>
    </row>
    <row r="55" spans="1:10" ht="14.1" customHeight="1" x14ac:dyDescent="0.25">
      <c r="A55" s="51"/>
      <c r="B55" s="40" t="s">
        <v>84</v>
      </c>
      <c r="C55" s="41">
        <v>0</v>
      </c>
      <c r="D55" s="41">
        <v>0</v>
      </c>
      <c r="E55" s="41">
        <v>0</v>
      </c>
      <c r="F55" s="41">
        <v>0</v>
      </c>
      <c r="G55" s="51"/>
      <c r="H55" s="51"/>
      <c r="I55" s="51"/>
      <c r="J55" s="51"/>
    </row>
    <row r="56" spans="1:10" ht="14.1" customHeight="1" x14ac:dyDescent="0.25">
      <c r="A56" s="51"/>
      <c r="B56" s="40" t="s">
        <v>91</v>
      </c>
      <c r="C56" s="41">
        <v>0</v>
      </c>
      <c r="D56" s="41">
        <v>0</v>
      </c>
      <c r="E56" s="41">
        <v>0</v>
      </c>
      <c r="F56" s="41">
        <v>0</v>
      </c>
      <c r="G56" s="51"/>
      <c r="H56" s="51"/>
      <c r="I56" s="51"/>
      <c r="J56" s="51"/>
    </row>
    <row r="57" spans="1:10" ht="14.1" customHeight="1" x14ac:dyDescent="0.25">
      <c r="A57" s="51"/>
      <c r="B57" s="40" t="s">
        <v>83</v>
      </c>
      <c r="C57" s="41">
        <v>0</v>
      </c>
      <c r="D57" s="41">
        <v>0</v>
      </c>
      <c r="E57" s="41">
        <v>0</v>
      </c>
      <c r="F57" s="41">
        <v>0</v>
      </c>
      <c r="G57" s="51"/>
      <c r="H57" s="51"/>
      <c r="I57" s="51"/>
      <c r="J57" s="51"/>
    </row>
    <row r="58" spans="1:10" ht="14.1" customHeight="1" x14ac:dyDescent="0.25">
      <c r="A58" s="51"/>
      <c r="B58" s="40" t="s">
        <v>92</v>
      </c>
      <c r="C58" s="41">
        <v>0</v>
      </c>
      <c r="D58" s="41">
        <v>0</v>
      </c>
      <c r="E58" s="41">
        <v>0</v>
      </c>
      <c r="F58" s="41">
        <v>0</v>
      </c>
      <c r="G58" s="51"/>
      <c r="H58" s="51"/>
      <c r="I58" s="51"/>
      <c r="J58" s="51"/>
    </row>
    <row r="59" spans="1:10" ht="14.1" customHeight="1" x14ac:dyDescent="0.25">
      <c r="A59" s="51"/>
      <c r="B59" s="40" t="s">
        <v>93</v>
      </c>
      <c r="C59" s="41">
        <v>0</v>
      </c>
      <c r="D59" s="41">
        <v>0</v>
      </c>
      <c r="E59" s="41">
        <v>0</v>
      </c>
      <c r="F59" s="41">
        <v>0</v>
      </c>
      <c r="G59" s="51"/>
      <c r="H59" s="51"/>
      <c r="I59" s="51"/>
      <c r="J59" s="51"/>
    </row>
    <row r="60" spans="1:10" ht="14.1" customHeight="1" x14ac:dyDescent="0.25">
      <c r="A60" s="51"/>
      <c r="B60" s="40" t="s">
        <v>94</v>
      </c>
      <c r="C60" s="41">
        <v>0</v>
      </c>
      <c r="D60" s="41">
        <v>0</v>
      </c>
      <c r="E60" s="41">
        <v>0</v>
      </c>
      <c r="F60" s="41">
        <v>0</v>
      </c>
      <c r="G60" s="51"/>
      <c r="H60" s="51"/>
      <c r="I60" s="51"/>
      <c r="J60" s="51"/>
    </row>
    <row r="61" spans="1:10" ht="14.1" customHeight="1" x14ac:dyDescent="0.25">
      <c r="A61" s="51"/>
      <c r="B61" s="40" t="s">
        <v>95</v>
      </c>
      <c r="C61" s="41">
        <v>0</v>
      </c>
      <c r="D61" s="41">
        <v>0</v>
      </c>
      <c r="E61" s="41">
        <v>0</v>
      </c>
      <c r="F61" s="41">
        <v>0</v>
      </c>
      <c r="G61" s="51"/>
      <c r="H61" s="51"/>
      <c r="I61" s="51"/>
      <c r="J61" s="51"/>
    </row>
    <row r="62" spans="1:10" ht="14.1" customHeight="1" x14ac:dyDescent="0.25">
      <c r="A62" s="51"/>
      <c r="B62" s="40" t="s">
        <v>96</v>
      </c>
      <c r="C62" s="41">
        <v>0</v>
      </c>
      <c r="D62" s="41">
        <v>0</v>
      </c>
      <c r="E62" s="41">
        <v>0</v>
      </c>
      <c r="F62" s="41">
        <v>0</v>
      </c>
      <c r="G62" s="51"/>
      <c r="H62" s="51"/>
      <c r="I62" s="51"/>
      <c r="J62" s="51"/>
    </row>
    <row r="63" spans="1:10" ht="14.1" customHeight="1" x14ac:dyDescent="0.25">
      <c r="A63" s="51"/>
      <c r="B63" s="40" t="s">
        <v>83</v>
      </c>
      <c r="C63" s="41">
        <v>0</v>
      </c>
      <c r="D63" s="41">
        <v>0</v>
      </c>
      <c r="E63" s="41">
        <v>0</v>
      </c>
      <c r="F63" s="41">
        <v>0</v>
      </c>
      <c r="G63" s="51"/>
      <c r="H63" s="51"/>
      <c r="I63" s="51"/>
      <c r="J63" s="51"/>
    </row>
    <row r="64" spans="1:10" ht="14.1" customHeight="1" x14ac:dyDescent="0.25">
      <c r="A64" s="51"/>
      <c r="B64" s="40" t="s">
        <v>92</v>
      </c>
      <c r="C64" s="41">
        <v>0</v>
      </c>
      <c r="D64" s="41">
        <v>0</v>
      </c>
      <c r="E64" s="41">
        <v>0</v>
      </c>
      <c r="F64" s="41">
        <v>0</v>
      </c>
      <c r="G64" s="51"/>
      <c r="H64" s="51"/>
      <c r="I64" s="51"/>
      <c r="J64" s="51"/>
    </row>
    <row r="65" spans="1:10" ht="14.1" customHeight="1" x14ac:dyDescent="0.25">
      <c r="A65" s="51"/>
      <c r="B65" s="40" t="s">
        <v>93</v>
      </c>
      <c r="C65" s="41">
        <v>0</v>
      </c>
      <c r="D65" s="41">
        <v>0</v>
      </c>
      <c r="E65" s="41">
        <v>0</v>
      </c>
      <c r="F65" s="41">
        <v>0</v>
      </c>
      <c r="G65" s="51"/>
      <c r="H65" s="51"/>
      <c r="I65" s="51"/>
      <c r="J65" s="51"/>
    </row>
    <row r="66" spans="1:10" ht="14.1" customHeight="1" x14ac:dyDescent="0.25">
      <c r="A66" s="51"/>
      <c r="B66" s="40" t="s">
        <v>94</v>
      </c>
      <c r="C66" s="41">
        <v>0</v>
      </c>
      <c r="D66" s="41">
        <v>0</v>
      </c>
      <c r="E66" s="41">
        <v>0</v>
      </c>
      <c r="F66" s="41">
        <v>0</v>
      </c>
      <c r="G66" s="51"/>
      <c r="H66" s="51"/>
      <c r="I66" s="51"/>
      <c r="J66" s="51"/>
    </row>
    <row r="67" spans="1:10" ht="14.1" customHeight="1" x14ac:dyDescent="0.25">
      <c r="A67" s="51"/>
      <c r="B67" s="40" t="s">
        <v>95</v>
      </c>
      <c r="C67" s="41">
        <v>0</v>
      </c>
      <c r="D67" s="41">
        <v>0</v>
      </c>
      <c r="E67" s="41">
        <v>0</v>
      </c>
      <c r="F67" s="41">
        <v>0</v>
      </c>
      <c r="G67" s="51"/>
      <c r="H67" s="51"/>
      <c r="I67" s="51"/>
      <c r="J67" s="51"/>
    </row>
    <row r="68" spans="1:10" ht="14.1" customHeight="1" x14ac:dyDescent="0.25">
      <c r="A68" s="51"/>
      <c r="B68" s="40" t="s">
        <v>97</v>
      </c>
      <c r="C68" s="41">
        <v>0</v>
      </c>
      <c r="D68" s="41">
        <v>0</v>
      </c>
      <c r="E68" s="41">
        <v>0</v>
      </c>
      <c r="F68" s="41">
        <v>0</v>
      </c>
      <c r="G68" s="51"/>
      <c r="H68" s="51"/>
      <c r="I68" s="51"/>
      <c r="J68" s="51"/>
    </row>
    <row r="69" spans="1:10" ht="14.1" customHeight="1" x14ac:dyDescent="0.25">
      <c r="A69" s="51"/>
      <c r="B69" s="40" t="s">
        <v>83</v>
      </c>
      <c r="C69" s="41">
        <v>0</v>
      </c>
      <c r="D69" s="41">
        <v>0</v>
      </c>
      <c r="E69" s="41">
        <v>0</v>
      </c>
      <c r="F69" s="41">
        <v>0</v>
      </c>
      <c r="G69" s="51"/>
      <c r="H69" s="51"/>
      <c r="I69" s="51"/>
      <c r="J69" s="51"/>
    </row>
    <row r="70" spans="1:10" ht="14.1" customHeight="1" x14ac:dyDescent="0.25">
      <c r="A70" s="51"/>
      <c r="B70" s="40" t="s">
        <v>92</v>
      </c>
      <c r="C70" s="41">
        <v>0</v>
      </c>
      <c r="D70" s="41">
        <v>0</v>
      </c>
      <c r="E70" s="41">
        <v>0</v>
      </c>
      <c r="F70" s="41">
        <v>0</v>
      </c>
      <c r="G70" s="51"/>
      <c r="H70" s="51"/>
      <c r="I70" s="51"/>
      <c r="J70" s="51"/>
    </row>
    <row r="71" spans="1:10" ht="14.1" customHeight="1" x14ac:dyDescent="0.25">
      <c r="A71" s="51"/>
      <c r="B71" s="40" t="s">
        <v>93</v>
      </c>
      <c r="C71" s="41">
        <v>0</v>
      </c>
      <c r="D71" s="41">
        <v>0</v>
      </c>
      <c r="E71" s="41">
        <v>0</v>
      </c>
      <c r="F71" s="41">
        <v>0</v>
      </c>
      <c r="G71" s="51"/>
      <c r="H71" s="51"/>
      <c r="I71" s="51"/>
      <c r="J71" s="51"/>
    </row>
    <row r="72" spans="1:10" ht="14.1" customHeight="1" x14ac:dyDescent="0.25">
      <c r="A72" s="51"/>
      <c r="B72" s="40" t="s">
        <v>94</v>
      </c>
      <c r="C72" s="41">
        <v>0</v>
      </c>
      <c r="D72" s="41">
        <v>0</v>
      </c>
      <c r="E72" s="41">
        <v>0</v>
      </c>
      <c r="F72" s="41">
        <v>0</v>
      </c>
      <c r="G72" s="51"/>
      <c r="H72" s="51"/>
      <c r="I72" s="51"/>
      <c r="J72" s="51"/>
    </row>
    <row r="73" spans="1:10" ht="14.1" customHeight="1" x14ac:dyDescent="0.25">
      <c r="A73" s="51"/>
      <c r="B73" s="40" t="s">
        <v>95</v>
      </c>
      <c r="C73" s="41">
        <v>0</v>
      </c>
      <c r="D73" s="41">
        <v>0</v>
      </c>
      <c r="E73" s="41">
        <v>0</v>
      </c>
      <c r="F73" s="41">
        <v>0</v>
      </c>
      <c r="G73" s="51"/>
      <c r="H73" s="51"/>
      <c r="I73" s="51"/>
      <c r="J73" s="51"/>
    </row>
    <row r="74" spans="1:10" ht="14.1" customHeight="1" x14ac:dyDescent="0.25">
      <c r="A74" s="51"/>
      <c r="B74" s="40" t="s">
        <v>98</v>
      </c>
      <c r="C74" s="41">
        <v>0</v>
      </c>
      <c r="D74" s="41">
        <v>0</v>
      </c>
      <c r="E74" s="41">
        <v>0</v>
      </c>
      <c r="F74" s="41">
        <v>0</v>
      </c>
      <c r="G74" s="51"/>
      <c r="H74" s="51"/>
      <c r="I74" s="51"/>
      <c r="J74" s="51"/>
    </row>
    <row r="75" spans="1:10" ht="14.1" customHeight="1" x14ac:dyDescent="0.25">
      <c r="A75" s="51"/>
      <c r="B75" s="40" t="s">
        <v>99</v>
      </c>
      <c r="C75" s="41">
        <v>0</v>
      </c>
      <c r="D75" s="41">
        <v>0</v>
      </c>
      <c r="E75" s="41">
        <v>0</v>
      </c>
      <c r="F75" s="41">
        <v>0</v>
      </c>
      <c r="G75" s="51"/>
      <c r="H75" s="51"/>
      <c r="I75" s="51"/>
      <c r="J75" s="51"/>
    </row>
    <row r="76" spans="1:10" ht="14.1" customHeight="1" x14ac:dyDescent="0.25">
      <c r="A76" s="51"/>
      <c r="B76" s="36" t="s">
        <v>100</v>
      </c>
      <c r="C76" s="41">
        <v>0</v>
      </c>
      <c r="D76" s="41">
        <v>259000000</v>
      </c>
      <c r="E76" s="41">
        <v>259000000</v>
      </c>
      <c r="F76" s="41">
        <v>259000000</v>
      </c>
      <c r="G76" s="51"/>
      <c r="H76" s="51"/>
      <c r="I76" s="51"/>
      <c r="J76" s="51"/>
    </row>
    <row r="77" spans="1:10" ht="27" customHeight="1" x14ac:dyDescent="0.25">
      <c r="A77" s="51"/>
      <c r="B77" s="30" t="s">
        <v>50</v>
      </c>
      <c r="C77" s="1575" t="s">
        <v>2500</v>
      </c>
      <c r="D77" s="1576"/>
      <c r="E77" s="1576"/>
      <c r="F77" s="1576"/>
      <c r="G77" s="51"/>
      <c r="H77" s="51"/>
      <c r="I77" s="51"/>
      <c r="J77" s="51"/>
    </row>
    <row r="78" spans="1:10" ht="27" customHeight="1" x14ac:dyDescent="0.25">
      <c r="A78" s="51"/>
      <c r="B78" s="31" t="s">
        <v>52</v>
      </c>
      <c r="C78" s="1587" t="s">
        <v>2501</v>
      </c>
      <c r="D78" s="1588"/>
      <c r="E78" s="1588"/>
      <c r="F78" s="1588"/>
      <c r="G78" s="51"/>
      <c r="H78" s="51"/>
      <c r="I78" s="51"/>
      <c r="J78" s="51"/>
    </row>
    <row r="79" spans="1:10" ht="27" customHeight="1" x14ac:dyDescent="0.25">
      <c r="A79" s="51"/>
      <c r="B79" s="31" t="s">
        <v>54</v>
      </c>
      <c r="C79" s="1587" t="s">
        <v>2493</v>
      </c>
      <c r="D79" s="1588"/>
      <c r="E79" s="1588"/>
      <c r="F79" s="1588"/>
      <c r="G79" s="51"/>
      <c r="H79" s="51"/>
      <c r="I79" s="51"/>
      <c r="J79" s="51"/>
    </row>
    <row r="80" spans="1:10" ht="15" customHeight="1" x14ac:dyDescent="0.25">
      <c r="A80" s="51"/>
      <c r="B80" s="52"/>
      <c r="C80" s="33">
        <v>2023</v>
      </c>
      <c r="D80" s="33">
        <v>2024</v>
      </c>
      <c r="E80" s="33">
        <v>2025</v>
      </c>
      <c r="F80" s="33">
        <v>2026</v>
      </c>
      <c r="G80" s="51"/>
      <c r="H80" s="51"/>
      <c r="I80" s="51"/>
      <c r="J80" s="51"/>
    </row>
    <row r="81" spans="1:10" ht="15" customHeight="1" x14ac:dyDescent="0.25">
      <c r="A81" s="51"/>
      <c r="B81" s="53"/>
      <c r="C81" s="35" t="s">
        <v>17</v>
      </c>
      <c r="D81" s="35" t="s">
        <v>18</v>
      </c>
      <c r="E81" s="35" t="s">
        <v>18</v>
      </c>
      <c r="F81" s="35" t="s">
        <v>18</v>
      </c>
      <c r="G81" s="51"/>
      <c r="H81" s="51"/>
      <c r="I81" s="51"/>
      <c r="J81" s="51"/>
    </row>
    <row r="82" spans="1:10" ht="14.1" customHeight="1" x14ac:dyDescent="0.25">
      <c r="A82" s="51"/>
      <c r="B82" s="38" t="s">
        <v>56</v>
      </c>
      <c r="C82" s="39" t="s">
        <v>2502</v>
      </c>
      <c r="D82" s="39" t="s">
        <v>2502</v>
      </c>
      <c r="E82" s="39" t="s">
        <v>2502</v>
      </c>
      <c r="F82" s="39" t="s">
        <v>2502</v>
      </c>
      <c r="G82" s="51"/>
      <c r="H82" s="51"/>
      <c r="I82" s="51"/>
      <c r="J82" s="51"/>
    </row>
    <row r="83" spans="1:10" ht="14.1" customHeight="1" x14ac:dyDescent="0.25">
      <c r="A83" s="51"/>
      <c r="B83" s="38" t="s">
        <v>59</v>
      </c>
      <c r="C83" s="39" t="s">
        <v>2503</v>
      </c>
      <c r="D83" s="39" t="s">
        <v>2504</v>
      </c>
      <c r="E83" s="39" t="s">
        <v>2504</v>
      </c>
      <c r="F83" s="39" t="s">
        <v>2504</v>
      </c>
      <c r="G83" s="51"/>
      <c r="H83" s="51"/>
      <c r="I83" s="51"/>
      <c r="J83" s="51"/>
    </row>
    <row r="84" spans="1:10" ht="14.1" customHeight="1" x14ac:dyDescent="0.25">
      <c r="A84" s="51"/>
      <c r="B84" s="38" t="s">
        <v>63</v>
      </c>
      <c r="C84" s="39" t="s">
        <v>2505</v>
      </c>
      <c r="D84" s="39" t="s">
        <v>2506</v>
      </c>
      <c r="E84" s="39" t="s">
        <v>2506</v>
      </c>
      <c r="F84" s="39" t="s">
        <v>2506</v>
      </c>
      <c r="G84" s="51"/>
      <c r="H84" s="51"/>
      <c r="I84" s="51"/>
      <c r="J84" s="51"/>
    </row>
    <row r="85" spans="1:10" ht="14.1" customHeight="1" x14ac:dyDescent="0.25">
      <c r="A85" s="51"/>
      <c r="B85" s="38" t="s">
        <v>68</v>
      </c>
      <c r="C85" s="39" t="s">
        <v>69</v>
      </c>
      <c r="D85" s="39" t="s">
        <v>75</v>
      </c>
      <c r="E85" s="39" t="s">
        <v>75</v>
      </c>
      <c r="F85" s="39" t="s">
        <v>75</v>
      </c>
      <c r="G85" s="51"/>
      <c r="H85" s="51"/>
      <c r="I85" s="51"/>
      <c r="J85" s="51"/>
    </row>
    <row r="86" spans="1:10" ht="14.1" customHeight="1" x14ac:dyDescent="0.25">
      <c r="A86" s="51"/>
      <c r="B86" s="38" t="s">
        <v>73</v>
      </c>
      <c r="C86" s="39" t="s">
        <v>69</v>
      </c>
      <c r="D86" s="39" t="s">
        <v>151</v>
      </c>
      <c r="E86" s="39" t="s">
        <v>75</v>
      </c>
      <c r="F86" s="39" t="s">
        <v>75</v>
      </c>
      <c r="G86" s="51"/>
      <c r="H86" s="51"/>
      <c r="I86" s="51"/>
      <c r="J86" s="51"/>
    </row>
    <row r="87" spans="1:10" ht="14.1" customHeight="1" x14ac:dyDescent="0.25">
      <c r="A87" s="51"/>
      <c r="B87" s="38" t="s">
        <v>77</v>
      </c>
      <c r="C87" s="39" t="s">
        <v>69</v>
      </c>
      <c r="D87" s="39" t="s">
        <v>151</v>
      </c>
      <c r="E87" s="39" t="s">
        <v>75</v>
      </c>
      <c r="F87" s="39" t="s">
        <v>75</v>
      </c>
      <c r="G87" s="51"/>
      <c r="H87" s="51"/>
      <c r="I87" s="51"/>
      <c r="J87" s="51"/>
    </row>
    <row r="88" spans="1:10" ht="14.1" customHeight="1" x14ac:dyDescent="0.25">
      <c r="A88" s="51"/>
      <c r="B88" s="1589" t="s">
        <v>81</v>
      </c>
      <c r="C88" s="1590"/>
      <c r="D88" s="1590"/>
      <c r="E88" s="1590"/>
      <c r="F88" s="1590"/>
      <c r="G88" s="51"/>
      <c r="H88" s="51"/>
      <c r="I88" s="51"/>
      <c r="J88" s="51"/>
    </row>
    <row r="89" spans="1:10" ht="14.1" customHeight="1" x14ac:dyDescent="0.25">
      <c r="A89" s="51"/>
      <c r="B89" s="52"/>
      <c r="C89" s="33">
        <v>2023</v>
      </c>
      <c r="D89" s="33">
        <v>2024</v>
      </c>
      <c r="E89" s="33">
        <v>2025</v>
      </c>
      <c r="F89" s="33">
        <v>2026</v>
      </c>
      <c r="G89" s="51"/>
      <c r="H89" s="51"/>
      <c r="I89" s="51"/>
      <c r="J89" s="51"/>
    </row>
    <row r="90" spans="1:10" ht="14.1" customHeight="1" x14ac:dyDescent="0.25">
      <c r="A90" s="51"/>
      <c r="B90" s="53"/>
      <c r="C90" s="35" t="s">
        <v>17</v>
      </c>
      <c r="D90" s="35" t="s">
        <v>18</v>
      </c>
      <c r="E90" s="35" t="s">
        <v>18</v>
      </c>
      <c r="F90" s="35" t="s">
        <v>18</v>
      </c>
      <c r="G90" s="51"/>
      <c r="H90" s="51"/>
      <c r="I90" s="51"/>
      <c r="J90" s="51"/>
    </row>
    <row r="91" spans="1:10" ht="14.1" customHeight="1" x14ac:dyDescent="0.25">
      <c r="A91" s="51"/>
      <c r="B91" s="40" t="s">
        <v>82</v>
      </c>
      <c r="C91" s="41">
        <v>0</v>
      </c>
      <c r="D91" s="41">
        <v>0</v>
      </c>
      <c r="E91" s="41">
        <v>0</v>
      </c>
      <c r="F91" s="41">
        <v>0</v>
      </c>
      <c r="G91" s="51"/>
      <c r="H91" s="51"/>
      <c r="I91" s="51"/>
      <c r="J91" s="51"/>
    </row>
    <row r="92" spans="1:10" ht="14.1" customHeight="1" x14ac:dyDescent="0.25">
      <c r="A92" s="51"/>
      <c r="B92" s="40" t="s">
        <v>83</v>
      </c>
      <c r="C92" s="41">
        <v>0</v>
      </c>
      <c r="D92" s="41">
        <v>0</v>
      </c>
      <c r="E92" s="41">
        <v>0</v>
      </c>
      <c r="F92" s="41">
        <v>0</v>
      </c>
      <c r="G92" s="51"/>
      <c r="H92" s="51"/>
      <c r="I92" s="51"/>
      <c r="J92" s="51"/>
    </row>
    <row r="93" spans="1:10" ht="14.1" customHeight="1" x14ac:dyDescent="0.25">
      <c r="A93" s="51"/>
      <c r="B93" s="40" t="s">
        <v>84</v>
      </c>
      <c r="C93" s="41">
        <v>0</v>
      </c>
      <c r="D93" s="41">
        <v>0</v>
      </c>
      <c r="E93" s="41">
        <v>0</v>
      </c>
      <c r="F93" s="41">
        <v>0</v>
      </c>
      <c r="G93" s="51"/>
      <c r="H93" s="51"/>
      <c r="I93" s="51"/>
      <c r="J93" s="51"/>
    </row>
    <row r="94" spans="1:10" ht="14.1" customHeight="1" x14ac:dyDescent="0.25">
      <c r="A94" s="51"/>
      <c r="B94" s="40" t="s">
        <v>85</v>
      </c>
      <c r="C94" s="41">
        <v>0</v>
      </c>
      <c r="D94" s="41">
        <v>0</v>
      </c>
      <c r="E94" s="41">
        <v>0</v>
      </c>
      <c r="F94" s="41">
        <v>0</v>
      </c>
      <c r="G94" s="51"/>
      <c r="H94" s="51"/>
      <c r="I94" s="51"/>
      <c r="J94" s="51"/>
    </row>
    <row r="95" spans="1:10" ht="14.1" customHeight="1" x14ac:dyDescent="0.25">
      <c r="A95" s="51"/>
      <c r="B95" s="40" t="s">
        <v>83</v>
      </c>
      <c r="C95" s="41">
        <v>0</v>
      </c>
      <c r="D95" s="41">
        <v>0</v>
      </c>
      <c r="E95" s="41">
        <v>0</v>
      </c>
      <c r="F95" s="41">
        <v>0</v>
      </c>
      <c r="G95" s="51"/>
      <c r="H95" s="51"/>
      <c r="I95" s="51"/>
      <c r="J95" s="51"/>
    </row>
    <row r="96" spans="1:10" ht="14.1" customHeight="1" x14ac:dyDescent="0.25">
      <c r="A96" s="51"/>
      <c r="B96" s="40" t="s">
        <v>84</v>
      </c>
      <c r="C96" s="41">
        <v>0</v>
      </c>
      <c r="D96" s="41">
        <v>0</v>
      </c>
      <c r="E96" s="41">
        <v>0</v>
      </c>
      <c r="F96" s="41">
        <v>0</v>
      </c>
      <c r="G96" s="51"/>
      <c r="H96" s="51"/>
      <c r="I96" s="51"/>
      <c r="J96" s="51"/>
    </row>
    <row r="97" spans="1:10" ht="14.1" customHeight="1" x14ac:dyDescent="0.25">
      <c r="A97" s="51"/>
      <c r="B97" s="40" t="s">
        <v>86</v>
      </c>
      <c r="C97" s="41">
        <v>0</v>
      </c>
      <c r="D97" s="41">
        <v>0</v>
      </c>
      <c r="E97" s="41">
        <v>0</v>
      </c>
      <c r="F97" s="41">
        <v>0</v>
      </c>
      <c r="G97" s="51"/>
      <c r="H97" s="51"/>
      <c r="I97" s="51"/>
      <c r="J97" s="51"/>
    </row>
    <row r="98" spans="1:10" ht="14.1" customHeight="1" x14ac:dyDescent="0.25">
      <c r="A98" s="51"/>
      <c r="B98" s="40" t="s">
        <v>83</v>
      </c>
      <c r="C98" s="41">
        <v>0</v>
      </c>
      <c r="D98" s="41">
        <v>0</v>
      </c>
      <c r="E98" s="41">
        <v>0</v>
      </c>
      <c r="F98" s="41">
        <v>0</v>
      </c>
      <c r="G98" s="51"/>
      <c r="H98" s="51"/>
      <c r="I98" s="51"/>
      <c r="J98" s="51"/>
    </row>
    <row r="99" spans="1:10" ht="14.1" customHeight="1" x14ac:dyDescent="0.25">
      <c r="A99" s="51"/>
      <c r="B99" s="40" t="s">
        <v>84</v>
      </c>
      <c r="C99" s="41">
        <v>0</v>
      </c>
      <c r="D99" s="41">
        <v>0</v>
      </c>
      <c r="E99" s="41">
        <v>0</v>
      </c>
      <c r="F99" s="41">
        <v>0</v>
      </c>
      <c r="G99" s="51"/>
      <c r="H99" s="51"/>
      <c r="I99" s="51"/>
      <c r="J99" s="51"/>
    </row>
    <row r="100" spans="1:10" ht="14.1" customHeight="1" x14ac:dyDescent="0.25">
      <c r="A100" s="51"/>
      <c r="B100" s="40" t="s">
        <v>87</v>
      </c>
      <c r="C100" s="41">
        <v>0</v>
      </c>
      <c r="D100" s="41">
        <v>0</v>
      </c>
      <c r="E100" s="41">
        <v>0</v>
      </c>
      <c r="F100" s="41">
        <v>0</v>
      </c>
      <c r="G100" s="51"/>
      <c r="H100" s="51"/>
      <c r="I100" s="51"/>
      <c r="J100" s="51"/>
    </row>
    <row r="101" spans="1:10" ht="14.1" customHeight="1" x14ac:dyDescent="0.25">
      <c r="A101" s="51"/>
      <c r="B101" s="40" t="s">
        <v>83</v>
      </c>
      <c r="C101" s="41">
        <v>0</v>
      </c>
      <c r="D101" s="41">
        <v>0</v>
      </c>
      <c r="E101" s="41">
        <v>0</v>
      </c>
      <c r="F101" s="41">
        <v>0</v>
      </c>
      <c r="G101" s="51"/>
      <c r="H101" s="51"/>
      <c r="I101" s="51"/>
      <c r="J101" s="51"/>
    </row>
    <row r="102" spans="1:10" ht="14.1" customHeight="1" x14ac:dyDescent="0.25">
      <c r="A102" s="51"/>
      <c r="B102" s="40" t="s">
        <v>84</v>
      </c>
      <c r="C102" s="41">
        <v>0</v>
      </c>
      <c r="D102" s="41">
        <v>0</v>
      </c>
      <c r="E102" s="41">
        <v>0</v>
      </c>
      <c r="F102" s="41">
        <v>0</v>
      </c>
      <c r="G102" s="51"/>
      <c r="H102" s="51"/>
      <c r="I102" s="51"/>
      <c r="J102" s="51"/>
    </row>
    <row r="103" spans="1:10" ht="14.1" customHeight="1" x14ac:dyDescent="0.25">
      <c r="A103" s="51"/>
      <c r="B103" s="40" t="s">
        <v>88</v>
      </c>
      <c r="C103" s="41">
        <v>0</v>
      </c>
      <c r="D103" s="41">
        <v>20000000</v>
      </c>
      <c r="E103" s="41">
        <v>20000000</v>
      </c>
      <c r="F103" s="41">
        <v>20000000</v>
      </c>
      <c r="G103" s="51"/>
      <c r="H103" s="51"/>
      <c r="I103" s="51"/>
      <c r="J103" s="51"/>
    </row>
    <row r="104" spans="1:10" ht="14.1" customHeight="1" x14ac:dyDescent="0.25">
      <c r="A104" s="51"/>
      <c r="B104" s="40" t="s">
        <v>83</v>
      </c>
      <c r="C104" s="41">
        <v>0</v>
      </c>
      <c r="D104" s="41">
        <v>20000000</v>
      </c>
      <c r="E104" s="41">
        <v>20000000</v>
      </c>
      <c r="F104" s="41">
        <v>20000000</v>
      </c>
      <c r="G104" s="51"/>
      <c r="H104" s="51"/>
      <c r="I104" s="51"/>
      <c r="J104" s="51"/>
    </row>
    <row r="105" spans="1:10" ht="14.1" customHeight="1" x14ac:dyDescent="0.25">
      <c r="A105" s="51"/>
      <c r="B105" s="40" t="s">
        <v>84</v>
      </c>
      <c r="C105" s="41">
        <v>0</v>
      </c>
      <c r="D105" s="41">
        <v>0</v>
      </c>
      <c r="E105" s="41">
        <v>0</v>
      </c>
      <c r="F105" s="41">
        <v>0</v>
      </c>
      <c r="G105" s="51"/>
      <c r="H105" s="51"/>
      <c r="I105" s="51"/>
      <c r="J105" s="51"/>
    </row>
    <row r="106" spans="1:10" ht="14.1" customHeight="1" x14ac:dyDescent="0.25">
      <c r="A106" s="51"/>
      <c r="B106" s="40" t="s">
        <v>89</v>
      </c>
      <c r="C106" s="41">
        <v>0</v>
      </c>
      <c r="D106" s="41">
        <v>0</v>
      </c>
      <c r="E106" s="41">
        <v>0</v>
      </c>
      <c r="F106" s="41">
        <v>0</v>
      </c>
      <c r="G106" s="51"/>
      <c r="H106" s="51"/>
      <c r="I106" s="51"/>
      <c r="J106" s="51"/>
    </row>
    <row r="107" spans="1:10" ht="14.1" customHeight="1" x14ac:dyDescent="0.25">
      <c r="A107" s="51"/>
      <c r="B107" s="40" t="s">
        <v>83</v>
      </c>
      <c r="C107" s="41">
        <v>0</v>
      </c>
      <c r="D107" s="41">
        <v>0</v>
      </c>
      <c r="E107" s="41">
        <v>0</v>
      </c>
      <c r="F107" s="41">
        <v>0</v>
      </c>
      <c r="G107" s="51"/>
      <c r="H107" s="51"/>
      <c r="I107" s="51"/>
      <c r="J107" s="51"/>
    </row>
    <row r="108" spans="1:10" ht="14.1" customHeight="1" x14ac:dyDescent="0.25">
      <c r="A108" s="51"/>
      <c r="B108" s="40" t="s">
        <v>84</v>
      </c>
      <c r="C108" s="41">
        <v>0</v>
      </c>
      <c r="D108" s="41">
        <v>0</v>
      </c>
      <c r="E108" s="41">
        <v>0</v>
      </c>
      <c r="F108" s="41">
        <v>0</v>
      </c>
      <c r="G108" s="51"/>
      <c r="H108" s="51"/>
      <c r="I108" s="51"/>
      <c r="J108" s="51"/>
    </row>
    <row r="109" spans="1:10" ht="14.1" customHeight="1" x14ac:dyDescent="0.25">
      <c r="A109" s="51"/>
      <c r="B109" s="40" t="s">
        <v>90</v>
      </c>
      <c r="C109" s="41">
        <v>0</v>
      </c>
      <c r="D109" s="41">
        <v>0</v>
      </c>
      <c r="E109" s="41">
        <v>0</v>
      </c>
      <c r="F109" s="41">
        <v>0</v>
      </c>
      <c r="G109" s="51"/>
      <c r="H109" s="51"/>
      <c r="I109" s="51"/>
      <c r="J109" s="51"/>
    </row>
    <row r="110" spans="1:10" ht="14.1" customHeight="1" x14ac:dyDescent="0.25">
      <c r="A110" s="51"/>
      <c r="B110" s="40" t="s">
        <v>83</v>
      </c>
      <c r="C110" s="41">
        <v>0</v>
      </c>
      <c r="D110" s="41">
        <v>0</v>
      </c>
      <c r="E110" s="41">
        <v>0</v>
      </c>
      <c r="F110" s="41">
        <v>0</v>
      </c>
      <c r="G110" s="51"/>
      <c r="H110" s="51"/>
      <c r="I110" s="51"/>
      <c r="J110" s="51"/>
    </row>
    <row r="111" spans="1:10" ht="14.1" customHeight="1" x14ac:dyDescent="0.25">
      <c r="A111" s="51"/>
      <c r="B111" s="40" t="s">
        <v>84</v>
      </c>
      <c r="C111" s="41">
        <v>0</v>
      </c>
      <c r="D111" s="41">
        <v>0</v>
      </c>
      <c r="E111" s="41">
        <v>0</v>
      </c>
      <c r="F111" s="41">
        <v>0</v>
      </c>
      <c r="G111" s="51"/>
      <c r="H111" s="51"/>
      <c r="I111" s="51"/>
      <c r="J111" s="51"/>
    </row>
    <row r="112" spans="1:10" ht="14.1" customHeight="1" x14ac:dyDescent="0.25">
      <c r="A112" s="51"/>
      <c r="B112" s="40" t="s">
        <v>91</v>
      </c>
      <c r="C112" s="41">
        <v>0</v>
      </c>
      <c r="D112" s="41">
        <v>0</v>
      </c>
      <c r="E112" s="41">
        <v>0</v>
      </c>
      <c r="F112" s="41">
        <v>0</v>
      </c>
      <c r="G112" s="51"/>
      <c r="H112" s="51"/>
      <c r="I112" s="51"/>
      <c r="J112" s="51"/>
    </row>
    <row r="113" spans="1:10" ht="14.1" customHeight="1" x14ac:dyDescent="0.25">
      <c r="A113" s="51"/>
      <c r="B113" s="40" t="s">
        <v>83</v>
      </c>
      <c r="C113" s="41">
        <v>0</v>
      </c>
      <c r="D113" s="41">
        <v>0</v>
      </c>
      <c r="E113" s="41">
        <v>0</v>
      </c>
      <c r="F113" s="41">
        <v>0</v>
      </c>
      <c r="G113" s="51"/>
      <c r="H113" s="51"/>
      <c r="I113" s="51"/>
      <c r="J113" s="51"/>
    </row>
    <row r="114" spans="1:10" ht="14.1" customHeight="1" x14ac:dyDescent="0.25">
      <c r="A114" s="51"/>
      <c r="B114" s="40" t="s">
        <v>92</v>
      </c>
      <c r="C114" s="41">
        <v>0</v>
      </c>
      <c r="D114" s="41">
        <v>0</v>
      </c>
      <c r="E114" s="41">
        <v>0</v>
      </c>
      <c r="F114" s="41">
        <v>0</v>
      </c>
      <c r="G114" s="51"/>
      <c r="H114" s="51"/>
      <c r="I114" s="51"/>
      <c r="J114" s="51"/>
    </row>
    <row r="115" spans="1:10" ht="14.1" customHeight="1" x14ac:dyDescent="0.25">
      <c r="A115" s="51"/>
      <c r="B115" s="40" t="s">
        <v>93</v>
      </c>
      <c r="C115" s="41">
        <v>0</v>
      </c>
      <c r="D115" s="41">
        <v>0</v>
      </c>
      <c r="E115" s="41">
        <v>0</v>
      </c>
      <c r="F115" s="41">
        <v>0</v>
      </c>
      <c r="G115" s="51"/>
      <c r="H115" s="51"/>
      <c r="I115" s="51"/>
      <c r="J115" s="51"/>
    </row>
    <row r="116" spans="1:10" ht="14.1" customHeight="1" x14ac:dyDescent="0.25">
      <c r="A116" s="51"/>
      <c r="B116" s="40" t="s">
        <v>94</v>
      </c>
      <c r="C116" s="41">
        <v>0</v>
      </c>
      <c r="D116" s="41">
        <v>0</v>
      </c>
      <c r="E116" s="41">
        <v>0</v>
      </c>
      <c r="F116" s="41">
        <v>0</v>
      </c>
      <c r="G116" s="51"/>
      <c r="H116" s="51"/>
      <c r="I116" s="51"/>
      <c r="J116" s="51"/>
    </row>
    <row r="117" spans="1:10" ht="14.1" customHeight="1" x14ac:dyDescent="0.25">
      <c r="A117" s="51"/>
      <c r="B117" s="40" t="s">
        <v>95</v>
      </c>
      <c r="C117" s="41">
        <v>0</v>
      </c>
      <c r="D117" s="41">
        <v>0</v>
      </c>
      <c r="E117" s="41">
        <v>0</v>
      </c>
      <c r="F117" s="41">
        <v>0</v>
      </c>
      <c r="G117" s="51"/>
      <c r="H117" s="51"/>
      <c r="I117" s="51"/>
      <c r="J117" s="51"/>
    </row>
    <row r="118" spans="1:10" ht="14.1" customHeight="1" x14ac:dyDescent="0.25">
      <c r="A118" s="51"/>
      <c r="B118" s="40" t="s">
        <v>96</v>
      </c>
      <c r="C118" s="41">
        <v>0</v>
      </c>
      <c r="D118" s="41">
        <v>0</v>
      </c>
      <c r="E118" s="41">
        <v>0</v>
      </c>
      <c r="F118" s="41">
        <v>0</v>
      </c>
      <c r="G118" s="51"/>
      <c r="H118" s="51"/>
      <c r="I118" s="51"/>
      <c r="J118" s="51"/>
    </row>
    <row r="119" spans="1:10" ht="14.1" customHeight="1" x14ac:dyDescent="0.25">
      <c r="A119" s="51"/>
      <c r="B119" s="40" t="s">
        <v>83</v>
      </c>
      <c r="C119" s="41">
        <v>0</v>
      </c>
      <c r="D119" s="41">
        <v>0</v>
      </c>
      <c r="E119" s="41">
        <v>0</v>
      </c>
      <c r="F119" s="41">
        <v>0</v>
      </c>
      <c r="G119" s="51"/>
      <c r="H119" s="51"/>
      <c r="I119" s="51"/>
      <c r="J119" s="51"/>
    </row>
    <row r="120" spans="1:10" ht="14.1" customHeight="1" x14ac:dyDescent="0.25">
      <c r="A120" s="51"/>
      <c r="B120" s="40" t="s">
        <v>92</v>
      </c>
      <c r="C120" s="41">
        <v>0</v>
      </c>
      <c r="D120" s="41">
        <v>0</v>
      </c>
      <c r="E120" s="41">
        <v>0</v>
      </c>
      <c r="F120" s="41">
        <v>0</v>
      </c>
      <c r="G120" s="51"/>
      <c r="H120" s="51"/>
      <c r="I120" s="51"/>
      <c r="J120" s="51"/>
    </row>
    <row r="121" spans="1:10" ht="14.1" customHeight="1" x14ac:dyDescent="0.25">
      <c r="A121" s="51"/>
      <c r="B121" s="40" t="s">
        <v>93</v>
      </c>
      <c r="C121" s="41">
        <v>0</v>
      </c>
      <c r="D121" s="41">
        <v>0</v>
      </c>
      <c r="E121" s="41">
        <v>0</v>
      </c>
      <c r="F121" s="41">
        <v>0</v>
      </c>
      <c r="G121" s="51"/>
      <c r="H121" s="51"/>
      <c r="I121" s="51"/>
      <c r="J121" s="51"/>
    </row>
    <row r="122" spans="1:10" ht="14.1" customHeight="1" x14ac:dyDescent="0.25">
      <c r="A122" s="51"/>
      <c r="B122" s="40" t="s">
        <v>94</v>
      </c>
      <c r="C122" s="41">
        <v>0</v>
      </c>
      <c r="D122" s="41">
        <v>0</v>
      </c>
      <c r="E122" s="41">
        <v>0</v>
      </c>
      <c r="F122" s="41">
        <v>0</v>
      </c>
      <c r="G122" s="51"/>
      <c r="H122" s="51"/>
      <c r="I122" s="51"/>
      <c r="J122" s="51"/>
    </row>
    <row r="123" spans="1:10" ht="14.1" customHeight="1" x14ac:dyDescent="0.25">
      <c r="A123" s="51"/>
      <c r="B123" s="40" t="s">
        <v>95</v>
      </c>
      <c r="C123" s="41">
        <v>0</v>
      </c>
      <c r="D123" s="41">
        <v>0</v>
      </c>
      <c r="E123" s="41">
        <v>0</v>
      </c>
      <c r="F123" s="41">
        <v>0</v>
      </c>
      <c r="G123" s="51"/>
      <c r="H123" s="51"/>
      <c r="I123" s="51"/>
      <c r="J123" s="51"/>
    </row>
    <row r="124" spans="1:10" ht="14.1" customHeight="1" x14ac:dyDescent="0.25">
      <c r="A124" s="51"/>
      <c r="B124" s="40" t="s">
        <v>97</v>
      </c>
      <c r="C124" s="41">
        <v>0</v>
      </c>
      <c r="D124" s="41">
        <v>0</v>
      </c>
      <c r="E124" s="41">
        <v>0</v>
      </c>
      <c r="F124" s="41">
        <v>0</v>
      </c>
      <c r="G124" s="51"/>
      <c r="H124" s="51"/>
      <c r="I124" s="51"/>
      <c r="J124" s="51"/>
    </row>
    <row r="125" spans="1:10" ht="14.1" customHeight="1" x14ac:dyDescent="0.25">
      <c r="A125" s="51"/>
      <c r="B125" s="40" t="s">
        <v>83</v>
      </c>
      <c r="C125" s="41">
        <v>0</v>
      </c>
      <c r="D125" s="41">
        <v>0</v>
      </c>
      <c r="E125" s="41">
        <v>0</v>
      </c>
      <c r="F125" s="41">
        <v>0</v>
      </c>
      <c r="G125" s="51"/>
      <c r="H125" s="51"/>
      <c r="I125" s="51"/>
      <c r="J125" s="51"/>
    </row>
    <row r="126" spans="1:10" ht="14.1" customHeight="1" x14ac:dyDescent="0.25">
      <c r="A126" s="51"/>
      <c r="B126" s="40" t="s">
        <v>92</v>
      </c>
      <c r="C126" s="41">
        <v>0</v>
      </c>
      <c r="D126" s="41">
        <v>0</v>
      </c>
      <c r="E126" s="41">
        <v>0</v>
      </c>
      <c r="F126" s="41">
        <v>0</v>
      </c>
      <c r="G126" s="51"/>
      <c r="H126" s="51"/>
      <c r="I126" s="51"/>
      <c r="J126" s="51"/>
    </row>
    <row r="127" spans="1:10" ht="14.1" customHeight="1" x14ac:dyDescent="0.25">
      <c r="A127" s="51"/>
      <c r="B127" s="40" t="s">
        <v>93</v>
      </c>
      <c r="C127" s="41">
        <v>0</v>
      </c>
      <c r="D127" s="41">
        <v>0</v>
      </c>
      <c r="E127" s="41">
        <v>0</v>
      </c>
      <c r="F127" s="41">
        <v>0</v>
      </c>
      <c r="G127" s="51"/>
      <c r="H127" s="51"/>
      <c r="I127" s="51"/>
      <c r="J127" s="51"/>
    </row>
    <row r="128" spans="1:10" ht="14.1" customHeight="1" x14ac:dyDescent="0.25">
      <c r="A128" s="51"/>
      <c r="B128" s="40" t="s">
        <v>94</v>
      </c>
      <c r="C128" s="41">
        <v>0</v>
      </c>
      <c r="D128" s="41">
        <v>0</v>
      </c>
      <c r="E128" s="41">
        <v>0</v>
      </c>
      <c r="F128" s="41">
        <v>0</v>
      </c>
      <c r="G128" s="51"/>
      <c r="H128" s="51"/>
      <c r="I128" s="51"/>
      <c r="J128" s="51"/>
    </row>
    <row r="129" spans="1:10" ht="14.1" customHeight="1" x14ac:dyDescent="0.25">
      <c r="A129" s="51"/>
      <c r="B129" s="40" t="s">
        <v>95</v>
      </c>
      <c r="C129" s="41">
        <v>0</v>
      </c>
      <c r="D129" s="41">
        <v>0</v>
      </c>
      <c r="E129" s="41">
        <v>0</v>
      </c>
      <c r="F129" s="41">
        <v>0</v>
      </c>
      <c r="G129" s="51"/>
      <c r="H129" s="51"/>
      <c r="I129" s="51"/>
      <c r="J129" s="51"/>
    </row>
    <row r="130" spans="1:10" ht="14.1" customHeight="1" x14ac:dyDescent="0.25">
      <c r="A130" s="51"/>
      <c r="B130" s="40" t="s">
        <v>98</v>
      </c>
      <c r="C130" s="41">
        <v>0</v>
      </c>
      <c r="D130" s="41">
        <v>0</v>
      </c>
      <c r="E130" s="41">
        <v>0</v>
      </c>
      <c r="F130" s="41">
        <v>0</v>
      </c>
      <c r="G130" s="51"/>
      <c r="H130" s="51"/>
      <c r="I130" s="51"/>
      <c r="J130" s="51"/>
    </row>
    <row r="131" spans="1:10" ht="14.1" customHeight="1" x14ac:dyDescent="0.25">
      <c r="A131" s="51"/>
      <c r="B131" s="40" t="s">
        <v>99</v>
      </c>
      <c r="C131" s="41">
        <v>0</v>
      </c>
      <c r="D131" s="41">
        <v>0</v>
      </c>
      <c r="E131" s="41">
        <v>0</v>
      </c>
      <c r="F131" s="41">
        <v>0</v>
      </c>
      <c r="G131" s="51"/>
      <c r="H131" s="51"/>
      <c r="I131" s="51"/>
      <c r="J131" s="51"/>
    </row>
    <row r="132" spans="1:10" ht="14.1" customHeight="1" x14ac:dyDescent="0.25">
      <c r="A132" s="51"/>
      <c r="B132" s="36" t="s">
        <v>100</v>
      </c>
      <c r="C132" s="41">
        <v>0</v>
      </c>
      <c r="D132" s="41">
        <v>20000000</v>
      </c>
      <c r="E132" s="41">
        <v>20000000</v>
      </c>
      <c r="F132" s="41">
        <v>20000000</v>
      </c>
      <c r="G132" s="51"/>
      <c r="H132" s="51"/>
      <c r="I132" s="51"/>
      <c r="J132" s="51"/>
    </row>
    <row r="133" spans="1:10" ht="15" customHeight="1" x14ac:dyDescent="0.25">
      <c r="A133" s="51"/>
      <c r="B133" s="42" t="s">
        <v>69</v>
      </c>
      <c r="C133" s="43" t="s">
        <v>69</v>
      </c>
      <c r="D133" s="43" t="s">
        <v>69</v>
      </c>
      <c r="E133" s="43" t="s">
        <v>69</v>
      </c>
      <c r="F133" s="43" t="s">
        <v>69</v>
      </c>
      <c r="G133" s="51"/>
      <c r="H133" s="51"/>
      <c r="I133" s="51"/>
      <c r="J133" s="51"/>
    </row>
    <row r="134" spans="1:10" ht="15" customHeight="1" x14ac:dyDescent="0.25">
      <c r="A134" s="51"/>
      <c r="B134" s="28" t="s">
        <v>113</v>
      </c>
      <c r="C134" s="44">
        <v>0</v>
      </c>
      <c r="D134" s="44">
        <v>279000000</v>
      </c>
      <c r="E134" s="44">
        <v>279000000</v>
      </c>
      <c r="F134" s="44">
        <v>279000000</v>
      </c>
      <c r="G134" s="51"/>
      <c r="H134" s="51"/>
      <c r="I134" s="51"/>
      <c r="J134" s="51"/>
    </row>
    <row r="135" spans="1:10" ht="15" customHeight="1" x14ac:dyDescent="0.25">
      <c r="A135" s="51"/>
      <c r="B135" s="38" t="s">
        <v>82</v>
      </c>
      <c r="C135" s="45">
        <v>0</v>
      </c>
      <c r="D135" s="45">
        <v>0</v>
      </c>
      <c r="E135" s="45">
        <v>0</v>
      </c>
      <c r="F135" s="45">
        <v>0</v>
      </c>
      <c r="G135" s="51"/>
      <c r="H135" s="51"/>
      <c r="I135" s="51"/>
      <c r="J135" s="51"/>
    </row>
    <row r="136" spans="1:10" ht="15" customHeight="1" x14ac:dyDescent="0.25">
      <c r="A136" s="51"/>
      <c r="B136" s="38" t="s">
        <v>83</v>
      </c>
      <c r="C136" s="45">
        <v>0</v>
      </c>
      <c r="D136" s="45">
        <v>0</v>
      </c>
      <c r="E136" s="45">
        <v>0</v>
      </c>
      <c r="F136" s="45">
        <v>0</v>
      </c>
      <c r="G136" s="51"/>
      <c r="H136" s="51"/>
      <c r="I136" s="51"/>
      <c r="J136" s="51"/>
    </row>
    <row r="137" spans="1:10" ht="15" customHeight="1" x14ac:dyDescent="0.25">
      <c r="A137" s="51"/>
      <c r="B137" s="38" t="s">
        <v>84</v>
      </c>
      <c r="C137" s="45">
        <v>0</v>
      </c>
      <c r="D137" s="45">
        <v>0</v>
      </c>
      <c r="E137" s="45">
        <v>0</v>
      </c>
      <c r="F137" s="45">
        <v>0</v>
      </c>
      <c r="G137" s="51"/>
      <c r="H137" s="51"/>
      <c r="I137" s="51"/>
      <c r="J137" s="51"/>
    </row>
    <row r="138" spans="1:10" ht="15" customHeight="1" x14ac:dyDescent="0.25">
      <c r="A138" s="51"/>
      <c r="B138" s="38" t="s">
        <v>85</v>
      </c>
      <c r="C138" s="45">
        <v>0</v>
      </c>
      <c r="D138" s="45">
        <v>0</v>
      </c>
      <c r="E138" s="45">
        <v>0</v>
      </c>
      <c r="F138" s="45">
        <v>0</v>
      </c>
      <c r="G138" s="51"/>
      <c r="H138" s="51"/>
      <c r="I138" s="51"/>
      <c r="J138" s="51"/>
    </row>
    <row r="139" spans="1:10" ht="15" customHeight="1" x14ac:dyDescent="0.25">
      <c r="A139" s="51"/>
      <c r="B139" s="38" t="s">
        <v>83</v>
      </c>
      <c r="C139" s="45">
        <v>0</v>
      </c>
      <c r="D139" s="45">
        <v>0</v>
      </c>
      <c r="E139" s="45">
        <v>0</v>
      </c>
      <c r="F139" s="45">
        <v>0</v>
      </c>
      <c r="G139" s="51"/>
      <c r="H139" s="51"/>
      <c r="I139" s="51"/>
      <c r="J139" s="51"/>
    </row>
    <row r="140" spans="1:10" ht="15" customHeight="1" x14ac:dyDescent="0.25">
      <c r="A140" s="51"/>
      <c r="B140" s="38" t="s">
        <v>84</v>
      </c>
      <c r="C140" s="45">
        <v>0</v>
      </c>
      <c r="D140" s="45">
        <v>0</v>
      </c>
      <c r="E140" s="45">
        <v>0</v>
      </c>
      <c r="F140" s="45">
        <v>0</v>
      </c>
      <c r="G140" s="51"/>
      <c r="H140" s="51"/>
      <c r="I140" s="51"/>
      <c r="J140" s="51"/>
    </row>
    <row r="141" spans="1:10" ht="15" customHeight="1" x14ac:dyDescent="0.25">
      <c r="A141" s="51"/>
      <c r="B141" s="38" t="s">
        <v>86</v>
      </c>
      <c r="C141" s="45">
        <v>0</v>
      </c>
      <c r="D141" s="45">
        <v>0</v>
      </c>
      <c r="E141" s="45">
        <v>0</v>
      </c>
      <c r="F141" s="45">
        <v>0</v>
      </c>
      <c r="G141" s="51"/>
      <c r="H141" s="51"/>
      <c r="I141" s="51"/>
      <c r="J141" s="51"/>
    </row>
    <row r="142" spans="1:10" ht="15" customHeight="1" x14ac:dyDescent="0.25">
      <c r="A142" s="51"/>
      <c r="B142" s="38" t="s">
        <v>83</v>
      </c>
      <c r="C142" s="45">
        <v>0</v>
      </c>
      <c r="D142" s="45">
        <v>0</v>
      </c>
      <c r="E142" s="45">
        <v>0</v>
      </c>
      <c r="F142" s="45">
        <v>0</v>
      </c>
      <c r="G142" s="51"/>
      <c r="H142" s="51"/>
      <c r="I142" s="51"/>
      <c r="J142" s="51"/>
    </row>
    <row r="143" spans="1:10" ht="15" customHeight="1" x14ac:dyDescent="0.25">
      <c r="A143" s="51"/>
      <c r="B143" s="38" t="s">
        <v>84</v>
      </c>
      <c r="C143" s="45">
        <v>0</v>
      </c>
      <c r="D143" s="45">
        <v>0</v>
      </c>
      <c r="E143" s="45">
        <v>0</v>
      </c>
      <c r="F143" s="45">
        <v>0</v>
      </c>
      <c r="G143" s="51"/>
      <c r="H143" s="51"/>
      <c r="I143" s="51"/>
      <c r="J143" s="51"/>
    </row>
    <row r="144" spans="1:10" ht="15" customHeight="1" x14ac:dyDescent="0.25">
      <c r="A144" s="51"/>
      <c r="B144" s="38" t="s">
        <v>87</v>
      </c>
      <c r="C144" s="45">
        <v>0</v>
      </c>
      <c r="D144" s="45">
        <v>0</v>
      </c>
      <c r="E144" s="45">
        <v>0</v>
      </c>
      <c r="F144" s="45">
        <v>0</v>
      </c>
      <c r="G144" s="51"/>
      <c r="H144" s="51"/>
      <c r="I144" s="51"/>
      <c r="J144" s="51"/>
    </row>
    <row r="145" spans="1:10" ht="15" customHeight="1" x14ac:dyDescent="0.25">
      <c r="A145" s="51"/>
      <c r="B145" s="38" t="s">
        <v>83</v>
      </c>
      <c r="C145" s="45">
        <v>0</v>
      </c>
      <c r="D145" s="45">
        <v>0</v>
      </c>
      <c r="E145" s="45">
        <v>0</v>
      </c>
      <c r="F145" s="45">
        <v>0</v>
      </c>
      <c r="G145" s="51"/>
      <c r="H145" s="51"/>
      <c r="I145" s="51"/>
      <c r="J145" s="51"/>
    </row>
    <row r="146" spans="1:10" ht="15" customHeight="1" x14ac:dyDescent="0.25">
      <c r="A146" s="51"/>
      <c r="B146" s="38" t="s">
        <v>84</v>
      </c>
      <c r="C146" s="45">
        <v>0</v>
      </c>
      <c r="D146" s="45">
        <v>0</v>
      </c>
      <c r="E146" s="45">
        <v>0</v>
      </c>
      <c r="F146" s="45">
        <v>0</v>
      </c>
      <c r="G146" s="51"/>
      <c r="H146" s="51"/>
      <c r="I146" s="51"/>
      <c r="J146" s="51"/>
    </row>
    <row r="147" spans="1:10" ht="20.100000000000001" customHeight="1" x14ac:dyDescent="0.25">
      <c r="A147" s="51"/>
      <c r="B147" s="38" t="s">
        <v>114</v>
      </c>
      <c r="C147" s="46">
        <v>0</v>
      </c>
      <c r="D147" s="46">
        <v>279000000</v>
      </c>
      <c r="E147" s="46">
        <v>279000000</v>
      </c>
      <c r="F147" s="46">
        <v>279000000</v>
      </c>
      <c r="G147" s="51"/>
      <c r="H147" s="51"/>
      <c r="I147" s="51"/>
      <c r="J147" s="51"/>
    </row>
    <row r="148" spans="1:10" ht="15" customHeight="1" x14ac:dyDescent="0.25">
      <c r="A148" s="51"/>
      <c r="B148" s="38" t="s">
        <v>83</v>
      </c>
      <c r="C148" s="45">
        <v>0</v>
      </c>
      <c r="D148" s="45">
        <v>279000000</v>
      </c>
      <c r="E148" s="45">
        <v>279000000</v>
      </c>
      <c r="F148" s="45">
        <v>279000000</v>
      </c>
      <c r="G148" s="51"/>
      <c r="H148" s="51"/>
      <c r="I148" s="51"/>
      <c r="J148" s="51"/>
    </row>
    <row r="149" spans="1:10" ht="15" customHeight="1" x14ac:dyDescent="0.25">
      <c r="A149" s="51"/>
      <c r="B149" s="38" t="s">
        <v>84</v>
      </c>
      <c r="C149" s="45">
        <v>0</v>
      </c>
      <c r="D149" s="45">
        <v>0</v>
      </c>
      <c r="E149" s="45">
        <v>0</v>
      </c>
      <c r="F149" s="45">
        <v>0</v>
      </c>
      <c r="G149" s="51"/>
      <c r="H149" s="51"/>
      <c r="I149" s="51"/>
      <c r="J149" s="51"/>
    </row>
    <row r="150" spans="1:10" ht="15" customHeight="1" x14ac:dyDescent="0.25">
      <c r="A150" s="51"/>
      <c r="B150" s="38" t="s">
        <v>89</v>
      </c>
      <c r="C150" s="45">
        <v>0</v>
      </c>
      <c r="D150" s="45">
        <v>0</v>
      </c>
      <c r="E150" s="45">
        <v>0</v>
      </c>
      <c r="F150" s="45">
        <v>0</v>
      </c>
      <c r="G150" s="51"/>
      <c r="H150" s="51"/>
      <c r="I150" s="51"/>
      <c r="J150" s="51"/>
    </row>
    <row r="151" spans="1:10" ht="15" customHeight="1" x14ac:dyDescent="0.25">
      <c r="A151" s="51"/>
      <c r="B151" s="38" t="s">
        <v>83</v>
      </c>
      <c r="C151" s="45">
        <v>0</v>
      </c>
      <c r="D151" s="45">
        <v>0</v>
      </c>
      <c r="E151" s="45">
        <v>0</v>
      </c>
      <c r="F151" s="45">
        <v>0</v>
      </c>
      <c r="G151" s="51"/>
      <c r="H151" s="51"/>
      <c r="I151" s="51"/>
      <c r="J151" s="51"/>
    </row>
    <row r="152" spans="1:10" ht="15" customHeight="1" x14ac:dyDescent="0.25">
      <c r="A152" s="51"/>
      <c r="B152" s="38" t="s">
        <v>84</v>
      </c>
      <c r="C152" s="45">
        <v>0</v>
      </c>
      <c r="D152" s="45">
        <v>0</v>
      </c>
      <c r="E152" s="45">
        <v>0</v>
      </c>
      <c r="F152" s="45">
        <v>0</v>
      </c>
      <c r="G152" s="51"/>
      <c r="H152" s="51"/>
      <c r="I152" s="51"/>
      <c r="J152" s="51"/>
    </row>
    <row r="153" spans="1:10" ht="15" customHeight="1" x14ac:dyDescent="0.25">
      <c r="A153" s="51"/>
      <c r="B153" s="38" t="s">
        <v>90</v>
      </c>
      <c r="C153" s="45">
        <v>0</v>
      </c>
      <c r="D153" s="45">
        <v>0</v>
      </c>
      <c r="E153" s="45">
        <v>0</v>
      </c>
      <c r="F153" s="45">
        <v>0</v>
      </c>
      <c r="G153" s="51"/>
      <c r="H153" s="51"/>
      <c r="I153" s="51"/>
      <c r="J153" s="51"/>
    </row>
    <row r="154" spans="1:10" ht="15" customHeight="1" x14ac:dyDescent="0.25">
      <c r="A154" s="51"/>
      <c r="B154" s="38" t="s">
        <v>83</v>
      </c>
      <c r="C154" s="45">
        <v>0</v>
      </c>
      <c r="D154" s="45">
        <v>0</v>
      </c>
      <c r="E154" s="45">
        <v>0</v>
      </c>
      <c r="F154" s="45">
        <v>0</v>
      </c>
      <c r="G154" s="51"/>
      <c r="H154" s="51"/>
      <c r="I154" s="51"/>
      <c r="J154" s="51"/>
    </row>
    <row r="155" spans="1:10" ht="15" customHeight="1" x14ac:dyDescent="0.25">
      <c r="A155" s="51"/>
      <c r="B155" s="38" t="s">
        <v>84</v>
      </c>
      <c r="C155" s="45">
        <v>0</v>
      </c>
      <c r="D155" s="45">
        <v>0</v>
      </c>
      <c r="E155" s="45">
        <v>0</v>
      </c>
      <c r="F155" s="45">
        <v>0</v>
      </c>
      <c r="G155" s="51"/>
      <c r="H155" s="51"/>
      <c r="I155" s="51"/>
      <c r="J155" s="51"/>
    </row>
    <row r="156" spans="1:10" ht="15" customHeight="1" x14ac:dyDescent="0.25">
      <c r="A156" s="51"/>
      <c r="B156" s="38" t="s">
        <v>91</v>
      </c>
      <c r="C156" s="45">
        <v>0</v>
      </c>
      <c r="D156" s="45">
        <v>0</v>
      </c>
      <c r="E156" s="45">
        <v>0</v>
      </c>
      <c r="F156" s="45">
        <v>0</v>
      </c>
      <c r="G156" s="51"/>
      <c r="H156" s="51"/>
      <c r="I156" s="51"/>
      <c r="J156" s="51"/>
    </row>
    <row r="157" spans="1:10" ht="15" customHeight="1" x14ac:dyDescent="0.25">
      <c r="A157" s="51"/>
      <c r="B157" s="38" t="s">
        <v>83</v>
      </c>
      <c r="C157" s="45">
        <v>0</v>
      </c>
      <c r="D157" s="45">
        <v>0</v>
      </c>
      <c r="E157" s="45">
        <v>0</v>
      </c>
      <c r="F157" s="45">
        <v>0</v>
      </c>
      <c r="G157" s="51"/>
      <c r="H157" s="51"/>
      <c r="I157" s="51"/>
      <c r="J157" s="51"/>
    </row>
    <row r="158" spans="1:10" ht="15" customHeight="1" x14ac:dyDescent="0.25">
      <c r="A158" s="51"/>
      <c r="B158" s="38" t="s">
        <v>92</v>
      </c>
      <c r="C158" s="45">
        <v>0</v>
      </c>
      <c r="D158" s="45">
        <v>0</v>
      </c>
      <c r="E158" s="45">
        <v>0</v>
      </c>
      <c r="F158" s="45">
        <v>0</v>
      </c>
      <c r="G158" s="51"/>
      <c r="H158" s="51"/>
      <c r="I158" s="51"/>
      <c r="J158" s="51"/>
    </row>
    <row r="159" spans="1:10" ht="15" customHeight="1" x14ac:dyDescent="0.25">
      <c r="A159" s="51"/>
      <c r="B159" s="38" t="s">
        <v>93</v>
      </c>
      <c r="C159" s="45">
        <v>0</v>
      </c>
      <c r="D159" s="45">
        <v>0</v>
      </c>
      <c r="E159" s="45">
        <v>0</v>
      </c>
      <c r="F159" s="45">
        <v>0</v>
      </c>
      <c r="G159" s="51"/>
      <c r="H159" s="51"/>
      <c r="I159" s="51"/>
      <c r="J159" s="51"/>
    </row>
    <row r="160" spans="1:10" ht="15" customHeight="1" x14ac:dyDescent="0.25">
      <c r="A160" s="51"/>
      <c r="B160" s="38" t="s">
        <v>94</v>
      </c>
      <c r="C160" s="45">
        <v>0</v>
      </c>
      <c r="D160" s="45">
        <v>0</v>
      </c>
      <c r="E160" s="45">
        <v>0</v>
      </c>
      <c r="F160" s="45">
        <v>0</v>
      </c>
      <c r="G160" s="51"/>
      <c r="H160" s="51"/>
      <c r="I160" s="51"/>
      <c r="J160" s="51"/>
    </row>
    <row r="161" spans="1:10" ht="15" customHeight="1" x14ac:dyDescent="0.25">
      <c r="A161" s="51"/>
      <c r="B161" s="38" t="s">
        <v>95</v>
      </c>
      <c r="C161" s="45">
        <v>0</v>
      </c>
      <c r="D161" s="45">
        <v>0</v>
      </c>
      <c r="E161" s="45">
        <v>0</v>
      </c>
      <c r="F161" s="45">
        <v>0</v>
      </c>
      <c r="G161" s="51"/>
      <c r="H161" s="51"/>
      <c r="I161" s="51"/>
      <c r="J161" s="51"/>
    </row>
    <row r="162" spans="1:10" ht="15" customHeight="1" x14ac:dyDescent="0.25">
      <c r="A162" s="51"/>
      <c r="B162" s="38" t="s">
        <v>96</v>
      </c>
      <c r="C162" s="45">
        <v>0</v>
      </c>
      <c r="D162" s="45">
        <v>0</v>
      </c>
      <c r="E162" s="45">
        <v>0</v>
      </c>
      <c r="F162" s="45">
        <v>0</v>
      </c>
      <c r="G162" s="51"/>
      <c r="H162" s="51"/>
      <c r="I162" s="51"/>
      <c r="J162" s="51"/>
    </row>
    <row r="163" spans="1:10" ht="15" customHeight="1" x14ac:dyDescent="0.25">
      <c r="A163" s="51"/>
      <c r="B163" s="38" t="s">
        <v>83</v>
      </c>
      <c r="C163" s="45">
        <v>0</v>
      </c>
      <c r="D163" s="45">
        <v>0</v>
      </c>
      <c r="E163" s="45">
        <v>0</v>
      </c>
      <c r="F163" s="45">
        <v>0</v>
      </c>
      <c r="G163" s="51"/>
      <c r="H163" s="51"/>
      <c r="I163" s="51"/>
      <c r="J163" s="51"/>
    </row>
    <row r="164" spans="1:10" ht="15" customHeight="1" x14ac:dyDescent="0.25">
      <c r="A164" s="51"/>
      <c r="B164" s="38" t="s">
        <v>92</v>
      </c>
      <c r="C164" s="45">
        <v>0</v>
      </c>
      <c r="D164" s="45">
        <v>0</v>
      </c>
      <c r="E164" s="45">
        <v>0</v>
      </c>
      <c r="F164" s="45">
        <v>0</v>
      </c>
      <c r="G164" s="51"/>
      <c r="H164" s="51"/>
      <c r="I164" s="51"/>
      <c r="J164" s="51"/>
    </row>
    <row r="165" spans="1:10" ht="15" customHeight="1" x14ac:dyDescent="0.25">
      <c r="A165" s="51"/>
      <c r="B165" s="38" t="s">
        <v>93</v>
      </c>
      <c r="C165" s="45">
        <v>0</v>
      </c>
      <c r="D165" s="45">
        <v>0</v>
      </c>
      <c r="E165" s="45">
        <v>0</v>
      </c>
      <c r="F165" s="45">
        <v>0</v>
      </c>
      <c r="G165" s="51"/>
      <c r="H165" s="51"/>
      <c r="I165" s="51"/>
      <c r="J165" s="51"/>
    </row>
    <row r="166" spans="1:10" ht="15" customHeight="1" x14ac:dyDescent="0.25">
      <c r="A166" s="51"/>
      <c r="B166" s="38" t="s">
        <v>94</v>
      </c>
      <c r="C166" s="45">
        <v>0</v>
      </c>
      <c r="D166" s="45">
        <v>0</v>
      </c>
      <c r="E166" s="45">
        <v>0</v>
      </c>
      <c r="F166" s="45">
        <v>0</v>
      </c>
      <c r="G166" s="51"/>
      <c r="H166" s="51"/>
      <c r="I166" s="51"/>
      <c r="J166" s="51"/>
    </row>
    <row r="167" spans="1:10" ht="15" customHeight="1" x14ac:dyDescent="0.25">
      <c r="A167" s="51"/>
      <c r="B167" s="38" t="s">
        <v>95</v>
      </c>
      <c r="C167" s="45">
        <v>0</v>
      </c>
      <c r="D167" s="45">
        <v>0</v>
      </c>
      <c r="E167" s="45">
        <v>0</v>
      </c>
      <c r="F167" s="45">
        <v>0</v>
      </c>
      <c r="G167" s="51"/>
      <c r="H167" s="51"/>
      <c r="I167" s="51"/>
      <c r="J167" s="51"/>
    </row>
    <row r="168" spans="1:10" ht="15" customHeight="1" x14ac:dyDescent="0.25">
      <c r="A168" s="51"/>
      <c r="B168" s="38" t="s">
        <v>97</v>
      </c>
      <c r="C168" s="45">
        <v>0</v>
      </c>
      <c r="D168" s="45">
        <v>0</v>
      </c>
      <c r="E168" s="45">
        <v>0</v>
      </c>
      <c r="F168" s="45">
        <v>0</v>
      </c>
      <c r="G168" s="51"/>
      <c r="H168" s="51"/>
      <c r="I168" s="51"/>
      <c r="J168" s="51"/>
    </row>
    <row r="169" spans="1:10" ht="15" customHeight="1" x14ac:dyDescent="0.25">
      <c r="A169" s="51"/>
      <c r="B169" s="38" t="s">
        <v>83</v>
      </c>
      <c r="C169" s="45">
        <v>0</v>
      </c>
      <c r="D169" s="45">
        <v>0</v>
      </c>
      <c r="E169" s="45">
        <v>0</v>
      </c>
      <c r="F169" s="45">
        <v>0</v>
      </c>
      <c r="G169" s="51"/>
      <c r="H169" s="51"/>
      <c r="I169" s="51"/>
      <c r="J169" s="51"/>
    </row>
    <row r="170" spans="1:10" ht="15" customHeight="1" x14ac:dyDescent="0.25">
      <c r="A170" s="51"/>
      <c r="B170" s="38" t="s">
        <v>92</v>
      </c>
      <c r="C170" s="45">
        <v>0</v>
      </c>
      <c r="D170" s="45">
        <v>0</v>
      </c>
      <c r="E170" s="45">
        <v>0</v>
      </c>
      <c r="F170" s="45">
        <v>0</v>
      </c>
      <c r="G170" s="51"/>
      <c r="H170" s="51"/>
      <c r="I170" s="51"/>
      <c r="J170" s="51"/>
    </row>
    <row r="171" spans="1:10" ht="15" customHeight="1" x14ac:dyDescent="0.25">
      <c r="A171" s="51"/>
      <c r="B171" s="38" t="s">
        <v>93</v>
      </c>
      <c r="C171" s="45">
        <v>0</v>
      </c>
      <c r="D171" s="45">
        <v>0</v>
      </c>
      <c r="E171" s="45">
        <v>0</v>
      </c>
      <c r="F171" s="45">
        <v>0</v>
      </c>
      <c r="G171" s="51"/>
      <c r="H171" s="51"/>
      <c r="I171" s="51"/>
      <c r="J171" s="51"/>
    </row>
    <row r="172" spans="1:10" ht="15" customHeight="1" x14ac:dyDescent="0.25">
      <c r="A172" s="51"/>
      <c r="B172" s="38" t="s">
        <v>94</v>
      </c>
      <c r="C172" s="45">
        <v>0</v>
      </c>
      <c r="D172" s="45">
        <v>0</v>
      </c>
      <c r="E172" s="45">
        <v>0</v>
      </c>
      <c r="F172" s="45">
        <v>0</v>
      </c>
      <c r="G172" s="51"/>
      <c r="H172" s="51"/>
      <c r="I172" s="51"/>
      <c r="J172" s="51"/>
    </row>
    <row r="173" spans="1:10" ht="15" customHeight="1" x14ac:dyDescent="0.25">
      <c r="A173" s="51"/>
      <c r="B173" s="38" t="s">
        <v>95</v>
      </c>
      <c r="C173" s="45">
        <v>0</v>
      </c>
      <c r="D173" s="45">
        <v>0</v>
      </c>
      <c r="E173" s="45">
        <v>0</v>
      </c>
      <c r="F173" s="45">
        <v>0</v>
      </c>
      <c r="G173" s="51"/>
      <c r="H173" s="51"/>
      <c r="I173" s="51"/>
      <c r="J173" s="51"/>
    </row>
    <row r="174" spans="1:10" ht="15" customHeight="1" x14ac:dyDescent="0.25">
      <c r="A174" s="51"/>
      <c r="B174" s="38" t="s">
        <v>98</v>
      </c>
      <c r="C174" s="45">
        <v>0</v>
      </c>
      <c r="D174" s="45">
        <v>0</v>
      </c>
      <c r="E174" s="45">
        <v>0</v>
      </c>
      <c r="F174" s="45">
        <v>0</v>
      </c>
      <c r="G174" s="51"/>
      <c r="H174" s="51"/>
      <c r="I174" s="51"/>
      <c r="J174" s="51"/>
    </row>
    <row r="175" spans="1:10" ht="15" customHeight="1" x14ac:dyDescent="0.25">
      <c r="A175" s="51"/>
      <c r="B175" s="38" t="s">
        <v>99</v>
      </c>
      <c r="C175" s="45">
        <v>0</v>
      </c>
      <c r="D175" s="45">
        <v>0</v>
      </c>
      <c r="E175" s="45">
        <v>0</v>
      </c>
      <c r="F175" s="45">
        <v>0</v>
      </c>
      <c r="G175" s="51"/>
      <c r="H175" s="51"/>
      <c r="I175" s="51"/>
      <c r="J175" s="51"/>
    </row>
    <row r="176" spans="1:10" ht="20.100000000000001" customHeight="1" x14ac:dyDescent="0.25">
      <c r="A176" s="51"/>
      <c r="B176" s="47" t="s">
        <v>69</v>
      </c>
      <c r="C176" s="51"/>
      <c r="D176" s="51"/>
      <c r="E176" s="51"/>
      <c r="F176" s="51"/>
      <c r="G176" s="51"/>
      <c r="H176" s="51"/>
      <c r="I176" s="51"/>
      <c r="J176" s="51"/>
    </row>
  </sheetData>
  <mergeCells count="21">
    <mergeCell ref="C78:F78"/>
    <mergeCell ref="C79:F79"/>
    <mergeCell ref="B88:F88"/>
    <mergeCell ref="C20:F20"/>
    <mergeCell ref="C21:F21"/>
    <mergeCell ref="C22:F22"/>
    <mergeCell ref="C23:F23"/>
    <mergeCell ref="B32:F32"/>
    <mergeCell ref="C77:F77"/>
    <mergeCell ref="B19:F19"/>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D9BF2-73DB-42D4-918F-8D2786D31575}">
  <sheetPr>
    <outlinePr summaryBelow="0"/>
  </sheetPr>
  <dimension ref="A1:J121"/>
  <sheetViews>
    <sheetView view="pageBreakPreview" topLeftCell="A77" zoomScale="73" zoomScaleNormal="100" zoomScaleSheetLayoutView="73" workbookViewId="0">
      <selection activeCell="A77" sqref="A1:A1048576"/>
    </sheetView>
  </sheetViews>
  <sheetFormatPr defaultRowHeight="15" x14ac:dyDescent="0.25"/>
  <cols>
    <col min="1" max="1" width="9.7109375" style="26" customWidth="1"/>
    <col min="2" max="2" width="28.28515625" style="26" customWidth="1"/>
    <col min="3" max="5" width="15.85546875" style="26" customWidth="1"/>
    <col min="6" max="6" width="16.140625" style="26" customWidth="1"/>
    <col min="7" max="7" width="6.7109375" style="26" customWidth="1"/>
    <col min="8" max="8" width="18.28515625" style="26" customWidth="1"/>
    <col min="9" max="9" width="10.7109375" style="26" customWidth="1"/>
    <col min="10" max="10" width="17.42578125" style="26" customWidth="1"/>
    <col min="11" max="16384" width="9.140625" style="26"/>
  </cols>
  <sheetData>
    <row r="1" spans="1:10" ht="20.100000000000001" customHeight="1" x14ac:dyDescent="0.25">
      <c r="A1" s="51"/>
      <c r="B1" s="1571" t="s">
        <v>0</v>
      </c>
      <c r="C1" s="1572"/>
      <c r="D1" s="1572"/>
      <c r="E1" s="1572"/>
      <c r="F1" s="1572"/>
      <c r="G1" s="51"/>
      <c r="H1" s="51"/>
      <c r="I1" s="51"/>
      <c r="J1" s="51"/>
    </row>
    <row r="2" spans="1:10" ht="24.95" customHeight="1" x14ac:dyDescent="0.25">
      <c r="A2" s="51"/>
      <c r="B2" s="1573" t="s">
        <v>1</v>
      </c>
      <c r="C2" s="1574"/>
      <c r="D2" s="1574"/>
      <c r="E2" s="1574"/>
      <c r="F2" s="1574"/>
      <c r="G2" s="51"/>
      <c r="H2" s="51"/>
      <c r="I2" s="51"/>
      <c r="J2" s="51"/>
    </row>
    <row r="3" spans="1:10" ht="14.1" customHeight="1" x14ac:dyDescent="0.25">
      <c r="A3" s="51"/>
      <c r="B3" s="27" t="s">
        <v>2</v>
      </c>
      <c r="C3" s="1569" t="s">
        <v>2480</v>
      </c>
      <c r="D3" s="1570"/>
      <c r="E3" s="1570"/>
      <c r="F3" s="1570"/>
      <c r="G3" s="51"/>
      <c r="H3" s="51"/>
      <c r="I3" s="51"/>
      <c r="J3" s="51"/>
    </row>
    <row r="4" spans="1:10" ht="14.1" customHeight="1" x14ac:dyDescent="0.25">
      <c r="A4" s="51"/>
      <c r="B4" s="27" t="s">
        <v>4</v>
      </c>
      <c r="C4" s="1569" t="s">
        <v>210</v>
      </c>
      <c r="D4" s="1570"/>
      <c r="E4" s="1570"/>
      <c r="F4" s="1570"/>
      <c r="G4" s="51"/>
      <c r="H4" s="51"/>
      <c r="I4" s="51"/>
      <c r="J4" s="51"/>
    </row>
    <row r="5" spans="1:10" ht="14.1" customHeight="1" x14ac:dyDescent="0.25">
      <c r="A5" s="51"/>
      <c r="B5" s="27" t="s">
        <v>6</v>
      </c>
      <c r="C5" s="1569" t="s">
        <v>2507</v>
      </c>
      <c r="D5" s="1570"/>
      <c r="E5" s="1570"/>
      <c r="F5" s="1570"/>
      <c r="G5" s="51"/>
      <c r="H5" s="51"/>
      <c r="I5" s="51"/>
      <c r="J5" s="51"/>
    </row>
    <row r="6" spans="1:10" ht="14.1" customHeight="1" x14ac:dyDescent="0.25">
      <c r="A6" s="51"/>
      <c r="B6" s="27" t="s">
        <v>8</v>
      </c>
      <c r="C6" s="1569" t="s">
        <v>2508</v>
      </c>
      <c r="D6" s="1570"/>
      <c r="E6" s="1570"/>
      <c r="F6" s="1570"/>
      <c r="G6" s="51"/>
      <c r="H6" s="51"/>
      <c r="I6" s="51"/>
      <c r="J6" s="51"/>
    </row>
    <row r="7" spans="1:10" ht="14.1" customHeight="1" x14ac:dyDescent="0.25">
      <c r="A7" s="51"/>
      <c r="B7" s="27" t="s">
        <v>10</v>
      </c>
      <c r="C7" s="1577" t="s">
        <v>11</v>
      </c>
      <c r="D7" s="1578"/>
      <c r="E7" s="1578"/>
      <c r="F7" s="1578"/>
      <c r="G7" s="51"/>
      <c r="H7" s="51"/>
      <c r="I7" s="51"/>
      <c r="J7" s="51"/>
    </row>
    <row r="8" spans="1:10" ht="14.1" customHeight="1" x14ac:dyDescent="0.25">
      <c r="A8" s="51"/>
      <c r="B8" s="1579" t="s">
        <v>12</v>
      </c>
      <c r="C8" s="1580"/>
      <c r="D8" s="1580"/>
      <c r="E8" s="1580"/>
      <c r="F8" s="1580"/>
      <c r="G8" s="51"/>
      <c r="H8" s="51"/>
      <c r="I8" s="51"/>
      <c r="J8" s="51"/>
    </row>
    <row r="9" spans="1:10" ht="30.95" customHeight="1" x14ac:dyDescent="0.25">
      <c r="A9" s="51"/>
      <c r="B9" s="1581" t="s">
        <v>2509</v>
      </c>
      <c r="C9" s="1582"/>
      <c r="D9" s="1582"/>
      <c r="E9" s="1582"/>
      <c r="F9" s="1582"/>
      <c r="G9" s="51"/>
      <c r="H9" s="51"/>
      <c r="I9" s="51"/>
      <c r="J9" s="51"/>
    </row>
    <row r="10" spans="1:10" ht="33" customHeight="1" x14ac:dyDescent="0.25">
      <c r="A10" s="51"/>
      <c r="B10" s="28" t="s">
        <v>14</v>
      </c>
      <c r="C10" s="1583" t="s">
        <v>2510</v>
      </c>
      <c r="D10" s="1584"/>
      <c r="E10" s="1584"/>
      <c r="F10" s="1584"/>
      <c r="G10" s="51"/>
      <c r="H10" s="51"/>
      <c r="I10" s="51"/>
      <c r="J10" s="51"/>
    </row>
    <row r="11" spans="1:10" ht="27.95" customHeight="1" x14ac:dyDescent="0.25">
      <c r="A11" s="51"/>
      <c r="B11" s="38" t="s">
        <v>16</v>
      </c>
      <c r="C11" s="48">
        <v>2023</v>
      </c>
      <c r="D11" s="48">
        <v>2024</v>
      </c>
      <c r="E11" s="48">
        <v>2025</v>
      </c>
      <c r="F11" s="48">
        <v>2026</v>
      </c>
      <c r="G11" s="51"/>
      <c r="H11" s="51"/>
      <c r="I11" s="51"/>
      <c r="J11" s="51"/>
    </row>
    <row r="12" spans="1:10" ht="14.1" customHeight="1" x14ac:dyDescent="0.25">
      <c r="A12" s="51"/>
      <c r="B12" s="49"/>
      <c r="C12" s="50" t="s">
        <v>17</v>
      </c>
      <c r="D12" s="50" t="s">
        <v>18</v>
      </c>
      <c r="E12" s="50" t="s">
        <v>18</v>
      </c>
      <c r="F12" s="50" t="s">
        <v>18</v>
      </c>
      <c r="G12" s="51"/>
      <c r="H12" s="51"/>
      <c r="I12" s="51"/>
      <c r="J12" s="51"/>
    </row>
    <row r="13" spans="1:10" ht="20.100000000000001" customHeight="1" x14ac:dyDescent="0.25">
      <c r="A13" s="51"/>
      <c r="B13" s="38" t="s">
        <v>2485</v>
      </c>
      <c r="C13" s="39" t="s">
        <v>562</v>
      </c>
      <c r="D13" s="39" t="s">
        <v>1485</v>
      </c>
      <c r="E13" s="39" t="s">
        <v>2511</v>
      </c>
      <c r="F13" s="39" t="s">
        <v>69</v>
      </c>
      <c r="G13" s="51"/>
      <c r="H13" s="51"/>
      <c r="I13" s="51"/>
      <c r="J13" s="51"/>
    </row>
    <row r="14" spans="1:10" ht="54" customHeight="1" x14ac:dyDescent="0.25">
      <c r="A14" s="51"/>
      <c r="B14" s="28" t="s">
        <v>24</v>
      </c>
      <c r="C14" s="1583" t="s">
        <v>2512</v>
      </c>
      <c r="D14" s="1584"/>
      <c r="E14" s="1584"/>
      <c r="F14" s="1584"/>
      <c r="G14" s="51"/>
      <c r="H14" s="51"/>
      <c r="I14" s="51"/>
      <c r="J14" s="51"/>
    </row>
    <row r="15" spans="1:10" ht="27.95" customHeight="1" x14ac:dyDescent="0.25">
      <c r="A15" s="51"/>
      <c r="B15" s="38" t="s">
        <v>26</v>
      </c>
      <c r="C15" s="48">
        <v>2023</v>
      </c>
      <c r="D15" s="48">
        <v>2024</v>
      </c>
      <c r="E15" s="48">
        <v>2025</v>
      </c>
      <c r="F15" s="48">
        <v>2026</v>
      </c>
      <c r="G15" s="51"/>
      <c r="H15" s="51"/>
      <c r="I15" s="51"/>
      <c r="J15" s="51"/>
    </row>
    <row r="16" spans="1:10" ht="14.1" customHeight="1" x14ac:dyDescent="0.25">
      <c r="A16" s="51"/>
      <c r="B16" s="49"/>
      <c r="C16" s="50" t="s">
        <v>17</v>
      </c>
      <c r="D16" s="50" t="s">
        <v>18</v>
      </c>
      <c r="E16" s="50" t="s">
        <v>18</v>
      </c>
      <c r="F16" s="50" t="s">
        <v>18</v>
      </c>
      <c r="G16" s="51"/>
      <c r="H16" s="51"/>
      <c r="I16" s="51"/>
      <c r="J16" s="51"/>
    </row>
    <row r="17" spans="1:10" ht="14.1" customHeight="1" x14ac:dyDescent="0.25">
      <c r="A17" s="51"/>
      <c r="B17" s="38" t="s">
        <v>2513</v>
      </c>
      <c r="C17" s="39" t="s">
        <v>69</v>
      </c>
      <c r="D17" s="39" t="s">
        <v>69</v>
      </c>
      <c r="E17" s="39" t="s">
        <v>69</v>
      </c>
      <c r="F17" s="39" t="s">
        <v>69</v>
      </c>
      <c r="G17" s="51"/>
      <c r="H17" s="51"/>
      <c r="I17" s="51"/>
      <c r="J17" s="51"/>
    </row>
    <row r="18" spans="1:10" ht="14.1" customHeight="1" x14ac:dyDescent="0.25">
      <c r="A18" s="51"/>
      <c r="B18" s="38" t="s">
        <v>2514</v>
      </c>
      <c r="C18" s="39" t="s">
        <v>69</v>
      </c>
      <c r="D18" s="39" t="s">
        <v>69</v>
      </c>
      <c r="E18" s="39" t="s">
        <v>69</v>
      </c>
      <c r="F18" s="39" t="s">
        <v>69</v>
      </c>
      <c r="G18" s="51"/>
      <c r="H18" s="51"/>
      <c r="I18" s="51"/>
      <c r="J18" s="51"/>
    </row>
    <row r="19" spans="1:10" ht="14.1" customHeight="1" x14ac:dyDescent="0.25">
      <c r="A19" s="51"/>
      <c r="B19" s="38" t="s">
        <v>2515</v>
      </c>
      <c r="C19" s="39" t="s">
        <v>69</v>
      </c>
      <c r="D19" s="39" t="s">
        <v>69</v>
      </c>
      <c r="E19" s="39" t="s">
        <v>69</v>
      </c>
      <c r="F19" s="39" t="s">
        <v>69</v>
      </c>
      <c r="G19" s="51"/>
      <c r="H19" s="51"/>
      <c r="I19" s="51"/>
      <c r="J19" s="51"/>
    </row>
    <row r="20" spans="1:10" ht="14.1" customHeight="1" x14ac:dyDescent="0.25">
      <c r="A20" s="51"/>
      <c r="B20" s="1585" t="s">
        <v>47</v>
      </c>
      <c r="C20" s="1586"/>
      <c r="D20" s="1586"/>
      <c r="E20" s="1586"/>
      <c r="F20" s="1586"/>
      <c r="G20" s="51"/>
      <c r="H20" s="51"/>
      <c r="I20" s="51"/>
      <c r="J20" s="51"/>
    </row>
    <row r="21" spans="1:10" ht="14.1" customHeight="1" x14ac:dyDescent="0.25">
      <c r="A21" s="51"/>
      <c r="B21" s="29" t="s">
        <v>2516</v>
      </c>
      <c r="C21" s="1585" t="s">
        <v>2517</v>
      </c>
      <c r="D21" s="1586"/>
      <c r="E21" s="1586"/>
      <c r="F21" s="1586"/>
      <c r="G21" s="51"/>
      <c r="H21" s="51"/>
      <c r="I21" s="51"/>
      <c r="J21" s="51"/>
    </row>
    <row r="22" spans="1:10" ht="14.1" customHeight="1" x14ac:dyDescent="0.25">
      <c r="A22" s="51"/>
      <c r="B22" s="30" t="s">
        <v>50</v>
      </c>
      <c r="C22" s="1575" t="s">
        <v>2518</v>
      </c>
      <c r="D22" s="1576"/>
      <c r="E22" s="1576"/>
      <c r="F22" s="1576"/>
      <c r="G22" s="51"/>
      <c r="H22" s="51"/>
      <c r="I22" s="51"/>
      <c r="J22" s="51"/>
    </row>
    <row r="23" spans="1:10" ht="14.1" customHeight="1" x14ac:dyDescent="0.25">
      <c r="A23" s="51"/>
      <c r="B23" s="31" t="s">
        <v>52</v>
      </c>
      <c r="C23" s="1587" t="s">
        <v>2519</v>
      </c>
      <c r="D23" s="1588"/>
      <c r="E23" s="1588"/>
      <c r="F23" s="1588"/>
      <c r="G23" s="51"/>
      <c r="H23" s="51"/>
      <c r="I23" s="51"/>
      <c r="J23" s="51"/>
    </row>
    <row r="24" spans="1:10" ht="14.1" customHeight="1" x14ac:dyDescent="0.25">
      <c r="A24" s="51"/>
      <c r="B24" s="31" t="s">
        <v>54</v>
      </c>
      <c r="C24" s="1587" t="s">
        <v>2520</v>
      </c>
      <c r="D24" s="1588"/>
      <c r="E24" s="1588"/>
      <c r="F24" s="1588"/>
      <c r="G24" s="51"/>
      <c r="H24" s="51"/>
      <c r="I24" s="51"/>
      <c r="J24" s="51"/>
    </row>
    <row r="25" spans="1:10" ht="15" customHeight="1" x14ac:dyDescent="0.25">
      <c r="A25" s="51"/>
      <c r="B25" s="52"/>
      <c r="C25" s="33">
        <v>2023</v>
      </c>
      <c r="D25" s="33">
        <v>2024</v>
      </c>
      <c r="E25" s="33">
        <v>2025</v>
      </c>
      <c r="F25" s="33">
        <v>2026</v>
      </c>
      <c r="G25" s="51"/>
      <c r="H25" s="51"/>
      <c r="I25" s="51"/>
      <c r="J25" s="51"/>
    </row>
    <row r="26" spans="1:10" ht="15" customHeight="1" x14ac:dyDescent="0.25">
      <c r="A26" s="51"/>
      <c r="B26" s="53"/>
      <c r="C26" s="35" t="s">
        <v>17</v>
      </c>
      <c r="D26" s="35" t="s">
        <v>18</v>
      </c>
      <c r="E26" s="35" t="s">
        <v>18</v>
      </c>
      <c r="F26" s="35" t="s">
        <v>18</v>
      </c>
      <c r="G26" s="51"/>
      <c r="H26" s="51"/>
      <c r="I26" s="51"/>
      <c r="J26" s="51"/>
    </row>
    <row r="27" spans="1:10" ht="14.1" customHeight="1" x14ac:dyDescent="0.25">
      <c r="A27" s="51"/>
      <c r="B27" s="38" t="s">
        <v>56</v>
      </c>
      <c r="C27" s="39" t="s">
        <v>238</v>
      </c>
      <c r="D27" s="39" t="s">
        <v>324</v>
      </c>
      <c r="E27" s="39" t="s">
        <v>324</v>
      </c>
      <c r="F27" s="39" t="s">
        <v>324</v>
      </c>
      <c r="G27" s="51"/>
      <c r="H27" s="51"/>
      <c r="I27" s="51"/>
      <c r="J27" s="51"/>
    </row>
    <row r="28" spans="1:10" ht="14.1" customHeight="1" x14ac:dyDescent="0.25">
      <c r="A28" s="51"/>
      <c r="B28" s="38" t="s">
        <v>59</v>
      </c>
      <c r="C28" s="39" t="s">
        <v>2521</v>
      </c>
      <c r="D28" s="39" t="s">
        <v>2522</v>
      </c>
      <c r="E28" s="39" t="s">
        <v>2522</v>
      </c>
      <c r="F28" s="39" t="s">
        <v>2522</v>
      </c>
      <c r="G28" s="51"/>
      <c r="H28" s="51"/>
      <c r="I28" s="51"/>
      <c r="J28" s="51"/>
    </row>
    <row r="29" spans="1:10" ht="14.1" customHeight="1" x14ac:dyDescent="0.25">
      <c r="A29" s="51"/>
      <c r="B29" s="38" t="s">
        <v>63</v>
      </c>
      <c r="C29" s="39" t="s">
        <v>2523</v>
      </c>
      <c r="D29" s="39" t="s">
        <v>2385</v>
      </c>
      <c r="E29" s="39" t="s">
        <v>2385</v>
      </c>
      <c r="F29" s="39" t="s">
        <v>2385</v>
      </c>
      <c r="G29" s="51"/>
      <c r="H29" s="51"/>
      <c r="I29" s="51"/>
      <c r="J29" s="51"/>
    </row>
    <row r="30" spans="1:10" ht="14.1" customHeight="1" x14ac:dyDescent="0.25">
      <c r="A30" s="51"/>
      <c r="B30" s="38" t="s">
        <v>68</v>
      </c>
      <c r="C30" s="39" t="s">
        <v>69</v>
      </c>
      <c r="D30" s="39" t="s">
        <v>830</v>
      </c>
      <c r="E30" s="39" t="s">
        <v>75</v>
      </c>
      <c r="F30" s="39" t="s">
        <v>75</v>
      </c>
      <c r="G30" s="51"/>
      <c r="H30" s="51"/>
      <c r="I30" s="51"/>
      <c r="J30" s="51"/>
    </row>
    <row r="31" spans="1:10" ht="14.1" customHeight="1" x14ac:dyDescent="0.25">
      <c r="A31" s="51"/>
      <c r="B31" s="38" t="s">
        <v>73</v>
      </c>
      <c r="C31" s="39" t="s">
        <v>69</v>
      </c>
      <c r="D31" s="39" t="s">
        <v>2524</v>
      </c>
      <c r="E31" s="39" t="s">
        <v>75</v>
      </c>
      <c r="F31" s="39" t="s">
        <v>75</v>
      </c>
      <c r="G31" s="51"/>
      <c r="H31" s="51"/>
      <c r="I31" s="51"/>
      <c r="J31" s="51"/>
    </row>
    <row r="32" spans="1:10" ht="14.1" customHeight="1" x14ac:dyDescent="0.25">
      <c r="A32" s="51"/>
      <c r="B32" s="38" t="s">
        <v>77</v>
      </c>
      <c r="C32" s="39" t="s">
        <v>69</v>
      </c>
      <c r="D32" s="39" t="s">
        <v>2525</v>
      </c>
      <c r="E32" s="39" t="s">
        <v>75</v>
      </c>
      <c r="F32" s="39" t="s">
        <v>75</v>
      </c>
      <c r="G32" s="51"/>
      <c r="H32" s="51"/>
      <c r="I32" s="51"/>
      <c r="J32" s="51"/>
    </row>
    <row r="33" spans="1:10" ht="14.1" customHeight="1" x14ac:dyDescent="0.25">
      <c r="A33" s="51"/>
      <c r="B33" s="1589" t="s">
        <v>81</v>
      </c>
      <c r="C33" s="1590"/>
      <c r="D33" s="1590"/>
      <c r="E33" s="1590"/>
      <c r="F33" s="1590"/>
      <c r="G33" s="51"/>
      <c r="H33" s="51"/>
      <c r="I33" s="51"/>
      <c r="J33" s="51"/>
    </row>
    <row r="34" spans="1:10" ht="14.1" customHeight="1" x14ac:dyDescent="0.25">
      <c r="A34" s="51"/>
      <c r="B34" s="52"/>
      <c r="C34" s="33">
        <v>2023</v>
      </c>
      <c r="D34" s="33">
        <v>2024</v>
      </c>
      <c r="E34" s="33">
        <v>2025</v>
      </c>
      <c r="F34" s="33">
        <v>2026</v>
      </c>
      <c r="G34" s="51"/>
      <c r="H34" s="51"/>
      <c r="I34" s="51"/>
      <c r="J34" s="51"/>
    </row>
    <row r="35" spans="1:10" ht="14.1" customHeight="1" x14ac:dyDescent="0.25">
      <c r="A35" s="51"/>
      <c r="B35" s="53"/>
      <c r="C35" s="35" t="s">
        <v>17</v>
      </c>
      <c r="D35" s="35" t="s">
        <v>18</v>
      </c>
      <c r="E35" s="35" t="s">
        <v>18</v>
      </c>
      <c r="F35" s="35" t="s">
        <v>18</v>
      </c>
      <c r="G35" s="51"/>
      <c r="H35" s="51"/>
      <c r="I35" s="51"/>
      <c r="J35" s="51"/>
    </row>
    <row r="36" spans="1:10" ht="14.1" customHeight="1" x14ac:dyDescent="0.25">
      <c r="A36" s="51"/>
      <c r="B36" s="40" t="s">
        <v>82</v>
      </c>
      <c r="C36" s="41">
        <v>0</v>
      </c>
      <c r="D36" s="41">
        <v>0</v>
      </c>
      <c r="E36" s="41">
        <v>0</v>
      </c>
      <c r="F36" s="41">
        <v>0</v>
      </c>
      <c r="G36" s="51"/>
      <c r="H36" s="51"/>
      <c r="I36" s="51"/>
      <c r="J36" s="51"/>
    </row>
    <row r="37" spans="1:10" ht="14.1" customHeight="1" x14ac:dyDescent="0.25">
      <c r="A37" s="51"/>
      <c r="B37" s="40" t="s">
        <v>83</v>
      </c>
      <c r="C37" s="41">
        <v>0</v>
      </c>
      <c r="D37" s="41">
        <v>0</v>
      </c>
      <c r="E37" s="41">
        <v>0</v>
      </c>
      <c r="F37" s="41">
        <v>0</v>
      </c>
      <c r="G37" s="51"/>
      <c r="H37" s="51"/>
      <c r="I37" s="51"/>
      <c r="J37" s="51"/>
    </row>
    <row r="38" spans="1:10" ht="14.1" customHeight="1" x14ac:dyDescent="0.25">
      <c r="A38" s="51"/>
      <c r="B38" s="40" t="s">
        <v>84</v>
      </c>
      <c r="C38" s="41">
        <v>0</v>
      </c>
      <c r="D38" s="41">
        <v>0</v>
      </c>
      <c r="E38" s="41">
        <v>0</v>
      </c>
      <c r="F38" s="41">
        <v>0</v>
      </c>
      <c r="G38" s="51"/>
      <c r="H38" s="51"/>
      <c r="I38" s="51"/>
      <c r="J38" s="51"/>
    </row>
    <row r="39" spans="1:10" ht="14.1" customHeight="1" x14ac:dyDescent="0.25">
      <c r="A39" s="51"/>
      <c r="B39" s="40" t="s">
        <v>85</v>
      </c>
      <c r="C39" s="41">
        <v>0</v>
      </c>
      <c r="D39" s="41">
        <v>0</v>
      </c>
      <c r="E39" s="41">
        <v>0</v>
      </c>
      <c r="F39" s="41">
        <v>0</v>
      </c>
      <c r="G39" s="51"/>
      <c r="H39" s="51"/>
      <c r="I39" s="51"/>
      <c r="J39" s="51"/>
    </row>
    <row r="40" spans="1:10" ht="14.1" customHeight="1" x14ac:dyDescent="0.25">
      <c r="A40" s="51"/>
      <c r="B40" s="40" t="s">
        <v>83</v>
      </c>
      <c r="C40" s="41">
        <v>0</v>
      </c>
      <c r="D40" s="41">
        <v>0</v>
      </c>
      <c r="E40" s="41">
        <v>0</v>
      </c>
      <c r="F40" s="41">
        <v>0</v>
      </c>
      <c r="G40" s="51"/>
      <c r="H40" s="51"/>
      <c r="I40" s="51"/>
      <c r="J40" s="51"/>
    </row>
    <row r="41" spans="1:10" ht="14.1" customHeight="1" x14ac:dyDescent="0.25">
      <c r="A41" s="51"/>
      <c r="B41" s="40" t="s">
        <v>84</v>
      </c>
      <c r="C41" s="41">
        <v>0</v>
      </c>
      <c r="D41" s="41">
        <v>0</v>
      </c>
      <c r="E41" s="41">
        <v>0</v>
      </c>
      <c r="F41" s="41">
        <v>0</v>
      </c>
      <c r="G41" s="51"/>
      <c r="H41" s="51"/>
      <c r="I41" s="51"/>
      <c r="J41" s="51"/>
    </row>
    <row r="42" spans="1:10" ht="14.1" customHeight="1" x14ac:dyDescent="0.25">
      <c r="A42" s="51"/>
      <c r="B42" s="40" t="s">
        <v>86</v>
      </c>
      <c r="C42" s="41">
        <v>0</v>
      </c>
      <c r="D42" s="41">
        <v>0</v>
      </c>
      <c r="E42" s="41">
        <v>0</v>
      </c>
      <c r="F42" s="41">
        <v>0</v>
      </c>
      <c r="G42" s="51"/>
      <c r="H42" s="51"/>
      <c r="I42" s="51"/>
      <c r="J42" s="51"/>
    </row>
    <row r="43" spans="1:10" ht="14.1" customHeight="1" x14ac:dyDescent="0.25">
      <c r="A43" s="51"/>
      <c r="B43" s="40" t="s">
        <v>83</v>
      </c>
      <c r="C43" s="41">
        <v>0</v>
      </c>
      <c r="D43" s="41">
        <v>0</v>
      </c>
      <c r="E43" s="41">
        <v>0</v>
      </c>
      <c r="F43" s="41">
        <v>0</v>
      </c>
      <c r="G43" s="51"/>
      <c r="H43" s="51"/>
      <c r="I43" s="51"/>
      <c r="J43" s="51"/>
    </row>
    <row r="44" spans="1:10" ht="14.1" customHeight="1" x14ac:dyDescent="0.25">
      <c r="A44" s="51"/>
      <c r="B44" s="40" t="s">
        <v>84</v>
      </c>
      <c r="C44" s="41">
        <v>0</v>
      </c>
      <c r="D44" s="41">
        <v>0</v>
      </c>
      <c r="E44" s="41">
        <v>0</v>
      </c>
      <c r="F44" s="41">
        <v>0</v>
      </c>
      <c r="G44" s="51"/>
      <c r="H44" s="51"/>
      <c r="I44" s="51"/>
      <c r="J44" s="51"/>
    </row>
    <row r="45" spans="1:10" ht="14.1" customHeight="1" x14ac:dyDescent="0.25">
      <c r="A45" s="51"/>
      <c r="B45" s="40" t="s">
        <v>87</v>
      </c>
      <c r="C45" s="41">
        <v>0</v>
      </c>
      <c r="D45" s="41">
        <v>0</v>
      </c>
      <c r="E45" s="41">
        <v>0</v>
      </c>
      <c r="F45" s="41">
        <v>0</v>
      </c>
      <c r="G45" s="51"/>
      <c r="H45" s="51"/>
      <c r="I45" s="51"/>
      <c r="J45" s="51"/>
    </row>
    <row r="46" spans="1:10" ht="14.1" customHeight="1" x14ac:dyDescent="0.25">
      <c r="A46" s="51"/>
      <c r="B46" s="40" t="s">
        <v>83</v>
      </c>
      <c r="C46" s="41">
        <v>0</v>
      </c>
      <c r="D46" s="41">
        <v>0</v>
      </c>
      <c r="E46" s="41">
        <v>0</v>
      </c>
      <c r="F46" s="41">
        <v>0</v>
      </c>
      <c r="G46" s="51"/>
      <c r="H46" s="51"/>
      <c r="I46" s="51"/>
      <c r="J46" s="51"/>
    </row>
    <row r="47" spans="1:10" ht="14.1" customHeight="1" x14ac:dyDescent="0.25">
      <c r="A47" s="51"/>
      <c r="B47" s="40" t="s">
        <v>84</v>
      </c>
      <c r="C47" s="41">
        <v>0</v>
      </c>
      <c r="D47" s="41">
        <v>0</v>
      </c>
      <c r="E47" s="41">
        <v>0</v>
      </c>
      <c r="F47" s="41">
        <v>0</v>
      </c>
      <c r="G47" s="51"/>
      <c r="H47" s="51"/>
      <c r="I47" s="51"/>
      <c r="J47" s="51"/>
    </row>
    <row r="48" spans="1:10" ht="14.1" customHeight="1" x14ac:dyDescent="0.25">
      <c r="A48" s="51"/>
      <c r="B48" s="40" t="s">
        <v>88</v>
      </c>
      <c r="C48" s="41">
        <v>0</v>
      </c>
      <c r="D48" s="41">
        <v>95000000</v>
      </c>
      <c r="E48" s="41">
        <v>95000000</v>
      </c>
      <c r="F48" s="41">
        <v>95000000</v>
      </c>
      <c r="G48" s="51"/>
      <c r="H48" s="51"/>
      <c r="I48" s="51"/>
      <c r="J48" s="51"/>
    </row>
    <row r="49" spans="1:10" ht="14.1" customHeight="1" x14ac:dyDescent="0.25">
      <c r="A49" s="51"/>
      <c r="B49" s="40" t="s">
        <v>83</v>
      </c>
      <c r="C49" s="41">
        <v>0</v>
      </c>
      <c r="D49" s="41">
        <v>95000000</v>
      </c>
      <c r="E49" s="41">
        <v>95000000</v>
      </c>
      <c r="F49" s="41">
        <v>95000000</v>
      </c>
      <c r="G49" s="51"/>
      <c r="H49" s="51"/>
      <c r="I49" s="51"/>
      <c r="J49" s="51"/>
    </row>
    <row r="50" spans="1:10" ht="14.1" customHeight="1" x14ac:dyDescent="0.25">
      <c r="A50" s="51"/>
      <c r="B50" s="40" t="s">
        <v>84</v>
      </c>
      <c r="C50" s="41">
        <v>0</v>
      </c>
      <c r="D50" s="41">
        <v>0</v>
      </c>
      <c r="E50" s="41">
        <v>0</v>
      </c>
      <c r="F50" s="41">
        <v>0</v>
      </c>
      <c r="G50" s="51"/>
      <c r="H50" s="51"/>
      <c r="I50" s="51"/>
      <c r="J50" s="51"/>
    </row>
    <row r="51" spans="1:10" ht="14.1" customHeight="1" x14ac:dyDescent="0.25">
      <c r="A51" s="51"/>
      <c r="B51" s="40" t="s">
        <v>89</v>
      </c>
      <c r="C51" s="41">
        <v>0</v>
      </c>
      <c r="D51" s="41">
        <v>0</v>
      </c>
      <c r="E51" s="41">
        <v>0</v>
      </c>
      <c r="F51" s="41">
        <v>0</v>
      </c>
      <c r="G51" s="51"/>
      <c r="H51" s="51"/>
      <c r="I51" s="51"/>
      <c r="J51" s="51"/>
    </row>
    <row r="52" spans="1:10" ht="14.1" customHeight="1" x14ac:dyDescent="0.25">
      <c r="A52" s="51"/>
      <c r="B52" s="40" t="s">
        <v>83</v>
      </c>
      <c r="C52" s="41">
        <v>0</v>
      </c>
      <c r="D52" s="41">
        <v>0</v>
      </c>
      <c r="E52" s="41">
        <v>0</v>
      </c>
      <c r="F52" s="41">
        <v>0</v>
      </c>
      <c r="G52" s="51"/>
      <c r="H52" s="51"/>
      <c r="I52" s="51"/>
      <c r="J52" s="51"/>
    </row>
    <row r="53" spans="1:10" ht="14.1" customHeight="1" x14ac:dyDescent="0.25">
      <c r="A53" s="51"/>
      <c r="B53" s="40" t="s">
        <v>84</v>
      </c>
      <c r="C53" s="41">
        <v>0</v>
      </c>
      <c r="D53" s="41">
        <v>0</v>
      </c>
      <c r="E53" s="41">
        <v>0</v>
      </c>
      <c r="F53" s="41">
        <v>0</v>
      </c>
      <c r="G53" s="51"/>
      <c r="H53" s="51"/>
      <c r="I53" s="51"/>
      <c r="J53" s="51"/>
    </row>
    <row r="54" spans="1:10" ht="14.1" customHeight="1" x14ac:dyDescent="0.25">
      <c r="A54" s="51"/>
      <c r="B54" s="40" t="s">
        <v>90</v>
      </c>
      <c r="C54" s="41">
        <v>0</v>
      </c>
      <c r="D54" s="41">
        <v>0</v>
      </c>
      <c r="E54" s="41">
        <v>0</v>
      </c>
      <c r="F54" s="41">
        <v>0</v>
      </c>
      <c r="G54" s="51"/>
      <c r="H54" s="51"/>
      <c r="I54" s="51"/>
      <c r="J54" s="51"/>
    </row>
    <row r="55" spans="1:10" ht="14.1" customHeight="1" x14ac:dyDescent="0.25">
      <c r="A55" s="51"/>
      <c r="B55" s="40" t="s">
        <v>83</v>
      </c>
      <c r="C55" s="41">
        <v>0</v>
      </c>
      <c r="D55" s="41">
        <v>0</v>
      </c>
      <c r="E55" s="41">
        <v>0</v>
      </c>
      <c r="F55" s="41">
        <v>0</v>
      </c>
      <c r="G55" s="51"/>
      <c r="H55" s="51"/>
      <c r="I55" s="51"/>
      <c r="J55" s="51"/>
    </row>
    <row r="56" spans="1:10" ht="14.1" customHeight="1" x14ac:dyDescent="0.25">
      <c r="A56" s="51"/>
      <c r="B56" s="40" t="s">
        <v>84</v>
      </c>
      <c r="C56" s="41">
        <v>0</v>
      </c>
      <c r="D56" s="41">
        <v>0</v>
      </c>
      <c r="E56" s="41">
        <v>0</v>
      </c>
      <c r="F56" s="41">
        <v>0</v>
      </c>
      <c r="G56" s="51"/>
      <c r="H56" s="51"/>
      <c r="I56" s="51"/>
      <c r="J56" s="51"/>
    </row>
    <row r="57" spans="1:10" ht="14.1" customHeight="1" x14ac:dyDescent="0.25">
      <c r="A57" s="51"/>
      <c r="B57" s="40" t="s">
        <v>91</v>
      </c>
      <c r="C57" s="41">
        <v>0</v>
      </c>
      <c r="D57" s="41">
        <v>0</v>
      </c>
      <c r="E57" s="41">
        <v>0</v>
      </c>
      <c r="F57" s="41">
        <v>0</v>
      </c>
      <c r="G57" s="51"/>
      <c r="H57" s="51"/>
      <c r="I57" s="51"/>
      <c r="J57" s="51"/>
    </row>
    <row r="58" spans="1:10" ht="14.1" customHeight="1" x14ac:dyDescent="0.25">
      <c r="A58" s="51"/>
      <c r="B58" s="40" t="s">
        <v>83</v>
      </c>
      <c r="C58" s="41">
        <v>0</v>
      </c>
      <c r="D58" s="41">
        <v>0</v>
      </c>
      <c r="E58" s="41">
        <v>0</v>
      </c>
      <c r="F58" s="41">
        <v>0</v>
      </c>
      <c r="G58" s="51"/>
      <c r="H58" s="51"/>
      <c r="I58" s="51"/>
      <c r="J58" s="51"/>
    </row>
    <row r="59" spans="1:10" ht="14.1" customHeight="1" x14ac:dyDescent="0.25">
      <c r="A59" s="51"/>
      <c r="B59" s="40" t="s">
        <v>92</v>
      </c>
      <c r="C59" s="41">
        <v>0</v>
      </c>
      <c r="D59" s="41">
        <v>0</v>
      </c>
      <c r="E59" s="41">
        <v>0</v>
      </c>
      <c r="F59" s="41">
        <v>0</v>
      </c>
      <c r="G59" s="51"/>
      <c r="H59" s="51"/>
      <c r="I59" s="51"/>
      <c r="J59" s="51"/>
    </row>
    <row r="60" spans="1:10" ht="14.1" customHeight="1" x14ac:dyDescent="0.25">
      <c r="A60" s="51"/>
      <c r="B60" s="40" t="s">
        <v>93</v>
      </c>
      <c r="C60" s="41">
        <v>0</v>
      </c>
      <c r="D60" s="41">
        <v>0</v>
      </c>
      <c r="E60" s="41">
        <v>0</v>
      </c>
      <c r="F60" s="41">
        <v>0</v>
      </c>
      <c r="G60" s="51"/>
      <c r="H60" s="51"/>
      <c r="I60" s="51"/>
      <c r="J60" s="51"/>
    </row>
    <row r="61" spans="1:10" ht="14.1" customHeight="1" x14ac:dyDescent="0.25">
      <c r="A61" s="51"/>
      <c r="B61" s="40" t="s">
        <v>94</v>
      </c>
      <c r="C61" s="41">
        <v>0</v>
      </c>
      <c r="D61" s="41">
        <v>0</v>
      </c>
      <c r="E61" s="41">
        <v>0</v>
      </c>
      <c r="F61" s="41">
        <v>0</v>
      </c>
      <c r="G61" s="51"/>
      <c r="H61" s="51"/>
      <c r="I61" s="51"/>
      <c r="J61" s="51"/>
    </row>
    <row r="62" spans="1:10" ht="14.1" customHeight="1" x14ac:dyDescent="0.25">
      <c r="A62" s="51"/>
      <c r="B62" s="40" t="s">
        <v>95</v>
      </c>
      <c r="C62" s="41">
        <v>0</v>
      </c>
      <c r="D62" s="41">
        <v>0</v>
      </c>
      <c r="E62" s="41">
        <v>0</v>
      </c>
      <c r="F62" s="41">
        <v>0</v>
      </c>
      <c r="G62" s="51"/>
      <c r="H62" s="51"/>
      <c r="I62" s="51"/>
      <c r="J62" s="51"/>
    </row>
    <row r="63" spans="1:10" ht="14.1" customHeight="1" x14ac:dyDescent="0.25">
      <c r="A63" s="51"/>
      <c r="B63" s="40" t="s">
        <v>96</v>
      </c>
      <c r="C63" s="41">
        <v>0</v>
      </c>
      <c r="D63" s="41">
        <v>0</v>
      </c>
      <c r="E63" s="41">
        <v>0</v>
      </c>
      <c r="F63" s="41">
        <v>0</v>
      </c>
      <c r="G63" s="51"/>
      <c r="H63" s="51"/>
      <c r="I63" s="51"/>
      <c r="J63" s="51"/>
    </row>
    <row r="64" spans="1:10" ht="14.1" customHeight="1" x14ac:dyDescent="0.25">
      <c r="A64" s="51"/>
      <c r="B64" s="40" t="s">
        <v>83</v>
      </c>
      <c r="C64" s="41">
        <v>0</v>
      </c>
      <c r="D64" s="41">
        <v>0</v>
      </c>
      <c r="E64" s="41">
        <v>0</v>
      </c>
      <c r="F64" s="41">
        <v>0</v>
      </c>
      <c r="G64" s="51"/>
      <c r="H64" s="51"/>
      <c r="I64" s="51"/>
      <c r="J64" s="51"/>
    </row>
    <row r="65" spans="1:10" ht="14.1" customHeight="1" x14ac:dyDescent="0.25">
      <c r="A65" s="51"/>
      <c r="B65" s="40" t="s">
        <v>92</v>
      </c>
      <c r="C65" s="41">
        <v>0</v>
      </c>
      <c r="D65" s="41">
        <v>0</v>
      </c>
      <c r="E65" s="41">
        <v>0</v>
      </c>
      <c r="F65" s="41">
        <v>0</v>
      </c>
      <c r="G65" s="51"/>
      <c r="H65" s="51"/>
      <c r="I65" s="51"/>
      <c r="J65" s="51"/>
    </row>
    <row r="66" spans="1:10" ht="14.1" customHeight="1" x14ac:dyDescent="0.25">
      <c r="A66" s="51"/>
      <c r="B66" s="40" t="s">
        <v>93</v>
      </c>
      <c r="C66" s="41">
        <v>0</v>
      </c>
      <c r="D66" s="41">
        <v>0</v>
      </c>
      <c r="E66" s="41">
        <v>0</v>
      </c>
      <c r="F66" s="41">
        <v>0</v>
      </c>
      <c r="G66" s="51"/>
      <c r="H66" s="51"/>
      <c r="I66" s="51"/>
      <c r="J66" s="51"/>
    </row>
    <row r="67" spans="1:10" ht="14.1" customHeight="1" x14ac:dyDescent="0.25">
      <c r="A67" s="51"/>
      <c r="B67" s="40" t="s">
        <v>94</v>
      </c>
      <c r="C67" s="41">
        <v>0</v>
      </c>
      <c r="D67" s="41">
        <v>0</v>
      </c>
      <c r="E67" s="41">
        <v>0</v>
      </c>
      <c r="F67" s="41">
        <v>0</v>
      </c>
      <c r="G67" s="51"/>
      <c r="H67" s="51"/>
      <c r="I67" s="51"/>
      <c r="J67" s="51"/>
    </row>
    <row r="68" spans="1:10" ht="14.1" customHeight="1" x14ac:dyDescent="0.25">
      <c r="A68" s="51"/>
      <c r="B68" s="40" t="s">
        <v>95</v>
      </c>
      <c r="C68" s="41">
        <v>0</v>
      </c>
      <c r="D68" s="41">
        <v>0</v>
      </c>
      <c r="E68" s="41">
        <v>0</v>
      </c>
      <c r="F68" s="41">
        <v>0</v>
      </c>
      <c r="G68" s="51"/>
      <c r="H68" s="51"/>
      <c r="I68" s="51"/>
      <c r="J68" s="51"/>
    </row>
    <row r="69" spans="1:10" ht="14.1" customHeight="1" x14ac:dyDescent="0.25">
      <c r="A69" s="51"/>
      <c r="B69" s="40" t="s">
        <v>97</v>
      </c>
      <c r="C69" s="41">
        <v>0</v>
      </c>
      <c r="D69" s="41">
        <v>0</v>
      </c>
      <c r="E69" s="41">
        <v>0</v>
      </c>
      <c r="F69" s="41">
        <v>0</v>
      </c>
      <c r="G69" s="51"/>
      <c r="H69" s="51"/>
      <c r="I69" s="51"/>
      <c r="J69" s="51"/>
    </row>
    <row r="70" spans="1:10" ht="14.1" customHeight="1" x14ac:dyDescent="0.25">
      <c r="A70" s="51"/>
      <c r="B70" s="40" t="s">
        <v>83</v>
      </c>
      <c r="C70" s="41">
        <v>0</v>
      </c>
      <c r="D70" s="41">
        <v>0</v>
      </c>
      <c r="E70" s="41">
        <v>0</v>
      </c>
      <c r="F70" s="41">
        <v>0</v>
      </c>
      <c r="G70" s="51"/>
      <c r="H70" s="51"/>
      <c r="I70" s="51"/>
      <c r="J70" s="51"/>
    </row>
    <row r="71" spans="1:10" ht="14.1" customHeight="1" x14ac:dyDescent="0.25">
      <c r="A71" s="51"/>
      <c r="B71" s="40" t="s">
        <v>92</v>
      </c>
      <c r="C71" s="41">
        <v>0</v>
      </c>
      <c r="D71" s="41">
        <v>0</v>
      </c>
      <c r="E71" s="41">
        <v>0</v>
      </c>
      <c r="F71" s="41">
        <v>0</v>
      </c>
      <c r="G71" s="51"/>
      <c r="H71" s="51"/>
      <c r="I71" s="51"/>
      <c r="J71" s="51"/>
    </row>
    <row r="72" spans="1:10" ht="14.1" customHeight="1" x14ac:dyDescent="0.25">
      <c r="A72" s="51"/>
      <c r="B72" s="40" t="s">
        <v>93</v>
      </c>
      <c r="C72" s="41">
        <v>0</v>
      </c>
      <c r="D72" s="41">
        <v>0</v>
      </c>
      <c r="E72" s="41">
        <v>0</v>
      </c>
      <c r="F72" s="41">
        <v>0</v>
      </c>
      <c r="G72" s="51"/>
      <c r="H72" s="51"/>
      <c r="I72" s="51"/>
      <c r="J72" s="51"/>
    </row>
    <row r="73" spans="1:10" ht="14.1" customHeight="1" x14ac:dyDescent="0.25">
      <c r="A73" s="51"/>
      <c r="B73" s="40" t="s">
        <v>94</v>
      </c>
      <c r="C73" s="41">
        <v>0</v>
      </c>
      <c r="D73" s="41">
        <v>0</v>
      </c>
      <c r="E73" s="41">
        <v>0</v>
      </c>
      <c r="F73" s="41">
        <v>0</v>
      </c>
      <c r="G73" s="51"/>
      <c r="H73" s="51"/>
      <c r="I73" s="51"/>
      <c r="J73" s="51"/>
    </row>
    <row r="74" spans="1:10" ht="14.1" customHeight="1" x14ac:dyDescent="0.25">
      <c r="A74" s="51"/>
      <c r="B74" s="40" t="s">
        <v>95</v>
      </c>
      <c r="C74" s="41">
        <v>0</v>
      </c>
      <c r="D74" s="41">
        <v>0</v>
      </c>
      <c r="E74" s="41">
        <v>0</v>
      </c>
      <c r="F74" s="41">
        <v>0</v>
      </c>
      <c r="G74" s="51"/>
      <c r="H74" s="51"/>
      <c r="I74" s="51"/>
      <c r="J74" s="51"/>
    </row>
    <row r="75" spans="1:10" ht="14.1" customHeight="1" x14ac:dyDescent="0.25">
      <c r="A75" s="51"/>
      <c r="B75" s="40" t="s">
        <v>98</v>
      </c>
      <c r="C75" s="41">
        <v>0</v>
      </c>
      <c r="D75" s="41">
        <v>0</v>
      </c>
      <c r="E75" s="41">
        <v>0</v>
      </c>
      <c r="F75" s="41">
        <v>0</v>
      </c>
      <c r="G75" s="51"/>
      <c r="H75" s="51"/>
      <c r="I75" s="51"/>
      <c r="J75" s="51"/>
    </row>
    <row r="76" spans="1:10" ht="14.1" customHeight="1" x14ac:dyDescent="0.25">
      <c r="A76" s="51"/>
      <c r="B76" s="40" t="s">
        <v>99</v>
      </c>
      <c r="C76" s="41">
        <v>0</v>
      </c>
      <c r="D76" s="41">
        <v>0</v>
      </c>
      <c r="E76" s="41">
        <v>0</v>
      </c>
      <c r="F76" s="41">
        <v>0</v>
      </c>
      <c r="G76" s="51"/>
      <c r="H76" s="51"/>
      <c r="I76" s="51"/>
      <c r="J76" s="51"/>
    </row>
    <row r="77" spans="1:10" ht="14.1" customHeight="1" x14ac:dyDescent="0.25">
      <c r="A77" s="51"/>
      <c r="B77" s="36" t="s">
        <v>100</v>
      </c>
      <c r="C77" s="41">
        <v>0</v>
      </c>
      <c r="D77" s="41">
        <v>95000000</v>
      </c>
      <c r="E77" s="41">
        <v>95000000</v>
      </c>
      <c r="F77" s="41">
        <v>95000000</v>
      </c>
      <c r="G77" s="51"/>
      <c r="H77" s="51"/>
      <c r="I77" s="51"/>
      <c r="J77" s="51"/>
    </row>
    <row r="78" spans="1:10" ht="15" customHeight="1" x14ac:dyDescent="0.25">
      <c r="A78" s="51"/>
      <c r="B78" s="42" t="s">
        <v>69</v>
      </c>
      <c r="C78" s="43" t="s">
        <v>69</v>
      </c>
      <c r="D78" s="43" t="s">
        <v>69</v>
      </c>
      <c r="E78" s="43" t="s">
        <v>69</v>
      </c>
      <c r="F78" s="43" t="s">
        <v>69</v>
      </c>
      <c r="G78" s="51"/>
      <c r="H78" s="51"/>
      <c r="I78" s="51"/>
      <c r="J78" s="51"/>
    </row>
    <row r="79" spans="1:10" ht="15" customHeight="1" x14ac:dyDescent="0.25">
      <c r="A79" s="51"/>
      <c r="B79" s="28" t="s">
        <v>113</v>
      </c>
      <c r="C79" s="44">
        <v>0</v>
      </c>
      <c r="D79" s="44">
        <v>95000000</v>
      </c>
      <c r="E79" s="44">
        <v>95000000</v>
      </c>
      <c r="F79" s="44">
        <v>95000000</v>
      </c>
      <c r="G79" s="51"/>
      <c r="H79" s="51"/>
      <c r="I79" s="51"/>
      <c r="J79" s="51"/>
    </row>
    <row r="80" spans="1:10" ht="15" customHeight="1" x14ac:dyDescent="0.25">
      <c r="A80" s="51"/>
      <c r="B80" s="38" t="s">
        <v>82</v>
      </c>
      <c r="C80" s="45">
        <v>0</v>
      </c>
      <c r="D80" s="45">
        <v>0</v>
      </c>
      <c r="E80" s="45">
        <v>0</v>
      </c>
      <c r="F80" s="45">
        <v>0</v>
      </c>
      <c r="G80" s="51"/>
      <c r="H80" s="51"/>
      <c r="I80" s="51"/>
      <c r="J80" s="51"/>
    </row>
    <row r="81" spans="1:10" ht="15" customHeight="1" x14ac:dyDescent="0.25">
      <c r="A81" s="51"/>
      <c r="B81" s="38" t="s">
        <v>83</v>
      </c>
      <c r="C81" s="45">
        <v>0</v>
      </c>
      <c r="D81" s="45">
        <v>0</v>
      </c>
      <c r="E81" s="45">
        <v>0</v>
      </c>
      <c r="F81" s="45">
        <v>0</v>
      </c>
      <c r="G81" s="51"/>
      <c r="H81" s="51"/>
      <c r="I81" s="51"/>
      <c r="J81" s="51"/>
    </row>
    <row r="82" spans="1:10" ht="15" customHeight="1" x14ac:dyDescent="0.25">
      <c r="A82" s="51"/>
      <c r="B82" s="38" t="s">
        <v>84</v>
      </c>
      <c r="C82" s="45">
        <v>0</v>
      </c>
      <c r="D82" s="45">
        <v>0</v>
      </c>
      <c r="E82" s="45">
        <v>0</v>
      </c>
      <c r="F82" s="45">
        <v>0</v>
      </c>
      <c r="G82" s="51"/>
      <c r="H82" s="51"/>
      <c r="I82" s="51"/>
      <c r="J82" s="51"/>
    </row>
    <row r="83" spans="1:10" ht="15" customHeight="1" x14ac:dyDescent="0.25">
      <c r="A83" s="51"/>
      <c r="B83" s="38" t="s">
        <v>85</v>
      </c>
      <c r="C83" s="45">
        <v>0</v>
      </c>
      <c r="D83" s="45">
        <v>0</v>
      </c>
      <c r="E83" s="45">
        <v>0</v>
      </c>
      <c r="F83" s="45">
        <v>0</v>
      </c>
      <c r="G83" s="51"/>
      <c r="H83" s="51"/>
      <c r="I83" s="51"/>
      <c r="J83" s="51"/>
    </row>
    <row r="84" spans="1:10" ht="15" customHeight="1" x14ac:dyDescent="0.25">
      <c r="A84" s="51"/>
      <c r="B84" s="38" t="s">
        <v>83</v>
      </c>
      <c r="C84" s="45">
        <v>0</v>
      </c>
      <c r="D84" s="45">
        <v>0</v>
      </c>
      <c r="E84" s="45">
        <v>0</v>
      </c>
      <c r="F84" s="45">
        <v>0</v>
      </c>
      <c r="G84" s="51"/>
      <c r="H84" s="51"/>
      <c r="I84" s="51"/>
      <c r="J84" s="51"/>
    </row>
    <row r="85" spans="1:10" ht="15" customHeight="1" x14ac:dyDescent="0.25">
      <c r="A85" s="51"/>
      <c r="B85" s="38" t="s">
        <v>84</v>
      </c>
      <c r="C85" s="45">
        <v>0</v>
      </c>
      <c r="D85" s="45">
        <v>0</v>
      </c>
      <c r="E85" s="45">
        <v>0</v>
      </c>
      <c r="F85" s="45">
        <v>0</v>
      </c>
      <c r="G85" s="51"/>
      <c r="H85" s="51"/>
      <c r="I85" s="51"/>
      <c r="J85" s="51"/>
    </row>
    <row r="86" spans="1:10" ht="15" customHeight="1" x14ac:dyDescent="0.25">
      <c r="A86" s="51"/>
      <c r="B86" s="38" t="s">
        <v>86</v>
      </c>
      <c r="C86" s="45">
        <v>0</v>
      </c>
      <c r="D86" s="45">
        <v>0</v>
      </c>
      <c r="E86" s="45">
        <v>0</v>
      </c>
      <c r="F86" s="45">
        <v>0</v>
      </c>
      <c r="G86" s="51"/>
      <c r="H86" s="51"/>
      <c r="I86" s="51"/>
      <c r="J86" s="51"/>
    </row>
    <row r="87" spans="1:10" ht="15" customHeight="1" x14ac:dyDescent="0.25">
      <c r="A87" s="51"/>
      <c r="B87" s="38" t="s">
        <v>83</v>
      </c>
      <c r="C87" s="45">
        <v>0</v>
      </c>
      <c r="D87" s="45">
        <v>0</v>
      </c>
      <c r="E87" s="45">
        <v>0</v>
      </c>
      <c r="F87" s="45">
        <v>0</v>
      </c>
      <c r="G87" s="51"/>
      <c r="H87" s="51"/>
      <c r="I87" s="51"/>
      <c r="J87" s="51"/>
    </row>
    <row r="88" spans="1:10" ht="15" customHeight="1" x14ac:dyDescent="0.25">
      <c r="A88" s="51"/>
      <c r="B88" s="38" t="s">
        <v>84</v>
      </c>
      <c r="C88" s="45">
        <v>0</v>
      </c>
      <c r="D88" s="45">
        <v>0</v>
      </c>
      <c r="E88" s="45">
        <v>0</v>
      </c>
      <c r="F88" s="45">
        <v>0</v>
      </c>
      <c r="G88" s="51"/>
      <c r="H88" s="51"/>
      <c r="I88" s="51"/>
      <c r="J88" s="51"/>
    </row>
    <row r="89" spans="1:10" ht="15" customHeight="1" x14ac:dyDescent="0.25">
      <c r="A89" s="51"/>
      <c r="B89" s="38" t="s">
        <v>87</v>
      </c>
      <c r="C89" s="45">
        <v>0</v>
      </c>
      <c r="D89" s="45">
        <v>0</v>
      </c>
      <c r="E89" s="45">
        <v>0</v>
      </c>
      <c r="F89" s="45">
        <v>0</v>
      </c>
      <c r="G89" s="51"/>
      <c r="H89" s="51"/>
      <c r="I89" s="51"/>
      <c r="J89" s="51"/>
    </row>
    <row r="90" spans="1:10" ht="15" customHeight="1" x14ac:dyDescent="0.25">
      <c r="A90" s="51"/>
      <c r="B90" s="38" t="s">
        <v>83</v>
      </c>
      <c r="C90" s="45">
        <v>0</v>
      </c>
      <c r="D90" s="45">
        <v>0</v>
      </c>
      <c r="E90" s="45">
        <v>0</v>
      </c>
      <c r="F90" s="45">
        <v>0</v>
      </c>
      <c r="G90" s="51"/>
      <c r="H90" s="51"/>
      <c r="I90" s="51"/>
      <c r="J90" s="51"/>
    </row>
    <row r="91" spans="1:10" ht="15" customHeight="1" x14ac:dyDescent="0.25">
      <c r="A91" s="51"/>
      <c r="B91" s="38" t="s">
        <v>84</v>
      </c>
      <c r="C91" s="45">
        <v>0</v>
      </c>
      <c r="D91" s="45">
        <v>0</v>
      </c>
      <c r="E91" s="45">
        <v>0</v>
      </c>
      <c r="F91" s="45">
        <v>0</v>
      </c>
      <c r="G91" s="51"/>
      <c r="H91" s="51"/>
      <c r="I91" s="51"/>
      <c r="J91" s="51"/>
    </row>
    <row r="92" spans="1:10" ht="20.100000000000001" customHeight="1" x14ac:dyDescent="0.25">
      <c r="A92" s="51"/>
      <c r="B92" s="38" t="s">
        <v>114</v>
      </c>
      <c r="C92" s="46">
        <v>0</v>
      </c>
      <c r="D92" s="46">
        <v>95000000</v>
      </c>
      <c r="E92" s="46">
        <v>95000000</v>
      </c>
      <c r="F92" s="46">
        <v>95000000</v>
      </c>
      <c r="G92" s="51"/>
      <c r="H92" s="51"/>
      <c r="I92" s="51"/>
      <c r="J92" s="51"/>
    </row>
    <row r="93" spans="1:10" ht="15" customHeight="1" x14ac:dyDescent="0.25">
      <c r="A93" s="51"/>
      <c r="B93" s="38" t="s">
        <v>83</v>
      </c>
      <c r="C93" s="45">
        <v>0</v>
      </c>
      <c r="D93" s="45">
        <v>95000000</v>
      </c>
      <c r="E93" s="45">
        <v>95000000</v>
      </c>
      <c r="F93" s="45">
        <v>95000000</v>
      </c>
      <c r="G93" s="51"/>
      <c r="H93" s="51"/>
      <c r="I93" s="51"/>
      <c r="J93" s="51"/>
    </row>
    <row r="94" spans="1:10" ht="15" customHeight="1" x14ac:dyDescent="0.25">
      <c r="A94" s="51"/>
      <c r="B94" s="38" t="s">
        <v>84</v>
      </c>
      <c r="C94" s="45">
        <v>0</v>
      </c>
      <c r="D94" s="45">
        <v>0</v>
      </c>
      <c r="E94" s="45">
        <v>0</v>
      </c>
      <c r="F94" s="45">
        <v>0</v>
      </c>
      <c r="G94" s="51"/>
      <c r="H94" s="51"/>
      <c r="I94" s="51"/>
      <c r="J94" s="51"/>
    </row>
    <row r="95" spans="1:10" ht="15" customHeight="1" x14ac:dyDescent="0.25">
      <c r="A95" s="51"/>
      <c r="B95" s="38" t="s">
        <v>89</v>
      </c>
      <c r="C95" s="45">
        <v>0</v>
      </c>
      <c r="D95" s="45">
        <v>0</v>
      </c>
      <c r="E95" s="45">
        <v>0</v>
      </c>
      <c r="F95" s="45">
        <v>0</v>
      </c>
      <c r="G95" s="51"/>
      <c r="H95" s="51"/>
      <c r="I95" s="51"/>
      <c r="J95" s="51"/>
    </row>
    <row r="96" spans="1:10" ht="15" customHeight="1" x14ac:dyDescent="0.25">
      <c r="A96" s="51"/>
      <c r="B96" s="38" t="s">
        <v>83</v>
      </c>
      <c r="C96" s="45">
        <v>0</v>
      </c>
      <c r="D96" s="45">
        <v>0</v>
      </c>
      <c r="E96" s="45">
        <v>0</v>
      </c>
      <c r="F96" s="45">
        <v>0</v>
      </c>
      <c r="G96" s="51"/>
      <c r="H96" s="51"/>
      <c r="I96" s="51"/>
      <c r="J96" s="51"/>
    </row>
    <row r="97" spans="1:10" ht="15" customHeight="1" x14ac:dyDescent="0.25">
      <c r="A97" s="51"/>
      <c r="B97" s="38" t="s">
        <v>84</v>
      </c>
      <c r="C97" s="45">
        <v>0</v>
      </c>
      <c r="D97" s="45">
        <v>0</v>
      </c>
      <c r="E97" s="45">
        <v>0</v>
      </c>
      <c r="F97" s="45">
        <v>0</v>
      </c>
      <c r="G97" s="51"/>
      <c r="H97" s="51"/>
      <c r="I97" s="51"/>
      <c r="J97" s="51"/>
    </row>
    <row r="98" spans="1:10" ht="15" customHeight="1" x14ac:dyDescent="0.25">
      <c r="A98" s="51"/>
      <c r="B98" s="38" t="s">
        <v>90</v>
      </c>
      <c r="C98" s="45">
        <v>0</v>
      </c>
      <c r="D98" s="45">
        <v>0</v>
      </c>
      <c r="E98" s="45">
        <v>0</v>
      </c>
      <c r="F98" s="45">
        <v>0</v>
      </c>
      <c r="G98" s="51"/>
      <c r="H98" s="51"/>
      <c r="I98" s="51"/>
      <c r="J98" s="51"/>
    </row>
    <row r="99" spans="1:10" ht="15" customHeight="1" x14ac:dyDescent="0.25">
      <c r="A99" s="51"/>
      <c r="B99" s="38" t="s">
        <v>83</v>
      </c>
      <c r="C99" s="45">
        <v>0</v>
      </c>
      <c r="D99" s="45">
        <v>0</v>
      </c>
      <c r="E99" s="45">
        <v>0</v>
      </c>
      <c r="F99" s="45">
        <v>0</v>
      </c>
      <c r="G99" s="51"/>
      <c r="H99" s="51"/>
      <c r="I99" s="51"/>
      <c r="J99" s="51"/>
    </row>
    <row r="100" spans="1:10" ht="15" customHeight="1" x14ac:dyDescent="0.25">
      <c r="A100" s="51"/>
      <c r="B100" s="38" t="s">
        <v>84</v>
      </c>
      <c r="C100" s="45">
        <v>0</v>
      </c>
      <c r="D100" s="45">
        <v>0</v>
      </c>
      <c r="E100" s="45">
        <v>0</v>
      </c>
      <c r="F100" s="45">
        <v>0</v>
      </c>
      <c r="G100" s="51"/>
      <c r="H100" s="51"/>
      <c r="I100" s="51"/>
      <c r="J100" s="51"/>
    </row>
    <row r="101" spans="1:10" ht="15" customHeight="1" x14ac:dyDescent="0.25">
      <c r="A101" s="51"/>
      <c r="B101" s="38" t="s">
        <v>91</v>
      </c>
      <c r="C101" s="45">
        <v>0</v>
      </c>
      <c r="D101" s="45">
        <v>0</v>
      </c>
      <c r="E101" s="45">
        <v>0</v>
      </c>
      <c r="F101" s="45">
        <v>0</v>
      </c>
      <c r="G101" s="51"/>
      <c r="H101" s="51"/>
      <c r="I101" s="51"/>
      <c r="J101" s="51"/>
    </row>
    <row r="102" spans="1:10" ht="15" customHeight="1" x14ac:dyDescent="0.25">
      <c r="A102" s="51"/>
      <c r="B102" s="38" t="s">
        <v>83</v>
      </c>
      <c r="C102" s="45">
        <v>0</v>
      </c>
      <c r="D102" s="45">
        <v>0</v>
      </c>
      <c r="E102" s="45">
        <v>0</v>
      </c>
      <c r="F102" s="45">
        <v>0</v>
      </c>
      <c r="G102" s="51"/>
      <c r="H102" s="51"/>
      <c r="I102" s="51"/>
      <c r="J102" s="51"/>
    </row>
    <row r="103" spans="1:10" ht="15" customHeight="1" x14ac:dyDescent="0.25">
      <c r="A103" s="51"/>
      <c r="B103" s="38" t="s">
        <v>92</v>
      </c>
      <c r="C103" s="45">
        <v>0</v>
      </c>
      <c r="D103" s="45">
        <v>0</v>
      </c>
      <c r="E103" s="45">
        <v>0</v>
      </c>
      <c r="F103" s="45">
        <v>0</v>
      </c>
      <c r="G103" s="51"/>
      <c r="H103" s="51"/>
      <c r="I103" s="51"/>
      <c r="J103" s="51"/>
    </row>
    <row r="104" spans="1:10" ht="15" customHeight="1" x14ac:dyDescent="0.25">
      <c r="A104" s="51"/>
      <c r="B104" s="38" t="s">
        <v>93</v>
      </c>
      <c r="C104" s="45">
        <v>0</v>
      </c>
      <c r="D104" s="45">
        <v>0</v>
      </c>
      <c r="E104" s="45">
        <v>0</v>
      </c>
      <c r="F104" s="45">
        <v>0</v>
      </c>
      <c r="G104" s="51"/>
      <c r="H104" s="51"/>
      <c r="I104" s="51"/>
      <c r="J104" s="51"/>
    </row>
    <row r="105" spans="1:10" ht="15" customHeight="1" x14ac:dyDescent="0.25">
      <c r="A105" s="51"/>
      <c r="B105" s="38" t="s">
        <v>94</v>
      </c>
      <c r="C105" s="45">
        <v>0</v>
      </c>
      <c r="D105" s="45">
        <v>0</v>
      </c>
      <c r="E105" s="45">
        <v>0</v>
      </c>
      <c r="F105" s="45">
        <v>0</v>
      </c>
      <c r="G105" s="51"/>
      <c r="H105" s="51"/>
      <c r="I105" s="51"/>
      <c r="J105" s="51"/>
    </row>
    <row r="106" spans="1:10" ht="15" customHeight="1" x14ac:dyDescent="0.25">
      <c r="A106" s="51"/>
      <c r="B106" s="38" t="s">
        <v>95</v>
      </c>
      <c r="C106" s="45">
        <v>0</v>
      </c>
      <c r="D106" s="45">
        <v>0</v>
      </c>
      <c r="E106" s="45">
        <v>0</v>
      </c>
      <c r="F106" s="45">
        <v>0</v>
      </c>
      <c r="G106" s="51"/>
      <c r="H106" s="51"/>
      <c r="I106" s="51"/>
      <c r="J106" s="51"/>
    </row>
    <row r="107" spans="1:10" ht="15" customHeight="1" x14ac:dyDescent="0.25">
      <c r="A107" s="51"/>
      <c r="B107" s="38" t="s">
        <v>96</v>
      </c>
      <c r="C107" s="45">
        <v>0</v>
      </c>
      <c r="D107" s="45">
        <v>0</v>
      </c>
      <c r="E107" s="45">
        <v>0</v>
      </c>
      <c r="F107" s="45">
        <v>0</v>
      </c>
      <c r="G107" s="51"/>
      <c r="H107" s="51"/>
      <c r="I107" s="51"/>
      <c r="J107" s="51"/>
    </row>
    <row r="108" spans="1:10" ht="15" customHeight="1" x14ac:dyDescent="0.25">
      <c r="A108" s="51"/>
      <c r="B108" s="38" t="s">
        <v>83</v>
      </c>
      <c r="C108" s="45">
        <v>0</v>
      </c>
      <c r="D108" s="45">
        <v>0</v>
      </c>
      <c r="E108" s="45">
        <v>0</v>
      </c>
      <c r="F108" s="45">
        <v>0</v>
      </c>
      <c r="G108" s="51"/>
      <c r="H108" s="51"/>
      <c r="I108" s="51"/>
      <c r="J108" s="51"/>
    </row>
    <row r="109" spans="1:10" ht="15" customHeight="1" x14ac:dyDescent="0.25">
      <c r="A109" s="51"/>
      <c r="B109" s="38" t="s">
        <v>92</v>
      </c>
      <c r="C109" s="45">
        <v>0</v>
      </c>
      <c r="D109" s="45">
        <v>0</v>
      </c>
      <c r="E109" s="45">
        <v>0</v>
      </c>
      <c r="F109" s="45">
        <v>0</v>
      </c>
      <c r="G109" s="51"/>
      <c r="H109" s="51"/>
      <c r="I109" s="51"/>
      <c r="J109" s="51"/>
    </row>
    <row r="110" spans="1:10" ht="15" customHeight="1" x14ac:dyDescent="0.25">
      <c r="A110" s="51"/>
      <c r="B110" s="38" t="s">
        <v>93</v>
      </c>
      <c r="C110" s="45">
        <v>0</v>
      </c>
      <c r="D110" s="45">
        <v>0</v>
      </c>
      <c r="E110" s="45">
        <v>0</v>
      </c>
      <c r="F110" s="45">
        <v>0</v>
      </c>
      <c r="G110" s="51"/>
      <c r="H110" s="51"/>
      <c r="I110" s="51"/>
      <c r="J110" s="51"/>
    </row>
    <row r="111" spans="1:10" ht="15" customHeight="1" x14ac:dyDescent="0.25">
      <c r="A111" s="51"/>
      <c r="B111" s="38" t="s">
        <v>94</v>
      </c>
      <c r="C111" s="45">
        <v>0</v>
      </c>
      <c r="D111" s="45">
        <v>0</v>
      </c>
      <c r="E111" s="45">
        <v>0</v>
      </c>
      <c r="F111" s="45">
        <v>0</v>
      </c>
      <c r="G111" s="51"/>
      <c r="H111" s="51"/>
      <c r="I111" s="51"/>
      <c r="J111" s="51"/>
    </row>
    <row r="112" spans="1:10" ht="15" customHeight="1" x14ac:dyDescent="0.25">
      <c r="A112" s="51"/>
      <c r="B112" s="38" t="s">
        <v>95</v>
      </c>
      <c r="C112" s="45">
        <v>0</v>
      </c>
      <c r="D112" s="45">
        <v>0</v>
      </c>
      <c r="E112" s="45">
        <v>0</v>
      </c>
      <c r="F112" s="45">
        <v>0</v>
      </c>
      <c r="G112" s="51"/>
      <c r="H112" s="51"/>
      <c r="I112" s="51"/>
      <c r="J112" s="51"/>
    </row>
    <row r="113" spans="1:10" ht="15" customHeight="1" x14ac:dyDescent="0.25">
      <c r="A113" s="51"/>
      <c r="B113" s="38" t="s">
        <v>97</v>
      </c>
      <c r="C113" s="45">
        <v>0</v>
      </c>
      <c r="D113" s="45">
        <v>0</v>
      </c>
      <c r="E113" s="45">
        <v>0</v>
      </c>
      <c r="F113" s="45">
        <v>0</v>
      </c>
      <c r="G113" s="51"/>
      <c r="H113" s="51"/>
      <c r="I113" s="51"/>
      <c r="J113" s="51"/>
    </row>
    <row r="114" spans="1:10" ht="15" customHeight="1" x14ac:dyDescent="0.25">
      <c r="A114" s="51"/>
      <c r="B114" s="38" t="s">
        <v>83</v>
      </c>
      <c r="C114" s="45">
        <v>0</v>
      </c>
      <c r="D114" s="45">
        <v>0</v>
      </c>
      <c r="E114" s="45">
        <v>0</v>
      </c>
      <c r="F114" s="45">
        <v>0</v>
      </c>
      <c r="G114" s="51"/>
      <c r="H114" s="51"/>
      <c r="I114" s="51"/>
      <c r="J114" s="51"/>
    </row>
    <row r="115" spans="1:10" ht="15" customHeight="1" x14ac:dyDescent="0.25">
      <c r="A115" s="51"/>
      <c r="B115" s="38" t="s">
        <v>92</v>
      </c>
      <c r="C115" s="45">
        <v>0</v>
      </c>
      <c r="D115" s="45">
        <v>0</v>
      </c>
      <c r="E115" s="45">
        <v>0</v>
      </c>
      <c r="F115" s="45">
        <v>0</v>
      </c>
      <c r="G115" s="51"/>
      <c r="H115" s="51"/>
      <c r="I115" s="51"/>
      <c r="J115" s="51"/>
    </row>
    <row r="116" spans="1:10" ht="15" customHeight="1" x14ac:dyDescent="0.25">
      <c r="A116" s="51"/>
      <c r="B116" s="38" t="s">
        <v>93</v>
      </c>
      <c r="C116" s="45">
        <v>0</v>
      </c>
      <c r="D116" s="45">
        <v>0</v>
      </c>
      <c r="E116" s="45">
        <v>0</v>
      </c>
      <c r="F116" s="45">
        <v>0</v>
      </c>
      <c r="G116" s="51"/>
      <c r="H116" s="51"/>
      <c r="I116" s="51"/>
      <c r="J116" s="51"/>
    </row>
    <row r="117" spans="1:10" ht="15" customHeight="1" x14ac:dyDescent="0.25">
      <c r="A117" s="51"/>
      <c r="B117" s="38" t="s">
        <v>94</v>
      </c>
      <c r="C117" s="45">
        <v>0</v>
      </c>
      <c r="D117" s="45">
        <v>0</v>
      </c>
      <c r="E117" s="45">
        <v>0</v>
      </c>
      <c r="F117" s="45">
        <v>0</v>
      </c>
      <c r="G117" s="51"/>
      <c r="H117" s="51"/>
      <c r="I117" s="51"/>
      <c r="J117" s="51"/>
    </row>
    <row r="118" spans="1:10" ht="15" customHeight="1" x14ac:dyDescent="0.25">
      <c r="A118" s="51"/>
      <c r="B118" s="38" t="s">
        <v>95</v>
      </c>
      <c r="C118" s="45">
        <v>0</v>
      </c>
      <c r="D118" s="45">
        <v>0</v>
      </c>
      <c r="E118" s="45">
        <v>0</v>
      </c>
      <c r="F118" s="45">
        <v>0</v>
      </c>
      <c r="G118" s="51"/>
      <c r="H118" s="51"/>
      <c r="I118" s="51"/>
      <c r="J118" s="51"/>
    </row>
    <row r="119" spans="1:10" ht="15" customHeight="1" x14ac:dyDescent="0.25">
      <c r="A119" s="51"/>
      <c r="B119" s="38" t="s">
        <v>98</v>
      </c>
      <c r="C119" s="45">
        <v>0</v>
      </c>
      <c r="D119" s="45">
        <v>0</v>
      </c>
      <c r="E119" s="45">
        <v>0</v>
      </c>
      <c r="F119" s="45">
        <v>0</v>
      </c>
      <c r="G119" s="51"/>
      <c r="H119" s="51"/>
      <c r="I119" s="51"/>
      <c r="J119" s="51"/>
    </row>
    <row r="120" spans="1:10" ht="15" customHeight="1" x14ac:dyDescent="0.25">
      <c r="A120" s="51"/>
      <c r="B120" s="38" t="s">
        <v>99</v>
      </c>
      <c r="C120" s="45">
        <v>0</v>
      </c>
      <c r="D120" s="45">
        <v>0</v>
      </c>
      <c r="E120" s="45">
        <v>0</v>
      </c>
      <c r="F120" s="45">
        <v>0</v>
      </c>
      <c r="G120" s="51"/>
      <c r="H120" s="51"/>
      <c r="I120" s="51"/>
      <c r="J120" s="51"/>
    </row>
    <row r="121" spans="1:10" ht="20.100000000000001" customHeight="1" x14ac:dyDescent="0.25">
      <c r="A121" s="51"/>
      <c r="B121" s="47" t="s">
        <v>69</v>
      </c>
      <c r="C121" s="51"/>
      <c r="D121" s="51"/>
      <c r="E121" s="51"/>
      <c r="F121" s="51"/>
      <c r="G121" s="51"/>
      <c r="H121" s="51"/>
      <c r="I121" s="51"/>
      <c r="J121" s="51"/>
    </row>
  </sheetData>
  <mergeCells count="17">
    <mergeCell ref="C21:F21"/>
    <mergeCell ref="C22:F22"/>
    <mergeCell ref="C23:F23"/>
    <mergeCell ref="C24:F24"/>
    <mergeCell ref="B33:F33"/>
    <mergeCell ref="B20:F20"/>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29D37-0177-4502-9DF1-8B1505D40669}">
  <sheetPr>
    <outlinePr summaryBelow="0"/>
  </sheetPr>
  <dimension ref="A1:J121"/>
  <sheetViews>
    <sheetView view="pageBreakPreview" topLeftCell="A74" zoomScale="71" zoomScaleNormal="100" zoomScaleSheetLayoutView="71" workbookViewId="0">
      <selection activeCell="A83" sqref="A1:A1048576"/>
    </sheetView>
  </sheetViews>
  <sheetFormatPr defaultRowHeight="15" x14ac:dyDescent="0.25"/>
  <cols>
    <col min="1" max="1" width="9.7109375" style="26" customWidth="1"/>
    <col min="2" max="2" width="28.28515625" style="26" customWidth="1"/>
    <col min="3" max="5" width="15.85546875" style="26" customWidth="1"/>
    <col min="6" max="6" width="16.140625" style="26" customWidth="1"/>
    <col min="7" max="7" width="6.7109375" style="26" customWidth="1"/>
    <col min="8" max="8" width="18.28515625" style="26" customWidth="1"/>
    <col min="9" max="9" width="10.7109375" style="26" customWidth="1"/>
    <col min="10" max="10" width="17.42578125" style="26" customWidth="1"/>
    <col min="11" max="16384" width="9.140625" style="26"/>
  </cols>
  <sheetData>
    <row r="1" spans="1:10" ht="20.100000000000001" customHeight="1" x14ac:dyDescent="0.25">
      <c r="A1" s="51"/>
      <c r="B1" s="1571" t="s">
        <v>0</v>
      </c>
      <c r="C1" s="1572"/>
      <c r="D1" s="1572"/>
      <c r="E1" s="1572"/>
      <c r="F1" s="1572"/>
      <c r="G1" s="51"/>
      <c r="H1" s="51"/>
      <c r="I1" s="51"/>
      <c r="J1" s="51"/>
    </row>
    <row r="2" spans="1:10" ht="24.95" customHeight="1" x14ac:dyDescent="0.25">
      <c r="A2" s="51"/>
      <c r="B2" s="1573" t="s">
        <v>1</v>
      </c>
      <c r="C2" s="1574"/>
      <c r="D2" s="1574"/>
      <c r="E2" s="1574"/>
      <c r="F2" s="1574"/>
      <c r="G2" s="51"/>
      <c r="H2" s="51"/>
      <c r="I2" s="51"/>
      <c r="J2" s="51"/>
    </row>
    <row r="3" spans="1:10" ht="14.1" customHeight="1" x14ac:dyDescent="0.25">
      <c r="A3" s="51"/>
      <c r="B3" s="27" t="s">
        <v>2</v>
      </c>
      <c r="C3" s="1569" t="s">
        <v>2480</v>
      </c>
      <c r="D3" s="1570"/>
      <c r="E3" s="1570"/>
      <c r="F3" s="1570"/>
      <c r="G3" s="51"/>
      <c r="H3" s="51"/>
      <c r="I3" s="51"/>
      <c r="J3" s="51"/>
    </row>
    <row r="4" spans="1:10" ht="14.1" customHeight="1" x14ac:dyDescent="0.25">
      <c r="A4" s="51"/>
      <c r="B4" s="27" t="s">
        <v>4</v>
      </c>
      <c r="C4" s="1569" t="s">
        <v>210</v>
      </c>
      <c r="D4" s="1570"/>
      <c r="E4" s="1570"/>
      <c r="F4" s="1570"/>
      <c r="G4" s="51"/>
      <c r="H4" s="51"/>
      <c r="I4" s="51"/>
      <c r="J4" s="51"/>
    </row>
    <row r="5" spans="1:10" ht="14.1" customHeight="1" x14ac:dyDescent="0.25">
      <c r="A5" s="51"/>
      <c r="B5" s="27" t="s">
        <v>6</v>
      </c>
      <c r="C5" s="1569" t="s">
        <v>2526</v>
      </c>
      <c r="D5" s="1570"/>
      <c r="E5" s="1570"/>
      <c r="F5" s="1570"/>
      <c r="G5" s="51"/>
      <c r="H5" s="51"/>
      <c r="I5" s="51"/>
      <c r="J5" s="51"/>
    </row>
    <row r="6" spans="1:10" ht="14.1" customHeight="1" x14ac:dyDescent="0.25">
      <c r="A6" s="51"/>
      <c r="B6" s="27" t="s">
        <v>8</v>
      </c>
      <c r="C6" s="1569" t="s">
        <v>2527</v>
      </c>
      <c r="D6" s="1570"/>
      <c r="E6" s="1570"/>
      <c r="F6" s="1570"/>
      <c r="G6" s="51"/>
      <c r="H6" s="51"/>
      <c r="I6" s="51"/>
      <c r="J6" s="51"/>
    </row>
    <row r="7" spans="1:10" ht="14.1" customHeight="1" x14ac:dyDescent="0.25">
      <c r="A7" s="51"/>
      <c r="B7" s="27" t="s">
        <v>10</v>
      </c>
      <c r="C7" s="1577" t="s">
        <v>11</v>
      </c>
      <c r="D7" s="1578"/>
      <c r="E7" s="1578"/>
      <c r="F7" s="1578"/>
      <c r="G7" s="51"/>
      <c r="H7" s="51"/>
      <c r="I7" s="51"/>
      <c r="J7" s="51"/>
    </row>
    <row r="8" spans="1:10" ht="14.1" customHeight="1" x14ac:dyDescent="0.25">
      <c r="A8" s="51"/>
      <c r="B8" s="1579" t="s">
        <v>12</v>
      </c>
      <c r="C8" s="1580"/>
      <c r="D8" s="1580"/>
      <c r="E8" s="1580"/>
      <c r="F8" s="1580"/>
      <c r="G8" s="51"/>
      <c r="H8" s="51"/>
      <c r="I8" s="51"/>
      <c r="J8" s="51"/>
    </row>
    <row r="9" spans="1:10" ht="30.95" customHeight="1" x14ac:dyDescent="0.25">
      <c r="A9" s="51"/>
      <c r="B9" s="1581" t="s">
        <v>2528</v>
      </c>
      <c r="C9" s="1582"/>
      <c r="D9" s="1582"/>
      <c r="E9" s="1582"/>
      <c r="F9" s="1582"/>
      <c r="G9" s="51"/>
      <c r="H9" s="51"/>
      <c r="I9" s="51"/>
      <c r="J9" s="51"/>
    </row>
    <row r="10" spans="1:10" ht="41.1" customHeight="1" x14ac:dyDescent="0.25">
      <c r="A10" s="51"/>
      <c r="B10" s="28" t="s">
        <v>14</v>
      </c>
      <c r="C10" s="1583" t="s">
        <v>2529</v>
      </c>
      <c r="D10" s="1584"/>
      <c r="E10" s="1584"/>
      <c r="F10" s="1584"/>
      <c r="G10" s="51"/>
      <c r="H10" s="51"/>
      <c r="I10" s="51"/>
      <c r="J10" s="51"/>
    </row>
    <row r="11" spans="1:10" ht="27.95" customHeight="1" x14ac:dyDescent="0.25">
      <c r="A11" s="51"/>
      <c r="B11" s="38" t="s">
        <v>16</v>
      </c>
      <c r="C11" s="48">
        <v>2023</v>
      </c>
      <c r="D11" s="48">
        <v>2024</v>
      </c>
      <c r="E11" s="48">
        <v>2025</v>
      </c>
      <c r="F11" s="48">
        <v>2026</v>
      </c>
      <c r="G11" s="51"/>
      <c r="H11" s="51"/>
      <c r="I11" s="51"/>
      <c r="J11" s="51"/>
    </row>
    <row r="12" spans="1:10" ht="14.1" customHeight="1" x14ac:dyDescent="0.25">
      <c r="A12" s="51"/>
      <c r="B12" s="49"/>
      <c r="C12" s="50" t="s">
        <v>17</v>
      </c>
      <c r="D12" s="50" t="s">
        <v>18</v>
      </c>
      <c r="E12" s="50" t="s">
        <v>18</v>
      </c>
      <c r="F12" s="50" t="s">
        <v>18</v>
      </c>
      <c r="G12" s="51"/>
      <c r="H12" s="51"/>
      <c r="I12" s="51"/>
      <c r="J12" s="51"/>
    </row>
    <row r="13" spans="1:10" ht="14.1" customHeight="1" x14ac:dyDescent="0.25">
      <c r="A13" s="51"/>
      <c r="B13" s="38" t="s">
        <v>2530</v>
      </c>
      <c r="C13" s="39" t="s">
        <v>212</v>
      </c>
      <c r="D13" s="39" t="s">
        <v>212</v>
      </c>
      <c r="E13" s="39" t="s">
        <v>212</v>
      </c>
      <c r="F13" s="39" t="s">
        <v>69</v>
      </c>
      <c r="G13" s="51"/>
      <c r="H13" s="51"/>
      <c r="I13" s="51"/>
      <c r="J13" s="51"/>
    </row>
    <row r="14" spans="1:10" ht="60" customHeight="1" x14ac:dyDescent="0.25">
      <c r="A14" s="51"/>
      <c r="B14" s="28" t="s">
        <v>24</v>
      </c>
      <c r="C14" s="1583" t="s">
        <v>2531</v>
      </c>
      <c r="D14" s="1584"/>
      <c r="E14" s="1584"/>
      <c r="F14" s="1584"/>
      <c r="G14" s="51"/>
      <c r="H14" s="51"/>
      <c r="I14" s="51"/>
      <c r="J14" s="51"/>
    </row>
    <row r="15" spans="1:10" ht="27.95" customHeight="1" x14ac:dyDescent="0.25">
      <c r="A15" s="51"/>
      <c r="B15" s="38" t="s">
        <v>26</v>
      </c>
      <c r="C15" s="48">
        <v>2023</v>
      </c>
      <c r="D15" s="48">
        <v>2024</v>
      </c>
      <c r="E15" s="48">
        <v>2025</v>
      </c>
      <c r="F15" s="48">
        <v>2026</v>
      </c>
      <c r="G15" s="51"/>
      <c r="H15" s="51"/>
      <c r="I15" s="51"/>
      <c r="J15" s="51"/>
    </row>
    <row r="16" spans="1:10" ht="14.1" customHeight="1" x14ac:dyDescent="0.25">
      <c r="A16" s="51"/>
      <c r="B16" s="49"/>
      <c r="C16" s="50" t="s">
        <v>17</v>
      </c>
      <c r="D16" s="50" t="s">
        <v>18</v>
      </c>
      <c r="E16" s="50" t="s">
        <v>18</v>
      </c>
      <c r="F16" s="50" t="s">
        <v>18</v>
      </c>
      <c r="G16" s="51"/>
      <c r="H16" s="51"/>
      <c r="I16" s="51"/>
      <c r="J16" s="51"/>
    </row>
    <row r="17" spans="1:10" ht="14.1" customHeight="1" x14ac:dyDescent="0.25">
      <c r="A17" s="51"/>
      <c r="B17" s="38" t="s">
        <v>2532</v>
      </c>
      <c r="C17" s="39" t="s">
        <v>69</v>
      </c>
      <c r="D17" s="39" t="s">
        <v>69</v>
      </c>
      <c r="E17" s="39" t="s">
        <v>69</v>
      </c>
      <c r="F17" s="39" t="s">
        <v>69</v>
      </c>
      <c r="G17" s="51"/>
      <c r="H17" s="51"/>
      <c r="I17" s="51"/>
      <c r="J17" s="51"/>
    </row>
    <row r="18" spans="1:10" ht="20.100000000000001" customHeight="1" x14ac:dyDescent="0.25">
      <c r="A18" s="51"/>
      <c r="B18" s="38" t="s">
        <v>2533</v>
      </c>
      <c r="C18" s="39" t="s">
        <v>69</v>
      </c>
      <c r="D18" s="39" t="s">
        <v>69</v>
      </c>
      <c r="E18" s="39" t="s">
        <v>69</v>
      </c>
      <c r="F18" s="39" t="s">
        <v>69</v>
      </c>
      <c r="G18" s="51"/>
      <c r="H18" s="51"/>
      <c r="I18" s="51"/>
      <c r="J18" s="51"/>
    </row>
    <row r="19" spans="1:10" ht="14.1" customHeight="1" x14ac:dyDescent="0.25">
      <c r="A19" s="51"/>
      <c r="B19" s="38" t="s">
        <v>2515</v>
      </c>
      <c r="C19" s="39" t="s">
        <v>69</v>
      </c>
      <c r="D19" s="39" t="s">
        <v>69</v>
      </c>
      <c r="E19" s="39" t="s">
        <v>69</v>
      </c>
      <c r="F19" s="39" t="s">
        <v>69</v>
      </c>
      <c r="G19" s="51"/>
      <c r="H19" s="51"/>
      <c r="I19" s="51"/>
      <c r="J19" s="51"/>
    </row>
    <row r="20" spans="1:10" ht="14.1" customHeight="1" x14ac:dyDescent="0.25">
      <c r="A20" s="51"/>
      <c r="B20" s="1585" t="s">
        <v>47</v>
      </c>
      <c r="C20" s="1586"/>
      <c r="D20" s="1586"/>
      <c r="E20" s="1586"/>
      <c r="F20" s="1586"/>
      <c r="G20" s="51"/>
      <c r="H20" s="51"/>
      <c r="I20" s="51"/>
      <c r="J20" s="51"/>
    </row>
    <row r="21" spans="1:10" ht="14.1" customHeight="1" x14ac:dyDescent="0.25">
      <c r="A21" s="51"/>
      <c r="B21" s="29" t="s">
        <v>2534</v>
      </c>
      <c r="C21" s="1585" t="s">
        <v>2535</v>
      </c>
      <c r="D21" s="1586"/>
      <c r="E21" s="1586"/>
      <c r="F21" s="1586"/>
      <c r="G21" s="51"/>
      <c r="H21" s="51"/>
      <c r="I21" s="51"/>
      <c r="J21" s="51"/>
    </row>
    <row r="22" spans="1:10" ht="14.1" customHeight="1" x14ac:dyDescent="0.25">
      <c r="A22" s="51"/>
      <c r="B22" s="30" t="s">
        <v>50</v>
      </c>
      <c r="C22" s="1575" t="s">
        <v>2536</v>
      </c>
      <c r="D22" s="1576"/>
      <c r="E22" s="1576"/>
      <c r="F22" s="1576"/>
      <c r="G22" s="51"/>
      <c r="H22" s="51"/>
      <c r="I22" s="51"/>
      <c r="J22" s="51"/>
    </row>
    <row r="23" spans="1:10" ht="14.1" customHeight="1" x14ac:dyDescent="0.25">
      <c r="A23" s="51"/>
      <c r="B23" s="31" t="s">
        <v>52</v>
      </c>
      <c r="C23" s="1587" t="s">
        <v>2537</v>
      </c>
      <c r="D23" s="1588"/>
      <c r="E23" s="1588"/>
      <c r="F23" s="1588"/>
      <c r="G23" s="51"/>
      <c r="H23" s="51"/>
      <c r="I23" s="51"/>
      <c r="J23" s="51"/>
    </row>
    <row r="24" spans="1:10" ht="14.1" customHeight="1" x14ac:dyDescent="0.25">
      <c r="A24" s="51"/>
      <c r="B24" s="31" t="s">
        <v>54</v>
      </c>
      <c r="C24" s="1587" t="s">
        <v>2538</v>
      </c>
      <c r="D24" s="1588"/>
      <c r="E24" s="1588"/>
      <c r="F24" s="1588"/>
      <c r="G24" s="51"/>
      <c r="H24" s="51"/>
      <c r="I24" s="51"/>
      <c r="J24" s="51"/>
    </row>
    <row r="25" spans="1:10" ht="15" customHeight="1" x14ac:dyDescent="0.25">
      <c r="A25" s="51"/>
      <c r="B25" s="52"/>
      <c r="C25" s="33">
        <v>2023</v>
      </c>
      <c r="D25" s="33">
        <v>2024</v>
      </c>
      <c r="E25" s="33">
        <v>2025</v>
      </c>
      <c r="F25" s="33">
        <v>2026</v>
      </c>
      <c r="G25" s="51"/>
      <c r="H25" s="51"/>
      <c r="I25" s="51"/>
      <c r="J25" s="51"/>
    </row>
    <row r="26" spans="1:10" ht="15" customHeight="1" x14ac:dyDescent="0.25">
      <c r="A26" s="51"/>
      <c r="B26" s="53"/>
      <c r="C26" s="35" t="s">
        <v>17</v>
      </c>
      <c r="D26" s="35" t="s">
        <v>18</v>
      </c>
      <c r="E26" s="35" t="s">
        <v>18</v>
      </c>
      <c r="F26" s="35" t="s">
        <v>18</v>
      </c>
      <c r="G26" s="51"/>
      <c r="H26" s="51"/>
      <c r="I26" s="51"/>
      <c r="J26" s="51"/>
    </row>
    <row r="27" spans="1:10" ht="14.1" customHeight="1" x14ac:dyDescent="0.25">
      <c r="A27" s="51"/>
      <c r="B27" s="38" t="s">
        <v>56</v>
      </c>
      <c r="C27" s="39" t="s">
        <v>327</v>
      </c>
      <c r="D27" s="39" t="s">
        <v>327</v>
      </c>
      <c r="E27" s="39" t="s">
        <v>327</v>
      </c>
      <c r="F27" s="39" t="s">
        <v>327</v>
      </c>
      <c r="G27" s="51"/>
      <c r="H27" s="51"/>
      <c r="I27" s="51"/>
      <c r="J27" s="51"/>
    </row>
    <row r="28" spans="1:10" ht="14.1" customHeight="1" x14ac:dyDescent="0.25">
      <c r="A28" s="51"/>
      <c r="B28" s="38" t="s">
        <v>59</v>
      </c>
      <c r="C28" s="39" t="s">
        <v>2539</v>
      </c>
      <c r="D28" s="39" t="s">
        <v>2540</v>
      </c>
      <c r="E28" s="39" t="s">
        <v>2541</v>
      </c>
      <c r="F28" s="39" t="s">
        <v>2542</v>
      </c>
      <c r="G28" s="51"/>
      <c r="H28" s="51"/>
      <c r="I28" s="51"/>
      <c r="J28" s="51"/>
    </row>
    <row r="29" spans="1:10" ht="14.1" customHeight="1" x14ac:dyDescent="0.25">
      <c r="A29" s="51"/>
      <c r="B29" s="38" t="s">
        <v>63</v>
      </c>
      <c r="C29" s="39" t="s">
        <v>286</v>
      </c>
      <c r="D29" s="39" t="s">
        <v>2543</v>
      </c>
      <c r="E29" s="39" t="s">
        <v>2544</v>
      </c>
      <c r="F29" s="39" t="s">
        <v>2545</v>
      </c>
      <c r="G29" s="51"/>
      <c r="H29" s="51"/>
      <c r="I29" s="51"/>
      <c r="J29" s="51"/>
    </row>
    <row r="30" spans="1:10" ht="14.1" customHeight="1" x14ac:dyDescent="0.25">
      <c r="A30" s="51"/>
      <c r="B30" s="38" t="s">
        <v>68</v>
      </c>
      <c r="C30" s="39" t="s">
        <v>69</v>
      </c>
      <c r="D30" s="39" t="s">
        <v>75</v>
      </c>
      <c r="E30" s="39" t="s">
        <v>75</v>
      </c>
      <c r="F30" s="39" t="s">
        <v>75</v>
      </c>
      <c r="G30" s="51"/>
      <c r="H30" s="51"/>
      <c r="I30" s="51"/>
      <c r="J30" s="51"/>
    </row>
    <row r="31" spans="1:10" ht="14.1" customHeight="1" x14ac:dyDescent="0.25">
      <c r="A31" s="51"/>
      <c r="B31" s="38" t="s">
        <v>73</v>
      </c>
      <c r="C31" s="39" t="s">
        <v>69</v>
      </c>
      <c r="D31" s="39" t="s">
        <v>2546</v>
      </c>
      <c r="E31" s="39" t="s">
        <v>2547</v>
      </c>
      <c r="F31" s="39" t="s">
        <v>792</v>
      </c>
      <c r="G31" s="51"/>
      <c r="H31" s="51"/>
      <c r="I31" s="51"/>
      <c r="J31" s="51"/>
    </row>
    <row r="32" spans="1:10" ht="14.1" customHeight="1" x14ac:dyDescent="0.25">
      <c r="A32" s="51"/>
      <c r="B32" s="38" t="s">
        <v>77</v>
      </c>
      <c r="C32" s="39" t="s">
        <v>69</v>
      </c>
      <c r="D32" s="39" t="s">
        <v>2546</v>
      </c>
      <c r="E32" s="39" t="s">
        <v>2547</v>
      </c>
      <c r="F32" s="39" t="s">
        <v>792</v>
      </c>
      <c r="G32" s="51"/>
      <c r="H32" s="51"/>
      <c r="I32" s="51"/>
      <c r="J32" s="51"/>
    </row>
    <row r="33" spans="1:10" ht="14.1" customHeight="1" x14ac:dyDescent="0.25">
      <c r="A33" s="51"/>
      <c r="B33" s="1589" t="s">
        <v>81</v>
      </c>
      <c r="C33" s="1590"/>
      <c r="D33" s="1590"/>
      <c r="E33" s="1590"/>
      <c r="F33" s="1590"/>
      <c r="G33" s="51"/>
      <c r="H33" s="51"/>
      <c r="I33" s="51"/>
      <c r="J33" s="51"/>
    </row>
    <row r="34" spans="1:10" ht="14.1" customHeight="1" x14ac:dyDescent="0.25">
      <c r="A34" s="51"/>
      <c r="B34" s="52"/>
      <c r="C34" s="33">
        <v>2023</v>
      </c>
      <c r="D34" s="33">
        <v>2024</v>
      </c>
      <c r="E34" s="33">
        <v>2025</v>
      </c>
      <c r="F34" s="33">
        <v>2026</v>
      </c>
      <c r="G34" s="51"/>
      <c r="H34" s="51"/>
      <c r="I34" s="51"/>
      <c r="J34" s="51"/>
    </row>
    <row r="35" spans="1:10" ht="14.1" customHeight="1" x14ac:dyDescent="0.25">
      <c r="A35" s="51"/>
      <c r="B35" s="53"/>
      <c r="C35" s="35" t="s">
        <v>17</v>
      </c>
      <c r="D35" s="35" t="s">
        <v>18</v>
      </c>
      <c r="E35" s="35" t="s">
        <v>18</v>
      </c>
      <c r="F35" s="35" t="s">
        <v>18</v>
      </c>
      <c r="G35" s="51"/>
      <c r="H35" s="51"/>
      <c r="I35" s="51"/>
      <c r="J35" s="51"/>
    </row>
    <row r="36" spans="1:10" ht="14.1" customHeight="1" x14ac:dyDescent="0.25">
      <c r="A36" s="51"/>
      <c r="B36" s="40" t="s">
        <v>82</v>
      </c>
      <c r="C36" s="41">
        <v>0</v>
      </c>
      <c r="D36" s="41">
        <v>0</v>
      </c>
      <c r="E36" s="41">
        <v>0</v>
      </c>
      <c r="F36" s="41">
        <v>0</v>
      </c>
      <c r="G36" s="51"/>
      <c r="H36" s="51"/>
      <c r="I36" s="51"/>
      <c r="J36" s="51"/>
    </row>
    <row r="37" spans="1:10" ht="14.1" customHeight="1" x14ac:dyDescent="0.25">
      <c r="A37" s="51"/>
      <c r="B37" s="40" t="s">
        <v>83</v>
      </c>
      <c r="C37" s="41">
        <v>0</v>
      </c>
      <c r="D37" s="41">
        <v>0</v>
      </c>
      <c r="E37" s="41">
        <v>0</v>
      </c>
      <c r="F37" s="41">
        <v>0</v>
      </c>
      <c r="G37" s="51"/>
      <c r="H37" s="51"/>
      <c r="I37" s="51"/>
      <c r="J37" s="51"/>
    </row>
    <row r="38" spans="1:10" ht="14.1" customHeight="1" x14ac:dyDescent="0.25">
      <c r="A38" s="51"/>
      <c r="B38" s="40" t="s">
        <v>84</v>
      </c>
      <c r="C38" s="41">
        <v>0</v>
      </c>
      <c r="D38" s="41">
        <v>0</v>
      </c>
      <c r="E38" s="41">
        <v>0</v>
      </c>
      <c r="F38" s="41">
        <v>0</v>
      </c>
      <c r="G38" s="51"/>
      <c r="H38" s="51"/>
      <c r="I38" s="51"/>
      <c r="J38" s="51"/>
    </row>
    <row r="39" spans="1:10" ht="14.1" customHeight="1" x14ac:dyDescent="0.25">
      <c r="A39" s="51"/>
      <c r="B39" s="40" t="s">
        <v>85</v>
      </c>
      <c r="C39" s="41">
        <v>0</v>
      </c>
      <c r="D39" s="41">
        <v>0</v>
      </c>
      <c r="E39" s="41">
        <v>0</v>
      </c>
      <c r="F39" s="41">
        <v>0</v>
      </c>
      <c r="G39" s="51"/>
      <c r="H39" s="51"/>
      <c r="I39" s="51"/>
      <c r="J39" s="51"/>
    </row>
    <row r="40" spans="1:10" ht="14.1" customHeight="1" x14ac:dyDescent="0.25">
      <c r="A40" s="51"/>
      <c r="B40" s="40" t="s">
        <v>83</v>
      </c>
      <c r="C40" s="41">
        <v>0</v>
      </c>
      <c r="D40" s="41">
        <v>0</v>
      </c>
      <c r="E40" s="41">
        <v>0</v>
      </c>
      <c r="F40" s="41">
        <v>0</v>
      </c>
      <c r="G40" s="51"/>
      <c r="H40" s="51"/>
      <c r="I40" s="51"/>
      <c r="J40" s="51"/>
    </row>
    <row r="41" spans="1:10" ht="14.1" customHeight="1" x14ac:dyDescent="0.25">
      <c r="A41" s="51"/>
      <c r="B41" s="40" t="s">
        <v>84</v>
      </c>
      <c r="C41" s="41">
        <v>0</v>
      </c>
      <c r="D41" s="41">
        <v>0</v>
      </c>
      <c r="E41" s="41">
        <v>0</v>
      </c>
      <c r="F41" s="41">
        <v>0</v>
      </c>
      <c r="G41" s="51"/>
      <c r="H41" s="51"/>
      <c r="I41" s="51"/>
      <c r="J41" s="51"/>
    </row>
    <row r="42" spans="1:10" ht="14.1" customHeight="1" x14ac:dyDescent="0.25">
      <c r="A42" s="51"/>
      <c r="B42" s="40" t="s">
        <v>86</v>
      </c>
      <c r="C42" s="41">
        <v>0</v>
      </c>
      <c r="D42" s="41">
        <v>0</v>
      </c>
      <c r="E42" s="41">
        <v>0</v>
      </c>
      <c r="F42" s="41">
        <v>0</v>
      </c>
      <c r="G42" s="51"/>
      <c r="H42" s="51"/>
      <c r="I42" s="51"/>
      <c r="J42" s="51"/>
    </row>
    <row r="43" spans="1:10" ht="14.1" customHeight="1" x14ac:dyDescent="0.25">
      <c r="A43" s="51"/>
      <c r="B43" s="40" t="s">
        <v>83</v>
      </c>
      <c r="C43" s="41">
        <v>0</v>
      </c>
      <c r="D43" s="41">
        <v>0</v>
      </c>
      <c r="E43" s="41">
        <v>0</v>
      </c>
      <c r="F43" s="41">
        <v>0</v>
      </c>
      <c r="G43" s="51"/>
      <c r="H43" s="51"/>
      <c r="I43" s="51"/>
      <c r="J43" s="51"/>
    </row>
    <row r="44" spans="1:10" ht="14.1" customHeight="1" x14ac:dyDescent="0.25">
      <c r="A44" s="51"/>
      <c r="B44" s="40" t="s">
        <v>84</v>
      </c>
      <c r="C44" s="41">
        <v>0</v>
      </c>
      <c r="D44" s="41">
        <v>0</v>
      </c>
      <c r="E44" s="41">
        <v>0</v>
      </c>
      <c r="F44" s="41">
        <v>0</v>
      </c>
      <c r="G44" s="51"/>
      <c r="H44" s="51"/>
      <c r="I44" s="51"/>
      <c r="J44" s="51"/>
    </row>
    <row r="45" spans="1:10" ht="14.1" customHeight="1" x14ac:dyDescent="0.25">
      <c r="A45" s="51"/>
      <c r="B45" s="40" t="s">
        <v>87</v>
      </c>
      <c r="C45" s="41">
        <v>0</v>
      </c>
      <c r="D45" s="41">
        <v>0</v>
      </c>
      <c r="E45" s="41">
        <v>0</v>
      </c>
      <c r="F45" s="41">
        <v>0</v>
      </c>
      <c r="G45" s="51"/>
      <c r="H45" s="51"/>
      <c r="I45" s="51"/>
      <c r="J45" s="51"/>
    </row>
    <row r="46" spans="1:10" ht="14.1" customHeight="1" x14ac:dyDescent="0.25">
      <c r="A46" s="51"/>
      <c r="B46" s="40" t="s">
        <v>83</v>
      </c>
      <c r="C46" s="41">
        <v>0</v>
      </c>
      <c r="D46" s="41">
        <v>0</v>
      </c>
      <c r="E46" s="41">
        <v>0</v>
      </c>
      <c r="F46" s="41">
        <v>0</v>
      </c>
      <c r="G46" s="51"/>
      <c r="H46" s="51"/>
      <c r="I46" s="51"/>
      <c r="J46" s="51"/>
    </row>
    <row r="47" spans="1:10" ht="14.1" customHeight="1" x14ac:dyDescent="0.25">
      <c r="A47" s="51"/>
      <c r="B47" s="40" t="s">
        <v>84</v>
      </c>
      <c r="C47" s="41">
        <v>0</v>
      </c>
      <c r="D47" s="41">
        <v>0</v>
      </c>
      <c r="E47" s="41">
        <v>0</v>
      </c>
      <c r="F47" s="41">
        <v>0</v>
      </c>
      <c r="G47" s="51"/>
      <c r="H47" s="51"/>
      <c r="I47" s="51"/>
      <c r="J47" s="51"/>
    </row>
    <row r="48" spans="1:10" ht="14.1" customHeight="1" x14ac:dyDescent="0.25">
      <c r="A48" s="51"/>
      <c r="B48" s="40" t="s">
        <v>88</v>
      </c>
      <c r="C48" s="41">
        <v>0</v>
      </c>
      <c r="D48" s="41">
        <v>99800000</v>
      </c>
      <c r="E48" s="41">
        <v>101500000</v>
      </c>
      <c r="F48" s="41">
        <v>102700000</v>
      </c>
      <c r="G48" s="51"/>
      <c r="H48" s="51"/>
      <c r="I48" s="51"/>
      <c r="J48" s="51"/>
    </row>
    <row r="49" spans="1:10" ht="14.1" customHeight="1" x14ac:dyDescent="0.25">
      <c r="A49" s="51"/>
      <c r="B49" s="40" t="s">
        <v>83</v>
      </c>
      <c r="C49" s="41">
        <v>0</v>
      </c>
      <c r="D49" s="41">
        <v>99800000</v>
      </c>
      <c r="E49" s="41">
        <v>101500000</v>
      </c>
      <c r="F49" s="41">
        <v>102700000</v>
      </c>
      <c r="G49" s="51"/>
      <c r="H49" s="51"/>
      <c r="I49" s="51"/>
      <c r="J49" s="51"/>
    </row>
    <row r="50" spans="1:10" ht="14.1" customHeight="1" x14ac:dyDescent="0.25">
      <c r="A50" s="51"/>
      <c r="B50" s="40" t="s">
        <v>84</v>
      </c>
      <c r="C50" s="41">
        <v>0</v>
      </c>
      <c r="D50" s="41">
        <v>0</v>
      </c>
      <c r="E50" s="41">
        <v>0</v>
      </c>
      <c r="F50" s="41">
        <v>0</v>
      </c>
      <c r="G50" s="51"/>
      <c r="H50" s="51"/>
      <c r="I50" s="51"/>
      <c r="J50" s="51"/>
    </row>
    <row r="51" spans="1:10" ht="14.1" customHeight="1" x14ac:dyDescent="0.25">
      <c r="A51" s="51"/>
      <c r="B51" s="40" t="s">
        <v>89</v>
      </c>
      <c r="C51" s="41">
        <v>0</v>
      </c>
      <c r="D51" s="41">
        <v>0</v>
      </c>
      <c r="E51" s="41">
        <v>0</v>
      </c>
      <c r="F51" s="41">
        <v>0</v>
      </c>
      <c r="G51" s="51"/>
      <c r="H51" s="51"/>
      <c r="I51" s="51"/>
      <c r="J51" s="51"/>
    </row>
    <row r="52" spans="1:10" ht="14.1" customHeight="1" x14ac:dyDescent="0.25">
      <c r="A52" s="51"/>
      <c r="B52" s="40" t="s">
        <v>83</v>
      </c>
      <c r="C52" s="41">
        <v>0</v>
      </c>
      <c r="D52" s="41">
        <v>0</v>
      </c>
      <c r="E52" s="41">
        <v>0</v>
      </c>
      <c r="F52" s="41">
        <v>0</v>
      </c>
      <c r="G52" s="51"/>
      <c r="H52" s="51"/>
      <c r="I52" s="51"/>
      <c r="J52" s="51"/>
    </row>
    <row r="53" spans="1:10" ht="14.1" customHeight="1" x14ac:dyDescent="0.25">
      <c r="A53" s="51"/>
      <c r="B53" s="40" t="s">
        <v>84</v>
      </c>
      <c r="C53" s="41">
        <v>0</v>
      </c>
      <c r="D53" s="41">
        <v>0</v>
      </c>
      <c r="E53" s="41">
        <v>0</v>
      </c>
      <c r="F53" s="41">
        <v>0</v>
      </c>
      <c r="G53" s="51"/>
      <c r="H53" s="51"/>
      <c r="I53" s="51"/>
      <c r="J53" s="51"/>
    </row>
    <row r="54" spans="1:10" ht="14.1" customHeight="1" x14ac:dyDescent="0.25">
      <c r="A54" s="51"/>
      <c r="B54" s="40" t="s">
        <v>90</v>
      </c>
      <c r="C54" s="41">
        <v>0</v>
      </c>
      <c r="D54" s="41">
        <v>0</v>
      </c>
      <c r="E54" s="41">
        <v>0</v>
      </c>
      <c r="F54" s="41">
        <v>0</v>
      </c>
      <c r="G54" s="51"/>
      <c r="H54" s="51"/>
      <c r="I54" s="51"/>
      <c r="J54" s="51"/>
    </row>
    <row r="55" spans="1:10" ht="14.1" customHeight="1" x14ac:dyDescent="0.25">
      <c r="A55" s="51"/>
      <c r="B55" s="40" t="s">
        <v>83</v>
      </c>
      <c r="C55" s="41">
        <v>0</v>
      </c>
      <c r="D55" s="41">
        <v>0</v>
      </c>
      <c r="E55" s="41">
        <v>0</v>
      </c>
      <c r="F55" s="41">
        <v>0</v>
      </c>
      <c r="G55" s="51"/>
      <c r="H55" s="51"/>
      <c r="I55" s="51"/>
      <c r="J55" s="51"/>
    </row>
    <row r="56" spans="1:10" ht="14.1" customHeight="1" x14ac:dyDescent="0.25">
      <c r="A56" s="51"/>
      <c r="B56" s="40" t="s">
        <v>84</v>
      </c>
      <c r="C56" s="41">
        <v>0</v>
      </c>
      <c r="D56" s="41">
        <v>0</v>
      </c>
      <c r="E56" s="41">
        <v>0</v>
      </c>
      <c r="F56" s="41">
        <v>0</v>
      </c>
      <c r="G56" s="51"/>
      <c r="H56" s="51"/>
      <c r="I56" s="51"/>
      <c r="J56" s="51"/>
    </row>
    <row r="57" spans="1:10" ht="14.1" customHeight="1" x14ac:dyDescent="0.25">
      <c r="A57" s="51"/>
      <c r="B57" s="40" t="s">
        <v>91</v>
      </c>
      <c r="C57" s="41">
        <v>0</v>
      </c>
      <c r="D57" s="41">
        <v>0</v>
      </c>
      <c r="E57" s="41">
        <v>0</v>
      </c>
      <c r="F57" s="41">
        <v>0</v>
      </c>
      <c r="G57" s="51"/>
      <c r="H57" s="51"/>
      <c r="I57" s="51"/>
      <c r="J57" s="51"/>
    </row>
    <row r="58" spans="1:10" ht="14.1" customHeight="1" x14ac:dyDescent="0.25">
      <c r="A58" s="51"/>
      <c r="B58" s="40" t="s">
        <v>83</v>
      </c>
      <c r="C58" s="41">
        <v>0</v>
      </c>
      <c r="D58" s="41">
        <v>0</v>
      </c>
      <c r="E58" s="41">
        <v>0</v>
      </c>
      <c r="F58" s="41">
        <v>0</v>
      </c>
      <c r="G58" s="51"/>
      <c r="H58" s="51"/>
      <c r="I58" s="51"/>
      <c r="J58" s="51"/>
    </row>
    <row r="59" spans="1:10" ht="14.1" customHeight="1" x14ac:dyDescent="0.25">
      <c r="A59" s="51"/>
      <c r="B59" s="40" t="s">
        <v>92</v>
      </c>
      <c r="C59" s="41">
        <v>0</v>
      </c>
      <c r="D59" s="41">
        <v>0</v>
      </c>
      <c r="E59" s="41">
        <v>0</v>
      </c>
      <c r="F59" s="41">
        <v>0</v>
      </c>
      <c r="G59" s="51"/>
      <c r="H59" s="51"/>
      <c r="I59" s="51"/>
      <c r="J59" s="51"/>
    </row>
    <row r="60" spans="1:10" ht="14.1" customHeight="1" x14ac:dyDescent="0.25">
      <c r="A60" s="51"/>
      <c r="B60" s="40" t="s">
        <v>93</v>
      </c>
      <c r="C60" s="41">
        <v>0</v>
      </c>
      <c r="D60" s="41">
        <v>0</v>
      </c>
      <c r="E60" s="41">
        <v>0</v>
      </c>
      <c r="F60" s="41">
        <v>0</v>
      </c>
      <c r="G60" s="51"/>
      <c r="H60" s="51"/>
      <c r="I60" s="51"/>
      <c r="J60" s="51"/>
    </row>
    <row r="61" spans="1:10" ht="14.1" customHeight="1" x14ac:dyDescent="0.25">
      <c r="A61" s="51"/>
      <c r="B61" s="40" t="s">
        <v>94</v>
      </c>
      <c r="C61" s="41">
        <v>0</v>
      </c>
      <c r="D61" s="41">
        <v>0</v>
      </c>
      <c r="E61" s="41">
        <v>0</v>
      </c>
      <c r="F61" s="41">
        <v>0</v>
      </c>
      <c r="G61" s="51"/>
      <c r="H61" s="51"/>
      <c r="I61" s="51"/>
      <c r="J61" s="51"/>
    </row>
    <row r="62" spans="1:10" ht="14.1" customHeight="1" x14ac:dyDescent="0.25">
      <c r="A62" s="51"/>
      <c r="B62" s="40" t="s">
        <v>95</v>
      </c>
      <c r="C62" s="41">
        <v>0</v>
      </c>
      <c r="D62" s="41">
        <v>0</v>
      </c>
      <c r="E62" s="41">
        <v>0</v>
      </c>
      <c r="F62" s="41">
        <v>0</v>
      </c>
      <c r="G62" s="51"/>
      <c r="H62" s="51"/>
      <c r="I62" s="51"/>
      <c r="J62" s="51"/>
    </row>
    <row r="63" spans="1:10" ht="14.1" customHeight="1" x14ac:dyDescent="0.25">
      <c r="A63" s="51"/>
      <c r="B63" s="40" t="s">
        <v>96</v>
      </c>
      <c r="C63" s="41">
        <v>0</v>
      </c>
      <c r="D63" s="41">
        <v>0</v>
      </c>
      <c r="E63" s="41">
        <v>0</v>
      </c>
      <c r="F63" s="41">
        <v>0</v>
      </c>
      <c r="G63" s="51"/>
      <c r="H63" s="51"/>
      <c r="I63" s="51"/>
      <c r="J63" s="51"/>
    </row>
    <row r="64" spans="1:10" ht="14.1" customHeight="1" x14ac:dyDescent="0.25">
      <c r="A64" s="51"/>
      <c r="B64" s="40" t="s">
        <v>83</v>
      </c>
      <c r="C64" s="41">
        <v>0</v>
      </c>
      <c r="D64" s="41">
        <v>0</v>
      </c>
      <c r="E64" s="41">
        <v>0</v>
      </c>
      <c r="F64" s="41">
        <v>0</v>
      </c>
      <c r="G64" s="51"/>
      <c r="H64" s="51"/>
      <c r="I64" s="51"/>
      <c r="J64" s="51"/>
    </row>
    <row r="65" spans="1:10" ht="14.1" customHeight="1" x14ac:dyDescent="0.25">
      <c r="A65" s="51"/>
      <c r="B65" s="40" t="s">
        <v>92</v>
      </c>
      <c r="C65" s="41">
        <v>0</v>
      </c>
      <c r="D65" s="41">
        <v>0</v>
      </c>
      <c r="E65" s="41">
        <v>0</v>
      </c>
      <c r="F65" s="41">
        <v>0</v>
      </c>
      <c r="G65" s="51"/>
      <c r="H65" s="51"/>
      <c r="I65" s="51"/>
      <c r="J65" s="51"/>
    </row>
    <row r="66" spans="1:10" ht="14.1" customHeight="1" x14ac:dyDescent="0.25">
      <c r="A66" s="51"/>
      <c r="B66" s="40" t="s">
        <v>93</v>
      </c>
      <c r="C66" s="41">
        <v>0</v>
      </c>
      <c r="D66" s="41">
        <v>0</v>
      </c>
      <c r="E66" s="41">
        <v>0</v>
      </c>
      <c r="F66" s="41">
        <v>0</v>
      </c>
      <c r="G66" s="51"/>
      <c r="H66" s="51"/>
      <c r="I66" s="51"/>
      <c r="J66" s="51"/>
    </row>
    <row r="67" spans="1:10" ht="14.1" customHeight="1" x14ac:dyDescent="0.25">
      <c r="A67" s="51"/>
      <c r="B67" s="40" t="s">
        <v>94</v>
      </c>
      <c r="C67" s="41">
        <v>0</v>
      </c>
      <c r="D67" s="41">
        <v>0</v>
      </c>
      <c r="E67" s="41">
        <v>0</v>
      </c>
      <c r="F67" s="41">
        <v>0</v>
      </c>
      <c r="G67" s="51"/>
      <c r="H67" s="51"/>
      <c r="I67" s="51"/>
      <c r="J67" s="51"/>
    </row>
    <row r="68" spans="1:10" ht="14.1" customHeight="1" x14ac:dyDescent="0.25">
      <c r="A68" s="51"/>
      <c r="B68" s="40" t="s">
        <v>95</v>
      </c>
      <c r="C68" s="41">
        <v>0</v>
      </c>
      <c r="D68" s="41">
        <v>0</v>
      </c>
      <c r="E68" s="41">
        <v>0</v>
      </c>
      <c r="F68" s="41">
        <v>0</v>
      </c>
      <c r="G68" s="51"/>
      <c r="H68" s="51"/>
      <c r="I68" s="51"/>
      <c r="J68" s="51"/>
    </row>
    <row r="69" spans="1:10" ht="14.1" customHeight="1" x14ac:dyDescent="0.25">
      <c r="A69" s="51"/>
      <c r="B69" s="40" t="s">
        <v>97</v>
      </c>
      <c r="C69" s="41">
        <v>0</v>
      </c>
      <c r="D69" s="41">
        <v>0</v>
      </c>
      <c r="E69" s="41">
        <v>0</v>
      </c>
      <c r="F69" s="41">
        <v>0</v>
      </c>
      <c r="G69" s="51"/>
      <c r="H69" s="51"/>
      <c r="I69" s="51"/>
      <c r="J69" s="51"/>
    </row>
    <row r="70" spans="1:10" ht="14.1" customHeight="1" x14ac:dyDescent="0.25">
      <c r="A70" s="51"/>
      <c r="B70" s="40" t="s">
        <v>83</v>
      </c>
      <c r="C70" s="41">
        <v>0</v>
      </c>
      <c r="D70" s="41">
        <v>0</v>
      </c>
      <c r="E70" s="41">
        <v>0</v>
      </c>
      <c r="F70" s="41">
        <v>0</v>
      </c>
      <c r="G70" s="51"/>
      <c r="H70" s="51"/>
      <c r="I70" s="51"/>
      <c r="J70" s="51"/>
    </row>
    <row r="71" spans="1:10" ht="14.1" customHeight="1" x14ac:dyDescent="0.25">
      <c r="A71" s="51"/>
      <c r="B71" s="40" t="s">
        <v>92</v>
      </c>
      <c r="C71" s="41">
        <v>0</v>
      </c>
      <c r="D71" s="41">
        <v>0</v>
      </c>
      <c r="E71" s="41">
        <v>0</v>
      </c>
      <c r="F71" s="41">
        <v>0</v>
      </c>
      <c r="G71" s="51"/>
      <c r="H71" s="51"/>
      <c r="I71" s="51"/>
      <c r="J71" s="51"/>
    </row>
    <row r="72" spans="1:10" ht="14.1" customHeight="1" x14ac:dyDescent="0.25">
      <c r="A72" s="51"/>
      <c r="B72" s="40" t="s">
        <v>93</v>
      </c>
      <c r="C72" s="41">
        <v>0</v>
      </c>
      <c r="D72" s="41">
        <v>0</v>
      </c>
      <c r="E72" s="41">
        <v>0</v>
      </c>
      <c r="F72" s="41">
        <v>0</v>
      </c>
      <c r="G72" s="51"/>
      <c r="H72" s="51"/>
      <c r="I72" s="51"/>
      <c r="J72" s="51"/>
    </row>
    <row r="73" spans="1:10" ht="14.1" customHeight="1" x14ac:dyDescent="0.25">
      <c r="A73" s="51"/>
      <c r="B73" s="40" t="s">
        <v>94</v>
      </c>
      <c r="C73" s="41">
        <v>0</v>
      </c>
      <c r="D73" s="41">
        <v>0</v>
      </c>
      <c r="E73" s="41">
        <v>0</v>
      </c>
      <c r="F73" s="41">
        <v>0</v>
      </c>
      <c r="G73" s="51"/>
      <c r="H73" s="51"/>
      <c r="I73" s="51"/>
      <c r="J73" s="51"/>
    </row>
    <row r="74" spans="1:10" ht="14.1" customHeight="1" x14ac:dyDescent="0.25">
      <c r="A74" s="51"/>
      <c r="B74" s="40" t="s">
        <v>95</v>
      </c>
      <c r="C74" s="41">
        <v>0</v>
      </c>
      <c r="D74" s="41">
        <v>0</v>
      </c>
      <c r="E74" s="41">
        <v>0</v>
      </c>
      <c r="F74" s="41">
        <v>0</v>
      </c>
      <c r="G74" s="51"/>
      <c r="H74" s="51"/>
      <c r="I74" s="51"/>
      <c r="J74" s="51"/>
    </row>
    <row r="75" spans="1:10" ht="14.1" customHeight="1" x14ac:dyDescent="0.25">
      <c r="A75" s="51"/>
      <c r="B75" s="40" t="s">
        <v>98</v>
      </c>
      <c r="C75" s="41">
        <v>0</v>
      </c>
      <c r="D75" s="41">
        <v>0</v>
      </c>
      <c r="E75" s="41">
        <v>0</v>
      </c>
      <c r="F75" s="41">
        <v>0</v>
      </c>
      <c r="G75" s="51"/>
      <c r="H75" s="51"/>
      <c r="I75" s="51"/>
      <c r="J75" s="51"/>
    </row>
    <row r="76" spans="1:10" ht="14.1" customHeight="1" x14ac:dyDescent="0.25">
      <c r="A76" s="51"/>
      <c r="B76" s="40" t="s">
        <v>99</v>
      </c>
      <c r="C76" s="41">
        <v>0</v>
      </c>
      <c r="D76" s="41">
        <v>0</v>
      </c>
      <c r="E76" s="41">
        <v>0</v>
      </c>
      <c r="F76" s="41">
        <v>0</v>
      </c>
      <c r="G76" s="51"/>
      <c r="H76" s="51"/>
      <c r="I76" s="51"/>
      <c r="J76" s="51"/>
    </row>
    <row r="77" spans="1:10" ht="14.1" customHeight="1" x14ac:dyDescent="0.25">
      <c r="A77" s="51"/>
      <c r="B77" s="36" t="s">
        <v>100</v>
      </c>
      <c r="C77" s="41">
        <v>0</v>
      </c>
      <c r="D77" s="41">
        <v>99800000</v>
      </c>
      <c r="E77" s="41">
        <v>101500000</v>
      </c>
      <c r="F77" s="41">
        <v>102700000</v>
      </c>
      <c r="G77" s="51"/>
      <c r="H77" s="51"/>
      <c r="I77" s="51"/>
      <c r="J77" s="51"/>
    </row>
    <row r="78" spans="1:10" ht="15" customHeight="1" x14ac:dyDescent="0.25">
      <c r="A78" s="51"/>
      <c r="B78" s="42" t="s">
        <v>69</v>
      </c>
      <c r="C78" s="43" t="s">
        <v>69</v>
      </c>
      <c r="D78" s="43" t="s">
        <v>69</v>
      </c>
      <c r="E78" s="43" t="s">
        <v>69</v>
      </c>
      <c r="F78" s="43" t="s">
        <v>69</v>
      </c>
      <c r="G78" s="51"/>
      <c r="H78" s="51"/>
      <c r="I78" s="51"/>
      <c r="J78" s="51"/>
    </row>
    <row r="79" spans="1:10" ht="15" customHeight="1" x14ac:dyDescent="0.25">
      <c r="A79" s="51"/>
      <c r="B79" s="28" t="s">
        <v>113</v>
      </c>
      <c r="C79" s="44">
        <v>0</v>
      </c>
      <c r="D79" s="44">
        <v>99800000</v>
      </c>
      <c r="E79" s="44">
        <v>101500000</v>
      </c>
      <c r="F79" s="44">
        <v>102700000</v>
      </c>
      <c r="G79" s="51"/>
      <c r="H79" s="51"/>
      <c r="I79" s="51"/>
      <c r="J79" s="51"/>
    </row>
    <row r="80" spans="1:10" ht="15" customHeight="1" x14ac:dyDescent="0.25">
      <c r="A80" s="51"/>
      <c r="B80" s="38" t="s">
        <v>82</v>
      </c>
      <c r="C80" s="45">
        <v>0</v>
      </c>
      <c r="D80" s="45">
        <v>0</v>
      </c>
      <c r="E80" s="45">
        <v>0</v>
      </c>
      <c r="F80" s="45">
        <v>0</v>
      </c>
      <c r="G80" s="51"/>
      <c r="H80" s="51"/>
      <c r="I80" s="51"/>
      <c r="J80" s="51"/>
    </row>
    <row r="81" spans="1:10" ht="15" customHeight="1" x14ac:dyDescent="0.25">
      <c r="A81" s="51"/>
      <c r="B81" s="38" t="s">
        <v>83</v>
      </c>
      <c r="C81" s="45">
        <v>0</v>
      </c>
      <c r="D81" s="45">
        <v>0</v>
      </c>
      <c r="E81" s="45">
        <v>0</v>
      </c>
      <c r="F81" s="45">
        <v>0</v>
      </c>
      <c r="G81" s="51"/>
      <c r="H81" s="51"/>
      <c r="I81" s="51"/>
      <c r="J81" s="51"/>
    </row>
    <row r="82" spans="1:10" ht="15" customHeight="1" x14ac:dyDescent="0.25">
      <c r="A82" s="51"/>
      <c r="B82" s="38" t="s">
        <v>84</v>
      </c>
      <c r="C82" s="45">
        <v>0</v>
      </c>
      <c r="D82" s="45">
        <v>0</v>
      </c>
      <c r="E82" s="45">
        <v>0</v>
      </c>
      <c r="F82" s="45">
        <v>0</v>
      </c>
      <c r="G82" s="51"/>
      <c r="H82" s="51"/>
      <c r="I82" s="51"/>
      <c r="J82" s="51"/>
    </row>
    <row r="83" spans="1:10" ht="15" customHeight="1" x14ac:dyDescent="0.25">
      <c r="A83" s="51"/>
      <c r="B83" s="38" t="s">
        <v>85</v>
      </c>
      <c r="C83" s="45">
        <v>0</v>
      </c>
      <c r="D83" s="45">
        <v>0</v>
      </c>
      <c r="E83" s="45">
        <v>0</v>
      </c>
      <c r="F83" s="45">
        <v>0</v>
      </c>
      <c r="G83" s="51"/>
      <c r="H83" s="51"/>
      <c r="I83" s="51"/>
      <c r="J83" s="51"/>
    </row>
    <row r="84" spans="1:10" ht="15" customHeight="1" x14ac:dyDescent="0.25">
      <c r="A84" s="51"/>
      <c r="B84" s="38" t="s">
        <v>83</v>
      </c>
      <c r="C84" s="45">
        <v>0</v>
      </c>
      <c r="D84" s="45">
        <v>0</v>
      </c>
      <c r="E84" s="45">
        <v>0</v>
      </c>
      <c r="F84" s="45">
        <v>0</v>
      </c>
      <c r="G84" s="51"/>
      <c r="H84" s="51"/>
      <c r="I84" s="51"/>
      <c r="J84" s="51"/>
    </row>
    <row r="85" spans="1:10" ht="15" customHeight="1" x14ac:dyDescent="0.25">
      <c r="A85" s="51"/>
      <c r="B85" s="38" t="s">
        <v>84</v>
      </c>
      <c r="C85" s="45">
        <v>0</v>
      </c>
      <c r="D85" s="45">
        <v>0</v>
      </c>
      <c r="E85" s="45">
        <v>0</v>
      </c>
      <c r="F85" s="45">
        <v>0</v>
      </c>
      <c r="G85" s="51"/>
      <c r="H85" s="51"/>
      <c r="I85" s="51"/>
      <c r="J85" s="51"/>
    </row>
    <row r="86" spans="1:10" ht="15" customHeight="1" x14ac:dyDescent="0.25">
      <c r="A86" s="51"/>
      <c r="B86" s="38" t="s">
        <v>86</v>
      </c>
      <c r="C86" s="45">
        <v>0</v>
      </c>
      <c r="D86" s="45">
        <v>0</v>
      </c>
      <c r="E86" s="45">
        <v>0</v>
      </c>
      <c r="F86" s="45">
        <v>0</v>
      </c>
      <c r="G86" s="51"/>
      <c r="H86" s="51"/>
      <c r="I86" s="51"/>
      <c r="J86" s="51"/>
    </row>
    <row r="87" spans="1:10" ht="15" customHeight="1" x14ac:dyDescent="0.25">
      <c r="A87" s="51"/>
      <c r="B87" s="38" t="s">
        <v>83</v>
      </c>
      <c r="C87" s="45">
        <v>0</v>
      </c>
      <c r="D87" s="45">
        <v>0</v>
      </c>
      <c r="E87" s="45">
        <v>0</v>
      </c>
      <c r="F87" s="45">
        <v>0</v>
      </c>
      <c r="G87" s="51"/>
      <c r="H87" s="51"/>
      <c r="I87" s="51"/>
      <c r="J87" s="51"/>
    </row>
    <row r="88" spans="1:10" ht="15" customHeight="1" x14ac:dyDescent="0.25">
      <c r="A88" s="51"/>
      <c r="B88" s="38" t="s">
        <v>84</v>
      </c>
      <c r="C88" s="45">
        <v>0</v>
      </c>
      <c r="D88" s="45">
        <v>0</v>
      </c>
      <c r="E88" s="45">
        <v>0</v>
      </c>
      <c r="F88" s="45">
        <v>0</v>
      </c>
      <c r="G88" s="51"/>
      <c r="H88" s="51"/>
      <c r="I88" s="51"/>
      <c r="J88" s="51"/>
    </row>
    <row r="89" spans="1:10" ht="15" customHeight="1" x14ac:dyDescent="0.25">
      <c r="A89" s="51"/>
      <c r="B89" s="38" t="s">
        <v>87</v>
      </c>
      <c r="C89" s="45">
        <v>0</v>
      </c>
      <c r="D89" s="45">
        <v>0</v>
      </c>
      <c r="E89" s="45">
        <v>0</v>
      </c>
      <c r="F89" s="45">
        <v>0</v>
      </c>
      <c r="G89" s="51"/>
      <c r="H89" s="51"/>
      <c r="I89" s="51"/>
      <c r="J89" s="51"/>
    </row>
    <row r="90" spans="1:10" ht="15" customHeight="1" x14ac:dyDescent="0.25">
      <c r="A90" s="51"/>
      <c r="B90" s="38" t="s">
        <v>83</v>
      </c>
      <c r="C90" s="45">
        <v>0</v>
      </c>
      <c r="D90" s="45">
        <v>0</v>
      </c>
      <c r="E90" s="45">
        <v>0</v>
      </c>
      <c r="F90" s="45">
        <v>0</v>
      </c>
      <c r="G90" s="51"/>
      <c r="H90" s="51"/>
      <c r="I90" s="51"/>
      <c r="J90" s="51"/>
    </row>
    <row r="91" spans="1:10" ht="15" customHeight="1" x14ac:dyDescent="0.25">
      <c r="A91" s="51"/>
      <c r="B91" s="38" t="s">
        <v>84</v>
      </c>
      <c r="C91" s="45">
        <v>0</v>
      </c>
      <c r="D91" s="45">
        <v>0</v>
      </c>
      <c r="E91" s="45">
        <v>0</v>
      </c>
      <c r="F91" s="45">
        <v>0</v>
      </c>
      <c r="G91" s="51"/>
      <c r="H91" s="51"/>
      <c r="I91" s="51"/>
      <c r="J91" s="51"/>
    </row>
    <row r="92" spans="1:10" ht="20.100000000000001" customHeight="1" x14ac:dyDescent="0.25">
      <c r="A92" s="51"/>
      <c r="B92" s="38" t="s">
        <v>114</v>
      </c>
      <c r="C92" s="46">
        <v>0</v>
      </c>
      <c r="D92" s="46">
        <v>99800000</v>
      </c>
      <c r="E92" s="46">
        <v>101500000</v>
      </c>
      <c r="F92" s="46">
        <v>102700000</v>
      </c>
      <c r="G92" s="51"/>
      <c r="H92" s="51"/>
      <c r="I92" s="51"/>
      <c r="J92" s="51"/>
    </row>
    <row r="93" spans="1:10" ht="15" customHeight="1" x14ac:dyDescent="0.25">
      <c r="A93" s="51"/>
      <c r="B93" s="38" t="s">
        <v>83</v>
      </c>
      <c r="C93" s="45">
        <v>0</v>
      </c>
      <c r="D93" s="45">
        <v>99800000</v>
      </c>
      <c r="E93" s="45">
        <v>101500000</v>
      </c>
      <c r="F93" s="45">
        <v>102700000</v>
      </c>
      <c r="G93" s="51"/>
      <c r="H93" s="51"/>
      <c r="I93" s="51"/>
      <c r="J93" s="51"/>
    </row>
    <row r="94" spans="1:10" ht="15" customHeight="1" x14ac:dyDescent="0.25">
      <c r="A94" s="51"/>
      <c r="B94" s="38" t="s">
        <v>84</v>
      </c>
      <c r="C94" s="45">
        <v>0</v>
      </c>
      <c r="D94" s="45">
        <v>0</v>
      </c>
      <c r="E94" s="45">
        <v>0</v>
      </c>
      <c r="F94" s="45">
        <v>0</v>
      </c>
      <c r="G94" s="51"/>
      <c r="H94" s="51"/>
      <c r="I94" s="51"/>
      <c r="J94" s="51"/>
    </row>
    <row r="95" spans="1:10" ht="15" customHeight="1" x14ac:dyDescent="0.25">
      <c r="A95" s="51"/>
      <c r="B95" s="38" t="s">
        <v>89</v>
      </c>
      <c r="C95" s="45">
        <v>0</v>
      </c>
      <c r="D95" s="45">
        <v>0</v>
      </c>
      <c r="E95" s="45">
        <v>0</v>
      </c>
      <c r="F95" s="45">
        <v>0</v>
      </c>
      <c r="G95" s="51"/>
      <c r="H95" s="51"/>
      <c r="I95" s="51"/>
      <c r="J95" s="51"/>
    </row>
    <row r="96" spans="1:10" ht="15" customHeight="1" x14ac:dyDescent="0.25">
      <c r="A96" s="51"/>
      <c r="B96" s="38" t="s">
        <v>83</v>
      </c>
      <c r="C96" s="45">
        <v>0</v>
      </c>
      <c r="D96" s="45">
        <v>0</v>
      </c>
      <c r="E96" s="45">
        <v>0</v>
      </c>
      <c r="F96" s="45">
        <v>0</v>
      </c>
      <c r="G96" s="51"/>
      <c r="H96" s="51"/>
      <c r="I96" s="51"/>
      <c r="J96" s="51"/>
    </row>
    <row r="97" spans="1:10" ht="15" customHeight="1" x14ac:dyDescent="0.25">
      <c r="A97" s="51"/>
      <c r="B97" s="38" t="s">
        <v>84</v>
      </c>
      <c r="C97" s="45">
        <v>0</v>
      </c>
      <c r="D97" s="45">
        <v>0</v>
      </c>
      <c r="E97" s="45">
        <v>0</v>
      </c>
      <c r="F97" s="45">
        <v>0</v>
      </c>
      <c r="G97" s="51"/>
      <c r="H97" s="51"/>
      <c r="I97" s="51"/>
      <c r="J97" s="51"/>
    </row>
    <row r="98" spans="1:10" ht="15" customHeight="1" x14ac:dyDescent="0.25">
      <c r="A98" s="51"/>
      <c r="B98" s="38" t="s">
        <v>90</v>
      </c>
      <c r="C98" s="45">
        <v>0</v>
      </c>
      <c r="D98" s="45">
        <v>0</v>
      </c>
      <c r="E98" s="45">
        <v>0</v>
      </c>
      <c r="F98" s="45">
        <v>0</v>
      </c>
      <c r="G98" s="51"/>
      <c r="H98" s="51"/>
      <c r="I98" s="51"/>
      <c r="J98" s="51"/>
    </row>
    <row r="99" spans="1:10" ht="15" customHeight="1" x14ac:dyDescent="0.25">
      <c r="A99" s="51"/>
      <c r="B99" s="38" t="s">
        <v>83</v>
      </c>
      <c r="C99" s="45">
        <v>0</v>
      </c>
      <c r="D99" s="45">
        <v>0</v>
      </c>
      <c r="E99" s="45">
        <v>0</v>
      </c>
      <c r="F99" s="45">
        <v>0</v>
      </c>
      <c r="G99" s="51"/>
      <c r="H99" s="51"/>
      <c r="I99" s="51"/>
      <c r="J99" s="51"/>
    </row>
    <row r="100" spans="1:10" ht="15" customHeight="1" x14ac:dyDescent="0.25">
      <c r="A100" s="51"/>
      <c r="B100" s="38" t="s">
        <v>84</v>
      </c>
      <c r="C100" s="45">
        <v>0</v>
      </c>
      <c r="D100" s="45">
        <v>0</v>
      </c>
      <c r="E100" s="45">
        <v>0</v>
      </c>
      <c r="F100" s="45">
        <v>0</v>
      </c>
      <c r="G100" s="51"/>
      <c r="H100" s="51"/>
      <c r="I100" s="51"/>
      <c r="J100" s="51"/>
    </row>
    <row r="101" spans="1:10" ht="15" customHeight="1" x14ac:dyDescent="0.25">
      <c r="A101" s="51"/>
      <c r="B101" s="38" t="s">
        <v>91</v>
      </c>
      <c r="C101" s="45">
        <v>0</v>
      </c>
      <c r="D101" s="45">
        <v>0</v>
      </c>
      <c r="E101" s="45">
        <v>0</v>
      </c>
      <c r="F101" s="45">
        <v>0</v>
      </c>
      <c r="G101" s="51"/>
      <c r="H101" s="51"/>
      <c r="I101" s="51"/>
      <c r="J101" s="51"/>
    </row>
    <row r="102" spans="1:10" ht="15" customHeight="1" x14ac:dyDescent="0.25">
      <c r="A102" s="51"/>
      <c r="B102" s="38" t="s">
        <v>83</v>
      </c>
      <c r="C102" s="45">
        <v>0</v>
      </c>
      <c r="D102" s="45">
        <v>0</v>
      </c>
      <c r="E102" s="45">
        <v>0</v>
      </c>
      <c r="F102" s="45">
        <v>0</v>
      </c>
      <c r="G102" s="51"/>
      <c r="H102" s="51"/>
      <c r="I102" s="51"/>
      <c r="J102" s="51"/>
    </row>
    <row r="103" spans="1:10" ht="15" customHeight="1" x14ac:dyDescent="0.25">
      <c r="A103" s="51"/>
      <c r="B103" s="38" t="s">
        <v>92</v>
      </c>
      <c r="C103" s="45">
        <v>0</v>
      </c>
      <c r="D103" s="45">
        <v>0</v>
      </c>
      <c r="E103" s="45">
        <v>0</v>
      </c>
      <c r="F103" s="45">
        <v>0</v>
      </c>
      <c r="G103" s="51"/>
      <c r="H103" s="51"/>
      <c r="I103" s="51"/>
      <c r="J103" s="51"/>
    </row>
    <row r="104" spans="1:10" ht="15" customHeight="1" x14ac:dyDescent="0.25">
      <c r="A104" s="51"/>
      <c r="B104" s="38" t="s">
        <v>93</v>
      </c>
      <c r="C104" s="45">
        <v>0</v>
      </c>
      <c r="D104" s="45">
        <v>0</v>
      </c>
      <c r="E104" s="45">
        <v>0</v>
      </c>
      <c r="F104" s="45">
        <v>0</v>
      </c>
      <c r="G104" s="51"/>
      <c r="H104" s="51"/>
      <c r="I104" s="51"/>
      <c r="J104" s="51"/>
    </row>
    <row r="105" spans="1:10" ht="15" customHeight="1" x14ac:dyDescent="0.25">
      <c r="A105" s="51"/>
      <c r="B105" s="38" t="s">
        <v>94</v>
      </c>
      <c r="C105" s="45">
        <v>0</v>
      </c>
      <c r="D105" s="45">
        <v>0</v>
      </c>
      <c r="E105" s="45">
        <v>0</v>
      </c>
      <c r="F105" s="45">
        <v>0</v>
      </c>
      <c r="G105" s="51"/>
      <c r="H105" s="51"/>
      <c r="I105" s="51"/>
      <c r="J105" s="51"/>
    </row>
    <row r="106" spans="1:10" ht="15" customHeight="1" x14ac:dyDescent="0.25">
      <c r="A106" s="51"/>
      <c r="B106" s="38" t="s">
        <v>95</v>
      </c>
      <c r="C106" s="45">
        <v>0</v>
      </c>
      <c r="D106" s="45">
        <v>0</v>
      </c>
      <c r="E106" s="45">
        <v>0</v>
      </c>
      <c r="F106" s="45">
        <v>0</v>
      </c>
      <c r="G106" s="51"/>
      <c r="H106" s="51"/>
      <c r="I106" s="51"/>
      <c r="J106" s="51"/>
    </row>
    <row r="107" spans="1:10" ht="15" customHeight="1" x14ac:dyDescent="0.25">
      <c r="A107" s="51"/>
      <c r="B107" s="38" t="s">
        <v>96</v>
      </c>
      <c r="C107" s="45">
        <v>0</v>
      </c>
      <c r="D107" s="45">
        <v>0</v>
      </c>
      <c r="E107" s="45">
        <v>0</v>
      </c>
      <c r="F107" s="45">
        <v>0</v>
      </c>
      <c r="G107" s="51"/>
      <c r="H107" s="51"/>
      <c r="I107" s="51"/>
      <c r="J107" s="51"/>
    </row>
    <row r="108" spans="1:10" ht="15" customHeight="1" x14ac:dyDescent="0.25">
      <c r="A108" s="51"/>
      <c r="B108" s="38" t="s">
        <v>83</v>
      </c>
      <c r="C108" s="45">
        <v>0</v>
      </c>
      <c r="D108" s="45">
        <v>0</v>
      </c>
      <c r="E108" s="45">
        <v>0</v>
      </c>
      <c r="F108" s="45">
        <v>0</v>
      </c>
      <c r="G108" s="51"/>
      <c r="H108" s="51"/>
      <c r="I108" s="51"/>
      <c r="J108" s="51"/>
    </row>
    <row r="109" spans="1:10" ht="15" customHeight="1" x14ac:dyDescent="0.25">
      <c r="A109" s="51"/>
      <c r="B109" s="38" t="s">
        <v>92</v>
      </c>
      <c r="C109" s="45">
        <v>0</v>
      </c>
      <c r="D109" s="45">
        <v>0</v>
      </c>
      <c r="E109" s="45">
        <v>0</v>
      </c>
      <c r="F109" s="45">
        <v>0</v>
      </c>
      <c r="G109" s="51"/>
      <c r="H109" s="51"/>
      <c r="I109" s="51"/>
      <c r="J109" s="51"/>
    </row>
    <row r="110" spans="1:10" ht="15" customHeight="1" x14ac:dyDescent="0.25">
      <c r="A110" s="51"/>
      <c r="B110" s="38" t="s">
        <v>93</v>
      </c>
      <c r="C110" s="45">
        <v>0</v>
      </c>
      <c r="D110" s="45">
        <v>0</v>
      </c>
      <c r="E110" s="45">
        <v>0</v>
      </c>
      <c r="F110" s="45">
        <v>0</v>
      </c>
      <c r="G110" s="51"/>
      <c r="H110" s="51"/>
      <c r="I110" s="51"/>
      <c r="J110" s="51"/>
    </row>
    <row r="111" spans="1:10" ht="15" customHeight="1" x14ac:dyDescent="0.25">
      <c r="A111" s="51"/>
      <c r="B111" s="38" t="s">
        <v>94</v>
      </c>
      <c r="C111" s="45">
        <v>0</v>
      </c>
      <c r="D111" s="45">
        <v>0</v>
      </c>
      <c r="E111" s="45">
        <v>0</v>
      </c>
      <c r="F111" s="45">
        <v>0</v>
      </c>
      <c r="G111" s="51"/>
      <c r="H111" s="51"/>
      <c r="I111" s="51"/>
      <c r="J111" s="51"/>
    </row>
    <row r="112" spans="1:10" ht="15" customHeight="1" x14ac:dyDescent="0.25">
      <c r="A112" s="51"/>
      <c r="B112" s="38" t="s">
        <v>95</v>
      </c>
      <c r="C112" s="45">
        <v>0</v>
      </c>
      <c r="D112" s="45">
        <v>0</v>
      </c>
      <c r="E112" s="45">
        <v>0</v>
      </c>
      <c r="F112" s="45">
        <v>0</v>
      </c>
      <c r="G112" s="51"/>
      <c r="H112" s="51"/>
      <c r="I112" s="51"/>
      <c r="J112" s="51"/>
    </row>
    <row r="113" spans="1:10" ht="15" customHeight="1" x14ac:dyDescent="0.25">
      <c r="A113" s="51"/>
      <c r="B113" s="38" t="s">
        <v>97</v>
      </c>
      <c r="C113" s="45">
        <v>0</v>
      </c>
      <c r="D113" s="45">
        <v>0</v>
      </c>
      <c r="E113" s="45">
        <v>0</v>
      </c>
      <c r="F113" s="45">
        <v>0</v>
      </c>
      <c r="G113" s="51"/>
      <c r="H113" s="51"/>
      <c r="I113" s="51"/>
      <c r="J113" s="51"/>
    </row>
    <row r="114" spans="1:10" ht="15" customHeight="1" x14ac:dyDescent="0.25">
      <c r="A114" s="51"/>
      <c r="B114" s="38" t="s">
        <v>83</v>
      </c>
      <c r="C114" s="45">
        <v>0</v>
      </c>
      <c r="D114" s="45">
        <v>0</v>
      </c>
      <c r="E114" s="45">
        <v>0</v>
      </c>
      <c r="F114" s="45">
        <v>0</v>
      </c>
      <c r="G114" s="51"/>
      <c r="H114" s="51"/>
      <c r="I114" s="51"/>
      <c r="J114" s="51"/>
    </row>
    <row r="115" spans="1:10" ht="15" customHeight="1" x14ac:dyDescent="0.25">
      <c r="A115" s="51"/>
      <c r="B115" s="38" t="s">
        <v>92</v>
      </c>
      <c r="C115" s="45">
        <v>0</v>
      </c>
      <c r="D115" s="45">
        <v>0</v>
      </c>
      <c r="E115" s="45">
        <v>0</v>
      </c>
      <c r="F115" s="45">
        <v>0</v>
      </c>
      <c r="G115" s="51"/>
      <c r="H115" s="51"/>
      <c r="I115" s="51"/>
      <c r="J115" s="51"/>
    </row>
    <row r="116" spans="1:10" ht="15" customHeight="1" x14ac:dyDescent="0.25">
      <c r="A116" s="51"/>
      <c r="B116" s="38" t="s">
        <v>93</v>
      </c>
      <c r="C116" s="45">
        <v>0</v>
      </c>
      <c r="D116" s="45">
        <v>0</v>
      </c>
      <c r="E116" s="45">
        <v>0</v>
      </c>
      <c r="F116" s="45">
        <v>0</v>
      </c>
      <c r="G116" s="51"/>
      <c r="H116" s="51"/>
      <c r="I116" s="51"/>
      <c r="J116" s="51"/>
    </row>
    <row r="117" spans="1:10" ht="15" customHeight="1" x14ac:dyDescent="0.25">
      <c r="A117" s="51"/>
      <c r="B117" s="38" t="s">
        <v>94</v>
      </c>
      <c r="C117" s="45">
        <v>0</v>
      </c>
      <c r="D117" s="45">
        <v>0</v>
      </c>
      <c r="E117" s="45">
        <v>0</v>
      </c>
      <c r="F117" s="45">
        <v>0</v>
      </c>
      <c r="G117" s="51"/>
      <c r="H117" s="51"/>
      <c r="I117" s="51"/>
      <c r="J117" s="51"/>
    </row>
    <row r="118" spans="1:10" ht="15" customHeight="1" x14ac:dyDescent="0.25">
      <c r="A118" s="51"/>
      <c r="B118" s="38" t="s">
        <v>95</v>
      </c>
      <c r="C118" s="45">
        <v>0</v>
      </c>
      <c r="D118" s="45">
        <v>0</v>
      </c>
      <c r="E118" s="45">
        <v>0</v>
      </c>
      <c r="F118" s="45">
        <v>0</v>
      </c>
      <c r="G118" s="51"/>
      <c r="H118" s="51"/>
      <c r="I118" s="51"/>
      <c r="J118" s="51"/>
    </row>
    <row r="119" spans="1:10" ht="15" customHeight="1" x14ac:dyDescent="0.25">
      <c r="A119" s="51"/>
      <c r="B119" s="38" t="s">
        <v>98</v>
      </c>
      <c r="C119" s="45">
        <v>0</v>
      </c>
      <c r="D119" s="45">
        <v>0</v>
      </c>
      <c r="E119" s="45">
        <v>0</v>
      </c>
      <c r="F119" s="45">
        <v>0</v>
      </c>
      <c r="G119" s="51"/>
      <c r="H119" s="51"/>
      <c r="I119" s="51"/>
      <c r="J119" s="51"/>
    </row>
    <row r="120" spans="1:10" ht="15" customHeight="1" x14ac:dyDescent="0.25">
      <c r="A120" s="51"/>
      <c r="B120" s="38" t="s">
        <v>99</v>
      </c>
      <c r="C120" s="45">
        <v>0</v>
      </c>
      <c r="D120" s="45">
        <v>0</v>
      </c>
      <c r="E120" s="45">
        <v>0</v>
      </c>
      <c r="F120" s="45">
        <v>0</v>
      </c>
      <c r="G120" s="51"/>
      <c r="H120" s="51"/>
      <c r="I120" s="51"/>
      <c r="J120" s="51"/>
    </row>
    <row r="121" spans="1:10" ht="20.100000000000001" customHeight="1" x14ac:dyDescent="0.25">
      <c r="A121" s="51"/>
      <c r="B121" s="47" t="s">
        <v>69</v>
      </c>
      <c r="C121" s="51"/>
      <c r="D121" s="51"/>
      <c r="E121" s="51"/>
      <c r="F121" s="51"/>
      <c r="G121" s="51"/>
      <c r="H121" s="51"/>
      <c r="I121" s="51"/>
      <c r="J121" s="51"/>
    </row>
  </sheetData>
  <mergeCells count="17">
    <mergeCell ref="C21:F21"/>
    <mergeCell ref="C22:F22"/>
    <mergeCell ref="C23:F23"/>
    <mergeCell ref="C24:F24"/>
    <mergeCell ref="B33:F33"/>
    <mergeCell ref="B20:F20"/>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8B65E-BDF1-437D-A3AE-B6B75EC23275}">
  <sheetPr>
    <outlinePr summaryBelow="0"/>
  </sheetPr>
  <dimension ref="A1:K121"/>
  <sheetViews>
    <sheetView view="pageBreakPreview" topLeftCell="B77" zoomScale="73" zoomScaleNormal="100" zoomScaleSheetLayoutView="73" workbookViewId="0">
      <selection activeCell="A77" sqref="A1:A1048576"/>
    </sheetView>
  </sheetViews>
  <sheetFormatPr defaultRowHeight="15" x14ac:dyDescent="0.25"/>
  <cols>
    <col min="1" max="1" width="13.28515625" style="26" hidden="1" customWidth="1"/>
    <col min="2" max="2" width="9.7109375" style="26" customWidth="1"/>
    <col min="3" max="3" width="28.28515625" style="26" customWidth="1"/>
    <col min="4" max="6" width="15.85546875" style="26" customWidth="1"/>
    <col min="7" max="7" width="16.140625" style="26" customWidth="1"/>
    <col min="8" max="8" width="6.7109375" style="26" customWidth="1"/>
    <col min="9" max="9" width="18.28515625" style="26" customWidth="1"/>
    <col min="10" max="10" width="10.7109375" style="26" customWidth="1"/>
    <col min="11" max="11" width="17.42578125" style="26" customWidth="1"/>
    <col min="12" max="16384" width="9.140625" style="26"/>
  </cols>
  <sheetData>
    <row r="1" spans="1:11" ht="20.100000000000001" customHeight="1" x14ac:dyDescent="0.25">
      <c r="A1" s="51"/>
      <c r="B1" s="51"/>
      <c r="C1" s="1571" t="s">
        <v>0</v>
      </c>
      <c r="D1" s="1572"/>
      <c r="E1" s="1572"/>
      <c r="F1" s="1572"/>
      <c r="G1" s="1572"/>
      <c r="H1" s="51"/>
      <c r="I1" s="51"/>
      <c r="J1" s="51"/>
      <c r="K1" s="51"/>
    </row>
    <row r="2" spans="1:11" ht="24.95" customHeight="1" x14ac:dyDescent="0.25">
      <c r="A2" s="51"/>
      <c r="B2" s="51"/>
      <c r="C2" s="1573" t="s">
        <v>1</v>
      </c>
      <c r="D2" s="1574"/>
      <c r="E2" s="1574"/>
      <c r="F2" s="1574"/>
      <c r="G2" s="1574"/>
      <c r="H2" s="51"/>
      <c r="I2" s="51"/>
      <c r="J2" s="51"/>
      <c r="K2" s="51"/>
    </row>
    <row r="3" spans="1:11" ht="14.1" customHeight="1" x14ac:dyDescent="0.25">
      <c r="A3" s="51"/>
      <c r="B3" s="51"/>
      <c r="C3" s="27" t="s">
        <v>2</v>
      </c>
      <c r="D3" s="1569" t="s">
        <v>2480</v>
      </c>
      <c r="E3" s="1570"/>
      <c r="F3" s="1570"/>
      <c r="G3" s="1570"/>
      <c r="H3" s="51"/>
      <c r="I3" s="51"/>
      <c r="J3" s="51"/>
      <c r="K3" s="51"/>
    </row>
    <row r="4" spans="1:11" ht="14.1" customHeight="1" x14ac:dyDescent="0.25">
      <c r="A4" s="51"/>
      <c r="B4" s="51"/>
      <c r="C4" s="27" t="s">
        <v>4</v>
      </c>
      <c r="D4" s="1569" t="s">
        <v>210</v>
      </c>
      <c r="E4" s="1570"/>
      <c r="F4" s="1570"/>
      <c r="G4" s="1570"/>
      <c r="H4" s="51"/>
      <c r="I4" s="51"/>
      <c r="J4" s="51"/>
      <c r="K4" s="51"/>
    </row>
    <row r="5" spans="1:11" ht="14.1" customHeight="1" x14ac:dyDescent="0.25">
      <c r="A5" s="51"/>
      <c r="B5" s="51"/>
      <c r="C5" s="27" t="s">
        <v>6</v>
      </c>
      <c r="D5" s="1569" t="s">
        <v>2548</v>
      </c>
      <c r="E5" s="1570"/>
      <c r="F5" s="1570"/>
      <c r="G5" s="1570"/>
      <c r="H5" s="51"/>
      <c r="I5" s="51"/>
      <c r="J5" s="51"/>
      <c r="K5" s="51"/>
    </row>
    <row r="6" spans="1:11" ht="14.1" customHeight="1" x14ac:dyDescent="0.25">
      <c r="A6" s="51"/>
      <c r="B6" s="51"/>
      <c r="C6" s="27" t="s">
        <v>8</v>
      </c>
      <c r="D6" s="1569" t="s">
        <v>2549</v>
      </c>
      <c r="E6" s="1570"/>
      <c r="F6" s="1570"/>
      <c r="G6" s="1570"/>
      <c r="H6" s="51"/>
      <c r="I6" s="51"/>
      <c r="J6" s="51"/>
      <c r="K6" s="51"/>
    </row>
    <row r="7" spans="1:11" ht="14.1" customHeight="1" x14ac:dyDescent="0.25">
      <c r="A7" s="51"/>
      <c r="B7" s="51"/>
      <c r="C7" s="27" t="s">
        <v>10</v>
      </c>
      <c r="D7" s="1577" t="s">
        <v>11</v>
      </c>
      <c r="E7" s="1578"/>
      <c r="F7" s="1578"/>
      <c r="G7" s="1578"/>
      <c r="H7" s="51"/>
      <c r="I7" s="51"/>
      <c r="J7" s="51"/>
      <c r="K7" s="51"/>
    </row>
    <row r="8" spans="1:11" ht="14.1" customHeight="1" x14ac:dyDescent="0.25">
      <c r="A8" s="51"/>
      <c r="B8" s="51"/>
      <c r="C8" s="1579" t="s">
        <v>12</v>
      </c>
      <c r="D8" s="1580"/>
      <c r="E8" s="1580"/>
      <c r="F8" s="1580"/>
      <c r="G8" s="1580"/>
      <c r="H8" s="51"/>
      <c r="I8" s="51"/>
      <c r="J8" s="51"/>
      <c r="K8" s="51"/>
    </row>
    <row r="9" spans="1:11" ht="30.95" customHeight="1" x14ac:dyDescent="0.25">
      <c r="A9" s="51"/>
      <c r="B9" s="51"/>
      <c r="C9" s="1581" t="s">
        <v>2550</v>
      </c>
      <c r="D9" s="1582"/>
      <c r="E9" s="1582"/>
      <c r="F9" s="1582"/>
      <c r="G9" s="1582"/>
      <c r="H9" s="51"/>
      <c r="I9" s="51"/>
      <c r="J9" s="51"/>
      <c r="K9" s="51"/>
    </row>
    <row r="10" spans="1:11" ht="41.1" customHeight="1" x14ac:dyDescent="0.25">
      <c r="A10" s="51"/>
      <c r="B10" s="51"/>
      <c r="C10" s="28" t="s">
        <v>14</v>
      </c>
      <c r="D10" s="1583" t="s">
        <v>2551</v>
      </c>
      <c r="E10" s="1584"/>
      <c r="F10" s="1584"/>
      <c r="G10" s="1584"/>
      <c r="H10" s="51"/>
      <c r="I10" s="51"/>
      <c r="J10" s="51"/>
      <c r="K10" s="51"/>
    </row>
    <row r="11" spans="1:11" ht="27.95" customHeight="1" x14ac:dyDescent="0.25">
      <c r="A11" s="51"/>
      <c r="B11" s="51"/>
      <c r="C11" s="38" t="s">
        <v>16</v>
      </c>
      <c r="D11" s="48">
        <v>2023</v>
      </c>
      <c r="E11" s="48">
        <v>2024</v>
      </c>
      <c r="F11" s="48">
        <v>2025</v>
      </c>
      <c r="G11" s="48">
        <v>2026</v>
      </c>
      <c r="H11" s="51"/>
      <c r="I11" s="51"/>
      <c r="J11" s="51"/>
      <c r="K11" s="51"/>
    </row>
    <row r="12" spans="1:11" ht="14.1" customHeight="1" x14ac:dyDescent="0.25">
      <c r="A12" s="51"/>
      <c r="B12" s="51"/>
      <c r="C12" s="49"/>
      <c r="D12" s="50" t="s">
        <v>17</v>
      </c>
      <c r="E12" s="50" t="s">
        <v>18</v>
      </c>
      <c r="F12" s="50" t="s">
        <v>18</v>
      </c>
      <c r="G12" s="50" t="s">
        <v>18</v>
      </c>
      <c r="H12" s="51"/>
      <c r="I12" s="51"/>
      <c r="J12" s="51"/>
      <c r="K12" s="51"/>
    </row>
    <row r="13" spans="1:11" ht="14.1" customHeight="1" x14ac:dyDescent="0.25">
      <c r="A13" s="51"/>
      <c r="B13" s="51"/>
      <c r="C13" s="38" t="s">
        <v>2552</v>
      </c>
      <c r="D13" s="39" t="s">
        <v>349</v>
      </c>
      <c r="E13" s="39" t="s">
        <v>986</v>
      </c>
      <c r="F13" s="39" t="s">
        <v>986</v>
      </c>
      <c r="G13" s="39" t="s">
        <v>69</v>
      </c>
      <c r="H13" s="51"/>
      <c r="I13" s="51"/>
      <c r="J13" s="51"/>
      <c r="K13" s="51"/>
    </row>
    <row r="14" spans="1:11" ht="60" customHeight="1" x14ac:dyDescent="0.25">
      <c r="A14" s="51"/>
      <c r="B14" s="51"/>
      <c r="C14" s="28" t="s">
        <v>24</v>
      </c>
      <c r="D14" s="1583" t="s">
        <v>2553</v>
      </c>
      <c r="E14" s="1584"/>
      <c r="F14" s="1584"/>
      <c r="G14" s="1584"/>
      <c r="H14" s="51"/>
      <c r="I14" s="51"/>
      <c r="J14" s="51"/>
      <c r="K14" s="51"/>
    </row>
    <row r="15" spans="1:11" ht="27.95" customHeight="1" x14ac:dyDescent="0.25">
      <c r="A15" s="51"/>
      <c r="B15" s="51"/>
      <c r="C15" s="38" t="s">
        <v>26</v>
      </c>
      <c r="D15" s="48">
        <v>2023</v>
      </c>
      <c r="E15" s="48">
        <v>2024</v>
      </c>
      <c r="F15" s="48">
        <v>2025</v>
      </c>
      <c r="G15" s="48">
        <v>2026</v>
      </c>
      <c r="H15" s="51"/>
      <c r="I15" s="51"/>
      <c r="J15" s="51"/>
      <c r="K15" s="51"/>
    </row>
    <row r="16" spans="1:11" ht="14.1" customHeight="1" x14ac:dyDescent="0.25">
      <c r="A16" s="51"/>
      <c r="B16" s="51"/>
      <c r="C16" s="49"/>
      <c r="D16" s="50" t="s">
        <v>17</v>
      </c>
      <c r="E16" s="50" t="s">
        <v>18</v>
      </c>
      <c r="F16" s="50" t="s">
        <v>18</v>
      </c>
      <c r="G16" s="50" t="s">
        <v>18</v>
      </c>
      <c r="H16" s="51"/>
      <c r="I16" s="51"/>
      <c r="J16" s="51"/>
      <c r="K16" s="51"/>
    </row>
    <row r="17" spans="1:11" ht="14.1" customHeight="1" x14ac:dyDescent="0.25">
      <c r="A17" s="51"/>
      <c r="B17" s="51"/>
      <c r="C17" s="38" t="s">
        <v>2554</v>
      </c>
      <c r="D17" s="39" t="s">
        <v>69</v>
      </c>
      <c r="E17" s="39" t="s">
        <v>69</v>
      </c>
      <c r="F17" s="39" t="s">
        <v>69</v>
      </c>
      <c r="G17" s="39" t="s">
        <v>69</v>
      </c>
      <c r="H17" s="51"/>
      <c r="I17" s="51"/>
      <c r="J17" s="51"/>
      <c r="K17" s="51"/>
    </row>
    <row r="18" spans="1:11" ht="14.1" customHeight="1" x14ac:dyDescent="0.25">
      <c r="A18" s="51"/>
      <c r="B18" s="51"/>
      <c r="C18" s="38" t="s">
        <v>2555</v>
      </c>
      <c r="D18" s="39" t="s">
        <v>69</v>
      </c>
      <c r="E18" s="39" t="s">
        <v>69</v>
      </c>
      <c r="F18" s="39" t="s">
        <v>69</v>
      </c>
      <c r="G18" s="39" t="s">
        <v>69</v>
      </c>
      <c r="H18" s="51"/>
      <c r="I18" s="51"/>
      <c r="J18" s="51"/>
      <c r="K18" s="51"/>
    </row>
    <row r="19" spans="1:11" ht="20.100000000000001" customHeight="1" x14ac:dyDescent="0.25">
      <c r="A19" s="51"/>
      <c r="B19" s="51"/>
      <c r="C19" s="38" t="s">
        <v>2556</v>
      </c>
      <c r="D19" s="39" t="s">
        <v>69</v>
      </c>
      <c r="E19" s="39" t="s">
        <v>69</v>
      </c>
      <c r="F19" s="39" t="s">
        <v>69</v>
      </c>
      <c r="G19" s="39" t="s">
        <v>69</v>
      </c>
      <c r="H19" s="51"/>
      <c r="I19" s="51"/>
      <c r="J19" s="51"/>
      <c r="K19" s="51"/>
    </row>
    <row r="20" spans="1:11" ht="14.1" customHeight="1" x14ac:dyDescent="0.25">
      <c r="A20" s="51"/>
      <c r="B20" s="51"/>
      <c r="C20" s="1585" t="s">
        <v>47</v>
      </c>
      <c r="D20" s="1586"/>
      <c r="E20" s="1586"/>
      <c r="F20" s="1586"/>
      <c r="G20" s="1586"/>
      <c r="H20" s="51"/>
      <c r="I20" s="51"/>
      <c r="J20" s="51"/>
      <c r="K20" s="51"/>
    </row>
    <row r="21" spans="1:11" ht="14.1" customHeight="1" x14ac:dyDescent="0.25">
      <c r="A21" s="51"/>
      <c r="B21" s="51"/>
      <c r="C21" s="29" t="s">
        <v>2557</v>
      </c>
      <c r="D21" s="1585" t="s">
        <v>2558</v>
      </c>
      <c r="E21" s="1586"/>
      <c r="F21" s="1586"/>
      <c r="G21" s="1586"/>
      <c r="H21" s="51"/>
      <c r="I21" s="51"/>
      <c r="J21" s="51"/>
      <c r="K21" s="51"/>
    </row>
    <row r="22" spans="1:11" ht="14.1" customHeight="1" x14ac:dyDescent="0.25">
      <c r="A22" s="51"/>
      <c r="B22" s="51"/>
      <c r="C22" s="30" t="s">
        <v>50</v>
      </c>
      <c r="D22" s="1575" t="s">
        <v>2559</v>
      </c>
      <c r="E22" s="1576"/>
      <c r="F22" s="1576"/>
      <c r="G22" s="1576"/>
      <c r="H22" s="51"/>
      <c r="I22" s="51"/>
      <c r="J22" s="51"/>
      <c r="K22" s="51"/>
    </row>
    <row r="23" spans="1:11" ht="14.1" customHeight="1" x14ac:dyDescent="0.25">
      <c r="A23" s="51"/>
      <c r="B23" s="51"/>
      <c r="C23" s="31" t="s">
        <v>52</v>
      </c>
      <c r="D23" s="1587" t="s">
        <v>2560</v>
      </c>
      <c r="E23" s="1588"/>
      <c r="F23" s="1588"/>
      <c r="G23" s="1588"/>
      <c r="H23" s="51"/>
      <c r="I23" s="51"/>
      <c r="J23" s="51"/>
      <c r="K23" s="51"/>
    </row>
    <row r="24" spans="1:11" ht="14.1" customHeight="1" x14ac:dyDescent="0.25">
      <c r="A24" s="51"/>
      <c r="B24" s="51"/>
      <c r="C24" s="31" t="s">
        <v>54</v>
      </c>
      <c r="D24" s="1587" t="s">
        <v>2561</v>
      </c>
      <c r="E24" s="1588"/>
      <c r="F24" s="1588"/>
      <c r="G24" s="1588"/>
      <c r="H24" s="51"/>
      <c r="I24" s="51"/>
      <c r="J24" s="51"/>
      <c r="K24" s="51"/>
    </row>
    <row r="25" spans="1:11" ht="15" customHeight="1" x14ac:dyDescent="0.25">
      <c r="A25" s="51"/>
      <c r="B25" s="51"/>
      <c r="C25" s="52"/>
      <c r="D25" s="33">
        <v>2023</v>
      </c>
      <c r="E25" s="33">
        <v>2024</v>
      </c>
      <c r="F25" s="33">
        <v>2025</v>
      </c>
      <c r="G25" s="33">
        <v>2026</v>
      </c>
      <c r="H25" s="51"/>
      <c r="I25" s="51"/>
      <c r="J25" s="51"/>
      <c r="K25" s="51"/>
    </row>
    <row r="26" spans="1:11" ht="15" customHeight="1" x14ac:dyDescent="0.25">
      <c r="A26" s="51"/>
      <c r="B26" s="51"/>
      <c r="C26" s="53"/>
      <c r="D26" s="35" t="s">
        <v>17</v>
      </c>
      <c r="E26" s="35" t="s">
        <v>18</v>
      </c>
      <c r="F26" s="35" t="s">
        <v>18</v>
      </c>
      <c r="G26" s="35" t="s">
        <v>18</v>
      </c>
      <c r="H26" s="51"/>
      <c r="I26" s="51"/>
      <c r="J26" s="51"/>
      <c r="K26" s="51"/>
    </row>
    <row r="27" spans="1:11" ht="14.1" customHeight="1" x14ac:dyDescent="0.25">
      <c r="A27" s="51"/>
      <c r="B27" s="51"/>
      <c r="C27" s="38" t="s">
        <v>56</v>
      </c>
      <c r="D27" s="39" t="s">
        <v>2494</v>
      </c>
      <c r="E27" s="39" t="s">
        <v>2494</v>
      </c>
      <c r="F27" s="39" t="s">
        <v>2494</v>
      </c>
      <c r="G27" s="39" t="s">
        <v>2494</v>
      </c>
      <c r="H27" s="51"/>
      <c r="I27" s="51"/>
      <c r="J27" s="51"/>
      <c r="K27" s="51"/>
    </row>
    <row r="28" spans="1:11" ht="14.1" customHeight="1" x14ac:dyDescent="0.25">
      <c r="A28" s="51"/>
      <c r="B28" s="51"/>
      <c r="C28" s="38" t="s">
        <v>59</v>
      </c>
      <c r="D28" s="39" t="s">
        <v>2562</v>
      </c>
      <c r="E28" s="39" t="s">
        <v>2563</v>
      </c>
      <c r="F28" s="39" t="s">
        <v>2563</v>
      </c>
      <c r="G28" s="39" t="s">
        <v>2563</v>
      </c>
      <c r="H28" s="51"/>
      <c r="I28" s="51"/>
      <c r="J28" s="51"/>
      <c r="K28" s="51"/>
    </row>
    <row r="29" spans="1:11" ht="14.1" customHeight="1" x14ac:dyDescent="0.25">
      <c r="A29" s="51"/>
      <c r="B29" s="51"/>
      <c r="C29" s="38" t="s">
        <v>63</v>
      </c>
      <c r="D29" s="39" t="s">
        <v>2564</v>
      </c>
      <c r="E29" s="39" t="s">
        <v>2565</v>
      </c>
      <c r="F29" s="39" t="s">
        <v>2565</v>
      </c>
      <c r="G29" s="39" t="s">
        <v>2565</v>
      </c>
      <c r="H29" s="51"/>
      <c r="I29" s="51"/>
      <c r="J29" s="51"/>
      <c r="K29" s="51"/>
    </row>
    <row r="30" spans="1:11" ht="14.1" customHeight="1" x14ac:dyDescent="0.25">
      <c r="A30" s="51"/>
      <c r="B30" s="51"/>
      <c r="C30" s="38" t="s">
        <v>68</v>
      </c>
      <c r="D30" s="39" t="s">
        <v>69</v>
      </c>
      <c r="E30" s="39" t="s">
        <v>75</v>
      </c>
      <c r="F30" s="39" t="s">
        <v>75</v>
      </c>
      <c r="G30" s="39" t="s">
        <v>75</v>
      </c>
      <c r="H30" s="51"/>
      <c r="I30" s="51"/>
      <c r="J30" s="51"/>
      <c r="K30" s="51"/>
    </row>
    <row r="31" spans="1:11" ht="14.1" customHeight="1" x14ac:dyDescent="0.25">
      <c r="A31" s="51"/>
      <c r="B31" s="51"/>
      <c r="C31" s="38" t="s">
        <v>73</v>
      </c>
      <c r="D31" s="39" t="s">
        <v>69</v>
      </c>
      <c r="E31" s="39" t="s">
        <v>2566</v>
      </c>
      <c r="F31" s="39" t="s">
        <v>75</v>
      </c>
      <c r="G31" s="39" t="s">
        <v>75</v>
      </c>
      <c r="H31" s="51"/>
      <c r="I31" s="51"/>
      <c r="J31" s="51"/>
      <c r="K31" s="51"/>
    </row>
    <row r="32" spans="1:11" ht="14.1" customHeight="1" x14ac:dyDescent="0.25">
      <c r="A32" s="51"/>
      <c r="B32" s="51"/>
      <c r="C32" s="38" t="s">
        <v>77</v>
      </c>
      <c r="D32" s="39" t="s">
        <v>69</v>
      </c>
      <c r="E32" s="39" t="s">
        <v>2566</v>
      </c>
      <c r="F32" s="39" t="s">
        <v>75</v>
      </c>
      <c r="G32" s="39" t="s">
        <v>75</v>
      </c>
      <c r="H32" s="51"/>
      <c r="I32" s="51"/>
      <c r="J32" s="51"/>
      <c r="K32" s="51"/>
    </row>
    <row r="33" spans="1:11" ht="14.1" customHeight="1" x14ac:dyDescent="0.25">
      <c r="A33" s="51"/>
      <c r="B33" s="51"/>
      <c r="C33" s="1589" t="s">
        <v>81</v>
      </c>
      <c r="D33" s="1590"/>
      <c r="E33" s="1590"/>
      <c r="F33" s="1590"/>
      <c r="G33" s="1590"/>
      <c r="H33" s="51"/>
      <c r="I33" s="51"/>
      <c r="J33" s="51"/>
      <c r="K33" s="51"/>
    </row>
    <row r="34" spans="1:11" ht="14.1" customHeight="1" x14ac:dyDescent="0.25">
      <c r="A34" s="51"/>
      <c r="B34" s="51"/>
      <c r="C34" s="52"/>
      <c r="D34" s="33">
        <v>2023</v>
      </c>
      <c r="E34" s="33">
        <v>2024</v>
      </c>
      <c r="F34" s="33">
        <v>2025</v>
      </c>
      <c r="G34" s="33">
        <v>2026</v>
      </c>
      <c r="H34" s="51"/>
      <c r="I34" s="51"/>
      <c r="J34" s="51"/>
      <c r="K34" s="51"/>
    </row>
    <row r="35" spans="1:11" ht="14.1" customHeight="1" x14ac:dyDescent="0.25">
      <c r="A35" s="51"/>
      <c r="B35" s="51"/>
      <c r="C35" s="53"/>
      <c r="D35" s="35" t="s">
        <v>17</v>
      </c>
      <c r="E35" s="35" t="s">
        <v>18</v>
      </c>
      <c r="F35" s="35" t="s">
        <v>18</v>
      </c>
      <c r="G35" s="35" t="s">
        <v>18</v>
      </c>
      <c r="H35" s="51"/>
      <c r="I35" s="51"/>
      <c r="J35" s="51"/>
      <c r="K35" s="51"/>
    </row>
    <row r="36" spans="1:11" ht="14.1" customHeight="1" x14ac:dyDescent="0.25">
      <c r="A36" s="51"/>
      <c r="B36" s="51"/>
      <c r="C36" s="40" t="s">
        <v>82</v>
      </c>
      <c r="D36" s="41">
        <v>0</v>
      </c>
      <c r="E36" s="41">
        <v>0</v>
      </c>
      <c r="F36" s="41">
        <v>0</v>
      </c>
      <c r="G36" s="41">
        <v>0</v>
      </c>
      <c r="H36" s="51"/>
      <c r="I36" s="51"/>
      <c r="J36" s="51"/>
      <c r="K36" s="51"/>
    </row>
    <row r="37" spans="1:11" ht="14.1" customHeight="1" x14ac:dyDescent="0.25">
      <c r="A37" s="51"/>
      <c r="B37" s="51"/>
      <c r="C37" s="40" t="s">
        <v>83</v>
      </c>
      <c r="D37" s="41">
        <v>0</v>
      </c>
      <c r="E37" s="41">
        <v>0</v>
      </c>
      <c r="F37" s="41">
        <v>0</v>
      </c>
      <c r="G37" s="41">
        <v>0</v>
      </c>
      <c r="H37" s="51"/>
      <c r="I37" s="51"/>
      <c r="J37" s="51"/>
      <c r="K37" s="51"/>
    </row>
    <row r="38" spans="1:11" ht="14.1" customHeight="1" x14ac:dyDescent="0.25">
      <c r="A38" s="51"/>
      <c r="B38" s="51"/>
      <c r="C38" s="40" t="s">
        <v>84</v>
      </c>
      <c r="D38" s="41">
        <v>0</v>
      </c>
      <c r="E38" s="41">
        <v>0</v>
      </c>
      <c r="F38" s="41">
        <v>0</v>
      </c>
      <c r="G38" s="41">
        <v>0</v>
      </c>
      <c r="H38" s="51"/>
      <c r="I38" s="51"/>
      <c r="J38" s="51"/>
      <c r="K38" s="51"/>
    </row>
    <row r="39" spans="1:11" ht="14.1" customHeight="1" x14ac:dyDescent="0.25">
      <c r="A39" s="51"/>
      <c r="B39" s="51"/>
      <c r="C39" s="40" t="s">
        <v>85</v>
      </c>
      <c r="D39" s="41">
        <v>0</v>
      </c>
      <c r="E39" s="41">
        <v>0</v>
      </c>
      <c r="F39" s="41">
        <v>0</v>
      </c>
      <c r="G39" s="41">
        <v>0</v>
      </c>
      <c r="H39" s="51"/>
      <c r="I39" s="51"/>
      <c r="J39" s="51"/>
      <c r="K39" s="51"/>
    </row>
    <row r="40" spans="1:11" ht="14.1" customHeight="1" x14ac:dyDescent="0.25">
      <c r="A40" s="51"/>
      <c r="B40" s="51"/>
      <c r="C40" s="40" t="s">
        <v>83</v>
      </c>
      <c r="D40" s="41">
        <v>0</v>
      </c>
      <c r="E40" s="41">
        <v>0</v>
      </c>
      <c r="F40" s="41">
        <v>0</v>
      </c>
      <c r="G40" s="41">
        <v>0</v>
      </c>
      <c r="H40" s="51"/>
      <c r="I40" s="51"/>
      <c r="J40" s="51"/>
      <c r="K40" s="51"/>
    </row>
    <row r="41" spans="1:11" ht="14.1" customHeight="1" x14ac:dyDescent="0.25">
      <c r="A41" s="51"/>
      <c r="B41" s="51"/>
      <c r="C41" s="40" t="s">
        <v>84</v>
      </c>
      <c r="D41" s="41">
        <v>0</v>
      </c>
      <c r="E41" s="41">
        <v>0</v>
      </c>
      <c r="F41" s="41">
        <v>0</v>
      </c>
      <c r="G41" s="41">
        <v>0</v>
      </c>
      <c r="H41" s="51"/>
      <c r="I41" s="51"/>
      <c r="J41" s="51"/>
      <c r="K41" s="51"/>
    </row>
    <row r="42" spans="1:11" ht="14.1" customHeight="1" x14ac:dyDescent="0.25">
      <c r="A42" s="51"/>
      <c r="B42" s="51"/>
      <c r="C42" s="40" t="s">
        <v>86</v>
      </c>
      <c r="D42" s="41">
        <v>0</v>
      </c>
      <c r="E42" s="41">
        <v>0</v>
      </c>
      <c r="F42" s="41">
        <v>0</v>
      </c>
      <c r="G42" s="41">
        <v>0</v>
      </c>
      <c r="H42" s="51"/>
      <c r="I42" s="51"/>
      <c r="J42" s="51"/>
      <c r="K42" s="51"/>
    </row>
    <row r="43" spans="1:11" ht="14.1" customHeight="1" x14ac:dyDescent="0.25">
      <c r="A43" s="51"/>
      <c r="B43" s="51"/>
      <c r="C43" s="40" t="s">
        <v>83</v>
      </c>
      <c r="D43" s="41">
        <v>0</v>
      </c>
      <c r="E43" s="41">
        <v>0</v>
      </c>
      <c r="F43" s="41">
        <v>0</v>
      </c>
      <c r="G43" s="41">
        <v>0</v>
      </c>
      <c r="H43" s="51"/>
      <c r="I43" s="51"/>
      <c r="J43" s="51"/>
      <c r="K43" s="51"/>
    </row>
    <row r="44" spans="1:11" ht="14.1" customHeight="1" x14ac:dyDescent="0.25">
      <c r="A44" s="51"/>
      <c r="B44" s="51"/>
      <c r="C44" s="40" t="s">
        <v>84</v>
      </c>
      <c r="D44" s="41">
        <v>0</v>
      </c>
      <c r="E44" s="41">
        <v>0</v>
      </c>
      <c r="F44" s="41">
        <v>0</v>
      </c>
      <c r="G44" s="41">
        <v>0</v>
      </c>
      <c r="H44" s="51"/>
      <c r="I44" s="51"/>
      <c r="J44" s="51"/>
      <c r="K44" s="51"/>
    </row>
    <row r="45" spans="1:11" ht="14.1" customHeight="1" x14ac:dyDescent="0.25">
      <c r="A45" s="51"/>
      <c r="B45" s="51"/>
      <c r="C45" s="40" t="s">
        <v>87</v>
      </c>
      <c r="D45" s="41">
        <v>0</v>
      </c>
      <c r="E45" s="41">
        <v>0</v>
      </c>
      <c r="F45" s="41">
        <v>0</v>
      </c>
      <c r="G45" s="41">
        <v>0</v>
      </c>
      <c r="H45" s="51"/>
      <c r="I45" s="51"/>
      <c r="J45" s="51"/>
      <c r="K45" s="51"/>
    </row>
    <row r="46" spans="1:11" ht="14.1" customHeight="1" x14ac:dyDescent="0.25">
      <c r="A46" s="51"/>
      <c r="B46" s="51"/>
      <c r="C46" s="40" t="s">
        <v>83</v>
      </c>
      <c r="D46" s="41">
        <v>0</v>
      </c>
      <c r="E46" s="41">
        <v>0</v>
      </c>
      <c r="F46" s="41">
        <v>0</v>
      </c>
      <c r="G46" s="41">
        <v>0</v>
      </c>
      <c r="H46" s="51"/>
      <c r="I46" s="51"/>
      <c r="J46" s="51"/>
      <c r="K46" s="51"/>
    </row>
    <row r="47" spans="1:11" ht="14.1" customHeight="1" x14ac:dyDescent="0.25">
      <c r="A47" s="51"/>
      <c r="B47" s="51"/>
      <c r="C47" s="40" t="s">
        <v>84</v>
      </c>
      <c r="D47" s="41">
        <v>0</v>
      </c>
      <c r="E47" s="41">
        <v>0</v>
      </c>
      <c r="F47" s="41">
        <v>0</v>
      </c>
      <c r="G47" s="41">
        <v>0</v>
      </c>
      <c r="H47" s="51"/>
      <c r="I47" s="51"/>
      <c r="J47" s="51"/>
      <c r="K47" s="51"/>
    </row>
    <row r="48" spans="1:11" ht="14.1" customHeight="1" x14ac:dyDescent="0.25">
      <c r="A48" s="51"/>
      <c r="B48" s="51"/>
      <c r="C48" s="40" t="s">
        <v>88</v>
      </c>
      <c r="D48" s="41">
        <v>0</v>
      </c>
      <c r="E48" s="41">
        <v>270000000</v>
      </c>
      <c r="F48" s="41">
        <v>270000000</v>
      </c>
      <c r="G48" s="41">
        <v>270000000</v>
      </c>
      <c r="H48" s="51"/>
      <c r="I48" s="51"/>
      <c r="J48" s="51"/>
      <c r="K48" s="51"/>
    </row>
    <row r="49" spans="1:11" ht="14.1" customHeight="1" x14ac:dyDescent="0.25">
      <c r="A49" s="51"/>
      <c r="B49" s="51"/>
      <c r="C49" s="40" t="s">
        <v>83</v>
      </c>
      <c r="D49" s="41">
        <v>0</v>
      </c>
      <c r="E49" s="41">
        <v>270000000</v>
      </c>
      <c r="F49" s="41">
        <v>270000000</v>
      </c>
      <c r="G49" s="41">
        <v>270000000</v>
      </c>
      <c r="H49" s="51"/>
      <c r="I49" s="51"/>
      <c r="J49" s="51"/>
      <c r="K49" s="51"/>
    </row>
    <row r="50" spans="1:11" ht="14.1" customHeight="1" x14ac:dyDescent="0.25">
      <c r="A50" s="51"/>
      <c r="B50" s="51"/>
      <c r="C50" s="40" t="s">
        <v>84</v>
      </c>
      <c r="D50" s="41">
        <v>0</v>
      </c>
      <c r="E50" s="41">
        <v>0</v>
      </c>
      <c r="F50" s="41">
        <v>0</v>
      </c>
      <c r="G50" s="41">
        <v>0</v>
      </c>
      <c r="H50" s="51"/>
      <c r="I50" s="51"/>
      <c r="J50" s="51"/>
      <c r="K50" s="51"/>
    </row>
    <row r="51" spans="1:11" ht="14.1" customHeight="1" x14ac:dyDescent="0.25">
      <c r="A51" s="51"/>
      <c r="B51" s="51"/>
      <c r="C51" s="40" t="s">
        <v>89</v>
      </c>
      <c r="D51" s="41">
        <v>0</v>
      </c>
      <c r="E51" s="41">
        <v>0</v>
      </c>
      <c r="F51" s="41">
        <v>0</v>
      </c>
      <c r="G51" s="41">
        <v>0</v>
      </c>
      <c r="H51" s="51"/>
      <c r="I51" s="51"/>
      <c r="J51" s="51"/>
      <c r="K51" s="51"/>
    </row>
    <row r="52" spans="1:11" ht="14.1" customHeight="1" x14ac:dyDescent="0.25">
      <c r="A52" s="51"/>
      <c r="B52" s="51"/>
      <c r="C52" s="40" t="s">
        <v>83</v>
      </c>
      <c r="D52" s="41">
        <v>0</v>
      </c>
      <c r="E52" s="41">
        <v>0</v>
      </c>
      <c r="F52" s="41">
        <v>0</v>
      </c>
      <c r="G52" s="41">
        <v>0</v>
      </c>
      <c r="H52" s="51"/>
      <c r="I52" s="51"/>
      <c r="J52" s="51"/>
      <c r="K52" s="51"/>
    </row>
    <row r="53" spans="1:11" ht="14.1" customHeight="1" x14ac:dyDescent="0.25">
      <c r="A53" s="51"/>
      <c r="B53" s="51"/>
      <c r="C53" s="40" t="s">
        <v>84</v>
      </c>
      <c r="D53" s="41">
        <v>0</v>
      </c>
      <c r="E53" s="41">
        <v>0</v>
      </c>
      <c r="F53" s="41">
        <v>0</v>
      </c>
      <c r="G53" s="41">
        <v>0</v>
      </c>
      <c r="H53" s="51"/>
      <c r="I53" s="51"/>
      <c r="J53" s="51"/>
      <c r="K53" s="51"/>
    </row>
    <row r="54" spans="1:11" ht="14.1" customHeight="1" x14ac:dyDescent="0.25">
      <c r="A54" s="51"/>
      <c r="B54" s="51"/>
      <c r="C54" s="40" t="s">
        <v>90</v>
      </c>
      <c r="D54" s="41">
        <v>0</v>
      </c>
      <c r="E54" s="41">
        <v>0</v>
      </c>
      <c r="F54" s="41">
        <v>0</v>
      </c>
      <c r="G54" s="41">
        <v>0</v>
      </c>
      <c r="H54" s="51"/>
      <c r="I54" s="51"/>
      <c r="J54" s="51"/>
      <c r="K54" s="51"/>
    </row>
    <row r="55" spans="1:11" ht="14.1" customHeight="1" x14ac:dyDescent="0.25">
      <c r="A55" s="51"/>
      <c r="B55" s="51"/>
      <c r="C55" s="40" t="s">
        <v>83</v>
      </c>
      <c r="D55" s="41">
        <v>0</v>
      </c>
      <c r="E55" s="41">
        <v>0</v>
      </c>
      <c r="F55" s="41">
        <v>0</v>
      </c>
      <c r="G55" s="41">
        <v>0</v>
      </c>
      <c r="H55" s="51"/>
      <c r="I55" s="51"/>
      <c r="J55" s="51"/>
      <c r="K55" s="51"/>
    </row>
    <row r="56" spans="1:11" ht="14.1" customHeight="1" x14ac:dyDescent="0.25">
      <c r="A56" s="51"/>
      <c r="B56" s="51"/>
      <c r="C56" s="40" t="s">
        <v>84</v>
      </c>
      <c r="D56" s="41">
        <v>0</v>
      </c>
      <c r="E56" s="41">
        <v>0</v>
      </c>
      <c r="F56" s="41">
        <v>0</v>
      </c>
      <c r="G56" s="41">
        <v>0</v>
      </c>
      <c r="H56" s="51"/>
      <c r="I56" s="51"/>
      <c r="J56" s="51"/>
      <c r="K56" s="51"/>
    </row>
    <row r="57" spans="1:11" ht="14.1" customHeight="1" x14ac:dyDescent="0.25">
      <c r="A57" s="51"/>
      <c r="B57" s="51"/>
      <c r="C57" s="40" t="s">
        <v>91</v>
      </c>
      <c r="D57" s="41">
        <v>0</v>
      </c>
      <c r="E57" s="41">
        <v>0</v>
      </c>
      <c r="F57" s="41">
        <v>0</v>
      </c>
      <c r="G57" s="41">
        <v>0</v>
      </c>
      <c r="H57" s="51"/>
      <c r="I57" s="51"/>
      <c r="J57" s="51"/>
      <c r="K57" s="51"/>
    </row>
    <row r="58" spans="1:11" ht="14.1" customHeight="1" x14ac:dyDescent="0.25">
      <c r="A58" s="51"/>
      <c r="B58" s="51"/>
      <c r="C58" s="40" t="s">
        <v>83</v>
      </c>
      <c r="D58" s="41">
        <v>0</v>
      </c>
      <c r="E58" s="41">
        <v>0</v>
      </c>
      <c r="F58" s="41">
        <v>0</v>
      </c>
      <c r="G58" s="41">
        <v>0</v>
      </c>
      <c r="H58" s="51"/>
      <c r="I58" s="51"/>
      <c r="J58" s="51"/>
      <c r="K58" s="51"/>
    </row>
    <row r="59" spans="1:11" ht="14.1" customHeight="1" x14ac:dyDescent="0.25">
      <c r="A59" s="51"/>
      <c r="B59" s="51"/>
      <c r="C59" s="40" t="s">
        <v>92</v>
      </c>
      <c r="D59" s="41">
        <v>0</v>
      </c>
      <c r="E59" s="41">
        <v>0</v>
      </c>
      <c r="F59" s="41">
        <v>0</v>
      </c>
      <c r="G59" s="41">
        <v>0</v>
      </c>
      <c r="H59" s="51"/>
      <c r="I59" s="51"/>
      <c r="J59" s="51"/>
      <c r="K59" s="51"/>
    </row>
    <row r="60" spans="1:11" ht="14.1" customHeight="1" x14ac:dyDescent="0.25">
      <c r="A60" s="51"/>
      <c r="B60" s="51"/>
      <c r="C60" s="40" t="s">
        <v>93</v>
      </c>
      <c r="D60" s="41">
        <v>0</v>
      </c>
      <c r="E60" s="41">
        <v>0</v>
      </c>
      <c r="F60" s="41">
        <v>0</v>
      </c>
      <c r="G60" s="41">
        <v>0</v>
      </c>
      <c r="H60" s="51"/>
      <c r="I60" s="51"/>
      <c r="J60" s="51"/>
      <c r="K60" s="51"/>
    </row>
    <row r="61" spans="1:11" ht="14.1" customHeight="1" x14ac:dyDescent="0.25">
      <c r="A61" s="51"/>
      <c r="B61" s="51"/>
      <c r="C61" s="40" t="s">
        <v>94</v>
      </c>
      <c r="D61" s="41">
        <v>0</v>
      </c>
      <c r="E61" s="41">
        <v>0</v>
      </c>
      <c r="F61" s="41">
        <v>0</v>
      </c>
      <c r="G61" s="41">
        <v>0</v>
      </c>
      <c r="H61" s="51"/>
      <c r="I61" s="51"/>
      <c r="J61" s="51"/>
      <c r="K61" s="51"/>
    </row>
    <row r="62" spans="1:11" ht="14.1" customHeight="1" x14ac:dyDescent="0.25">
      <c r="A62" s="51"/>
      <c r="B62" s="51"/>
      <c r="C62" s="40" t="s">
        <v>95</v>
      </c>
      <c r="D62" s="41">
        <v>0</v>
      </c>
      <c r="E62" s="41">
        <v>0</v>
      </c>
      <c r="F62" s="41">
        <v>0</v>
      </c>
      <c r="G62" s="41">
        <v>0</v>
      </c>
      <c r="H62" s="51"/>
      <c r="I62" s="51"/>
      <c r="J62" s="51"/>
      <c r="K62" s="51"/>
    </row>
    <row r="63" spans="1:11" ht="14.1" customHeight="1" x14ac:dyDescent="0.25">
      <c r="A63" s="51"/>
      <c r="B63" s="51"/>
      <c r="C63" s="40" t="s">
        <v>96</v>
      </c>
      <c r="D63" s="41">
        <v>0</v>
      </c>
      <c r="E63" s="41">
        <v>0</v>
      </c>
      <c r="F63" s="41">
        <v>0</v>
      </c>
      <c r="G63" s="41">
        <v>0</v>
      </c>
      <c r="H63" s="51"/>
      <c r="I63" s="51"/>
      <c r="J63" s="51"/>
      <c r="K63" s="51"/>
    </row>
    <row r="64" spans="1:11" ht="14.1" customHeight="1" x14ac:dyDescent="0.25">
      <c r="A64" s="51"/>
      <c r="B64" s="51"/>
      <c r="C64" s="40" t="s">
        <v>83</v>
      </c>
      <c r="D64" s="41">
        <v>0</v>
      </c>
      <c r="E64" s="41">
        <v>0</v>
      </c>
      <c r="F64" s="41">
        <v>0</v>
      </c>
      <c r="G64" s="41">
        <v>0</v>
      </c>
      <c r="H64" s="51"/>
      <c r="I64" s="51"/>
      <c r="J64" s="51"/>
      <c r="K64" s="51"/>
    </row>
    <row r="65" spans="1:11" ht="14.1" customHeight="1" x14ac:dyDescent="0.25">
      <c r="A65" s="51"/>
      <c r="B65" s="51"/>
      <c r="C65" s="40" t="s">
        <v>92</v>
      </c>
      <c r="D65" s="41">
        <v>0</v>
      </c>
      <c r="E65" s="41">
        <v>0</v>
      </c>
      <c r="F65" s="41">
        <v>0</v>
      </c>
      <c r="G65" s="41">
        <v>0</v>
      </c>
      <c r="H65" s="51"/>
      <c r="I65" s="51"/>
      <c r="J65" s="51"/>
      <c r="K65" s="51"/>
    </row>
    <row r="66" spans="1:11" ht="14.1" customHeight="1" x14ac:dyDescent="0.25">
      <c r="A66" s="51"/>
      <c r="B66" s="51"/>
      <c r="C66" s="40" t="s">
        <v>93</v>
      </c>
      <c r="D66" s="41">
        <v>0</v>
      </c>
      <c r="E66" s="41">
        <v>0</v>
      </c>
      <c r="F66" s="41">
        <v>0</v>
      </c>
      <c r="G66" s="41">
        <v>0</v>
      </c>
      <c r="H66" s="51"/>
      <c r="I66" s="51"/>
      <c r="J66" s="51"/>
      <c r="K66" s="51"/>
    </row>
    <row r="67" spans="1:11" ht="14.1" customHeight="1" x14ac:dyDescent="0.25">
      <c r="A67" s="51"/>
      <c r="B67" s="51"/>
      <c r="C67" s="40" t="s">
        <v>94</v>
      </c>
      <c r="D67" s="41">
        <v>0</v>
      </c>
      <c r="E67" s="41">
        <v>0</v>
      </c>
      <c r="F67" s="41">
        <v>0</v>
      </c>
      <c r="G67" s="41">
        <v>0</v>
      </c>
      <c r="H67" s="51"/>
      <c r="I67" s="51"/>
      <c r="J67" s="51"/>
      <c r="K67" s="51"/>
    </row>
    <row r="68" spans="1:11" ht="14.1" customHeight="1" x14ac:dyDescent="0.25">
      <c r="A68" s="51"/>
      <c r="B68" s="51"/>
      <c r="C68" s="40" t="s">
        <v>95</v>
      </c>
      <c r="D68" s="41">
        <v>0</v>
      </c>
      <c r="E68" s="41">
        <v>0</v>
      </c>
      <c r="F68" s="41">
        <v>0</v>
      </c>
      <c r="G68" s="41">
        <v>0</v>
      </c>
      <c r="H68" s="51"/>
      <c r="I68" s="51"/>
      <c r="J68" s="51"/>
      <c r="K68" s="51"/>
    </row>
    <row r="69" spans="1:11" ht="14.1" customHeight="1" x14ac:dyDescent="0.25">
      <c r="A69" s="51"/>
      <c r="B69" s="51"/>
      <c r="C69" s="40" t="s">
        <v>97</v>
      </c>
      <c r="D69" s="41">
        <v>0</v>
      </c>
      <c r="E69" s="41">
        <v>0</v>
      </c>
      <c r="F69" s="41">
        <v>0</v>
      </c>
      <c r="G69" s="41">
        <v>0</v>
      </c>
      <c r="H69" s="51"/>
      <c r="I69" s="51"/>
      <c r="J69" s="51"/>
      <c r="K69" s="51"/>
    </row>
    <row r="70" spans="1:11" ht="14.1" customHeight="1" x14ac:dyDescent="0.25">
      <c r="A70" s="51"/>
      <c r="B70" s="51"/>
      <c r="C70" s="40" t="s">
        <v>83</v>
      </c>
      <c r="D70" s="41">
        <v>0</v>
      </c>
      <c r="E70" s="41">
        <v>0</v>
      </c>
      <c r="F70" s="41">
        <v>0</v>
      </c>
      <c r="G70" s="41">
        <v>0</v>
      </c>
      <c r="H70" s="51"/>
      <c r="I70" s="51"/>
      <c r="J70" s="51"/>
      <c r="K70" s="51"/>
    </row>
    <row r="71" spans="1:11" ht="14.1" customHeight="1" x14ac:dyDescent="0.25">
      <c r="A71" s="51"/>
      <c r="B71" s="51"/>
      <c r="C71" s="40" t="s">
        <v>92</v>
      </c>
      <c r="D71" s="41">
        <v>0</v>
      </c>
      <c r="E71" s="41">
        <v>0</v>
      </c>
      <c r="F71" s="41">
        <v>0</v>
      </c>
      <c r="G71" s="41">
        <v>0</v>
      </c>
      <c r="H71" s="51"/>
      <c r="I71" s="51"/>
      <c r="J71" s="51"/>
      <c r="K71" s="51"/>
    </row>
    <row r="72" spans="1:11" ht="14.1" customHeight="1" x14ac:dyDescent="0.25">
      <c r="A72" s="51"/>
      <c r="B72" s="51"/>
      <c r="C72" s="40" t="s">
        <v>93</v>
      </c>
      <c r="D72" s="41">
        <v>0</v>
      </c>
      <c r="E72" s="41">
        <v>0</v>
      </c>
      <c r="F72" s="41">
        <v>0</v>
      </c>
      <c r="G72" s="41">
        <v>0</v>
      </c>
      <c r="H72" s="51"/>
      <c r="I72" s="51"/>
      <c r="J72" s="51"/>
      <c r="K72" s="51"/>
    </row>
    <row r="73" spans="1:11" ht="14.1" customHeight="1" x14ac:dyDescent="0.25">
      <c r="A73" s="51"/>
      <c r="B73" s="51"/>
      <c r="C73" s="40" t="s">
        <v>94</v>
      </c>
      <c r="D73" s="41">
        <v>0</v>
      </c>
      <c r="E73" s="41">
        <v>0</v>
      </c>
      <c r="F73" s="41">
        <v>0</v>
      </c>
      <c r="G73" s="41">
        <v>0</v>
      </c>
      <c r="H73" s="51"/>
      <c r="I73" s="51"/>
      <c r="J73" s="51"/>
      <c r="K73" s="51"/>
    </row>
    <row r="74" spans="1:11" ht="14.1" customHeight="1" x14ac:dyDescent="0.25">
      <c r="A74" s="51"/>
      <c r="B74" s="51"/>
      <c r="C74" s="40" t="s">
        <v>95</v>
      </c>
      <c r="D74" s="41">
        <v>0</v>
      </c>
      <c r="E74" s="41">
        <v>0</v>
      </c>
      <c r="F74" s="41">
        <v>0</v>
      </c>
      <c r="G74" s="41">
        <v>0</v>
      </c>
      <c r="H74" s="51"/>
      <c r="I74" s="51"/>
      <c r="J74" s="51"/>
      <c r="K74" s="51"/>
    </row>
    <row r="75" spans="1:11" ht="14.1" customHeight="1" x14ac:dyDescent="0.25">
      <c r="A75" s="51"/>
      <c r="B75" s="51"/>
      <c r="C75" s="40" t="s">
        <v>98</v>
      </c>
      <c r="D75" s="41">
        <v>0</v>
      </c>
      <c r="E75" s="41">
        <v>0</v>
      </c>
      <c r="F75" s="41">
        <v>0</v>
      </c>
      <c r="G75" s="41">
        <v>0</v>
      </c>
      <c r="H75" s="51"/>
      <c r="I75" s="51"/>
      <c r="J75" s="51"/>
      <c r="K75" s="51"/>
    </row>
    <row r="76" spans="1:11" ht="14.1" customHeight="1" x14ac:dyDescent="0.25">
      <c r="A76" s="51"/>
      <c r="B76" s="51"/>
      <c r="C76" s="40" t="s">
        <v>99</v>
      </c>
      <c r="D76" s="41">
        <v>0</v>
      </c>
      <c r="E76" s="41">
        <v>0</v>
      </c>
      <c r="F76" s="41">
        <v>0</v>
      </c>
      <c r="G76" s="41">
        <v>0</v>
      </c>
      <c r="H76" s="51"/>
      <c r="I76" s="51"/>
      <c r="J76" s="51"/>
      <c r="K76" s="51"/>
    </row>
    <row r="77" spans="1:11" ht="14.1" customHeight="1" x14ac:dyDescent="0.25">
      <c r="A77" s="51"/>
      <c r="B77" s="51"/>
      <c r="C77" s="36" t="s">
        <v>100</v>
      </c>
      <c r="D77" s="41">
        <v>0</v>
      </c>
      <c r="E77" s="41">
        <v>270000000</v>
      </c>
      <c r="F77" s="41">
        <v>270000000</v>
      </c>
      <c r="G77" s="41">
        <v>270000000</v>
      </c>
      <c r="H77" s="51"/>
      <c r="I77" s="51"/>
      <c r="J77" s="51"/>
      <c r="K77" s="51"/>
    </row>
    <row r="78" spans="1:11" ht="15" customHeight="1" x14ac:dyDescent="0.25">
      <c r="A78" s="51"/>
      <c r="B78" s="51"/>
      <c r="C78" s="42" t="s">
        <v>69</v>
      </c>
      <c r="D78" s="43" t="s">
        <v>69</v>
      </c>
      <c r="E78" s="43" t="s">
        <v>69</v>
      </c>
      <c r="F78" s="43" t="s">
        <v>69</v>
      </c>
      <c r="G78" s="43" t="s">
        <v>69</v>
      </c>
      <c r="H78" s="51"/>
      <c r="I78" s="51"/>
      <c r="J78" s="51"/>
      <c r="K78" s="51"/>
    </row>
    <row r="79" spans="1:11" ht="15" customHeight="1" x14ac:dyDescent="0.25">
      <c r="A79" s="51"/>
      <c r="B79" s="51"/>
      <c r="C79" s="28" t="s">
        <v>113</v>
      </c>
      <c r="D79" s="44">
        <v>0</v>
      </c>
      <c r="E79" s="44">
        <v>270000000</v>
      </c>
      <c r="F79" s="44">
        <v>270000000</v>
      </c>
      <c r="G79" s="44">
        <v>270000000</v>
      </c>
      <c r="H79" s="51"/>
      <c r="I79" s="51"/>
      <c r="J79" s="51"/>
      <c r="K79" s="51"/>
    </row>
    <row r="80" spans="1:11" ht="15" customHeight="1" x14ac:dyDescent="0.25">
      <c r="A80" s="51"/>
      <c r="B80" s="51"/>
      <c r="C80" s="38" t="s">
        <v>82</v>
      </c>
      <c r="D80" s="45">
        <v>0</v>
      </c>
      <c r="E80" s="45">
        <v>0</v>
      </c>
      <c r="F80" s="45">
        <v>0</v>
      </c>
      <c r="G80" s="45">
        <v>0</v>
      </c>
      <c r="H80" s="51"/>
      <c r="I80" s="51"/>
      <c r="J80" s="51"/>
      <c r="K80" s="51"/>
    </row>
    <row r="81" spans="1:11" ht="15" customHeight="1" x14ac:dyDescent="0.25">
      <c r="A81" s="51"/>
      <c r="B81" s="51"/>
      <c r="C81" s="38" t="s">
        <v>83</v>
      </c>
      <c r="D81" s="45">
        <v>0</v>
      </c>
      <c r="E81" s="45">
        <v>0</v>
      </c>
      <c r="F81" s="45">
        <v>0</v>
      </c>
      <c r="G81" s="45">
        <v>0</v>
      </c>
      <c r="H81" s="51"/>
      <c r="I81" s="51"/>
      <c r="J81" s="51"/>
      <c r="K81" s="51"/>
    </row>
    <row r="82" spans="1:11" ht="15" customHeight="1" x14ac:dyDescent="0.25">
      <c r="A82" s="51"/>
      <c r="B82" s="51"/>
      <c r="C82" s="38" t="s">
        <v>84</v>
      </c>
      <c r="D82" s="45">
        <v>0</v>
      </c>
      <c r="E82" s="45">
        <v>0</v>
      </c>
      <c r="F82" s="45">
        <v>0</v>
      </c>
      <c r="G82" s="45">
        <v>0</v>
      </c>
      <c r="H82" s="51"/>
      <c r="I82" s="51"/>
      <c r="J82" s="51"/>
      <c r="K82" s="51"/>
    </row>
    <row r="83" spans="1:11" ht="15" customHeight="1" x14ac:dyDescent="0.25">
      <c r="A83" s="51"/>
      <c r="B83" s="51"/>
      <c r="C83" s="38" t="s">
        <v>85</v>
      </c>
      <c r="D83" s="45">
        <v>0</v>
      </c>
      <c r="E83" s="45">
        <v>0</v>
      </c>
      <c r="F83" s="45">
        <v>0</v>
      </c>
      <c r="G83" s="45">
        <v>0</v>
      </c>
      <c r="H83" s="51"/>
      <c r="I83" s="51"/>
      <c r="J83" s="51"/>
      <c r="K83" s="51"/>
    </row>
    <row r="84" spans="1:11" ht="15" customHeight="1" x14ac:dyDescent="0.25">
      <c r="A84" s="51"/>
      <c r="B84" s="51"/>
      <c r="C84" s="38" t="s">
        <v>83</v>
      </c>
      <c r="D84" s="45">
        <v>0</v>
      </c>
      <c r="E84" s="45">
        <v>0</v>
      </c>
      <c r="F84" s="45">
        <v>0</v>
      </c>
      <c r="G84" s="45">
        <v>0</v>
      </c>
      <c r="H84" s="51"/>
      <c r="I84" s="51"/>
      <c r="J84" s="51"/>
      <c r="K84" s="51"/>
    </row>
    <row r="85" spans="1:11" ht="15" customHeight="1" x14ac:dyDescent="0.25">
      <c r="A85" s="51"/>
      <c r="B85" s="51"/>
      <c r="C85" s="38" t="s">
        <v>84</v>
      </c>
      <c r="D85" s="45">
        <v>0</v>
      </c>
      <c r="E85" s="45">
        <v>0</v>
      </c>
      <c r="F85" s="45">
        <v>0</v>
      </c>
      <c r="G85" s="45">
        <v>0</v>
      </c>
      <c r="H85" s="51"/>
      <c r="I85" s="51"/>
      <c r="J85" s="51"/>
      <c r="K85" s="51"/>
    </row>
    <row r="86" spans="1:11" ht="15" customHeight="1" x14ac:dyDescent="0.25">
      <c r="A86" s="51"/>
      <c r="B86" s="51"/>
      <c r="C86" s="38" t="s">
        <v>86</v>
      </c>
      <c r="D86" s="45">
        <v>0</v>
      </c>
      <c r="E86" s="45">
        <v>0</v>
      </c>
      <c r="F86" s="45">
        <v>0</v>
      </c>
      <c r="G86" s="45">
        <v>0</v>
      </c>
      <c r="H86" s="51"/>
      <c r="I86" s="51"/>
      <c r="J86" s="51"/>
      <c r="K86" s="51"/>
    </row>
    <row r="87" spans="1:11" ht="15" customHeight="1" x14ac:dyDescent="0.25">
      <c r="A87" s="51"/>
      <c r="B87" s="51"/>
      <c r="C87" s="38" t="s">
        <v>83</v>
      </c>
      <c r="D87" s="45">
        <v>0</v>
      </c>
      <c r="E87" s="45">
        <v>0</v>
      </c>
      <c r="F87" s="45">
        <v>0</v>
      </c>
      <c r="G87" s="45">
        <v>0</v>
      </c>
      <c r="H87" s="51"/>
      <c r="I87" s="51"/>
      <c r="J87" s="51"/>
      <c r="K87" s="51"/>
    </row>
    <row r="88" spans="1:11" ht="15" customHeight="1" x14ac:dyDescent="0.25">
      <c r="A88" s="51"/>
      <c r="B88" s="51"/>
      <c r="C88" s="38" t="s">
        <v>84</v>
      </c>
      <c r="D88" s="45">
        <v>0</v>
      </c>
      <c r="E88" s="45">
        <v>0</v>
      </c>
      <c r="F88" s="45">
        <v>0</v>
      </c>
      <c r="G88" s="45">
        <v>0</v>
      </c>
      <c r="H88" s="51"/>
      <c r="I88" s="51"/>
      <c r="J88" s="51"/>
      <c r="K88" s="51"/>
    </row>
    <row r="89" spans="1:11" ht="15" customHeight="1" x14ac:dyDescent="0.25">
      <c r="A89" s="51"/>
      <c r="B89" s="51"/>
      <c r="C89" s="38" t="s">
        <v>87</v>
      </c>
      <c r="D89" s="45">
        <v>0</v>
      </c>
      <c r="E89" s="45">
        <v>0</v>
      </c>
      <c r="F89" s="45">
        <v>0</v>
      </c>
      <c r="G89" s="45">
        <v>0</v>
      </c>
      <c r="H89" s="51"/>
      <c r="I89" s="51"/>
      <c r="J89" s="51"/>
      <c r="K89" s="51"/>
    </row>
    <row r="90" spans="1:11" ht="15" customHeight="1" x14ac:dyDescent="0.25">
      <c r="A90" s="51"/>
      <c r="B90" s="51"/>
      <c r="C90" s="38" t="s">
        <v>83</v>
      </c>
      <c r="D90" s="45">
        <v>0</v>
      </c>
      <c r="E90" s="45">
        <v>0</v>
      </c>
      <c r="F90" s="45">
        <v>0</v>
      </c>
      <c r="G90" s="45">
        <v>0</v>
      </c>
      <c r="H90" s="51"/>
      <c r="I90" s="51"/>
      <c r="J90" s="51"/>
      <c r="K90" s="51"/>
    </row>
    <row r="91" spans="1:11" ht="15" customHeight="1" x14ac:dyDescent="0.25">
      <c r="A91" s="51"/>
      <c r="B91" s="51"/>
      <c r="C91" s="38" t="s">
        <v>84</v>
      </c>
      <c r="D91" s="45">
        <v>0</v>
      </c>
      <c r="E91" s="45">
        <v>0</v>
      </c>
      <c r="F91" s="45">
        <v>0</v>
      </c>
      <c r="G91" s="45">
        <v>0</v>
      </c>
      <c r="H91" s="51"/>
      <c r="I91" s="51"/>
      <c r="J91" s="51"/>
      <c r="K91" s="51"/>
    </row>
    <row r="92" spans="1:11" ht="20.100000000000001" customHeight="1" x14ac:dyDescent="0.25">
      <c r="A92" s="51"/>
      <c r="B92" s="51"/>
      <c r="C92" s="38" t="s">
        <v>114</v>
      </c>
      <c r="D92" s="46">
        <v>0</v>
      </c>
      <c r="E92" s="46">
        <v>270000000</v>
      </c>
      <c r="F92" s="46">
        <v>270000000</v>
      </c>
      <c r="G92" s="46">
        <v>270000000</v>
      </c>
      <c r="H92" s="51"/>
      <c r="I92" s="51"/>
      <c r="J92" s="51"/>
      <c r="K92" s="51"/>
    </row>
    <row r="93" spans="1:11" ht="15" customHeight="1" x14ac:dyDescent="0.25">
      <c r="A93" s="51"/>
      <c r="B93" s="51"/>
      <c r="C93" s="38" t="s">
        <v>83</v>
      </c>
      <c r="D93" s="45">
        <v>0</v>
      </c>
      <c r="E93" s="45">
        <v>270000000</v>
      </c>
      <c r="F93" s="45">
        <v>270000000</v>
      </c>
      <c r="G93" s="45">
        <v>270000000</v>
      </c>
      <c r="H93" s="51"/>
      <c r="I93" s="51"/>
      <c r="J93" s="51"/>
      <c r="K93" s="51"/>
    </row>
    <row r="94" spans="1:11" ht="15" customHeight="1" x14ac:dyDescent="0.25">
      <c r="A94" s="51"/>
      <c r="B94" s="51"/>
      <c r="C94" s="38" t="s">
        <v>84</v>
      </c>
      <c r="D94" s="45">
        <v>0</v>
      </c>
      <c r="E94" s="45">
        <v>0</v>
      </c>
      <c r="F94" s="45">
        <v>0</v>
      </c>
      <c r="G94" s="45">
        <v>0</v>
      </c>
      <c r="H94" s="51"/>
      <c r="I94" s="51"/>
      <c r="J94" s="51"/>
      <c r="K94" s="51"/>
    </row>
    <row r="95" spans="1:11" ht="15" customHeight="1" x14ac:dyDescent="0.25">
      <c r="A95" s="51"/>
      <c r="B95" s="51"/>
      <c r="C95" s="38" t="s">
        <v>89</v>
      </c>
      <c r="D95" s="45">
        <v>0</v>
      </c>
      <c r="E95" s="45">
        <v>0</v>
      </c>
      <c r="F95" s="45">
        <v>0</v>
      </c>
      <c r="G95" s="45">
        <v>0</v>
      </c>
      <c r="H95" s="51"/>
      <c r="I95" s="51"/>
      <c r="J95" s="51"/>
      <c r="K95" s="51"/>
    </row>
    <row r="96" spans="1:11" ht="15" customHeight="1" x14ac:dyDescent="0.25">
      <c r="A96" s="51"/>
      <c r="B96" s="51"/>
      <c r="C96" s="38" t="s">
        <v>83</v>
      </c>
      <c r="D96" s="45">
        <v>0</v>
      </c>
      <c r="E96" s="45">
        <v>0</v>
      </c>
      <c r="F96" s="45">
        <v>0</v>
      </c>
      <c r="G96" s="45">
        <v>0</v>
      </c>
      <c r="H96" s="51"/>
      <c r="I96" s="51"/>
      <c r="J96" s="51"/>
      <c r="K96" s="51"/>
    </row>
    <row r="97" spans="1:11" ht="15" customHeight="1" x14ac:dyDescent="0.25">
      <c r="A97" s="51"/>
      <c r="B97" s="51"/>
      <c r="C97" s="38" t="s">
        <v>84</v>
      </c>
      <c r="D97" s="45">
        <v>0</v>
      </c>
      <c r="E97" s="45">
        <v>0</v>
      </c>
      <c r="F97" s="45">
        <v>0</v>
      </c>
      <c r="G97" s="45">
        <v>0</v>
      </c>
      <c r="H97" s="51"/>
      <c r="I97" s="51"/>
      <c r="J97" s="51"/>
      <c r="K97" s="51"/>
    </row>
    <row r="98" spans="1:11" ht="15" customHeight="1" x14ac:dyDescent="0.25">
      <c r="A98" s="51"/>
      <c r="B98" s="51"/>
      <c r="C98" s="38" t="s">
        <v>90</v>
      </c>
      <c r="D98" s="45">
        <v>0</v>
      </c>
      <c r="E98" s="45">
        <v>0</v>
      </c>
      <c r="F98" s="45">
        <v>0</v>
      </c>
      <c r="G98" s="45">
        <v>0</v>
      </c>
      <c r="H98" s="51"/>
      <c r="I98" s="51"/>
      <c r="J98" s="51"/>
      <c r="K98" s="51"/>
    </row>
    <row r="99" spans="1:11" ht="15" customHeight="1" x14ac:dyDescent="0.25">
      <c r="A99" s="51"/>
      <c r="B99" s="51"/>
      <c r="C99" s="38" t="s">
        <v>83</v>
      </c>
      <c r="D99" s="45">
        <v>0</v>
      </c>
      <c r="E99" s="45">
        <v>0</v>
      </c>
      <c r="F99" s="45">
        <v>0</v>
      </c>
      <c r="G99" s="45">
        <v>0</v>
      </c>
      <c r="H99" s="51"/>
      <c r="I99" s="51"/>
      <c r="J99" s="51"/>
      <c r="K99" s="51"/>
    </row>
    <row r="100" spans="1:11" ht="15" customHeight="1" x14ac:dyDescent="0.25">
      <c r="A100" s="51"/>
      <c r="B100" s="51"/>
      <c r="C100" s="38" t="s">
        <v>84</v>
      </c>
      <c r="D100" s="45">
        <v>0</v>
      </c>
      <c r="E100" s="45">
        <v>0</v>
      </c>
      <c r="F100" s="45">
        <v>0</v>
      </c>
      <c r="G100" s="45">
        <v>0</v>
      </c>
      <c r="H100" s="51"/>
      <c r="I100" s="51"/>
      <c r="J100" s="51"/>
      <c r="K100" s="51"/>
    </row>
    <row r="101" spans="1:11" ht="15" customHeight="1" x14ac:dyDescent="0.25">
      <c r="A101" s="51"/>
      <c r="B101" s="51"/>
      <c r="C101" s="38" t="s">
        <v>91</v>
      </c>
      <c r="D101" s="45">
        <v>0</v>
      </c>
      <c r="E101" s="45">
        <v>0</v>
      </c>
      <c r="F101" s="45">
        <v>0</v>
      </c>
      <c r="G101" s="45">
        <v>0</v>
      </c>
      <c r="H101" s="51"/>
      <c r="I101" s="51"/>
      <c r="J101" s="51"/>
      <c r="K101" s="51"/>
    </row>
    <row r="102" spans="1:11" ht="15" customHeight="1" x14ac:dyDescent="0.25">
      <c r="A102" s="51"/>
      <c r="B102" s="51"/>
      <c r="C102" s="38" t="s">
        <v>83</v>
      </c>
      <c r="D102" s="45">
        <v>0</v>
      </c>
      <c r="E102" s="45">
        <v>0</v>
      </c>
      <c r="F102" s="45">
        <v>0</v>
      </c>
      <c r="G102" s="45">
        <v>0</v>
      </c>
      <c r="H102" s="51"/>
      <c r="I102" s="51"/>
      <c r="J102" s="51"/>
      <c r="K102" s="51"/>
    </row>
    <row r="103" spans="1:11" ht="15" customHeight="1" x14ac:dyDescent="0.25">
      <c r="A103" s="51"/>
      <c r="B103" s="51"/>
      <c r="C103" s="38" t="s">
        <v>92</v>
      </c>
      <c r="D103" s="45">
        <v>0</v>
      </c>
      <c r="E103" s="45">
        <v>0</v>
      </c>
      <c r="F103" s="45">
        <v>0</v>
      </c>
      <c r="G103" s="45">
        <v>0</v>
      </c>
      <c r="H103" s="51"/>
      <c r="I103" s="51"/>
      <c r="J103" s="51"/>
      <c r="K103" s="51"/>
    </row>
    <row r="104" spans="1:11" ht="15" customHeight="1" x14ac:dyDescent="0.25">
      <c r="A104" s="51"/>
      <c r="B104" s="51"/>
      <c r="C104" s="38" t="s">
        <v>93</v>
      </c>
      <c r="D104" s="45">
        <v>0</v>
      </c>
      <c r="E104" s="45">
        <v>0</v>
      </c>
      <c r="F104" s="45">
        <v>0</v>
      </c>
      <c r="G104" s="45">
        <v>0</v>
      </c>
      <c r="H104" s="51"/>
      <c r="I104" s="51"/>
      <c r="J104" s="51"/>
      <c r="K104" s="51"/>
    </row>
    <row r="105" spans="1:11" ht="15" customHeight="1" x14ac:dyDescent="0.25">
      <c r="A105" s="51"/>
      <c r="B105" s="51"/>
      <c r="C105" s="38" t="s">
        <v>94</v>
      </c>
      <c r="D105" s="45">
        <v>0</v>
      </c>
      <c r="E105" s="45">
        <v>0</v>
      </c>
      <c r="F105" s="45">
        <v>0</v>
      </c>
      <c r="G105" s="45">
        <v>0</v>
      </c>
      <c r="H105" s="51"/>
      <c r="I105" s="51"/>
      <c r="J105" s="51"/>
      <c r="K105" s="51"/>
    </row>
    <row r="106" spans="1:11" ht="15" customHeight="1" x14ac:dyDescent="0.25">
      <c r="A106" s="51"/>
      <c r="B106" s="51"/>
      <c r="C106" s="38" t="s">
        <v>95</v>
      </c>
      <c r="D106" s="45">
        <v>0</v>
      </c>
      <c r="E106" s="45">
        <v>0</v>
      </c>
      <c r="F106" s="45">
        <v>0</v>
      </c>
      <c r="G106" s="45">
        <v>0</v>
      </c>
      <c r="H106" s="51"/>
      <c r="I106" s="51"/>
      <c r="J106" s="51"/>
      <c r="K106" s="51"/>
    </row>
    <row r="107" spans="1:11" ht="15" customHeight="1" x14ac:dyDescent="0.25">
      <c r="A107" s="51"/>
      <c r="B107" s="51"/>
      <c r="C107" s="38" t="s">
        <v>96</v>
      </c>
      <c r="D107" s="45">
        <v>0</v>
      </c>
      <c r="E107" s="45">
        <v>0</v>
      </c>
      <c r="F107" s="45">
        <v>0</v>
      </c>
      <c r="G107" s="45">
        <v>0</v>
      </c>
      <c r="H107" s="51"/>
      <c r="I107" s="51"/>
      <c r="J107" s="51"/>
      <c r="K107" s="51"/>
    </row>
    <row r="108" spans="1:11" ht="15" customHeight="1" x14ac:dyDescent="0.25">
      <c r="A108" s="51"/>
      <c r="B108" s="51"/>
      <c r="C108" s="38" t="s">
        <v>83</v>
      </c>
      <c r="D108" s="45">
        <v>0</v>
      </c>
      <c r="E108" s="45">
        <v>0</v>
      </c>
      <c r="F108" s="45">
        <v>0</v>
      </c>
      <c r="G108" s="45">
        <v>0</v>
      </c>
      <c r="H108" s="51"/>
      <c r="I108" s="51"/>
      <c r="J108" s="51"/>
      <c r="K108" s="51"/>
    </row>
    <row r="109" spans="1:11" ht="15" customHeight="1" x14ac:dyDescent="0.25">
      <c r="A109" s="51"/>
      <c r="B109" s="51"/>
      <c r="C109" s="38" t="s">
        <v>92</v>
      </c>
      <c r="D109" s="45">
        <v>0</v>
      </c>
      <c r="E109" s="45">
        <v>0</v>
      </c>
      <c r="F109" s="45">
        <v>0</v>
      </c>
      <c r="G109" s="45">
        <v>0</v>
      </c>
      <c r="H109" s="51"/>
      <c r="I109" s="51"/>
      <c r="J109" s="51"/>
      <c r="K109" s="51"/>
    </row>
    <row r="110" spans="1:11" ht="15" customHeight="1" x14ac:dyDescent="0.25">
      <c r="A110" s="51"/>
      <c r="B110" s="51"/>
      <c r="C110" s="38" t="s">
        <v>93</v>
      </c>
      <c r="D110" s="45">
        <v>0</v>
      </c>
      <c r="E110" s="45">
        <v>0</v>
      </c>
      <c r="F110" s="45">
        <v>0</v>
      </c>
      <c r="G110" s="45">
        <v>0</v>
      </c>
      <c r="H110" s="51"/>
      <c r="I110" s="51"/>
      <c r="J110" s="51"/>
      <c r="K110" s="51"/>
    </row>
    <row r="111" spans="1:11" ht="15" customHeight="1" x14ac:dyDescent="0.25">
      <c r="A111" s="51"/>
      <c r="B111" s="51"/>
      <c r="C111" s="38" t="s">
        <v>94</v>
      </c>
      <c r="D111" s="45">
        <v>0</v>
      </c>
      <c r="E111" s="45">
        <v>0</v>
      </c>
      <c r="F111" s="45">
        <v>0</v>
      </c>
      <c r="G111" s="45">
        <v>0</v>
      </c>
      <c r="H111" s="51"/>
      <c r="I111" s="51"/>
      <c r="J111" s="51"/>
      <c r="K111" s="51"/>
    </row>
    <row r="112" spans="1:11" ht="15" customHeight="1" x14ac:dyDescent="0.25">
      <c r="A112" s="51"/>
      <c r="B112" s="51"/>
      <c r="C112" s="38" t="s">
        <v>95</v>
      </c>
      <c r="D112" s="45">
        <v>0</v>
      </c>
      <c r="E112" s="45">
        <v>0</v>
      </c>
      <c r="F112" s="45">
        <v>0</v>
      </c>
      <c r="G112" s="45">
        <v>0</v>
      </c>
      <c r="H112" s="51"/>
      <c r="I112" s="51"/>
      <c r="J112" s="51"/>
      <c r="K112" s="51"/>
    </row>
    <row r="113" spans="1:11" ht="15" customHeight="1" x14ac:dyDescent="0.25">
      <c r="A113" s="51"/>
      <c r="B113" s="51"/>
      <c r="C113" s="38" t="s">
        <v>97</v>
      </c>
      <c r="D113" s="45">
        <v>0</v>
      </c>
      <c r="E113" s="45">
        <v>0</v>
      </c>
      <c r="F113" s="45">
        <v>0</v>
      </c>
      <c r="G113" s="45">
        <v>0</v>
      </c>
      <c r="H113" s="51"/>
      <c r="I113" s="51"/>
      <c r="J113" s="51"/>
      <c r="K113" s="51"/>
    </row>
    <row r="114" spans="1:11" ht="15" customHeight="1" x14ac:dyDescent="0.25">
      <c r="A114" s="51"/>
      <c r="B114" s="51"/>
      <c r="C114" s="38" t="s">
        <v>83</v>
      </c>
      <c r="D114" s="45">
        <v>0</v>
      </c>
      <c r="E114" s="45">
        <v>0</v>
      </c>
      <c r="F114" s="45">
        <v>0</v>
      </c>
      <c r="G114" s="45">
        <v>0</v>
      </c>
      <c r="H114" s="51"/>
      <c r="I114" s="51"/>
      <c r="J114" s="51"/>
      <c r="K114" s="51"/>
    </row>
    <row r="115" spans="1:11" ht="15" customHeight="1" x14ac:dyDescent="0.25">
      <c r="A115" s="51"/>
      <c r="B115" s="51"/>
      <c r="C115" s="38" t="s">
        <v>92</v>
      </c>
      <c r="D115" s="45">
        <v>0</v>
      </c>
      <c r="E115" s="45">
        <v>0</v>
      </c>
      <c r="F115" s="45">
        <v>0</v>
      </c>
      <c r="G115" s="45">
        <v>0</v>
      </c>
      <c r="H115" s="51"/>
      <c r="I115" s="51"/>
      <c r="J115" s="51"/>
      <c r="K115" s="51"/>
    </row>
    <row r="116" spans="1:11" ht="15" customHeight="1" x14ac:dyDescent="0.25">
      <c r="A116" s="51"/>
      <c r="B116" s="51"/>
      <c r="C116" s="38" t="s">
        <v>93</v>
      </c>
      <c r="D116" s="45">
        <v>0</v>
      </c>
      <c r="E116" s="45">
        <v>0</v>
      </c>
      <c r="F116" s="45">
        <v>0</v>
      </c>
      <c r="G116" s="45">
        <v>0</v>
      </c>
      <c r="H116" s="51"/>
      <c r="I116" s="51"/>
      <c r="J116" s="51"/>
      <c r="K116" s="51"/>
    </row>
    <row r="117" spans="1:11" ht="15" customHeight="1" x14ac:dyDescent="0.25">
      <c r="A117" s="51"/>
      <c r="B117" s="51"/>
      <c r="C117" s="38" t="s">
        <v>94</v>
      </c>
      <c r="D117" s="45">
        <v>0</v>
      </c>
      <c r="E117" s="45">
        <v>0</v>
      </c>
      <c r="F117" s="45">
        <v>0</v>
      </c>
      <c r="G117" s="45">
        <v>0</v>
      </c>
      <c r="H117" s="51"/>
      <c r="I117" s="51"/>
      <c r="J117" s="51"/>
      <c r="K117" s="51"/>
    </row>
    <row r="118" spans="1:11" ht="15" customHeight="1" x14ac:dyDescent="0.25">
      <c r="A118" s="51"/>
      <c r="B118" s="51"/>
      <c r="C118" s="38" t="s">
        <v>95</v>
      </c>
      <c r="D118" s="45">
        <v>0</v>
      </c>
      <c r="E118" s="45">
        <v>0</v>
      </c>
      <c r="F118" s="45">
        <v>0</v>
      </c>
      <c r="G118" s="45">
        <v>0</v>
      </c>
      <c r="H118" s="51"/>
      <c r="I118" s="51"/>
      <c r="J118" s="51"/>
      <c r="K118" s="51"/>
    </row>
    <row r="119" spans="1:11" ht="15" customHeight="1" x14ac:dyDescent="0.25">
      <c r="A119" s="51"/>
      <c r="B119" s="51"/>
      <c r="C119" s="38" t="s">
        <v>98</v>
      </c>
      <c r="D119" s="45">
        <v>0</v>
      </c>
      <c r="E119" s="45">
        <v>0</v>
      </c>
      <c r="F119" s="45">
        <v>0</v>
      </c>
      <c r="G119" s="45">
        <v>0</v>
      </c>
      <c r="H119" s="51"/>
      <c r="I119" s="51"/>
      <c r="J119" s="51"/>
      <c r="K119" s="51"/>
    </row>
    <row r="120" spans="1:11" ht="15" customHeight="1" x14ac:dyDescent="0.25">
      <c r="A120" s="51"/>
      <c r="B120" s="51"/>
      <c r="C120" s="38" t="s">
        <v>99</v>
      </c>
      <c r="D120" s="45">
        <v>0</v>
      </c>
      <c r="E120" s="45">
        <v>0</v>
      </c>
      <c r="F120" s="45">
        <v>0</v>
      </c>
      <c r="G120" s="45">
        <v>0</v>
      </c>
      <c r="H120" s="51"/>
      <c r="I120" s="51"/>
      <c r="J120" s="51"/>
      <c r="K120" s="51"/>
    </row>
    <row r="121" spans="1:11" ht="20.100000000000001" customHeight="1" x14ac:dyDescent="0.25">
      <c r="A121" s="51"/>
      <c r="B121" s="51"/>
      <c r="C121" s="47" t="s">
        <v>69</v>
      </c>
      <c r="D121" s="51"/>
      <c r="E121" s="51"/>
      <c r="F121" s="51"/>
      <c r="G121" s="51"/>
      <c r="H121" s="51"/>
      <c r="I121" s="51"/>
      <c r="J121" s="51"/>
      <c r="K121" s="51"/>
    </row>
  </sheetData>
  <mergeCells count="17">
    <mergeCell ref="D21:G21"/>
    <mergeCell ref="D22:G22"/>
    <mergeCell ref="D23:G23"/>
    <mergeCell ref="D24:G24"/>
    <mergeCell ref="C33:G33"/>
    <mergeCell ref="C20:G20"/>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85</vt:i4>
      </vt:variant>
    </vt:vector>
  </HeadingPairs>
  <TitlesOfParts>
    <vt:vector size="144" baseType="lpstr">
      <vt:lpstr>01</vt:lpstr>
      <vt:lpstr>02-01110</vt:lpstr>
      <vt:lpstr>02-01120</vt:lpstr>
      <vt:lpstr>03</vt:lpstr>
      <vt:lpstr>18</vt:lpstr>
      <vt:lpstr>19-08310</vt:lpstr>
      <vt:lpstr>19-08330</vt:lpstr>
      <vt:lpstr>19-08340</vt:lpstr>
      <vt:lpstr>19-08520</vt:lpstr>
      <vt:lpstr>20</vt:lpstr>
      <vt:lpstr>22</vt:lpstr>
      <vt:lpstr>24</vt:lpstr>
      <vt:lpstr>28</vt:lpstr>
      <vt:lpstr>29-01110</vt:lpstr>
      <vt:lpstr>29-01140</vt:lpstr>
      <vt:lpstr>29-03310</vt:lpstr>
      <vt:lpstr>30</vt:lpstr>
      <vt:lpstr>31</vt:lpstr>
      <vt:lpstr>35</vt:lpstr>
      <vt:lpstr>41</vt:lpstr>
      <vt:lpstr>50</vt:lpstr>
      <vt:lpstr>55</vt:lpstr>
      <vt:lpstr>57</vt:lpstr>
      <vt:lpstr>63-KPK</vt:lpstr>
      <vt:lpstr>63-KP</vt:lpstr>
      <vt:lpstr>63-KPA</vt:lpstr>
      <vt:lpstr>63-ILD</vt:lpstr>
      <vt:lpstr>66</vt:lpstr>
      <vt:lpstr>67</vt:lpstr>
      <vt:lpstr>73</vt:lpstr>
      <vt:lpstr>76</vt:lpstr>
      <vt:lpstr>77</vt:lpstr>
      <vt:lpstr>82</vt:lpstr>
      <vt:lpstr>87-DSHQ</vt:lpstr>
      <vt:lpstr>87-APP</vt:lpstr>
      <vt:lpstr>87-AMBU</vt:lpstr>
      <vt:lpstr>87-ASH</vt:lpstr>
      <vt:lpstr>87-AKR</vt:lpstr>
      <vt:lpstr>87-Mbeshtetja per Kultet fetare</vt:lpstr>
      <vt:lpstr>87-ADISA</vt:lpstr>
      <vt:lpstr>87-ASPA</vt:lpstr>
      <vt:lpstr>87-DAP</vt:lpstr>
      <vt:lpstr>87-ACESK</vt:lpstr>
      <vt:lpstr>87-ASIG</vt:lpstr>
      <vt:lpstr>87-AKSHI</vt:lpstr>
      <vt:lpstr>87-AKSIK</vt:lpstr>
      <vt:lpstr>87-Pakicat Kombetare</vt:lpstr>
      <vt:lpstr>87-IQ</vt:lpstr>
      <vt:lpstr>87-ADB</vt:lpstr>
      <vt:lpstr>87-Agjencia e Auditimit BE</vt:lpstr>
      <vt:lpstr>87-AZHT</vt:lpstr>
      <vt:lpstr>87-AKPT</vt:lpstr>
      <vt:lpstr>87-AMI</vt:lpstr>
      <vt:lpstr>87-SASPC</vt:lpstr>
      <vt:lpstr>88</vt:lpstr>
      <vt:lpstr>90</vt:lpstr>
      <vt:lpstr>91</vt:lpstr>
      <vt:lpstr>92</vt:lpstr>
      <vt:lpstr>95</vt:lpstr>
      <vt:lpstr>'01'!JR_PAGE_ANCHOR_0_1</vt:lpstr>
      <vt:lpstr>'18'!JR_PAGE_ANCHOR_0_1</vt:lpstr>
      <vt:lpstr>'19-08520'!JR_PAGE_ANCHOR_0_1</vt:lpstr>
      <vt:lpstr>'20'!JR_PAGE_ANCHOR_0_1</vt:lpstr>
      <vt:lpstr>'22'!JR_PAGE_ANCHOR_0_1</vt:lpstr>
      <vt:lpstr>'28'!JR_PAGE_ANCHOR_0_1</vt:lpstr>
      <vt:lpstr>'29-01140'!JR_PAGE_ANCHOR_0_1</vt:lpstr>
      <vt:lpstr>'29-03310'!JR_PAGE_ANCHOR_0_1</vt:lpstr>
      <vt:lpstr>'30'!JR_PAGE_ANCHOR_0_1</vt:lpstr>
      <vt:lpstr>'31'!JR_PAGE_ANCHOR_0_1</vt:lpstr>
      <vt:lpstr>'35'!JR_PAGE_ANCHOR_0_1</vt:lpstr>
      <vt:lpstr>'41'!JR_PAGE_ANCHOR_0_1</vt:lpstr>
      <vt:lpstr>'50'!JR_PAGE_ANCHOR_0_1</vt:lpstr>
      <vt:lpstr>'55'!JR_PAGE_ANCHOR_0_1</vt:lpstr>
      <vt:lpstr>'57'!JR_PAGE_ANCHOR_0_1</vt:lpstr>
      <vt:lpstr>'67'!JR_PAGE_ANCHOR_0_1</vt:lpstr>
      <vt:lpstr>'73'!JR_PAGE_ANCHOR_0_1</vt:lpstr>
      <vt:lpstr>'76'!JR_PAGE_ANCHOR_0_1</vt:lpstr>
      <vt:lpstr>'77'!JR_PAGE_ANCHOR_0_1</vt:lpstr>
      <vt:lpstr>'82'!JR_PAGE_ANCHOR_0_1</vt:lpstr>
      <vt:lpstr>'88'!JR_PAGE_ANCHOR_0_1</vt:lpstr>
      <vt:lpstr>'90'!JR_PAGE_ANCHOR_0_1</vt:lpstr>
      <vt:lpstr>'91'!JR_PAGE_ANCHOR_0_1</vt:lpstr>
      <vt:lpstr>'92'!JR_PAGE_ANCHOR_0_1</vt:lpstr>
      <vt:lpstr>'95'!JR_PAGE_ANCHOR_0_1</vt:lpstr>
      <vt:lpstr>JR_PAGE_ANCHOR_0_1</vt:lpstr>
      <vt:lpstr>'01'!Print_Area</vt:lpstr>
      <vt:lpstr>'02-01110'!Print_Area</vt:lpstr>
      <vt:lpstr>'02-01120'!Print_Area</vt:lpstr>
      <vt:lpstr>'03'!Print_Area</vt:lpstr>
      <vt:lpstr>'18'!Print_Area</vt:lpstr>
      <vt:lpstr>'19-08310'!Print_Area</vt:lpstr>
      <vt:lpstr>'19-08330'!Print_Area</vt:lpstr>
      <vt:lpstr>'19-08340'!Print_Area</vt:lpstr>
      <vt:lpstr>'19-08520'!Print_Area</vt:lpstr>
      <vt:lpstr>'20'!Print_Area</vt:lpstr>
      <vt:lpstr>'22'!Print_Area</vt:lpstr>
      <vt:lpstr>'24'!Print_Area</vt:lpstr>
      <vt:lpstr>'28'!Print_Area</vt:lpstr>
      <vt:lpstr>'29-01110'!Print_Area</vt:lpstr>
      <vt:lpstr>'29-01140'!Print_Area</vt:lpstr>
      <vt:lpstr>'29-03310'!Print_Area</vt:lpstr>
      <vt:lpstr>'30'!Print_Area</vt:lpstr>
      <vt:lpstr>'31'!Print_Area</vt:lpstr>
      <vt:lpstr>'35'!Print_Area</vt:lpstr>
      <vt:lpstr>'41'!Print_Area</vt:lpstr>
      <vt:lpstr>'50'!Print_Area</vt:lpstr>
      <vt:lpstr>'55'!Print_Area</vt:lpstr>
      <vt:lpstr>'57'!Print_Area</vt:lpstr>
      <vt:lpstr>'63-ILD'!Print_Area</vt:lpstr>
      <vt:lpstr>'63-KP'!Print_Area</vt:lpstr>
      <vt:lpstr>'63-KPA'!Print_Area</vt:lpstr>
      <vt:lpstr>'63-KPK'!Print_Area</vt:lpstr>
      <vt:lpstr>'66'!Print_Area</vt:lpstr>
      <vt:lpstr>'67'!Print_Area</vt:lpstr>
      <vt:lpstr>'73'!Print_Area</vt:lpstr>
      <vt:lpstr>'76'!Print_Area</vt:lpstr>
      <vt:lpstr>'77'!Print_Area</vt:lpstr>
      <vt:lpstr>'82'!Print_Area</vt:lpstr>
      <vt:lpstr>'87-ACESK'!Print_Area</vt:lpstr>
      <vt:lpstr>'87-ADB'!Print_Area</vt:lpstr>
      <vt:lpstr>'87-ADISA'!Print_Area</vt:lpstr>
      <vt:lpstr>'87-Agjencia e Auditimit BE'!Print_Area</vt:lpstr>
      <vt:lpstr>'87-AKPT'!Print_Area</vt:lpstr>
      <vt:lpstr>'87-AKR'!Print_Area</vt:lpstr>
      <vt:lpstr>'87-AKSHI'!Print_Area</vt:lpstr>
      <vt:lpstr>'87-AKSIK'!Print_Area</vt:lpstr>
      <vt:lpstr>'87-AMBU'!Print_Area</vt:lpstr>
      <vt:lpstr>'87-AMI'!Print_Area</vt:lpstr>
      <vt:lpstr>'87-APP'!Print_Area</vt:lpstr>
      <vt:lpstr>'87-ASH'!Print_Area</vt:lpstr>
      <vt:lpstr>'87-ASIG'!Print_Area</vt:lpstr>
      <vt:lpstr>'87-ASPA'!Print_Area</vt:lpstr>
      <vt:lpstr>'87-AZHT'!Print_Area</vt:lpstr>
      <vt:lpstr>'87-DAP'!Print_Area</vt:lpstr>
      <vt:lpstr>'87-DSHQ'!Print_Area</vt:lpstr>
      <vt:lpstr>'87-IQ'!Print_Area</vt:lpstr>
      <vt:lpstr>'87-Mbeshtetja per Kultet fetare'!Print_Area</vt:lpstr>
      <vt:lpstr>'87-Pakicat Kombetare'!Print_Area</vt:lpstr>
      <vt:lpstr>'87-SASPC'!Print_Area</vt:lpstr>
      <vt:lpstr>'88'!Print_Area</vt:lpstr>
      <vt:lpstr>'90'!Print_Area</vt:lpstr>
      <vt:lpstr>'91'!Print_Area</vt:lpstr>
      <vt:lpstr>'92'!Print_Area</vt:lpstr>
      <vt:lpstr>'95'!Print_Area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2023-06-01T08:30:44Z</dcterms:created>
  <dcterms:modified xsi:type="dcterms:W3CDTF">2023-06-15T09:42:02Z</dcterms:modified>
</cp:coreProperties>
</file>